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mugan\AppData\Local\Microsoft\Olk\Attachments\ooa-23313625-59f8-4227-a374-9ff844bfa0a5\645a4ccd452944a2065bb7312b5752093c1ee74f0da68b9bfc3a5ac799536485\"/>
    </mc:Choice>
  </mc:AlternateContent>
  <xr:revisionPtr revIDLastSave="0" documentId="13_ncr:1_{F360BB42-2BE6-4E06-814A-BA525F745BDE}" xr6:coauthVersionLast="47" xr6:coauthVersionMax="47" xr10:uidLastSave="{00000000-0000-0000-0000-000000000000}"/>
  <bookViews>
    <workbookView xWindow="-90" yWindow="-90" windowWidth="19380" windowHeight="10260" activeTab="1" xr2:uid="{744A0FB5-6711-4062-9B50-ABDE38A533F0}"/>
  </bookViews>
  <sheets>
    <sheet name="Raw Data" sheetId="3" r:id="rId1"/>
    <sheet name="Master sheet Fair" sheetId="10" r:id="rId2"/>
    <sheet name="Report Pivots" sheetId="8" r:id="rId3"/>
    <sheet name="Dashborad" sheetId="11" r:id="rId4"/>
  </sheets>
  <definedNames>
    <definedName name="_xlnm._FilterDatabase" localSheetId="1" hidden="1">'Master sheet Fair'!$A$1:$N$1543</definedName>
    <definedName name="_xlnm._FilterDatabase" localSheetId="0" hidden="1">'Raw Data'!$A$1:$M$2026</definedName>
    <definedName name="ExternalData_1" localSheetId="1">'Master sheet Fair'!#REF!</definedName>
    <definedName name="ExternalData_1" localSheetId="0">'Raw Data'!#REF!</definedName>
    <definedName name="Slicer_College">#N/A</definedName>
    <definedName name="Slicer_Counselor">#N/A</definedName>
    <definedName name="Slicer_Fair">#N/A</definedName>
    <definedName name="Slicer_School_Year">#N/A</definedName>
  </definedNames>
  <calcPr calcId="191029"/>
  <pivotCaches>
    <pivotCache cacheId="0" r:id="rId5"/>
    <pivotCache cacheId="1" r:id="rId6"/>
    <pivotCache cacheId="2"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0" i="8" l="1"/>
  <c r="O61" i="8"/>
  <c r="O62" i="8"/>
  <c r="O63" i="8"/>
  <c r="O64" i="8"/>
  <c r="O65" i="8"/>
  <c r="O66" i="8"/>
  <c r="O67" i="8"/>
  <c r="O68" i="8"/>
  <c r="O69" i="8"/>
  <c r="O59" i="8"/>
  <c r="V61" i="8" s="1"/>
  <c r="D81" i="8"/>
  <c r="Q3" i="10"/>
  <c r="Q4" i="10"/>
  <c r="Q5" i="10"/>
  <c r="Q6" i="10"/>
  <c r="Q7" i="10"/>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57" i="10"/>
  <c r="Q58" i="10"/>
  <c r="Q59" i="10"/>
  <c r="Q60" i="10"/>
  <c r="Q61" i="10"/>
  <c r="Q62" i="10"/>
  <c r="Q63" i="10"/>
  <c r="Q64" i="10"/>
  <c r="Q65" i="10"/>
  <c r="Q66" i="10"/>
  <c r="Q67" i="10"/>
  <c r="Q68" i="10"/>
  <c r="Q69" i="10"/>
  <c r="Q70" i="10"/>
  <c r="Q71" i="10"/>
  <c r="Q72" i="10"/>
  <c r="Q73" i="10"/>
  <c r="Q74" i="10"/>
  <c r="Q75" i="10"/>
  <c r="Q76" i="10"/>
  <c r="Q77" i="10"/>
  <c r="Q78" i="10"/>
  <c r="Q79" i="10"/>
  <c r="Q80" i="10"/>
  <c r="Q81" i="10"/>
  <c r="Q82" i="10"/>
  <c r="Q83" i="10"/>
  <c r="Q84" i="10"/>
  <c r="Q85" i="10"/>
  <c r="Q86" i="10"/>
  <c r="Q87" i="10"/>
  <c r="Q88" i="10"/>
  <c r="Q89" i="10"/>
  <c r="Q90" i="10"/>
  <c r="Q91" i="10"/>
  <c r="Q92" i="10"/>
  <c r="Q93" i="10"/>
  <c r="Q94" i="10"/>
  <c r="Q95" i="10"/>
  <c r="Q96" i="10"/>
  <c r="Q97" i="10"/>
  <c r="Q98" i="10"/>
  <c r="Q99" i="10"/>
  <c r="Q100" i="10"/>
  <c r="Q101" i="10"/>
  <c r="Q102" i="10"/>
  <c r="Q103" i="10"/>
  <c r="Q104" i="10"/>
  <c r="Q105" i="10"/>
  <c r="Q106" i="10"/>
  <c r="Q107" i="10"/>
  <c r="Q108" i="10"/>
  <c r="Q109" i="10"/>
  <c r="Q110" i="10"/>
  <c r="Q111" i="10"/>
  <c r="Q112" i="10"/>
  <c r="Q113" i="10"/>
  <c r="Q114" i="10"/>
  <c r="Q115" i="10"/>
  <c r="Q116" i="10"/>
  <c r="Q117" i="10"/>
  <c r="Q118" i="10"/>
  <c r="Q119" i="10"/>
  <c r="Q120" i="10"/>
  <c r="Q121" i="10"/>
  <c r="Q122" i="10"/>
  <c r="Q123" i="10"/>
  <c r="Q124" i="10"/>
  <c r="Q125" i="10"/>
  <c r="Q126" i="10"/>
  <c r="Q127" i="10"/>
  <c r="Q128" i="10"/>
  <c r="Q129" i="10"/>
  <c r="Q130" i="10"/>
  <c r="Q131" i="10"/>
  <c r="Q132" i="10"/>
  <c r="Q133" i="10"/>
  <c r="Q134" i="10"/>
  <c r="Q135" i="10"/>
  <c r="Q136" i="10"/>
  <c r="Q137" i="10"/>
  <c r="Q138" i="10"/>
  <c r="Q139" i="10"/>
  <c r="Q140" i="10"/>
  <c r="Q141" i="10"/>
  <c r="Q142" i="10"/>
  <c r="Q143" i="10"/>
  <c r="Q144" i="10"/>
  <c r="Q145" i="10"/>
  <c r="Q146" i="10"/>
  <c r="Q147" i="10"/>
  <c r="Q148" i="10"/>
  <c r="Q149" i="10"/>
  <c r="Q150" i="10"/>
  <c r="Q151" i="10"/>
  <c r="Q152" i="10"/>
  <c r="Q153" i="10"/>
  <c r="Q154" i="10"/>
  <c r="Q155" i="10"/>
  <c r="Q156" i="10"/>
  <c r="Q157" i="10"/>
  <c r="Q158" i="10"/>
  <c r="Q159" i="10"/>
  <c r="Q160" i="10"/>
  <c r="Q161" i="10"/>
  <c r="Q162" i="10"/>
  <c r="Q163" i="10"/>
  <c r="Q164" i="10"/>
  <c r="Q165" i="10"/>
  <c r="Q166" i="10"/>
  <c r="Q167" i="10"/>
  <c r="Q168" i="10"/>
  <c r="Q169" i="10"/>
  <c r="Q170" i="10"/>
  <c r="Q171" i="10"/>
  <c r="Q172" i="10"/>
  <c r="Q173" i="10"/>
  <c r="Q174" i="10"/>
  <c r="Q175" i="10"/>
  <c r="Q176" i="10"/>
  <c r="Q177" i="10"/>
  <c r="Q178" i="10"/>
  <c r="Q179" i="10"/>
  <c r="Q180" i="10"/>
  <c r="Q181" i="10"/>
  <c r="Q182" i="10"/>
  <c r="Q183" i="10"/>
  <c r="Q184" i="10"/>
  <c r="Q185" i="10"/>
  <c r="Q186" i="10"/>
  <c r="Q187" i="10"/>
  <c r="Q188" i="10"/>
  <c r="Q189" i="10"/>
  <c r="Q190" i="10"/>
  <c r="Q191" i="10"/>
  <c r="Q192" i="10"/>
  <c r="Q193" i="10"/>
  <c r="Q194" i="10"/>
  <c r="Q195" i="10"/>
  <c r="Q196" i="10"/>
  <c r="Q197" i="10"/>
  <c r="Q198" i="10"/>
  <c r="Q199" i="10"/>
  <c r="Q200" i="10"/>
  <c r="Q201" i="10"/>
  <c r="Q202" i="10"/>
  <c r="Q203" i="10"/>
  <c r="Q204" i="10"/>
  <c r="Q205" i="10"/>
  <c r="Q206" i="10"/>
  <c r="Q207" i="10"/>
  <c r="Q208" i="10"/>
  <c r="Q209" i="10"/>
  <c r="Q210" i="10"/>
  <c r="Q211" i="10"/>
  <c r="Q212" i="10"/>
  <c r="Q213" i="10"/>
  <c r="Q214" i="10"/>
  <c r="Q215" i="10"/>
  <c r="Q216" i="10"/>
  <c r="Q217" i="10"/>
  <c r="Q218" i="10"/>
  <c r="Q219" i="10"/>
  <c r="Q220" i="10"/>
  <c r="Q221" i="10"/>
  <c r="Q222" i="10"/>
  <c r="Q223" i="10"/>
  <c r="Q224" i="10"/>
  <c r="Q225" i="10"/>
  <c r="Q226" i="10"/>
  <c r="Q227" i="10"/>
  <c r="Q228" i="10"/>
  <c r="Q229" i="10"/>
  <c r="Q230" i="10"/>
  <c r="Q231" i="10"/>
  <c r="Q232" i="10"/>
  <c r="Q233" i="10"/>
  <c r="Q234" i="10"/>
  <c r="Q235" i="10"/>
  <c r="Q236" i="10"/>
  <c r="Q237" i="10"/>
  <c r="Q238" i="10"/>
  <c r="Q239" i="10"/>
  <c r="Q240" i="10"/>
  <c r="Q241" i="10"/>
  <c r="Q242" i="10"/>
  <c r="Q243" i="10"/>
  <c r="Q244" i="10"/>
  <c r="Q245" i="10"/>
  <c r="Q246" i="10"/>
  <c r="Q247" i="10"/>
  <c r="Q248" i="10"/>
  <c r="Q249" i="10"/>
  <c r="Q250" i="10"/>
  <c r="Q251" i="10"/>
  <c r="Q252" i="10"/>
  <c r="Q253" i="10"/>
  <c r="Q254" i="10"/>
  <c r="Q255" i="10"/>
  <c r="Q256" i="10"/>
  <c r="Q257" i="10"/>
  <c r="Q258" i="10"/>
  <c r="Q259" i="10"/>
  <c r="Q260" i="10"/>
  <c r="Q261" i="10"/>
  <c r="Q262" i="10"/>
  <c r="Q263" i="10"/>
  <c r="Q264" i="10"/>
  <c r="Q265" i="10"/>
  <c r="Q266" i="10"/>
  <c r="Q267" i="10"/>
  <c r="Q268" i="10"/>
  <c r="Q269" i="10"/>
  <c r="Q270" i="10"/>
  <c r="Q271" i="10"/>
  <c r="Q272" i="10"/>
  <c r="Q273" i="10"/>
  <c r="Q274" i="10"/>
  <c r="Q275" i="10"/>
  <c r="Q276" i="10"/>
  <c r="Q277" i="10"/>
  <c r="Q278" i="10"/>
  <c r="Q279" i="10"/>
  <c r="Q280" i="10"/>
  <c r="Q281" i="10"/>
  <c r="Q282" i="10"/>
  <c r="Q283" i="10"/>
  <c r="Q284" i="10"/>
  <c r="Q285" i="10"/>
  <c r="Q286" i="10"/>
  <c r="Q287" i="10"/>
  <c r="Q288" i="10"/>
  <c r="Q289" i="10"/>
  <c r="Q290" i="10"/>
  <c r="Q291" i="10"/>
  <c r="Q292" i="10"/>
  <c r="Q293" i="10"/>
  <c r="Q294" i="10"/>
  <c r="Q295" i="10"/>
  <c r="Q296" i="10"/>
  <c r="Q297" i="10"/>
  <c r="Q298" i="10"/>
  <c r="Q299" i="10"/>
  <c r="Q300" i="10"/>
  <c r="Q301" i="10"/>
  <c r="Q302" i="10"/>
  <c r="Q303" i="10"/>
  <c r="Q304" i="10"/>
  <c r="Q305" i="10"/>
  <c r="Q306" i="10"/>
  <c r="Q307" i="10"/>
  <c r="Q308" i="10"/>
  <c r="Q309" i="10"/>
  <c r="Q310" i="10"/>
  <c r="Q311" i="10"/>
  <c r="Q312" i="10"/>
  <c r="Q313" i="10"/>
  <c r="Q314" i="10"/>
  <c r="Q315" i="10"/>
  <c r="Q316" i="10"/>
  <c r="Q317" i="10"/>
  <c r="Q318" i="10"/>
  <c r="Q319" i="10"/>
  <c r="Q320" i="10"/>
  <c r="Q321" i="10"/>
  <c r="Q322" i="10"/>
  <c r="Q323" i="10"/>
  <c r="Q324" i="10"/>
  <c r="Q325" i="10"/>
  <c r="Q326" i="10"/>
  <c r="Q327" i="10"/>
  <c r="Q328" i="10"/>
  <c r="Q329" i="10"/>
  <c r="Q330" i="10"/>
  <c r="Q331" i="10"/>
  <c r="Q332" i="10"/>
  <c r="Q333" i="10"/>
  <c r="Q334" i="10"/>
  <c r="Q335" i="10"/>
  <c r="Q336" i="10"/>
  <c r="Q337" i="10"/>
  <c r="Q338" i="10"/>
  <c r="Q339" i="10"/>
  <c r="Q340" i="10"/>
  <c r="Q341" i="10"/>
  <c r="Q342" i="10"/>
  <c r="Q343" i="10"/>
  <c r="Q344" i="10"/>
  <c r="Q345" i="10"/>
  <c r="Q346" i="10"/>
  <c r="Q347" i="10"/>
  <c r="Q348" i="10"/>
  <c r="Q349" i="10"/>
  <c r="Q350" i="10"/>
  <c r="Q351" i="10"/>
  <c r="Q352" i="10"/>
  <c r="Q353" i="10"/>
  <c r="Q354" i="10"/>
  <c r="Q355" i="10"/>
  <c r="Q356" i="10"/>
  <c r="Q357" i="10"/>
  <c r="Q358" i="10"/>
  <c r="Q359" i="10"/>
  <c r="Q360" i="10"/>
  <c r="Q361" i="10"/>
  <c r="Q362" i="10"/>
  <c r="Q363" i="10"/>
  <c r="Q364" i="10"/>
  <c r="Q365" i="10"/>
  <c r="Q366" i="10"/>
  <c r="Q367" i="10"/>
  <c r="Q368" i="10"/>
  <c r="Q369" i="10"/>
  <c r="Q370" i="10"/>
  <c r="Q371" i="10"/>
  <c r="Q372" i="10"/>
  <c r="Q373" i="10"/>
  <c r="Q374" i="10"/>
  <c r="Q375" i="10"/>
  <c r="Q376" i="10"/>
  <c r="Q377" i="10"/>
  <c r="Q378" i="10"/>
  <c r="Q379" i="10"/>
  <c r="Q380" i="10"/>
  <c r="Q381" i="10"/>
  <c r="Q382" i="10"/>
  <c r="Q383" i="10"/>
  <c r="Q384" i="10"/>
  <c r="Q385" i="10"/>
  <c r="Q386" i="10"/>
  <c r="Q387" i="10"/>
  <c r="Q388" i="10"/>
  <c r="Q389" i="10"/>
  <c r="Q390" i="10"/>
  <c r="Q391" i="10"/>
  <c r="Q392" i="10"/>
  <c r="Q393" i="10"/>
  <c r="Q394" i="10"/>
  <c r="Q395" i="10"/>
  <c r="Q396" i="10"/>
  <c r="Q397" i="10"/>
  <c r="Q398" i="10"/>
  <c r="Q399" i="10"/>
  <c r="Q400" i="10"/>
  <c r="Q401" i="10"/>
  <c r="Q402" i="10"/>
  <c r="Q403" i="10"/>
  <c r="Q404" i="10"/>
  <c r="Q405" i="10"/>
  <c r="Q406" i="10"/>
  <c r="Q407" i="10"/>
  <c r="Q408" i="10"/>
  <c r="Q409" i="10"/>
  <c r="Q410" i="10"/>
  <c r="Q411" i="10"/>
  <c r="Q412" i="10"/>
  <c r="Q413" i="10"/>
  <c r="Q414" i="10"/>
  <c r="Q415" i="10"/>
  <c r="Q416" i="10"/>
  <c r="Q417" i="10"/>
  <c r="Q418" i="10"/>
  <c r="Q419" i="10"/>
  <c r="Q420" i="10"/>
  <c r="Q421" i="10"/>
  <c r="Q422" i="10"/>
  <c r="Q423" i="10"/>
  <c r="Q424" i="10"/>
  <c r="Q425" i="10"/>
  <c r="Q426" i="10"/>
  <c r="Q427" i="10"/>
  <c r="Q428" i="10"/>
  <c r="Q429" i="10"/>
  <c r="Q430" i="10"/>
  <c r="Q431" i="10"/>
  <c r="Q432" i="10"/>
  <c r="Q433" i="10"/>
  <c r="Q434" i="10"/>
  <c r="Q435" i="10"/>
  <c r="Q436" i="10"/>
  <c r="Q437" i="10"/>
  <c r="Q438" i="10"/>
  <c r="Q439" i="10"/>
  <c r="Q440" i="10"/>
  <c r="Q441" i="10"/>
  <c r="Q442" i="10"/>
  <c r="Q443" i="10"/>
  <c r="Q444" i="10"/>
  <c r="Q445" i="10"/>
  <c r="Q446" i="10"/>
  <c r="Q447" i="10"/>
  <c r="Q448" i="10"/>
  <c r="Q449" i="10"/>
  <c r="Q450" i="10"/>
  <c r="Q451" i="10"/>
  <c r="Q452" i="10"/>
  <c r="Q453" i="10"/>
  <c r="Q454" i="10"/>
  <c r="Q455" i="10"/>
  <c r="Q456" i="10"/>
  <c r="Q457" i="10"/>
  <c r="Q458" i="10"/>
  <c r="Q459" i="10"/>
  <c r="Q460" i="10"/>
  <c r="Q461" i="10"/>
  <c r="Q462" i="10"/>
  <c r="Q463" i="10"/>
  <c r="Q464" i="10"/>
  <c r="Q465" i="10"/>
  <c r="Q466" i="10"/>
  <c r="Q467" i="10"/>
  <c r="Q468" i="10"/>
  <c r="Q469" i="10"/>
  <c r="Q470" i="10"/>
  <c r="Q471" i="10"/>
  <c r="Q472" i="10"/>
  <c r="Q473" i="10"/>
  <c r="Q474" i="10"/>
  <c r="Q475" i="10"/>
  <c r="Q476" i="10"/>
  <c r="Q477" i="10"/>
  <c r="Q478" i="10"/>
  <c r="Q479" i="10"/>
  <c r="Q480" i="10"/>
  <c r="Q481" i="10"/>
  <c r="Q482" i="10"/>
  <c r="Q483" i="10"/>
  <c r="Q484" i="10"/>
  <c r="Q485" i="10"/>
  <c r="Q486" i="10"/>
  <c r="Q487" i="10"/>
  <c r="Q488" i="10"/>
  <c r="Q489" i="10"/>
  <c r="Q490" i="10"/>
  <c r="Q491" i="10"/>
  <c r="Q492" i="10"/>
  <c r="Q493" i="10"/>
  <c r="Q494" i="10"/>
  <c r="Q495" i="10"/>
  <c r="Q496" i="10"/>
  <c r="Q497" i="10"/>
  <c r="Q498" i="10"/>
  <c r="Q499" i="10"/>
  <c r="Q500" i="10"/>
  <c r="Q501" i="10"/>
  <c r="Q502" i="10"/>
  <c r="Q503" i="10"/>
  <c r="Q504" i="10"/>
  <c r="Q505" i="10"/>
  <c r="Q506" i="10"/>
  <c r="Q507" i="10"/>
  <c r="Q508" i="10"/>
  <c r="Q509" i="10"/>
  <c r="Q510" i="10"/>
  <c r="Q511" i="10"/>
  <c r="Q512" i="10"/>
  <c r="Q513" i="10"/>
  <c r="Q514" i="10"/>
  <c r="Q515" i="10"/>
  <c r="Q516" i="10"/>
  <c r="Q517" i="10"/>
  <c r="Q518" i="10"/>
  <c r="Q519" i="10"/>
  <c r="Q520" i="10"/>
  <c r="Q521" i="10"/>
  <c r="Q522" i="10"/>
  <c r="Q523" i="10"/>
  <c r="Q524" i="10"/>
  <c r="Q525" i="10"/>
  <c r="Q526" i="10"/>
  <c r="Q527" i="10"/>
  <c r="Q528" i="10"/>
  <c r="Q529" i="10"/>
  <c r="Q530" i="10"/>
  <c r="Q531" i="10"/>
  <c r="Q532" i="10"/>
  <c r="Q533" i="10"/>
  <c r="Q534" i="10"/>
  <c r="Q535" i="10"/>
  <c r="Q536" i="10"/>
  <c r="Q537" i="10"/>
  <c r="Q538" i="10"/>
  <c r="Q539" i="10"/>
  <c r="Q540" i="10"/>
  <c r="Q541" i="10"/>
  <c r="Q542" i="10"/>
  <c r="Q543" i="10"/>
  <c r="Q544" i="10"/>
  <c r="Q545" i="10"/>
  <c r="Q546" i="10"/>
  <c r="Q547" i="10"/>
  <c r="Q548" i="10"/>
  <c r="Q549" i="10"/>
  <c r="Q550" i="10"/>
  <c r="Q551" i="10"/>
  <c r="Q552" i="10"/>
  <c r="Q553" i="10"/>
  <c r="Q554" i="10"/>
  <c r="Q555" i="10"/>
  <c r="Q556" i="10"/>
  <c r="Q557" i="10"/>
  <c r="Q558" i="10"/>
  <c r="Q559" i="10"/>
  <c r="Q560" i="10"/>
  <c r="Q561" i="10"/>
  <c r="Q562" i="10"/>
  <c r="Q563" i="10"/>
  <c r="Q564" i="10"/>
  <c r="Q565" i="10"/>
  <c r="Q566" i="10"/>
  <c r="Q567" i="10"/>
  <c r="Q568" i="10"/>
  <c r="Q569" i="10"/>
  <c r="Q570" i="10"/>
  <c r="Q571" i="10"/>
  <c r="Q572" i="10"/>
  <c r="Q573" i="10"/>
  <c r="Q574" i="10"/>
  <c r="Q575" i="10"/>
  <c r="Q576" i="10"/>
  <c r="Q577" i="10"/>
  <c r="Q578" i="10"/>
  <c r="Q579" i="10"/>
  <c r="Q580" i="10"/>
  <c r="Q581" i="10"/>
  <c r="Q582" i="10"/>
  <c r="Q583" i="10"/>
  <c r="Q584" i="10"/>
  <c r="Q585" i="10"/>
  <c r="Q586" i="10"/>
  <c r="Q587" i="10"/>
  <c r="Q588" i="10"/>
  <c r="Q589" i="10"/>
  <c r="Q590" i="10"/>
  <c r="Q591" i="10"/>
  <c r="Q592" i="10"/>
  <c r="Q593" i="10"/>
  <c r="Q594" i="10"/>
  <c r="Q595" i="10"/>
  <c r="Q596" i="10"/>
  <c r="Q597" i="10"/>
  <c r="Q598" i="10"/>
  <c r="Q599" i="10"/>
  <c r="Q600" i="10"/>
  <c r="Q601" i="10"/>
  <c r="Q602" i="10"/>
  <c r="Q603" i="10"/>
  <c r="Q604" i="10"/>
  <c r="Q605" i="10"/>
  <c r="Q606" i="10"/>
  <c r="Q607" i="10"/>
  <c r="Q608" i="10"/>
  <c r="Q609" i="10"/>
  <c r="Q610" i="10"/>
  <c r="Q611" i="10"/>
  <c r="Q612" i="10"/>
  <c r="Q613" i="10"/>
  <c r="Q614" i="10"/>
  <c r="Q615" i="10"/>
  <c r="Q616" i="10"/>
  <c r="Q617" i="10"/>
  <c r="Q618" i="10"/>
  <c r="Q619" i="10"/>
  <c r="Q620" i="10"/>
  <c r="Q621" i="10"/>
  <c r="Q622" i="10"/>
  <c r="Q623" i="10"/>
  <c r="Q624" i="10"/>
  <c r="Q625" i="10"/>
  <c r="Q626" i="10"/>
  <c r="Q627" i="10"/>
  <c r="Q628" i="10"/>
  <c r="Q629" i="10"/>
  <c r="Q630" i="10"/>
  <c r="Q631" i="10"/>
  <c r="Q632" i="10"/>
  <c r="Q633" i="10"/>
  <c r="Q634" i="10"/>
  <c r="Q635" i="10"/>
  <c r="Q636" i="10"/>
  <c r="Q637" i="10"/>
  <c r="Q638" i="10"/>
  <c r="Q639" i="10"/>
  <c r="Q640" i="10"/>
  <c r="Q641" i="10"/>
  <c r="Q642" i="10"/>
  <c r="Q643" i="10"/>
  <c r="Q644" i="10"/>
  <c r="Q645" i="10"/>
  <c r="Q646" i="10"/>
  <c r="Q647" i="10"/>
  <c r="Q648" i="10"/>
  <c r="Q649" i="10"/>
  <c r="Q650" i="10"/>
  <c r="Q651" i="10"/>
  <c r="Q652" i="10"/>
  <c r="Q653" i="10"/>
  <c r="Q654" i="10"/>
  <c r="Q655" i="10"/>
  <c r="Q656" i="10"/>
  <c r="Q657" i="10"/>
  <c r="Q658" i="10"/>
  <c r="Q659" i="10"/>
  <c r="Q660" i="10"/>
  <c r="Q661" i="10"/>
  <c r="Q662" i="10"/>
  <c r="Q663" i="10"/>
  <c r="Q664" i="10"/>
  <c r="Q665" i="10"/>
  <c r="Q666" i="10"/>
  <c r="Q667" i="10"/>
  <c r="Q668" i="10"/>
  <c r="Q669" i="10"/>
  <c r="Q670" i="10"/>
  <c r="Q671" i="10"/>
  <c r="Q672" i="10"/>
  <c r="Q673" i="10"/>
  <c r="Q674" i="10"/>
  <c r="Q675" i="10"/>
  <c r="Q676" i="10"/>
  <c r="Q677" i="10"/>
  <c r="Q678" i="10"/>
  <c r="Q679" i="10"/>
  <c r="Q680" i="10"/>
  <c r="Q681" i="10"/>
  <c r="Q682" i="10"/>
  <c r="Q683" i="10"/>
  <c r="Q684" i="10"/>
  <c r="Q685" i="10"/>
  <c r="Q686" i="10"/>
  <c r="Q687" i="10"/>
  <c r="Q688" i="10"/>
  <c r="Q689" i="10"/>
  <c r="Q690" i="10"/>
  <c r="Q691" i="10"/>
  <c r="Q692" i="10"/>
  <c r="Q693" i="10"/>
  <c r="Q694" i="10"/>
  <c r="Q695" i="10"/>
  <c r="Q696" i="10"/>
  <c r="Q697" i="10"/>
  <c r="Q698" i="10"/>
  <c r="Q699" i="10"/>
  <c r="Q700" i="10"/>
  <c r="Q701" i="10"/>
  <c r="Q702" i="10"/>
  <c r="Q703" i="10"/>
  <c r="Q704" i="10"/>
  <c r="Q705" i="10"/>
  <c r="Q706" i="10"/>
  <c r="Q707" i="10"/>
  <c r="Q708" i="10"/>
  <c r="Q709" i="10"/>
  <c r="Q710" i="10"/>
  <c r="Q711" i="10"/>
  <c r="Q712" i="10"/>
  <c r="Q713" i="10"/>
  <c r="Q714" i="10"/>
  <c r="Q715" i="10"/>
  <c r="Q716" i="10"/>
  <c r="Q717" i="10"/>
  <c r="Q718" i="10"/>
  <c r="Q719" i="10"/>
  <c r="Q720" i="10"/>
  <c r="Q721" i="10"/>
  <c r="Q722" i="10"/>
  <c r="Q723" i="10"/>
  <c r="Q724" i="10"/>
  <c r="Q725" i="10"/>
  <c r="Q726" i="10"/>
  <c r="Q727" i="10"/>
  <c r="Q728" i="10"/>
  <c r="Q729" i="10"/>
  <c r="Q730" i="10"/>
  <c r="Q731" i="10"/>
  <c r="Q732" i="10"/>
  <c r="Q733" i="10"/>
  <c r="Q734" i="10"/>
  <c r="Q735" i="10"/>
  <c r="Q736" i="10"/>
  <c r="Q737" i="10"/>
  <c r="Q738" i="10"/>
  <c r="Q739" i="10"/>
  <c r="Q740" i="10"/>
  <c r="Q741" i="10"/>
  <c r="Q742" i="10"/>
  <c r="Q743" i="10"/>
  <c r="Q744" i="10"/>
  <c r="Q745" i="10"/>
  <c r="Q746" i="10"/>
  <c r="Q747" i="10"/>
  <c r="Q748" i="10"/>
  <c r="Q749" i="10"/>
  <c r="Q750" i="10"/>
  <c r="Q751" i="10"/>
  <c r="Q752" i="10"/>
  <c r="Q753" i="10"/>
  <c r="Q754" i="10"/>
  <c r="Q755" i="10"/>
  <c r="Q756" i="10"/>
  <c r="Q757" i="10"/>
  <c r="Q758" i="10"/>
  <c r="Q759" i="10"/>
  <c r="Q760" i="10"/>
  <c r="Q761" i="10"/>
  <c r="Q762" i="10"/>
  <c r="Q763" i="10"/>
  <c r="Q764" i="10"/>
  <c r="Q765" i="10"/>
  <c r="Q766" i="10"/>
  <c r="Q767" i="10"/>
  <c r="Q768" i="10"/>
  <c r="Q769" i="10"/>
  <c r="Q770" i="10"/>
  <c r="Q771" i="10"/>
  <c r="Q772" i="10"/>
  <c r="Q773" i="10"/>
  <c r="Q774" i="10"/>
  <c r="Q775" i="10"/>
  <c r="Q776" i="10"/>
  <c r="Q777" i="10"/>
  <c r="Q778" i="10"/>
  <c r="Q779" i="10"/>
  <c r="Q780" i="10"/>
  <c r="Q781" i="10"/>
  <c r="Q782" i="10"/>
  <c r="Q783" i="10"/>
  <c r="Q784" i="10"/>
  <c r="Q785" i="10"/>
  <c r="Q786" i="10"/>
  <c r="Q787" i="10"/>
  <c r="Q788" i="10"/>
  <c r="Q789" i="10"/>
  <c r="Q790" i="10"/>
  <c r="Q791" i="10"/>
  <c r="Q792" i="10"/>
  <c r="Q793" i="10"/>
  <c r="Q794" i="10"/>
  <c r="Q795" i="10"/>
  <c r="Q796" i="10"/>
  <c r="Q797" i="10"/>
  <c r="Q798" i="10"/>
  <c r="Q799" i="10"/>
  <c r="Q800" i="10"/>
  <c r="Q801" i="10"/>
  <c r="Q802" i="10"/>
  <c r="Q803" i="10"/>
  <c r="Q804" i="10"/>
  <c r="Q805" i="10"/>
  <c r="Q806" i="10"/>
  <c r="Q807" i="10"/>
  <c r="Q808" i="10"/>
  <c r="Q809" i="10"/>
  <c r="Q810" i="10"/>
  <c r="Q811" i="10"/>
  <c r="Q812" i="10"/>
  <c r="Q813" i="10"/>
  <c r="Q814" i="10"/>
  <c r="Q815" i="10"/>
  <c r="Q816" i="10"/>
  <c r="Q817" i="10"/>
  <c r="Q818" i="10"/>
  <c r="Q819" i="10"/>
  <c r="Q820" i="10"/>
  <c r="Q821" i="10"/>
  <c r="Q822" i="10"/>
  <c r="Q823" i="10"/>
  <c r="Q824" i="10"/>
  <c r="Q825" i="10"/>
  <c r="Q826" i="10"/>
  <c r="Q827" i="10"/>
  <c r="Q828" i="10"/>
  <c r="Q829" i="10"/>
  <c r="Q830" i="10"/>
  <c r="Q831" i="10"/>
  <c r="Q832" i="10"/>
  <c r="Q833" i="10"/>
  <c r="Q834" i="10"/>
  <c r="Q835" i="10"/>
  <c r="Q836" i="10"/>
  <c r="Q837" i="10"/>
  <c r="Q838" i="10"/>
  <c r="Q839" i="10"/>
  <c r="Q840" i="10"/>
  <c r="Q841" i="10"/>
  <c r="Q842" i="10"/>
  <c r="Q843" i="10"/>
  <c r="Q844" i="10"/>
  <c r="Q845" i="10"/>
  <c r="Q846" i="10"/>
  <c r="Q847" i="10"/>
  <c r="Q848" i="10"/>
  <c r="Q849" i="10"/>
  <c r="Q850" i="10"/>
  <c r="Q851" i="10"/>
  <c r="Q852" i="10"/>
  <c r="Q853" i="10"/>
  <c r="Q854" i="10"/>
  <c r="Q855" i="10"/>
  <c r="Q856" i="10"/>
  <c r="Q857" i="10"/>
  <c r="Q858" i="10"/>
  <c r="Q859" i="10"/>
  <c r="Q860" i="10"/>
  <c r="Q861" i="10"/>
  <c r="Q862" i="10"/>
  <c r="Q863" i="10"/>
  <c r="Q864" i="10"/>
  <c r="Q865" i="10"/>
  <c r="Q866" i="10"/>
  <c r="Q867" i="10"/>
  <c r="Q868" i="10"/>
  <c r="Q869" i="10"/>
  <c r="Q870" i="10"/>
  <c r="Q871" i="10"/>
  <c r="Q872" i="10"/>
  <c r="Q873" i="10"/>
  <c r="Q874" i="10"/>
  <c r="Q875" i="10"/>
  <c r="Q876" i="10"/>
  <c r="Q877" i="10"/>
  <c r="Q878" i="10"/>
  <c r="Q879" i="10"/>
  <c r="Q880" i="10"/>
  <c r="Q881" i="10"/>
  <c r="Q882" i="10"/>
  <c r="Q883" i="10"/>
  <c r="Q884" i="10"/>
  <c r="Q885" i="10"/>
  <c r="Q886" i="10"/>
  <c r="Q887" i="10"/>
  <c r="Q888" i="10"/>
  <c r="Q889" i="10"/>
  <c r="Q890" i="10"/>
  <c r="Q891" i="10"/>
  <c r="Q892" i="10"/>
  <c r="Q893" i="10"/>
  <c r="Q894" i="10"/>
  <c r="Q895" i="10"/>
  <c r="Q896" i="10"/>
  <c r="Q897" i="10"/>
  <c r="Q898" i="10"/>
  <c r="Q899" i="10"/>
  <c r="Q900" i="10"/>
  <c r="Q901" i="10"/>
  <c r="Q902" i="10"/>
  <c r="Q903" i="10"/>
  <c r="Q904" i="10"/>
  <c r="Q905" i="10"/>
  <c r="Q906" i="10"/>
  <c r="Q907" i="10"/>
  <c r="Q908" i="10"/>
  <c r="Q909" i="10"/>
  <c r="Q910" i="10"/>
  <c r="Q911" i="10"/>
  <c r="Q912" i="10"/>
  <c r="Q913" i="10"/>
  <c r="Q914" i="10"/>
  <c r="Q915" i="10"/>
  <c r="Q916" i="10"/>
  <c r="Q917" i="10"/>
  <c r="Q918" i="10"/>
  <c r="Q919" i="10"/>
  <c r="Q920" i="10"/>
  <c r="Q921" i="10"/>
  <c r="Q922" i="10"/>
  <c r="Q923" i="10"/>
  <c r="Q924" i="10"/>
  <c r="Q925" i="10"/>
  <c r="Q926" i="10"/>
  <c r="Q927" i="10"/>
  <c r="Q928" i="10"/>
  <c r="Q929" i="10"/>
  <c r="Q930" i="10"/>
  <c r="Q931" i="10"/>
  <c r="Q932" i="10"/>
  <c r="Q933" i="10"/>
  <c r="Q934" i="10"/>
  <c r="Q935" i="10"/>
  <c r="Q936" i="10"/>
  <c r="Q937" i="10"/>
  <c r="Q938" i="10"/>
  <c r="Q939" i="10"/>
  <c r="Q940" i="10"/>
  <c r="Q941" i="10"/>
  <c r="Q942" i="10"/>
  <c r="Q943" i="10"/>
  <c r="Q944" i="10"/>
  <c r="Q945" i="10"/>
  <c r="Q946" i="10"/>
  <c r="Q947" i="10"/>
  <c r="Q948" i="10"/>
  <c r="Q949" i="10"/>
  <c r="Q950" i="10"/>
  <c r="Q951" i="10"/>
  <c r="Q952" i="10"/>
  <c r="Q953" i="10"/>
  <c r="Q954" i="10"/>
  <c r="Q955" i="10"/>
  <c r="Q956" i="10"/>
  <c r="Q957" i="10"/>
  <c r="Q958" i="10"/>
  <c r="Q959" i="10"/>
  <c r="Q960" i="10"/>
  <c r="Q961" i="10"/>
  <c r="Q962" i="10"/>
  <c r="Q963" i="10"/>
  <c r="Q964" i="10"/>
  <c r="Q965" i="10"/>
  <c r="Q966" i="10"/>
  <c r="Q967" i="10"/>
  <c r="Q968" i="10"/>
  <c r="Q969" i="10"/>
  <c r="Q970" i="10"/>
  <c r="Q971" i="10"/>
  <c r="Q972" i="10"/>
  <c r="Q973" i="10"/>
  <c r="Q974" i="10"/>
  <c r="Q975" i="10"/>
  <c r="Q976" i="10"/>
  <c r="Q977" i="10"/>
  <c r="Q978" i="10"/>
  <c r="Q979" i="10"/>
  <c r="Q980" i="10"/>
  <c r="Q981" i="10"/>
  <c r="Q982" i="10"/>
  <c r="Q983" i="10"/>
  <c r="Q984" i="10"/>
  <c r="Q985" i="10"/>
  <c r="Q986" i="10"/>
  <c r="Q987" i="10"/>
  <c r="Q988" i="10"/>
  <c r="Q989" i="10"/>
  <c r="Q990" i="10"/>
  <c r="Q991" i="10"/>
  <c r="Q992" i="10"/>
  <c r="Q993" i="10"/>
  <c r="Q994" i="10"/>
  <c r="Q995" i="10"/>
  <c r="Q996" i="10"/>
  <c r="Q997" i="10"/>
  <c r="Q998" i="10"/>
  <c r="Q999" i="10"/>
  <c r="Q1000" i="10"/>
  <c r="Q1001" i="10"/>
  <c r="Q1002" i="10"/>
  <c r="Q1003" i="10"/>
  <c r="Q1004" i="10"/>
  <c r="Q1005" i="10"/>
  <c r="Q1006" i="10"/>
  <c r="Q1007" i="10"/>
  <c r="Q1008" i="10"/>
  <c r="Q1009" i="10"/>
  <c r="Q1010" i="10"/>
  <c r="Q1011" i="10"/>
  <c r="Q1012" i="10"/>
  <c r="Q1013" i="10"/>
  <c r="Q1014" i="10"/>
  <c r="Q1015" i="10"/>
  <c r="Q1016" i="10"/>
  <c r="Q1017" i="10"/>
  <c r="Q1018" i="10"/>
  <c r="Q1019" i="10"/>
  <c r="Q1020" i="10"/>
  <c r="Q1021" i="10"/>
  <c r="Q1022" i="10"/>
  <c r="Q1023" i="10"/>
  <c r="Q1024" i="10"/>
  <c r="Q1025" i="10"/>
  <c r="Q1026" i="10"/>
  <c r="Q1027" i="10"/>
  <c r="Q1028" i="10"/>
  <c r="Q1029" i="10"/>
  <c r="Q1030" i="10"/>
  <c r="Q1031" i="10"/>
  <c r="Q1032" i="10"/>
  <c r="Q1033" i="10"/>
  <c r="Q1034" i="10"/>
  <c r="Q1035" i="10"/>
  <c r="Q1036" i="10"/>
  <c r="Q1037" i="10"/>
  <c r="Q1038" i="10"/>
  <c r="Q1039" i="10"/>
  <c r="Q1040" i="10"/>
  <c r="Q1041" i="10"/>
  <c r="Q1042" i="10"/>
  <c r="Q1043" i="10"/>
  <c r="Q1044" i="10"/>
  <c r="Q1045" i="10"/>
  <c r="Q1046" i="10"/>
  <c r="Q1047" i="10"/>
  <c r="Q1048" i="10"/>
  <c r="Q1049" i="10"/>
  <c r="Q1050" i="10"/>
  <c r="Q1051" i="10"/>
  <c r="Q1052" i="10"/>
  <c r="Q1053" i="10"/>
  <c r="Q1054" i="10"/>
  <c r="Q1055" i="10"/>
  <c r="Q1056" i="10"/>
  <c r="Q1057" i="10"/>
  <c r="Q1058" i="10"/>
  <c r="Q1059" i="10"/>
  <c r="Q1060" i="10"/>
  <c r="Q1061" i="10"/>
  <c r="Q1062" i="10"/>
  <c r="Q1063" i="10"/>
  <c r="Q1064" i="10"/>
  <c r="Q1065" i="10"/>
  <c r="Q1066" i="10"/>
  <c r="Q1067" i="10"/>
  <c r="Q1068" i="10"/>
  <c r="Q1069" i="10"/>
  <c r="Q1070" i="10"/>
  <c r="Q1071" i="10"/>
  <c r="Q1072" i="10"/>
  <c r="Q1073" i="10"/>
  <c r="Q1074" i="10"/>
  <c r="Q1075" i="10"/>
  <c r="Q1076" i="10"/>
  <c r="Q1077" i="10"/>
  <c r="Q1078" i="10"/>
  <c r="Q1079" i="10"/>
  <c r="Q1080" i="10"/>
  <c r="Q1081" i="10"/>
  <c r="Q1082" i="10"/>
  <c r="Q1083" i="10"/>
  <c r="Q1084" i="10"/>
  <c r="Q1085" i="10"/>
  <c r="Q1086" i="10"/>
  <c r="Q1087" i="10"/>
  <c r="Q1088" i="10"/>
  <c r="Q1089" i="10"/>
  <c r="Q1090" i="10"/>
  <c r="Q1091" i="10"/>
  <c r="Q1092" i="10"/>
  <c r="Q1093" i="10"/>
  <c r="Q1094" i="10"/>
  <c r="Q1095" i="10"/>
  <c r="Q1096" i="10"/>
  <c r="Q1097" i="10"/>
  <c r="Q1098" i="10"/>
  <c r="Q1099" i="10"/>
  <c r="Q1100" i="10"/>
  <c r="Q1101" i="10"/>
  <c r="Q1102" i="10"/>
  <c r="Q1103" i="10"/>
  <c r="Q1104" i="10"/>
  <c r="Q1105" i="10"/>
  <c r="Q1106" i="10"/>
  <c r="Q1107" i="10"/>
  <c r="Q1108" i="10"/>
  <c r="Q1109" i="10"/>
  <c r="Q1110" i="10"/>
  <c r="Q1111" i="10"/>
  <c r="Q1112" i="10"/>
  <c r="Q1113" i="10"/>
  <c r="Q1114" i="10"/>
  <c r="Q1115" i="10"/>
  <c r="Q1116" i="10"/>
  <c r="Q1117" i="10"/>
  <c r="Q1118" i="10"/>
  <c r="Q1119" i="10"/>
  <c r="Q1120" i="10"/>
  <c r="Q1121" i="10"/>
  <c r="Q1122" i="10"/>
  <c r="Q1123" i="10"/>
  <c r="Q1124" i="10"/>
  <c r="Q1125" i="10"/>
  <c r="Q1126" i="10"/>
  <c r="Q1127" i="10"/>
  <c r="Q1128" i="10"/>
  <c r="Q1129" i="10"/>
  <c r="Q1130" i="10"/>
  <c r="Q1131" i="10"/>
  <c r="Q1132" i="10"/>
  <c r="Q1133" i="10"/>
  <c r="Q1134" i="10"/>
  <c r="Q1135" i="10"/>
  <c r="Q1136" i="10"/>
  <c r="Q1137" i="10"/>
  <c r="Q1138" i="10"/>
  <c r="Q1139" i="10"/>
  <c r="Q1140" i="10"/>
  <c r="Q1141" i="10"/>
  <c r="Q1142" i="10"/>
  <c r="Q1143" i="10"/>
  <c r="Q1144" i="10"/>
  <c r="Q1145" i="10"/>
  <c r="Q1146" i="10"/>
  <c r="Q1147" i="10"/>
  <c r="Q1148" i="10"/>
  <c r="Q1149" i="10"/>
  <c r="Q1150" i="10"/>
  <c r="Q1151" i="10"/>
  <c r="Q1152" i="10"/>
  <c r="Q1153" i="10"/>
  <c r="Q1154" i="10"/>
  <c r="Q1155" i="10"/>
  <c r="Q1156" i="10"/>
  <c r="Q1157" i="10"/>
  <c r="Q1158" i="10"/>
  <c r="Q1159" i="10"/>
  <c r="Q1160" i="10"/>
  <c r="Q1161" i="10"/>
  <c r="Q1162" i="10"/>
  <c r="Q1163" i="10"/>
  <c r="Q1164" i="10"/>
  <c r="Q1165" i="10"/>
  <c r="Q1166" i="10"/>
  <c r="Q1167" i="10"/>
  <c r="Q1168" i="10"/>
  <c r="Q1169" i="10"/>
  <c r="Q1170" i="10"/>
  <c r="Q1171" i="10"/>
  <c r="Q1172" i="10"/>
  <c r="Q1173" i="10"/>
  <c r="Q1174" i="10"/>
  <c r="Q1175" i="10"/>
  <c r="Q1176" i="10"/>
  <c r="Q1177" i="10"/>
  <c r="Q1178" i="10"/>
  <c r="Q1179" i="10"/>
  <c r="Q1180" i="10"/>
  <c r="Q1181" i="10"/>
  <c r="Q1182" i="10"/>
  <c r="Q1183" i="10"/>
  <c r="Q1184" i="10"/>
  <c r="Q1185" i="10"/>
  <c r="Q1186" i="10"/>
  <c r="Q1187" i="10"/>
  <c r="Q1188" i="10"/>
  <c r="Q1189" i="10"/>
  <c r="Q1190" i="10"/>
  <c r="Q1191" i="10"/>
  <c r="Q1192" i="10"/>
  <c r="Q1193" i="10"/>
  <c r="Q1194" i="10"/>
  <c r="Q1195" i="10"/>
  <c r="Q1196" i="10"/>
  <c r="Q1197" i="10"/>
  <c r="Q1198" i="10"/>
  <c r="Q1199" i="10"/>
  <c r="Q1200" i="10"/>
  <c r="Q1201" i="10"/>
  <c r="Q1202" i="10"/>
  <c r="Q1203" i="10"/>
  <c r="Q1204" i="10"/>
  <c r="Q1205" i="10"/>
  <c r="Q1206" i="10"/>
  <c r="Q1207" i="10"/>
  <c r="Q1208" i="10"/>
  <c r="Q1209" i="10"/>
  <c r="Q1210" i="10"/>
  <c r="Q1211" i="10"/>
  <c r="Q1212" i="10"/>
  <c r="Q1213" i="10"/>
  <c r="Q1214" i="10"/>
  <c r="Q1215" i="10"/>
  <c r="Q1216" i="10"/>
  <c r="Q1217" i="10"/>
  <c r="Q1218" i="10"/>
  <c r="Q1219" i="10"/>
  <c r="Q1220" i="10"/>
  <c r="Q1221" i="10"/>
  <c r="Q1222" i="10"/>
  <c r="Q1223" i="10"/>
  <c r="Q1224" i="10"/>
  <c r="Q1225" i="10"/>
  <c r="Q1226" i="10"/>
  <c r="Q1227" i="10"/>
  <c r="Q1228" i="10"/>
  <c r="Q1229" i="10"/>
  <c r="Q1230" i="10"/>
  <c r="Q1231" i="10"/>
  <c r="Q1232" i="10"/>
  <c r="Q1233" i="10"/>
  <c r="Q1234" i="10"/>
  <c r="Q1235" i="10"/>
  <c r="Q1236" i="10"/>
  <c r="Q1237" i="10"/>
  <c r="Q1238" i="10"/>
  <c r="Q1239" i="10"/>
  <c r="Q1240" i="10"/>
  <c r="Q1241" i="10"/>
  <c r="Q1242" i="10"/>
  <c r="Q1243" i="10"/>
  <c r="Q1244" i="10"/>
  <c r="Q1245" i="10"/>
  <c r="Q1246" i="10"/>
  <c r="Q1247" i="10"/>
  <c r="Q1248" i="10"/>
  <c r="Q1249" i="10"/>
  <c r="Q1250" i="10"/>
  <c r="Q1251" i="10"/>
  <c r="Q1252" i="10"/>
  <c r="Q1253" i="10"/>
  <c r="Q1254" i="10"/>
  <c r="Q1255" i="10"/>
  <c r="Q1256" i="10"/>
  <c r="Q1257" i="10"/>
  <c r="Q1258" i="10"/>
  <c r="Q1259" i="10"/>
  <c r="Q1260" i="10"/>
  <c r="Q1261" i="10"/>
  <c r="Q1262" i="10"/>
  <c r="Q1263" i="10"/>
  <c r="Q1264" i="10"/>
  <c r="Q1265" i="10"/>
  <c r="Q1266" i="10"/>
  <c r="Q1267" i="10"/>
  <c r="Q1268" i="10"/>
  <c r="Q1269" i="10"/>
  <c r="Q1270" i="10"/>
  <c r="Q1271" i="10"/>
  <c r="Q1272" i="10"/>
  <c r="Q1273" i="10"/>
  <c r="Q1274" i="10"/>
  <c r="Q1275" i="10"/>
  <c r="Q1276" i="10"/>
  <c r="Q1277" i="10"/>
  <c r="Q1278" i="10"/>
  <c r="Q1279" i="10"/>
  <c r="Q1280" i="10"/>
  <c r="Q1281" i="10"/>
  <c r="Q1282" i="10"/>
  <c r="Q1283" i="10"/>
  <c r="Q1284" i="10"/>
  <c r="Q1285" i="10"/>
  <c r="Q1286" i="10"/>
  <c r="Q1287" i="10"/>
  <c r="Q1288" i="10"/>
  <c r="Q1289" i="10"/>
  <c r="Q1290" i="10"/>
  <c r="Q1291" i="10"/>
  <c r="Q1292" i="10"/>
  <c r="Q1293" i="10"/>
  <c r="Q1294" i="10"/>
  <c r="Q1295" i="10"/>
  <c r="Q1296" i="10"/>
  <c r="Q1297" i="10"/>
  <c r="Q1298" i="10"/>
  <c r="Q1299" i="10"/>
  <c r="Q1300" i="10"/>
  <c r="Q1301" i="10"/>
  <c r="Q1302" i="10"/>
  <c r="Q1303" i="10"/>
  <c r="Q1304" i="10"/>
  <c r="Q1305" i="10"/>
  <c r="Q1306" i="10"/>
  <c r="Q1307" i="10"/>
  <c r="Q1308" i="10"/>
  <c r="Q1309" i="10"/>
  <c r="Q1310" i="10"/>
  <c r="Q1311" i="10"/>
  <c r="Q1312" i="10"/>
  <c r="Q1313" i="10"/>
  <c r="Q1314" i="10"/>
  <c r="Q1315" i="10"/>
  <c r="Q1316" i="10"/>
  <c r="Q1317" i="10"/>
  <c r="Q1318" i="10"/>
  <c r="Q1319" i="10"/>
  <c r="Q1320" i="10"/>
  <c r="Q1321" i="10"/>
  <c r="Q1322" i="10"/>
  <c r="Q1323" i="10"/>
  <c r="Q1324" i="10"/>
  <c r="Q1325" i="10"/>
  <c r="Q1326" i="10"/>
  <c r="Q1327" i="10"/>
  <c r="Q1328" i="10"/>
  <c r="Q1329" i="10"/>
  <c r="Q1330" i="10"/>
  <c r="Q1331" i="10"/>
  <c r="Q1332" i="10"/>
  <c r="Q1333" i="10"/>
  <c r="Q1334" i="10"/>
  <c r="Q1335" i="10"/>
  <c r="Q1336" i="10"/>
  <c r="Q1337" i="10"/>
  <c r="Q1338" i="10"/>
  <c r="Q1339" i="10"/>
  <c r="Q1340" i="10"/>
  <c r="Q1341" i="10"/>
  <c r="Q1342" i="10"/>
  <c r="Q1343" i="10"/>
  <c r="Q1344" i="10"/>
  <c r="Q1345" i="10"/>
  <c r="Q1346" i="10"/>
  <c r="Q1347" i="10"/>
  <c r="Q1348" i="10"/>
  <c r="Q1349" i="10"/>
  <c r="Q1350" i="10"/>
  <c r="Q1351" i="10"/>
  <c r="Q1352" i="10"/>
  <c r="Q1353" i="10"/>
  <c r="Q1354" i="10"/>
  <c r="Q1355" i="10"/>
  <c r="Q1356" i="10"/>
  <c r="Q1357" i="10"/>
  <c r="Q1358" i="10"/>
  <c r="Q1359" i="10"/>
  <c r="Q1360" i="10"/>
  <c r="Q1361" i="10"/>
  <c r="Q1362" i="10"/>
  <c r="Q1363" i="10"/>
  <c r="Q1364" i="10"/>
  <c r="Q1365" i="10"/>
  <c r="Q1366" i="10"/>
  <c r="Q1367" i="10"/>
  <c r="Q1368" i="10"/>
  <c r="Q1369" i="10"/>
  <c r="Q1370" i="10"/>
  <c r="Q1371" i="10"/>
  <c r="Q1372" i="10"/>
  <c r="Q1373" i="10"/>
  <c r="Q1374" i="10"/>
  <c r="Q1375" i="10"/>
  <c r="Q1376" i="10"/>
  <c r="Q1377" i="10"/>
  <c r="Q1378" i="10"/>
  <c r="Q1379" i="10"/>
  <c r="Q1380" i="10"/>
  <c r="Q1381" i="10"/>
  <c r="Q1382" i="10"/>
  <c r="Q1383" i="10"/>
  <c r="Q1384" i="10"/>
  <c r="Q1385" i="10"/>
  <c r="Q1386" i="10"/>
  <c r="Q1387" i="10"/>
  <c r="Q1388" i="10"/>
  <c r="Q1389" i="10"/>
  <c r="Q1390" i="10"/>
  <c r="Q1391" i="10"/>
  <c r="Q1392" i="10"/>
  <c r="Q1393" i="10"/>
  <c r="Q1394" i="10"/>
  <c r="Q1395" i="10"/>
  <c r="Q1396" i="10"/>
  <c r="Q1397" i="10"/>
  <c r="Q1398" i="10"/>
  <c r="Q1399" i="10"/>
  <c r="Q1400" i="10"/>
  <c r="Q1401" i="10"/>
  <c r="Q1402" i="10"/>
  <c r="Q1403" i="10"/>
  <c r="Q1404" i="10"/>
  <c r="Q1405" i="10"/>
  <c r="Q1406" i="10"/>
  <c r="Q1407" i="10"/>
  <c r="Q1408" i="10"/>
  <c r="Q1409" i="10"/>
  <c r="Q1410" i="10"/>
  <c r="Q1411" i="10"/>
  <c r="Q1412" i="10"/>
  <c r="Q1413" i="10"/>
  <c r="Q1414" i="10"/>
  <c r="Q1415" i="10"/>
  <c r="Q1416" i="10"/>
  <c r="Q1417" i="10"/>
  <c r="Q1418" i="10"/>
  <c r="Q1419" i="10"/>
  <c r="Q1420" i="10"/>
  <c r="Q1421" i="10"/>
  <c r="Q1422" i="10"/>
  <c r="Q1423" i="10"/>
  <c r="Q1424" i="10"/>
  <c r="Q1425" i="10"/>
  <c r="Q1426" i="10"/>
  <c r="Q1427" i="10"/>
  <c r="Q1428" i="10"/>
  <c r="Q1429" i="10"/>
  <c r="Q1430" i="10"/>
  <c r="Q1431" i="10"/>
  <c r="Q1432" i="10"/>
  <c r="Q1433" i="10"/>
  <c r="Q1434" i="10"/>
  <c r="Q1435" i="10"/>
  <c r="Q1436" i="10"/>
  <c r="Q1437" i="10"/>
  <c r="Q1438" i="10"/>
  <c r="Q1439" i="10"/>
  <c r="Q1440" i="10"/>
  <c r="Q1441" i="10"/>
  <c r="Q1442" i="10"/>
  <c r="Q1443" i="10"/>
  <c r="Q1444" i="10"/>
  <c r="Q1445" i="10"/>
  <c r="Q1446" i="10"/>
  <c r="Q1447" i="10"/>
  <c r="Q1448" i="10"/>
  <c r="Q1449" i="10"/>
  <c r="Q1450" i="10"/>
  <c r="Q1451" i="10"/>
  <c r="Q1452" i="10"/>
  <c r="Q1453" i="10"/>
  <c r="Q1454" i="10"/>
  <c r="Q1455" i="10"/>
  <c r="Q1456" i="10"/>
  <c r="Q1457" i="10"/>
  <c r="Q1458" i="10"/>
  <c r="Q1459" i="10"/>
  <c r="Q1460" i="10"/>
  <c r="Q1461" i="10"/>
  <c r="Q1462" i="10"/>
  <c r="Q1463" i="10"/>
  <c r="Q1464" i="10"/>
  <c r="Q1465" i="10"/>
  <c r="Q1466" i="10"/>
  <c r="Q1467" i="10"/>
  <c r="Q1468" i="10"/>
  <c r="Q1469" i="10"/>
  <c r="Q1470" i="10"/>
  <c r="Q1471" i="10"/>
  <c r="Q1472" i="10"/>
  <c r="Q1473" i="10"/>
  <c r="Q1474" i="10"/>
  <c r="Q1475" i="10"/>
  <c r="Q1476" i="10"/>
  <c r="Q1477" i="10"/>
  <c r="Q1478" i="10"/>
  <c r="Q1479" i="10"/>
  <c r="Q1480" i="10"/>
  <c r="Q1481" i="10"/>
  <c r="Q1482" i="10"/>
  <c r="Q1483" i="10"/>
  <c r="Q1484" i="10"/>
  <c r="Q1485" i="10"/>
  <c r="Q1486" i="10"/>
  <c r="Q1487" i="10"/>
  <c r="Q1488" i="10"/>
  <c r="Q1489" i="10"/>
  <c r="Q1490" i="10"/>
  <c r="Q1491" i="10"/>
  <c r="Q1492" i="10"/>
  <c r="Q1493" i="10"/>
  <c r="Q1494" i="10"/>
  <c r="Q1495" i="10"/>
  <c r="Q1496" i="10"/>
  <c r="Q1497" i="10"/>
  <c r="Q1498" i="10"/>
  <c r="Q1499" i="10"/>
  <c r="Q1500" i="10"/>
  <c r="Q1501" i="10"/>
  <c r="Q1502" i="10"/>
  <c r="Q1503" i="10"/>
  <c r="Q1504" i="10"/>
  <c r="Q1505" i="10"/>
  <c r="Q1506" i="10"/>
  <c r="Q1507" i="10"/>
  <c r="Q1508" i="10"/>
  <c r="Q1509" i="10"/>
  <c r="Q1510" i="10"/>
  <c r="Q1511" i="10"/>
  <c r="Q1512" i="10"/>
  <c r="Q1513" i="10"/>
  <c r="Q1514" i="10"/>
  <c r="Q1515" i="10"/>
  <c r="Q1516" i="10"/>
  <c r="Q1517" i="10"/>
  <c r="Q1518" i="10"/>
  <c r="Q1519" i="10"/>
  <c r="Q1520" i="10"/>
  <c r="Q1521" i="10"/>
  <c r="Q1522" i="10"/>
  <c r="Q1523" i="10"/>
  <c r="Q1524" i="10"/>
  <c r="Q1525" i="10"/>
  <c r="Q1526" i="10"/>
  <c r="Q1527" i="10"/>
  <c r="Q1528" i="10"/>
  <c r="Q1529" i="10"/>
  <c r="Q1530" i="10"/>
  <c r="Q1531" i="10"/>
  <c r="Q1532" i="10"/>
  <c r="Q1533" i="10"/>
  <c r="Q1534" i="10"/>
  <c r="Q1535" i="10"/>
  <c r="Q1536" i="10"/>
  <c r="Q1537" i="10"/>
  <c r="Q1538" i="10"/>
  <c r="Q1539" i="10"/>
  <c r="Q1540" i="10"/>
  <c r="Q1541" i="10"/>
  <c r="Q1542" i="10"/>
  <c r="Q1543" i="10"/>
  <c r="Q2" i="10"/>
  <c r="P3" i="10"/>
  <c r="P4" i="10"/>
  <c r="P5" i="10"/>
  <c r="P6" i="10"/>
  <c r="P7" i="10"/>
  <c r="P8" i="10"/>
  <c r="P9" i="10"/>
  <c r="P10" i="10"/>
  <c r="P11" i="10"/>
  <c r="P12" i="10"/>
  <c r="P13" i="10"/>
  <c r="P14" i="10"/>
  <c r="P15" i="10"/>
  <c r="P16" i="10"/>
  <c r="P17" i="10"/>
  <c r="P18" i="10"/>
  <c r="P19" i="10"/>
  <c r="P20" i="10"/>
  <c r="P21" i="10"/>
  <c r="P22" i="10"/>
  <c r="P23" i="10"/>
  <c r="P24" i="10"/>
  <c r="P25" i="10"/>
  <c r="P26" i="10"/>
  <c r="P27" i="10"/>
  <c r="P28" i="10"/>
  <c r="P29" i="10"/>
  <c r="P30" i="10"/>
  <c r="P31" i="10"/>
  <c r="P32" i="10"/>
  <c r="P33" i="10"/>
  <c r="P34" i="10"/>
  <c r="P35" i="10"/>
  <c r="P36" i="10"/>
  <c r="P37" i="10"/>
  <c r="P38" i="10"/>
  <c r="P39" i="10"/>
  <c r="P40" i="10"/>
  <c r="P41" i="10"/>
  <c r="P42" i="10"/>
  <c r="P43" i="10"/>
  <c r="P44" i="10"/>
  <c r="P45" i="10"/>
  <c r="P46" i="10"/>
  <c r="P47" i="10"/>
  <c r="P48" i="10"/>
  <c r="P49" i="10"/>
  <c r="P50" i="10"/>
  <c r="P51" i="10"/>
  <c r="P52" i="10"/>
  <c r="P53" i="10"/>
  <c r="P54" i="10"/>
  <c r="P55" i="10"/>
  <c r="P56" i="10"/>
  <c r="P57" i="10"/>
  <c r="P58" i="10"/>
  <c r="P59" i="10"/>
  <c r="P60" i="10"/>
  <c r="P61" i="10"/>
  <c r="P62" i="10"/>
  <c r="P63" i="10"/>
  <c r="P64" i="10"/>
  <c r="P65" i="10"/>
  <c r="P66" i="10"/>
  <c r="P67" i="10"/>
  <c r="P68" i="10"/>
  <c r="P69" i="10"/>
  <c r="P70" i="10"/>
  <c r="P71" i="10"/>
  <c r="P72" i="10"/>
  <c r="P73" i="10"/>
  <c r="P74" i="10"/>
  <c r="P75" i="10"/>
  <c r="P76" i="10"/>
  <c r="P77" i="10"/>
  <c r="P78" i="10"/>
  <c r="P79" i="10"/>
  <c r="P80" i="10"/>
  <c r="P81" i="10"/>
  <c r="P82" i="10"/>
  <c r="P83" i="10"/>
  <c r="P84" i="10"/>
  <c r="P85" i="10"/>
  <c r="P86" i="10"/>
  <c r="P87" i="10"/>
  <c r="P88" i="10"/>
  <c r="P89" i="10"/>
  <c r="P90" i="10"/>
  <c r="P91" i="10"/>
  <c r="P92" i="10"/>
  <c r="P93" i="10"/>
  <c r="P94" i="10"/>
  <c r="P95" i="10"/>
  <c r="P96" i="10"/>
  <c r="P97" i="10"/>
  <c r="P98" i="10"/>
  <c r="P99" i="10"/>
  <c r="P100" i="10"/>
  <c r="P101" i="10"/>
  <c r="P102" i="10"/>
  <c r="P103" i="10"/>
  <c r="P104" i="10"/>
  <c r="P105" i="10"/>
  <c r="P106" i="10"/>
  <c r="P107" i="10"/>
  <c r="P108" i="10"/>
  <c r="P109" i="10"/>
  <c r="P110" i="10"/>
  <c r="P111" i="10"/>
  <c r="P112" i="10"/>
  <c r="P113" i="10"/>
  <c r="P114" i="10"/>
  <c r="P115" i="10"/>
  <c r="P116" i="10"/>
  <c r="P117" i="10"/>
  <c r="P118" i="10"/>
  <c r="P119" i="10"/>
  <c r="P120" i="10"/>
  <c r="P121" i="10"/>
  <c r="P122" i="10"/>
  <c r="P123" i="10"/>
  <c r="P124" i="10"/>
  <c r="P125" i="10"/>
  <c r="P126" i="10"/>
  <c r="P127" i="10"/>
  <c r="P128" i="10"/>
  <c r="P129" i="10"/>
  <c r="P130" i="10"/>
  <c r="P131" i="10"/>
  <c r="P132" i="10"/>
  <c r="P133" i="10"/>
  <c r="P134" i="10"/>
  <c r="P135" i="10"/>
  <c r="P136" i="10"/>
  <c r="P137" i="10"/>
  <c r="P138" i="10"/>
  <c r="P139" i="10"/>
  <c r="P140" i="10"/>
  <c r="P141" i="10"/>
  <c r="P142" i="10"/>
  <c r="P143" i="10"/>
  <c r="P144" i="10"/>
  <c r="P145" i="10"/>
  <c r="P146" i="10"/>
  <c r="P147" i="10"/>
  <c r="P148" i="10"/>
  <c r="P149" i="10"/>
  <c r="P150" i="10"/>
  <c r="P151" i="10"/>
  <c r="P152" i="10"/>
  <c r="P153" i="10"/>
  <c r="P154" i="10"/>
  <c r="P155" i="10"/>
  <c r="P156" i="10"/>
  <c r="P157" i="10"/>
  <c r="P158" i="10"/>
  <c r="P159" i="10"/>
  <c r="P160" i="10"/>
  <c r="P161" i="10"/>
  <c r="P162" i="10"/>
  <c r="P163" i="10"/>
  <c r="P164" i="10"/>
  <c r="P165" i="10"/>
  <c r="P166" i="10"/>
  <c r="P167" i="10"/>
  <c r="P168" i="10"/>
  <c r="P169" i="10"/>
  <c r="P170" i="10"/>
  <c r="P171" i="10"/>
  <c r="P172" i="10"/>
  <c r="P173" i="10"/>
  <c r="P174" i="10"/>
  <c r="P175" i="10"/>
  <c r="P176" i="10"/>
  <c r="P177" i="10"/>
  <c r="P178" i="10"/>
  <c r="P179" i="10"/>
  <c r="P180" i="10"/>
  <c r="P181" i="10"/>
  <c r="P182" i="10"/>
  <c r="P183" i="10"/>
  <c r="P184" i="10"/>
  <c r="P185" i="10"/>
  <c r="P186" i="10"/>
  <c r="P187" i="10"/>
  <c r="P188" i="10"/>
  <c r="P189" i="10"/>
  <c r="P190" i="10"/>
  <c r="P191" i="10"/>
  <c r="P192" i="10"/>
  <c r="P193" i="10"/>
  <c r="P194" i="10"/>
  <c r="P195" i="10"/>
  <c r="P196" i="10"/>
  <c r="P197" i="10"/>
  <c r="P198" i="10"/>
  <c r="P199" i="10"/>
  <c r="P200" i="10"/>
  <c r="P201" i="10"/>
  <c r="P202" i="10"/>
  <c r="P203" i="10"/>
  <c r="P204" i="10"/>
  <c r="P205" i="10"/>
  <c r="P206" i="10"/>
  <c r="P207" i="10"/>
  <c r="P208" i="10"/>
  <c r="P209" i="10"/>
  <c r="P210" i="10"/>
  <c r="P211" i="10"/>
  <c r="P212" i="10"/>
  <c r="P213" i="10"/>
  <c r="P214" i="10"/>
  <c r="P215" i="10"/>
  <c r="P216" i="10"/>
  <c r="P217" i="10"/>
  <c r="P218" i="10"/>
  <c r="P219" i="10"/>
  <c r="P220" i="10"/>
  <c r="P221" i="10"/>
  <c r="P222" i="10"/>
  <c r="P223" i="10"/>
  <c r="P224" i="10"/>
  <c r="P225" i="10"/>
  <c r="P226" i="10"/>
  <c r="P227" i="10"/>
  <c r="P228" i="10"/>
  <c r="P229" i="10"/>
  <c r="P230" i="10"/>
  <c r="P231" i="10"/>
  <c r="P232" i="10"/>
  <c r="P233" i="10"/>
  <c r="P234" i="10"/>
  <c r="P235" i="10"/>
  <c r="P236" i="10"/>
  <c r="P237" i="10"/>
  <c r="P238" i="10"/>
  <c r="P239" i="10"/>
  <c r="P240" i="10"/>
  <c r="P241" i="10"/>
  <c r="P242" i="10"/>
  <c r="P243" i="10"/>
  <c r="P244" i="10"/>
  <c r="P245" i="10"/>
  <c r="P246" i="10"/>
  <c r="P247" i="10"/>
  <c r="P248" i="10"/>
  <c r="P249" i="10"/>
  <c r="P250" i="10"/>
  <c r="P251" i="10"/>
  <c r="P252" i="10"/>
  <c r="P253" i="10"/>
  <c r="P254" i="10"/>
  <c r="P255" i="10"/>
  <c r="P256" i="10"/>
  <c r="P257" i="10"/>
  <c r="P258" i="10"/>
  <c r="P259" i="10"/>
  <c r="P260" i="10"/>
  <c r="P261" i="10"/>
  <c r="P262" i="10"/>
  <c r="P263" i="10"/>
  <c r="P264" i="10"/>
  <c r="P265" i="10"/>
  <c r="P266" i="10"/>
  <c r="P267" i="10"/>
  <c r="P268" i="10"/>
  <c r="P269" i="10"/>
  <c r="P270" i="10"/>
  <c r="P271" i="10"/>
  <c r="P272" i="10"/>
  <c r="P273" i="10"/>
  <c r="P274" i="10"/>
  <c r="P275" i="10"/>
  <c r="P276" i="10"/>
  <c r="P277" i="10"/>
  <c r="P278" i="10"/>
  <c r="P279" i="10"/>
  <c r="P280" i="10"/>
  <c r="P281" i="10"/>
  <c r="P282" i="10"/>
  <c r="P283" i="10"/>
  <c r="P284" i="10"/>
  <c r="P285" i="10"/>
  <c r="P286" i="10"/>
  <c r="P287" i="10"/>
  <c r="P288" i="10"/>
  <c r="P289" i="10"/>
  <c r="P290" i="10"/>
  <c r="P291" i="10"/>
  <c r="P292" i="10"/>
  <c r="P293" i="10"/>
  <c r="P294" i="10"/>
  <c r="P295" i="10"/>
  <c r="P296" i="10"/>
  <c r="P297" i="10"/>
  <c r="P298" i="10"/>
  <c r="P299" i="10"/>
  <c r="P300" i="10"/>
  <c r="P301" i="10"/>
  <c r="P302" i="10"/>
  <c r="P303" i="10"/>
  <c r="P304" i="10"/>
  <c r="P305" i="10"/>
  <c r="P306" i="10"/>
  <c r="P307" i="10"/>
  <c r="P308" i="10"/>
  <c r="P309" i="10"/>
  <c r="P310" i="10"/>
  <c r="P311" i="10"/>
  <c r="P312" i="10"/>
  <c r="P313" i="10"/>
  <c r="P314" i="10"/>
  <c r="P315" i="10"/>
  <c r="P316" i="10"/>
  <c r="P317" i="10"/>
  <c r="P318" i="10"/>
  <c r="P319" i="10"/>
  <c r="P320" i="10"/>
  <c r="P321" i="10"/>
  <c r="P322" i="10"/>
  <c r="P323" i="10"/>
  <c r="P324" i="10"/>
  <c r="P325" i="10"/>
  <c r="P326" i="10"/>
  <c r="P327" i="10"/>
  <c r="P328" i="10"/>
  <c r="P329" i="10"/>
  <c r="P330" i="10"/>
  <c r="P331" i="10"/>
  <c r="P332" i="10"/>
  <c r="P333" i="10"/>
  <c r="P334" i="10"/>
  <c r="P335" i="10"/>
  <c r="P336" i="10"/>
  <c r="P337" i="10"/>
  <c r="P338" i="10"/>
  <c r="P339" i="10"/>
  <c r="P340" i="10"/>
  <c r="P341" i="10"/>
  <c r="P342" i="10"/>
  <c r="P343" i="10"/>
  <c r="P344" i="10"/>
  <c r="P345" i="10"/>
  <c r="P346" i="10"/>
  <c r="P347" i="10"/>
  <c r="P348" i="10"/>
  <c r="P349" i="10"/>
  <c r="P350" i="10"/>
  <c r="P351" i="10"/>
  <c r="P352" i="10"/>
  <c r="P353" i="10"/>
  <c r="P354" i="10"/>
  <c r="P355" i="10"/>
  <c r="P356" i="10"/>
  <c r="P357" i="10"/>
  <c r="P358" i="10"/>
  <c r="P359" i="10"/>
  <c r="P360" i="10"/>
  <c r="P361" i="10"/>
  <c r="P362" i="10"/>
  <c r="P363" i="10"/>
  <c r="P364" i="10"/>
  <c r="P365" i="10"/>
  <c r="P366" i="10"/>
  <c r="P367" i="10"/>
  <c r="P368" i="10"/>
  <c r="P369" i="10"/>
  <c r="P370" i="10"/>
  <c r="P371" i="10"/>
  <c r="P372" i="10"/>
  <c r="P373" i="10"/>
  <c r="P374" i="10"/>
  <c r="P375" i="10"/>
  <c r="P376" i="10"/>
  <c r="P377" i="10"/>
  <c r="P378" i="10"/>
  <c r="P379" i="10"/>
  <c r="P380" i="10"/>
  <c r="P381" i="10"/>
  <c r="P382" i="10"/>
  <c r="P383" i="10"/>
  <c r="P384" i="10"/>
  <c r="P385" i="10"/>
  <c r="P386" i="10"/>
  <c r="P387" i="10"/>
  <c r="P388" i="10"/>
  <c r="P389" i="10"/>
  <c r="P390" i="10"/>
  <c r="P391" i="10"/>
  <c r="P392" i="10"/>
  <c r="P393" i="10"/>
  <c r="P394" i="10"/>
  <c r="P395" i="10"/>
  <c r="P396" i="10"/>
  <c r="P397" i="10"/>
  <c r="P398" i="10"/>
  <c r="P399" i="10"/>
  <c r="P400" i="10"/>
  <c r="P401" i="10"/>
  <c r="P402" i="10"/>
  <c r="P403" i="10"/>
  <c r="P404" i="10"/>
  <c r="P405" i="10"/>
  <c r="P406" i="10"/>
  <c r="P407" i="10"/>
  <c r="P408" i="10"/>
  <c r="P409" i="10"/>
  <c r="P410" i="10"/>
  <c r="P411" i="10"/>
  <c r="P412" i="10"/>
  <c r="P413" i="10"/>
  <c r="P414" i="10"/>
  <c r="P415" i="10"/>
  <c r="P416" i="10"/>
  <c r="P417" i="10"/>
  <c r="P418" i="10"/>
  <c r="P419" i="10"/>
  <c r="P420" i="10"/>
  <c r="P421" i="10"/>
  <c r="P422" i="10"/>
  <c r="P423" i="10"/>
  <c r="P424" i="10"/>
  <c r="P425" i="10"/>
  <c r="P426" i="10"/>
  <c r="P427" i="10"/>
  <c r="P428" i="10"/>
  <c r="P429" i="10"/>
  <c r="P430" i="10"/>
  <c r="P431" i="10"/>
  <c r="P432" i="10"/>
  <c r="P433" i="10"/>
  <c r="P434" i="10"/>
  <c r="P435" i="10"/>
  <c r="P436" i="10"/>
  <c r="P437" i="10"/>
  <c r="P438" i="10"/>
  <c r="P439" i="10"/>
  <c r="P440" i="10"/>
  <c r="P441" i="10"/>
  <c r="P442" i="10"/>
  <c r="P443" i="10"/>
  <c r="P444" i="10"/>
  <c r="P445" i="10"/>
  <c r="P446" i="10"/>
  <c r="P447" i="10"/>
  <c r="P448" i="10"/>
  <c r="P449" i="10"/>
  <c r="P450" i="10"/>
  <c r="P451" i="10"/>
  <c r="P452" i="10"/>
  <c r="P453" i="10"/>
  <c r="P454" i="10"/>
  <c r="P455" i="10"/>
  <c r="P456" i="10"/>
  <c r="P457" i="10"/>
  <c r="P458" i="10"/>
  <c r="P459" i="10"/>
  <c r="P460" i="10"/>
  <c r="P461" i="10"/>
  <c r="P462" i="10"/>
  <c r="P463" i="10"/>
  <c r="P464" i="10"/>
  <c r="P465" i="10"/>
  <c r="P466" i="10"/>
  <c r="P467" i="10"/>
  <c r="P468" i="10"/>
  <c r="P469" i="10"/>
  <c r="P470" i="10"/>
  <c r="P471" i="10"/>
  <c r="P472" i="10"/>
  <c r="P473" i="10"/>
  <c r="P474" i="10"/>
  <c r="P475" i="10"/>
  <c r="P476" i="10"/>
  <c r="P477" i="10"/>
  <c r="P478" i="10"/>
  <c r="P479" i="10"/>
  <c r="P480" i="10"/>
  <c r="P481" i="10"/>
  <c r="P482" i="10"/>
  <c r="P483" i="10"/>
  <c r="P484" i="10"/>
  <c r="P485" i="10"/>
  <c r="P486" i="10"/>
  <c r="P487" i="10"/>
  <c r="P488" i="10"/>
  <c r="P489" i="10"/>
  <c r="P490" i="10"/>
  <c r="P491" i="10"/>
  <c r="P492" i="10"/>
  <c r="P493" i="10"/>
  <c r="P494" i="10"/>
  <c r="P495" i="10"/>
  <c r="P496" i="10"/>
  <c r="P497" i="10"/>
  <c r="P498" i="10"/>
  <c r="P499" i="10"/>
  <c r="P500" i="10"/>
  <c r="P501" i="10"/>
  <c r="P502" i="10"/>
  <c r="P503" i="10"/>
  <c r="P504" i="10"/>
  <c r="P505" i="10"/>
  <c r="P506" i="10"/>
  <c r="P507" i="10"/>
  <c r="P508" i="10"/>
  <c r="P509" i="10"/>
  <c r="P510" i="10"/>
  <c r="P511" i="10"/>
  <c r="P512" i="10"/>
  <c r="P513" i="10"/>
  <c r="P514" i="10"/>
  <c r="P515" i="10"/>
  <c r="P516" i="10"/>
  <c r="P517" i="10"/>
  <c r="P518" i="10"/>
  <c r="P519" i="10"/>
  <c r="P520" i="10"/>
  <c r="P521" i="10"/>
  <c r="P522" i="10"/>
  <c r="P523" i="10"/>
  <c r="P524" i="10"/>
  <c r="P525" i="10"/>
  <c r="P526" i="10"/>
  <c r="P527" i="10"/>
  <c r="P528" i="10"/>
  <c r="P529" i="10"/>
  <c r="P530" i="10"/>
  <c r="P531" i="10"/>
  <c r="P532" i="10"/>
  <c r="P533" i="10"/>
  <c r="P534" i="10"/>
  <c r="P535" i="10"/>
  <c r="P536" i="10"/>
  <c r="P537" i="10"/>
  <c r="P538" i="10"/>
  <c r="P539" i="10"/>
  <c r="P540" i="10"/>
  <c r="P541" i="10"/>
  <c r="P542" i="10"/>
  <c r="P543" i="10"/>
  <c r="P544" i="10"/>
  <c r="P545" i="10"/>
  <c r="P546" i="10"/>
  <c r="P547" i="10"/>
  <c r="P548" i="10"/>
  <c r="P549" i="10"/>
  <c r="P550" i="10"/>
  <c r="P551" i="10"/>
  <c r="P552" i="10"/>
  <c r="P553" i="10"/>
  <c r="P554" i="10"/>
  <c r="P555" i="10"/>
  <c r="P556" i="10"/>
  <c r="P557" i="10"/>
  <c r="P558" i="10"/>
  <c r="P559" i="10"/>
  <c r="P560" i="10"/>
  <c r="P561" i="10"/>
  <c r="P562" i="10"/>
  <c r="P563" i="10"/>
  <c r="P564" i="10"/>
  <c r="P565" i="10"/>
  <c r="P566" i="10"/>
  <c r="P567" i="10"/>
  <c r="P568" i="10"/>
  <c r="P569" i="10"/>
  <c r="P570" i="10"/>
  <c r="P571" i="10"/>
  <c r="P572" i="10"/>
  <c r="P573" i="10"/>
  <c r="P574" i="10"/>
  <c r="P575" i="10"/>
  <c r="P576" i="10"/>
  <c r="P577" i="10"/>
  <c r="P578" i="10"/>
  <c r="P579" i="10"/>
  <c r="P580" i="10"/>
  <c r="P581" i="10"/>
  <c r="P582" i="10"/>
  <c r="P583" i="10"/>
  <c r="P584" i="10"/>
  <c r="P585" i="10"/>
  <c r="P586" i="10"/>
  <c r="P587" i="10"/>
  <c r="P588" i="10"/>
  <c r="P589" i="10"/>
  <c r="P590" i="10"/>
  <c r="P591" i="10"/>
  <c r="P592" i="10"/>
  <c r="P593" i="10"/>
  <c r="P594" i="10"/>
  <c r="P595" i="10"/>
  <c r="P596" i="10"/>
  <c r="P597" i="10"/>
  <c r="P598" i="10"/>
  <c r="P599" i="10"/>
  <c r="P600" i="10"/>
  <c r="P601" i="10"/>
  <c r="P602" i="10"/>
  <c r="P603" i="10"/>
  <c r="P604" i="10"/>
  <c r="P605" i="10"/>
  <c r="P606" i="10"/>
  <c r="P607" i="10"/>
  <c r="P608" i="10"/>
  <c r="P609" i="10"/>
  <c r="P610" i="10"/>
  <c r="P611" i="10"/>
  <c r="P612" i="10"/>
  <c r="P613" i="10"/>
  <c r="P614" i="10"/>
  <c r="P615" i="10"/>
  <c r="P616" i="10"/>
  <c r="P617" i="10"/>
  <c r="P618" i="10"/>
  <c r="P619" i="10"/>
  <c r="P620" i="10"/>
  <c r="P621" i="10"/>
  <c r="P622" i="10"/>
  <c r="P623" i="10"/>
  <c r="P624" i="10"/>
  <c r="P625" i="10"/>
  <c r="P626" i="10"/>
  <c r="P627" i="10"/>
  <c r="P628" i="10"/>
  <c r="P629" i="10"/>
  <c r="P630" i="10"/>
  <c r="P631" i="10"/>
  <c r="P632" i="10"/>
  <c r="P633" i="10"/>
  <c r="P634" i="10"/>
  <c r="P635" i="10"/>
  <c r="P636" i="10"/>
  <c r="P637" i="10"/>
  <c r="P638" i="10"/>
  <c r="P639" i="10"/>
  <c r="P640" i="10"/>
  <c r="P641" i="10"/>
  <c r="P642" i="10"/>
  <c r="P643" i="10"/>
  <c r="P644" i="10"/>
  <c r="P645" i="10"/>
  <c r="P646" i="10"/>
  <c r="P647" i="10"/>
  <c r="P648" i="10"/>
  <c r="P649" i="10"/>
  <c r="P650" i="10"/>
  <c r="P651" i="10"/>
  <c r="P652" i="10"/>
  <c r="P653" i="10"/>
  <c r="P654" i="10"/>
  <c r="P655" i="10"/>
  <c r="P656" i="10"/>
  <c r="P657" i="10"/>
  <c r="P658" i="10"/>
  <c r="P659" i="10"/>
  <c r="P660" i="10"/>
  <c r="P661" i="10"/>
  <c r="P662" i="10"/>
  <c r="P663" i="10"/>
  <c r="P664" i="10"/>
  <c r="P665" i="10"/>
  <c r="P666" i="10"/>
  <c r="P667" i="10"/>
  <c r="P668" i="10"/>
  <c r="P669" i="10"/>
  <c r="P670" i="10"/>
  <c r="P671" i="10"/>
  <c r="P672" i="10"/>
  <c r="P673" i="10"/>
  <c r="P674" i="10"/>
  <c r="P675" i="10"/>
  <c r="P676" i="10"/>
  <c r="P677" i="10"/>
  <c r="P678" i="10"/>
  <c r="P679" i="10"/>
  <c r="P680" i="10"/>
  <c r="P681" i="10"/>
  <c r="P682" i="10"/>
  <c r="P683" i="10"/>
  <c r="P684" i="10"/>
  <c r="P685" i="10"/>
  <c r="P686" i="10"/>
  <c r="P687" i="10"/>
  <c r="P688" i="10"/>
  <c r="P689" i="10"/>
  <c r="P690" i="10"/>
  <c r="P691" i="10"/>
  <c r="P692" i="10"/>
  <c r="P693" i="10"/>
  <c r="P694" i="10"/>
  <c r="P695" i="10"/>
  <c r="P696" i="10"/>
  <c r="P697" i="10"/>
  <c r="P698" i="10"/>
  <c r="P699" i="10"/>
  <c r="P700" i="10"/>
  <c r="P701" i="10"/>
  <c r="P702" i="10"/>
  <c r="P703" i="10"/>
  <c r="P704" i="10"/>
  <c r="P705" i="10"/>
  <c r="P706" i="10"/>
  <c r="P707" i="10"/>
  <c r="P708" i="10"/>
  <c r="P709" i="10"/>
  <c r="P710" i="10"/>
  <c r="P711" i="10"/>
  <c r="P712" i="10"/>
  <c r="P713" i="10"/>
  <c r="P714" i="10"/>
  <c r="P715" i="10"/>
  <c r="P716" i="10"/>
  <c r="P717" i="10"/>
  <c r="P718" i="10"/>
  <c r="P719" i="10"/>
  <c r="P720" i="10"/>
  <c r="P721" i="10"/>
  <c r="P722" i="10"/>
  <c r="P723" i="10"/>
  <c r="P724" i="10"/>
  <c r="P725" i="10"/>
  <c r="P726" i="10"/>
  <c r="P727" i="10"/>
  <c r="P728" i="10"/>
  <c r="P729" i="10"/>
  <c r="P730" i="10"/>
  <c r="P731" i="10"/>
  <c r="P732" i="10"/>
  <c r="P733" i="10"/>
  <c r="P734" i="10"/>
  <c r="P735" i="10"/>
  <c r="P736" i="10"/>
  <c r="P737" i="10"/>
  <c r="P738" i="10"/>
  <c r="P739" i="10"/>
  <c r="P740" i="10"/>
  <c r="P741" i="10"/>
  <c r="P742" i="10"/>
  <c r="P743" i="10"/>
  <c r="P744" i="10"/>
  <c r="P745" i="10"/>
  <c r="P746" i="10"/>
  <c r="P747" i="10"/>
  <c r="P748" i="10"/>
  <c r="P749" i="10"/>
  <c r="P750" i="10"/>
  <c r="P751" i="10"/>
  <c r="P752" i="10"/>
  <c r="P753" i="10"/>
  <c r="P754" i="10"/>
  <c r="P755" i="10"/>
  <c r="P756" i="10"/>
  <c r="P757" i="10"/>
  <c r="P758" i="10"/>
  <c r="P759" i="10"/>
  <c r="P760" i="10"/>
  <c r="P761" i="10"/>
  <c r="P762" i="10"/>
  <c r="P763" i="10"/>
  <c r="P764" i="10"/>
  <c r="P765" i="10"/>
  <c r="P766" i="10"/>
  <c r="P767" i="10"/>
  <c r="P768" i="10"/>
  <c r="P769" i="10"/>
  <c r="P770" i="10"/>
  <c r="P771" i="10"/>
  <c r="P772" i="10"/>
  <c r="P773" i="10"/>
  <c r="P774" i="10"/>
  <c r="P775" i="10"/>
  <c r="P776" i="10"/>
  <c r="P777" i="10"/>
  <c r="P778" i="10"/>
  <c r="P779" i="10"/>
  <c r="P780" i="10"/>
  <c r="P781" i="10"/>
  <c r="P782" i="10"/>
  <c r="P783" i="10"/>
  <c r="P784" i="10"/>
  <c r="P785" i="10"/>
  <c r="P786" i="10"/>
  <c r="P787" i="10"/>
  <c r="P788" i="10"/>
  <c r="P789" i="10"/>
  <c r="P790" i="10"/>
  <c r="P791" i="10"/>
  <c r="P792" i="10"/>
  <c r="P793" i="10"/>
  <c r="P794" i="10"/>
  <c r="P795" i="10"/>
  <c r="P796" i="10"/>
  <c r="P797" i="10"/>
  <c r="P798" i="10"/>
  <c r="P799" i="10"/>
  <c r="P800" i="10"/>
  <c r="P801" i="10"/>
  <c r="P802" i="10"/>
  <c r="P803" i="10"/>
  <c r="P804" i="10"/>
  <c r="P805" i="10"/>
  <c r="P806" i="10"/>
  <c r="P807" i="10"/>
  <c r="P808" i="10"/>
  <c r="P809" i="10"/>
  <c r="P810" i="10"/>
  <c r="P811" i="10"/>
  <c r="P812" i="10"/>
  <c r="P813" i="10"/>
  <c r="P814" i="10"/>
  <c r="P815" i="10"/>
  <c r="P816" i="10"/>
  <c r="P817" i="10"/>
  <c r="P818" i="10"/>
  <c r="P819" i="10"/>
  <c r="P820" i="10"/>
  <c r="P821" i="10"/>
  <c r="P822" i="10"/>
  <c r="P823" i="10"/>
  <c r="P824" i="10"/>
  <c r="P825" i="10"/>
  <c r="P826" i="10"/>
  <c r="P827" i="10"/>
  <c r="P828" i="10"/>
  <c r="P829" i="10"/>
  <c r="P830" i="10"/>
  <c r="P831" i="10"/>
  <c r="P832" i="10"/>
  <c r="P833" i="10"/>
  <c r="P834" i="10"/>
  <c r="P835" i="10"/>
  <c r="P836" i="10"/>
  <c r="P837" i="10"/>
  <c r="P838" i="10"/>
  <c r="P839" i="10"/>
  <c r="P840" i="10"/>
  <c r="P841" i="10"/>
  <c r="P842" i="10"/>
  <c r="P843" i="10"/>
  <c r="P844" i="10"/>
  <c r="P845" i="10"/>
  <c r="P846" i="10"/>
  <c r="P847" i="10"/>
  <c r="P848" i="10"/>
  <c r="P849" i="10"/>
  <c r="P850" i="10"/>
  <c r="P851" i="10"/>
  <c r="P852" i="10"/>
  <c r="P853" i="10"/>
  <c r="P854" i="10"/>
  <c r="P855" i="10"/>
  <c r="P856" i="10"/>
  <c r="P857" i="10"/>
  <c r="P858" i="10"/>
  <c r="P859" i="10"/>
  <c r="P860" i="10"/>
  <c r="P861" i="10"/>
  <c r="P862" i="10"/>
  <c r="P863" i="10"/>
  <c r="P864" i="10"/>
  <c r="P865" i="10"/>
  <c r="P866" i="10"/>
  <c r="P867" i="10"/>
  <c r="P868" i="10"/>
  <c r="P869" i="10"/>
  <c r="P870" i="10"/>
  <c r="P871" i="10"/>
  <c r="P872" i="10"/>
  <c r="P873" i="10"/>
  <c r="P874" i="10"/>
  <c r="P875" i="10"/>
  <c r="P876" i="10"/>
  <c r="P877" i="10"/>
  <c r="P878" i="10"/>
  <c r="P879" i="10"/>
  <c r="P880" i="10"/>
  <c r="P881" i="10"/>
  <c r="P882" i="10"/>
  <c r="P883" i="10"/>
  <c r="P884" i="10"/>
  <c r="P885" i="10"/>
  <c r="P886" i="10"/>
  <c r="P887" i="10"/>
  <c r="P888" i="10"/>
  <c r="P889" i="10"/>
  <c r="P890" i="10"/>
  <c r="P891" i="10"/>
  <c r="P892" i="10"/>
  <c r="P893" i="10"/>
  <c r="P894" i="10"/>
  <c r="P895" i="10"/>
  <c r="P896" i="10"/>
  <c r="P897" i="10"/>
  <c r="P898" i="10"/>
  <c r="P899" i="10"/>
  <c r="P900" i="10"/>
  <c r="P901" i="10"/>
  <c r="P902" i="10"/>
  <c r="P903" i="10"/>
  <c r="P904" i="10"/>
  <c r="P905" i="10"/>
  <c r="P906" i="10"/>
  <c r="P907" i="10"/>
  <c r="P908" i="10"/>
  <c r="P909" i="10"/>
  <c r="P910" i="10"/>
  <c r="P911" i="10"/>
  <c r="P912" i="10"/>
  <c r="P913" i="10"/>
  <c r="P914" i="10"/>
  <c r="P915" i="10"/>
  <c r="P916" i="10"/>
  <c r="P917" i="10"/>
  <c r="P918" i="10"/>
  <c r="P919" i="10"/>
  <c r="P920" i="10"/>
  <c r="P921" i="10"/>
  <c r="P922" i="10"/>
  <c r="P923" i="10"/>
  <c r="P924" i="10"/>
  <c r="P925" i="10"/>
  <c r="P926" i="10"/>
  <c r="P927" i="10"/>
  <c r="P928" i="10"/>
  <c r="P929" i="10"/>
  <c r="P930" i="10"/>
  <c r="P931" i="10"/>
  <c r="P932" i="10"/>
  <c r="P933" i="10"/>
  <c r="P934" i="10"/>
  <c r="P935" i="10"/>
  <c r="P936" i="10"/>
  <c r="P937" i="10"/>
  <c r="P938" i="10"/>
  <c r="P939" i="10"/>
  <c r="P940" i="10"/>
  <c r="P941" i="10"/>
  <c r="P942" i="10"/>
  <c r="P943" i="10"/>
  <c r="P944" i="10"/>
  <c r="P945" i="10"/>
  <c r="P946" i="10"/>
  <c r="P947" i="10"/>
  <c r="P948" i="10"/>
  <c r="P949" i="10"/>
  <c r="P950" i="10"/>
  <c r="P951" i="10"/>
  <c r="P952" i="10"/>
  <c r="P953" i="10"/>
  <c r="P954" i="10"/>
  <c r="P955" i="10"/>
  <c r="P956" i="10"/>
  <c r="P957" i="10"/>
  <c r="P958" i="10"/>
  <c r="P959" i="10"/>
  <c r="P960" i="10"/>
  <c r="P961" i="10"/>
  <c r="P962" i="10"/>
  <c r="P963" i="10"/>
  <c r="P964" i="10"/>
  <c r="P965" i="10"/>
  <c r="P966" i="10"/>
  <c r="P967" i="10"/>
  <c r="P968" i="10"/>
  <c r="P969" i="10"/>
  <c r="P970" i="10"/>
  <c r="P971" i="10"/>
  <c r="P972" i="10"/>
  <c r="P973" i="10"/>
  <c r="P974" i="10"/>
  <c r="P975" i="10"/>
  <c r="P976" i="10"/>
  <c r="P977" i="10"/>
  <c r="P978" i="10"/>
  <c r="P979" i="10"/>
  <c r="P980" i="10"/>
  <c r="P981" i="10"/>
  <c r="P982" i="10"/>
  <c r="P983" i="10"/>
  <c r="P984" i="10"/>
  <c r="P985" i="10"/>
  <c r="P986" i="10"/>
  <c r="P987" i="10"/>
  <c r="P988" i="10"/>
  <c r="P989" i="10"/>
  <c r="P990" i="10"/>
  <c r="P991" i="10"/>
  <c r="P992" i="10"/>
  <c r="P993" i="10"/>
  <c r="P994" i="10"/>
  <c r="P995" i="10"/>
  <c r="P996" i="10"/>
  <c r="P997" i="10"/>
  <c r="P998" i="10"/>
  <c r="P999" i="10"/>
  <c r="P1000" i="10"/>
  <c r="P1001" i="10"/>
  <c r="P1002" i="10"/>
  <c r="P1003" i="10"/>
  <c r="P1004" i="10"/>
  <c r="P1005" i="10"/>
  <c r="P1006" i="10"/>
  <c r="P1007" i="10"/>
  <c r="P1008" i="10"/>
  <c r="P1009" i="10"/>
  <c r="P1010" i="10"/>
  <c r="P1011" i="10"/>
  <c r="P1012" i="10"/>
  <c r="P1013" i="10"/>
  <c r="P1014" i="10"/>
  <c r="P1015" i="10"/>
  <c r="P1016" i="10"/>
  <c r="P1017" i="10"/>
  <c r="P1018" i="10"/>
  <c r="P1019" i="10"/>
  <c r="P1020" i="10"/>
  <c r="P1021" i="10"/>
  <c r="P1022" i="10"/>
  <c r="P1023" i="10"/>
  <c r="P1024" i="10"/>
  <c r="P1025" i="10"/>
  <c r="P1026" i="10"/>
  <c r="P1027" i="10"/>
  <c r="P1028" i="10"/>
  <c r="P1029" i="10"/>
  <c r="P1030" i="10"/>
  <c r="P1031" i="10"/>
  <c r="P1032" i="10"/>
  <c r="P1033" i="10"/>
  <c r="P1034" i="10"/>
  <c r="P1035" i="10"/>
  <c r="P1036" i="10"/>
  <c r="P1037" i="10"/>
  <c r="P1038" i="10"/>
  <c r="P1039" i="10"/>
  <c r="P1040" i="10"/>
  <c r="P1041" i="10"/>
  <c r="P1042" i="10"/>
  <c r="P1043" i="10"/>
  <c r="P1044" i="10"/>
  <c r="P1045" i="10"/>
  <c r="P1046" i="10"/>
  <c r="P1047" i="10"/>
  <c r="P1048" i="10"/>
  <c r="P1049" i="10"/>
  <c r="P1050" i="10"/>
  <c r="P1051" i="10"/>
  <c r="P1052" i="10"/>
  <c r="P1053" i="10"/>
  <c r="P1054" i="10"/>
  <c r="P1055" i="10"/>
  <c r="P1056" i="10"/>
  <c r="P1057" i="10"/>
  <c r="P1058" i="10"/>
  <c r="P1059" i="10"/>
  <c r="P1060" i="10"/>
  <c r="P1061" i="10"/>
  <c r="P1062" i="10"/>
  <c r="P1063" i="10"/>
  <c r="P1064" i="10"/>
  <c r="P1065" i="10"/>
  <c r="P1066" i="10"/>
  <c r="P1067" i="10"/>
  <c r="P1068" i="10"/>
  <c r="P1069" i="10"/>
  <c r="P1070" i="10"/>
  <c r="P1071" i="10"/>
  <c r="P1072" i="10"/>
  <c r="P1073" i="10"/>
  <c r="P1074" i="10"/>
  <c r="P1075" i="10"/>
  <c r="P1076" i="10"/>
  <c r="P1077" i="10"/>
  <c r="P1078" i="10"/>
  <c r="P1079" i="10"/>
  <c r="P1080" i="10"/>
  <c r="P1081" i="10"/>
  <c r="P1082" i="10"/>
  <c r="P1083" i="10"/>
  <c r="P1084" i="10"/>
  <c r="P1085" i="10"/>
  <c r="P1086" i="10"/>
  <c r="P1087" i="10"/>
  <c r="P1088" i="10"/>
  <c r="P1089" i="10"/>
  <c r="P1090" i="10"/>
  <c r="P1091" i="10"/>
  <c r="P1092" i="10"/>
  <c r="P1093" i="10"/>
  <c r="P1094" i="10"/>
  <c r="P1095" i="10"/>
  <c r="P1096" i="10"/>
  <c r="P1097" i="10"/>
  <c r="P1098" i="10"/>
  <c r="P1099" i="10"/>
  <c r="P1100" i="10"/>
  <c r="P1101" i="10"/>
  <c r="P1102" i="10"/>
  <c r="P1103" i="10"/>
  <c r="P1104" i="10"/>
  <c r="P1105" i="10"/>
  <c r="P1106" i="10"/>
  <c r="P1107" i="10"/>
  <c r="P1108" i="10"/>
  <c r="P1109" i="10"/>
  <c r="P1110" i="10"/>
  <c r="P1111" i="10"/>
  <c r="P1112" i="10"/>
  <c r="P1113" i="10"/>
  <c r="P1114" i="10"/>
  <c r="P1115" i="10"/>
  <c r="P1116" i="10"/>
  <c r="P1117" i="10"/>
  <c r="P1118" i="10"/>
  <c r="P1119" i="10"/>
  <c r="P1120" i="10"/>
  <c r="P1121" i="10"/>
  <c r="P1122" i="10"/>
  <c r="P1123" i="10"/>
  <c r="P1124" i="10"/>
  <c r="P1125" i="10"/>
  <c r="P1126" i="10"/>
  <c r="P1127" i="10"/>
  <c r="P1128" i="10"/>
  <c r="P1129" i="10"/>
  <c r="P1130" i="10"/>
  <c r="P1131" i="10"/>
  <c r="P1132" i="10"/>
  <c r="P1133" i="10"/>
  <c r="P1134" i="10"/>
  <c r="P1135" i="10"/>
  <c r="P1136" i="10"/>
  <c r="P1137" i="10"/>
  <c r="P1138" i="10"/>
  <c r="P1139" i="10"/>
  <c r="P1140" i="10"/>
  <c r="P1141" i="10"/>
  <c r="P1142" i="10"/>
  <c r="P1143" i="10"/>
  <c r="P1144" i="10"/>
  <c r="P1145" i="10"/>
  <c r="P1146" i="10"/>
  <c r="P1147" i="10"/>
  <c r="P1148" i="10"/>
  <c r="P1149" i="10"/>
  <c r="P1150" i="10"/>
  <c r="P1151" i="10"/>
  <c r="P1152" i="10"/>
  <c r="P1153" i="10"/>
  <c r="P1154" i="10"/>
  <c r="P1155" i="10"/>
  <c r="P1156" i="10"/>
  <c r="P1157" i="10"/>
  <c r="P1158" i="10"/>
  <c r="P1159" i="10"/>
  <c r="P1160" i="10"/>
  <c r="P1161" i="10"/>
  <c r="P1162" i="10"/>
  <c r="P1163" i="10"/>
  <c r="P1164" i="10"/>
  <c r="P1165" i="10"/>
  <c r="P1166" i="10"/>
  <c r="P1167" i="10"/>
  <c r="P1168" i="10"/>
  <c r="P1169" i="10"/>
  <c r="P1170" i="10"/>
  <c r="P1171" i="10"/>
  <c r="P1172" i="10"/>
  <c r="P1173" i="10"/>
  <c r="P1174" i="10"/>
  <c r="P1175" i="10"/>
  <c r="P1176" i="10"/>
  <c r="P1177" i="10"/>
  <c r="P1178" i="10"/>
  <c r="P1179" i="10"/>
  <c r="P1180" i="10"/>
  <c r="P1181" i="10"/>
  <c r="P1182" i="10"/>
  <c r="P1183" i="10"/>
  <c r="P1184" i="10"/>
  <c r="P1185" i="10"/>
  <c r="P1186" i="10"/>
  <c r="P1187" i="10"/>
  <c r="P1188" i="10"/>
  <c r="P1189" i="10"/>
  <c r="P1190" i="10"/>
  <c r="P1191" i="10"/>
  <c r="P1192" i="10"/>
  <c r="P1193" i="10"/>
  <c r="P1194" i="10"/>
  <c r="P1195" i="10"/>
  <c r="P1196" i="10"/>
  <c r="P1197" i="10"/>
  <c r="P1198" i="10"/>
  <c r="P1199" i="10"/>
  <c r="P1200" i="10"/>
  <c r="P1201" i="10"/>
  <c r="P1202" i="10"/>
  <c r="P1203" i="10"/>
  <c r="P1204" i="10"/>
  <c r="P1205" i="10"/>
  <c r="P1206" i="10"/>
  <c r="P1207" i="10"/>
  <c r="P1208" i="10"/>
  <c r="P1209" i="10"/>
  <c r="P1210" i="10"/>
  <c r="P1211" i="10"/>
  <c r="P1212" i="10"/>
  <c r="P1213" i="10"/>
  <c r="P1214" i="10"/>
  <c r="P1215" i="10"/>
  <c r="P1216" i="10"/>
  <c r="P1217" i="10"/>
  <c r="P1218" i="10"/>
  <c r="P1219" i="10"/>
  <c r="P1220" i="10"/>
  <c r="P1221" i="10"/>
  <c r="P1222" i="10"/>
  <c r="P1223" i="10"/>
  <c r="P1224" i="10"/>
  <c r="P1225" i="10"/>
  <c r="P1226" i="10"/>
  <c r="P1227" i="10"/>
  <c r="P1228" i="10"/>
  <c r="P1229" i="10"/>
  <c r="P1230" i="10"/>
  <c r="P1231" i="10"/>
  <c r="P1232" i="10"/>
  <c r="P1233" i="10"/>
  <c r="P1234" i="10"/>
  <c r="P1235" i="10"/>
  <c r="P1236" i="10"/>
  <c r="P1237" i="10"/>
  <c r="P1238" i="10"/>
  <c r="P1239" i="10"/>
  <c r="P1240" i="10"/>
  <c r="P1241" i="10"/>
  <c r="P1242" i="10"/>
  <c r="P1243" i="10"/>
  <c r="P1244" i="10"/>
  <c r="P1245" i="10"/>
  <c r="P1246" i="10"/>
  <c r="P1247" i="10"/>
  <c r="P1248" i="10"/>
  <c r="P1249" i="10"/>
  <c r="P1250" i="10"/>
  <c r="P1251" i="10"/>
  <c r="P1252" i="10"/>
  <c r="P1253" i="10"/>
  <c r="P1254" i="10"/>
  <c r="P1255" i="10"/>
  <c r="P1256" i="10"/>
  <c r="P1257" i="10"/>
  <c r="P1258" i="10"/>
  <c r="P1259" i="10"/>
  <c r="P1260" i="10"/>
  <c r="P1261" i="10"/>
  <c r="P1262" i="10"/>
  <c r="P1263" i="10"/>
  <c r="P1264" i="10"/>
  <c r="P1265" i="10"/>
  <c r="P1266" i="10"/>
  <c r="P1267" i="10"/>
  <c r="P1268" i="10"/>
  <c r="P1269" i="10"/>
  <c r="P1270" i="10"/>
  <c r="P1271" i="10"/>
  <c r="P1272" i="10"/>
  <c r="P1273" i="10"/>
  <c r="P1274" i="10"/>
  <c r="P1275" i="10"/>
  <c r="P1276" i="10"/>
  <c r="P1277" i="10"/>
  <c r="P1278" i="10"/>
  <c r="P1279" i="10"/>
  <c r="P1280" i="10"/>
  <c r="P1281" i="10"/>
  <c r="P1282" i="10"/>
  <c r="P1283" i="10"/>
  <c r="P1284" i="10"/>
  <c r="P1285" i="10"/>
  <c r="P1286" i="10"/>
  <c r="P1287" i="10"/>
  <c r="P1288" i="10"/>
  <c r="P1289" i="10"/>
  <c r="P1290" i="10"/>
  <c r="P1291" i="10"/>
  <c r="P1292" i="10"/>
  <c r="P1293" i="10"/>
  <c r="P1294" i="10"/>
  <c r="P1295" i="10"/>
  <c r="P1296" i="10"/>
  <c r="P1297" i="10"/>
  <c r="P1298" i="10"/>
  <c r="P1299" i="10"/>
  <c r="P1300" i="10"/>
  <c r="P1301" i="10"/>
  <c r="P1302" i="10"/>
  <c r="P1303" i="10"/>
  <c r="P1304" i="10"/>
  <c r="P1305" i="10"/>
  <c r="P1306" i="10"/>
  <c r="P1307" i="10"/>
  <c r="P1308" i="10"/>
  <c r="P1309" i="10"/>
  <c r="P1310" i="10"/>
  <c r="P1311" i="10"/>
  <c r="P1312" i="10"/>
  <c r="P1313" i="10"/>
  <c r="P1314" i="10"/>
  <c r="P1315" i="10"/>
  <c r="P1316" i="10"/>
  <c r="P1317" i="10"/>
  <c r="P1318" i="10"/>
  <c r="P1319" i="10"/>
  <c r="P1320" i="10"/>
  <c r="P1321" i="10"/>
  <c r="P1322" i="10"/>
  <c r="P1323" i="10"/>
  <c r="P1324" i="10"/>
  <c r="P1325" i="10"/>
  <c r="P1326" i="10"/>
  <c r="P1327" i="10"/>
  <c r="P1328" i="10"/>
  <c r="P1329" i="10"/>
  <c r="P1330" i="10"/>
  <c r="P1331" i="10"/>
  <c r="P1332" i="10"/>
  <c r="P1333" i="10"/>
  <c r="P1334" i="10"/>
  <c r="P1335" i="10"/>
  <c r="P1336" i="10"/>
  <c r="P1337" i="10"/>
  <c r="P1338" i="10"/>
  <c r="P1339" i="10"/>
  <c r="P1340" i="10"/>
  <c r="P1341" i="10"/>
  <c r="P1342" i="10"/>
  <c r="P1343" i="10"/>
  <c r="P1344" i="10"/>
  <c r="P1345" i="10"/>
  <c r="P1346" i="10"/>
  <c r="P1347" i="10"/>
  <c r="P1348" i="10"/>
  <c r="P1349" i="10"/>
  <c r="P1350" i="10"/>
  <c r="P1351" i="10"/>
  <c r="P1352" i="10"/>
  <c r="P1353" i="10"/>
  <c r="P1354" i="10"/>
  <c r="P1355" i="10"/>
  <c r="P1356" i="10"/>
  <c r="P1357" i="10"/>
  <c r="P1358" i="10"/>
  <c r="P1359" i="10"/>
  <c r="P1360" i="10"/>
  <c r="P1361" i="10"/>
  <c r="P1362" i="10"/>
  <c r="P1363" i="10"/>
  <c r="P1364" i="10"/>
  <c r="P1365" i="10"/>
  <c r="P1366" i="10"/>
  <c r="P1367" i="10"/>
  <c r="P1368" i="10"/>
  <c r="P1369" i="10"/>
  <c r="P1370" i="10"/>
  <c r="P1371" i="10"/>
  <c r="P1372" i="10"/>
  <c r="P1373" i="10"/>
  <c r="P1374" i="10"/>
  <c r="P1375" i="10"/>
  <c r="P1376" i="10"/>
  <c r="P1377" i="10"/>
  <c r="P1378" i="10"/>
  <c r="P1379" i="10"/>
  <c r="P1380" i="10"/>
  <c r="P1381" i="10"/>
  <c r="P1382" i="10"/>
  <c r="P1383" i="10"/>
  <c r="P1384" i="10"/>
  <c r="P1385" i="10"/>
  <c r="P1386" i="10"/>
  <c r="P1387" i="10"/>
  <c r="P1388" i="10"/>
  <c r="P1389" i="10"/>
  <c r="P1390" i="10"/>
  <c r="P1391" i="10"/>
  <c r="P1392" i="10"/>
  <c r="P1393" i="10"/>
  <c r="P1394" i="10"/>
  <c r="P1395" i="10"/>
  <c r="P1396" i="10"/>
  <c r="P1397" i="10"/>
  <c r="P1398" i="10"/>
  <c r="P1399" i="10"/>
  <c r="P1400" i="10"/>
  <c r="P1401" i="10"/>
  <c r="P1402" i="10"/>
  <c r="P1403" i="10"/>
  <c r="P1404" i="10"/>
  <c r="P1405" i="10"/>
  <c r="P1406" i="10"/>
  <c r="P1407" i="10"/>
  <c r="P1408" i="10"/>
  <c r="P1409" i="10"/>
  <c r="P1410" i="10"/>
  <c r="P1411" i="10"/>
  <c r="P1412" i="10"/>
  <c r="P1413" i="10"/>
  <c r="P1414" i="10"/>
  <c r="P1415" i="10"/>
  <c r="P1416" i="10"/>
  <c r="P1417" i="10"/>
  <c r="P1418" i="10"/>
  <c r="P1419" i="10"/>
  <c r="P1420" i="10"/>
  <c r="P1421" i="10"/>
  <c r="P1422" i="10"/>
  <c r="P1423" i="10"/>
  <c r="P1424" i="10"/>
  <c r="P1425" i="10"/>
  <c r="P1426" i="10"/>
  <c r="P1427" i="10"/>
  <c r="P1428" i="10"/>
  <c r="P1429" i="10"/>
  <c r="P1430" i="10"/>
  <c r="P1431" i="10"/>
  <c r="P1432" i="10"/>
  <c r="P1433" i="10"/>
  <c r="P1434" i="10"/>
  <c r="P1435" i="10"/>
  <c r="P1436" i="10"/>
  <c r="P1437" i="10"/>
  <c r="P1438" i="10"/>
  <c r="P1439" i="10"/>
  <c r="P1440" i="10"/>
  <c r="P1441" i="10"/>
  <c r="P1442" i="10"/>
  <c r="P1443" i="10"/>
  <c r="P1444" i="10"/>
  <c r="P1445" i="10"/>
  <c r="P1446" i="10"/>
  <c r="P1447" i="10"/>
  <c r="P1448" i="10"/>
  <c r="P1449" i="10"/>
  <c r="P1450" i="10"/>
  <c r="P1451" i="10"/>
  <c r="P1452" i="10"/>
  <c r="P1453" i="10"/>
  <c r="P1454" i="10"/>
  <c r="P1455" i="10"/>
  <c r="P1456" i="10"/>
  <c r="P1457" i="10"/>
  <c r="P1458" i="10"/>
  <c r="P1459" i="10"/>
  <c r="P1460" i="10"/>
  <c r="P1461" i="10"/>
  <c r="P1462" i="10"/>
  <c r="P1463" i="10"/>
  <c r="P1464" i="10"/>
  <c r="P1465" i="10"/>
  <c r="P1466" i="10"/>
  <c r="P1467" i="10"/>
  <c r="P1468" i="10"/>
  <c r="P1469" i="10"/>
  <c r="P1470" i="10"/>
  <c r="P1471" i="10"/>
  <c r="P1472" i="10"/>
  <c r="P1473" i="10"/>
  <c r="P1474" i="10"/>
  <c r="P1475" i="10"/>
  <c r="P1476" i="10"/>
  <c r="P1477" i="10"/>
  <c r="P1478" i="10"/>
  <c r="P1479" i="10"/>
  <c r="P1480" i="10"/>
  <c r="P1481" i="10"/>
  <c r="P1482" i="10"/>
  <c r="P1483" i="10"/>
  <c r="P1484" i="10"/>
  <c r="P1485" i="10"/>
  <c r="P1486" i="10"/>
  <c r="P1487" i="10"/>
  <c r="P1488" i="10"/>
  <c r="P1489" i="10"/>
  <c r="P1490" i="10"/>
  <c r="P1491" i="10"/>
  <c r="P1492" i="10"/>
  <c r="P1493" i="10"/>
  <c r="P1494" i="10"/>
  <c r="P1495" i="10"/>
  <c r="P1496" i="10"/>
  <c r="P1497" i="10"/>
  <c r="P1498" i="10"/>
  <c r="P1499" i="10"/>
  <c r="P1500" i="10"/>
  <c r="P1501" i="10"/>
  <c r="P1502" i="10"/>
  <c r="P1503" i="10"/>
  <c r="P1504" i="10"/>
  <c r="P1505" i="10"/>
  <c r="P1506" i="10"/>
  <c r="P1507" i="10"/>
  <c r="P1508" i="10"/>
  <c r="P1509" i="10"/>
  <c r="P1510" i="10"/>
  <c r="P1511" i="10"/>
  <c r="P1512" i="10"/>
  <c r="P1513" i="10"/>
  <c r="P1514" i="10"/>
  <c r="P1515" i="10"/>
  <c r="P1516" i="10"/>
  <c r="P1517" i="10"/>
  <c r="P1518" i="10"/>
  <c r="P1519" i="10"/>
  <c r="P1520" i="10"/>
  <c r="P1521" i="10"/>
  <c r="P1522" i="10"/>
  <c r="P1523" i="10"/>
  <c r="P1524" i="10"/>
  <c r="P1525" i="10"/>
  <c r="P1526" i="10"/>
  <c r="P1527" i="10"/>
  <c r="P1528" i="10"/>
  <c r="P1529" i="10"/>
  <c r="P1530" i="10"/>
  <c r="P1531" i="10"/>
  <c r="P1532" i="10"/>
  <c r="P1533" i="10"/>
  <c r="P1534" i="10"/>
  <c r="P1535" i="10"/>
  <c r="P1536" i="10"/>
  <c r="P1537" i="10"/>
  <c r="P1538" i="10"/>
  <c r="P1539" i="10"/>
  <c r="P1540" i="10"/>
  <c r="P1541" i="10"/>
  <c r="P1542" i="10"/>
  <c r="P1543" i="10"/>
  <c r="P2" i="10"/>
  <c r="O3" i="10" a="1"/>
  <c r="O3" i="10" s="1"/>
  <c r="O4" i="10" a="1"/>
  <c r="O4" i="10" s="1"/>
  <c r="O5" i="10" a="1"/>
  <c r="O5" i="10" s="1"/>
  <c r="O6" i="10" a="1"/>
  <c r="O6" i="10" s="1"/>
  <c r="O7" i="10" a="1"/>
  <c r="O7" i="10" s="1"/>
  <c r="O8" i="10" a="1"/>
  <c r="O8" i="10"/>
  <c r="O9" i="10" a="1"/>
  <c r="O9" i="10" s="1"/>
  <c r="O10" i="10" a="1"/>
  <c r="O10" i="10"/>
  <c r="O11" i="10" a="1"/>
  <c r="O11" i="10" s="1"/>
  <c r="O12" i="10" a="1"/>
  <c r="O12" i="10" s="1"/>
  <c r="O13" i="10" a="1"/>
  <c r="O13" i="10" s="1"/>
  <c r="O14" i="10" a="1"/>
  <c r="O14" i="10" s="1"/>
  <c r="O15" i="10" a="1"/>
  <c r="O15" i="10" s="1"/>
  <c r="O16" i="10" a="1"/>
  <c r="O16" i="10"/>
  <c r="O17" i="10" a="1"/>
  <c r="O17" i="10" s="1"/>
  <c r="O18" i="10" a="1"/>
  <c r="O18" i="10"/>
  <c r="O19" i="10" a="1"/>
  <c r="O19" i="10" s="1"/>
  <c r="O20" i="10" a="1"/>
  <c r="O20" i="10" s="1"/>
  <c r="O21" i="10" a="1"/>
  <c r="O21" i="10" s="1"/>
  <c r="O22" i="10" a="1"/>
  <c r="O22" i="10" s="1"/>
  <c r="O23" i="10" a="1"/>
  <c r="O23" i="10" s="1"/>
  <c r="O24" i="10" a="1"/>
  <c r="O24" i="10"/>
  <c r="O25" i="10" a="1"/>
  <c r="O25" i="10" s="1"/>
  <c r="O26" i="10" a="1"/>
  <c r="O26" i="10"/>
  <c r="O27" i="10" a="1"/>
  <c r="O27" i="10" s="1"/>
  <c r="O28" i="10" a="1"/>
  <c r="O28" i="10" s="1"/>
  <c r="O29" i="10" a="1"/>
  <c r="O29" i="10" s="1"/>
  <c r="O30" i="10" a="1"/>
  <c r="O30" i="10" s="1"/>
  <c r="O31" i="10" a="1"/>
  <c r="O31" i="10" s="1"/>
  <c r="O32" i="10" a="1"/>
  <c r="O32" i="10"/>
  <c r="O33" i="10" a="1"/>
  <c r="O33" i="10" s="1"/>
  <c r="O34" i="10" a="1"/>
  <c r="O34" i="10" s="1"/>
  <c r="O35" i="10" a="1"/>
  <c r="O35" i="10" s="1"/>
  <c r="O36" i="10" a="1"/>
  <c r="O36" i="10" s="1"/>
  <c r="O37" i="10" a="1"/>
  <c r="O37" i="10" s="1"/>
  <c r="O38" i="10" a="1"/>
  <c r="O38" i="10" s="1"/>
  <c r="O39" i="10" a="1"/>
  <c r="O39" i="10" s="1"/>
  <c r="O40" i="10" a="1"/>
  <c r="O40" i="10"/>
  <c r="O41" i="10" a="1"/>
  <c r="O41" i="10" s="1"/>
  <c r="O42" i="10" a="1"/>
  <c r="O42" i="10" s="1"/>
  <c r="O43" i="10" a="1"/>
  <c r="O43" i="10" s="1"/>
  <c r="O44" i="10" a="1"/>
  <c r="O44" i="10" s="1"/>
  <c r="O45" i="10" a="1"/>
  <c r="O45" i="10" s="1"/>
  <c r="O46" i="10" a="1"/>
  <c r="O46" i="10" s="1"/>
  <c r="O47" i="10" a="1"/>
  <c r="O47" i="10" s="1"/>
  <c r="O48" i="10" a="1"/>
  <c r="O48" i="10"/>
  <c r="O49" i="10" a="1"/>
  <c r="O49" i="10"/>
  <c r="O50" i="10" a="1"/>
  <c r="O50" i="10" s="1"/>
  <c r="O51" i="10" a="1"/>
  <c r="O51" i="10" s="1"/>
  <c r="O52" i="10" a="1"/>
  <c r="O52" i="10" s="1"/>
  <c r="O53" i="10" a="1"/>
  <c r="O53" i="10" s="1"/>
  <c r="O54" i="10" a="1"/>
  <c r="O54" i="10" s="1"/>
  <c r="O55" i="10" a="1"/>
  <c r="O55" i="10" s="1"/>
  <c r="O56" i="10" a="1"/>
  <c r="O56" i="10" s="1"/>
  <c r="O57" i="10" a="1"/>
  <c r="O57" i="10"/>
  <c r="O58" i="10" a="1"/>
  <c r="O58" i="10" s="1"/>
  <c r="O59" i="10" a="1"/>
  <c r="O59" i="10" s="1"/>
  <c r="O60" i="10" a="1"/>
  <c r="O60" i="10" s="1"/>
  <c r="O61" i="10" a="1"/>
  <c r="O61" i="10" s="1"/>
  <c r="O62" i="10" a="1"/>
  <c r="O62" i="10" s="1"/>
  <c r="O63" i="10" a="1"/>
  <c r="O63" i="10" s="1"/>
  <c r="O64" i="10" a="1"/>
  <c r="O64" i="10"/>
  <c r="O65" i="10" a="1"/>
  <c r="O65" i="10"/>
  <c r="O66" i="10" a="1"/>
  <c r="O66" i="10" s="1"/>
  <c r="O67" i="10" a="1"/>
  <c r="O67" i="10" s="1"/>
  <c r="O68" i="10" a="1"/>
  <c r="O68" i="10" s="1"/>
  <c r="O69" i="10" a="1"/>
  <c r="O69" i="10" s="1"/>
  <c r="O70" i="10" a="1"/>
  <c r="O70" i="10" s="1"/>
  <c r="O71" i="10" a="1"/>
  <c r="O71" i="10" s="1"/>
  <c r="O72" i="10" a="1"/>
  <c r="O72" i="10" s="1"/>
  <c r="O73" i="10" a="1"/>
  <c r="O73" i="10" s="1"/>
  <c r="O74" i="10" a="1"/>
  <c r="O74" i="10"/>
  <c r="O75" i="10" a="1"/>
  <c r="O75" i="10" s="1"/>
  <c r="O76" i="10" a="1"/>
  <c r="O76" i="10" s="1"/>
  <c r="O77" i="10" a="1"/>
  <c r="O77" i="10" s="1"/>
  <c r="O78" i="10" a="1"/>
  <c r="O78" i="10" s="1"/>
  <c r="O79" i="10" a="1"/>
  <c r="O79" i="10" s="1"/>
  <c r="O80" i="10" a="1"/>
  <c r="O80" i="10"/>
  <c r="O81" i="10" a="1"/>
  <c r="O81" i="10" s="1"/>
  <c r="O82" i="10" a="1"/>
  <c r="O82" i="10" s="1"/>
  <c r="O83" i="10" a="1"/>
  <c r="O83" i="10" s="1"/>
  <c r="O84" i="10" a="1"/>
  <c r="O84" i="10" s="1"/>
  <c r="O85" i="10" a="1"/>
  <c r="O85" i="10" s="1"/>
  <c r="O86" i="10" a="1"/>
  <c r="O86" i="10" s="1"/>
  <c r="O87" i="10" a="1"/>
  <c r="O87" i="10" s="1"/>
  <c r="O88" i="10" a="1"/>
  <c r="O88" i="10" s="1"/>
  <c r="O89" i="10" a="1"/>
  <c r="O89" i="10" s="1"/>
  <c r="O90" i="10" a="1"/>
  <c r="O90" i="10" s="1"/>
  <c r="O91" i="10" a="1"/>
  <c r="O91" i="10" s="1"/>
  <c r="O92" i="10" a="1"/>
  <c r="O92" i="10" s="1"/>
  <c r="O93" i="10" a="1"/>
  <c r="O93" i="10" s="1"/>
  <c r="O94" i="10" a="1"/>
  <c r="O94" i="10" s="1"/>
  <c r="O95" i="10" a="1"/>
  <c r="O95" i="10" s="1"/>
  <c r="O96" i="10" a="1"/>
  <c r="O96" i="10"/>
  <c r="O97" i="10" a="1"/>
  <c r="O97" i="10"/>
  <c r="O98" i="10" a="1"/>
  <c r="O98" i="10"/>
  <c r="O99" i="10" a="1"/>
  <c r="O99" i="10" s="1"/>
  <c r="O100" i="10" a="1"/>
  <c r="O100" i="10" s="1"/>
  <c r="O101" i="10" a="1"/>
  <c r="O101" i="10" s="1"/>
  <c r="O102" i="10" a="1"/>
  <c r="O102" i="10" s="1"/>
  <c r="O103" i="10" a="1"/>
  <c r="O103" i="10" s="1"/>
  <c r="O104" i="10" a="1"/>
  <c r="O104" i="10"/>
  <c r="O105" i="10" a="1"/>
  <c r="O105" i="10"/>
  <c r="O106" i="10" a="1"/>
  <c r="O106" i="10" s="1"/>
  <c r="O107" i="10" a="1"/>
  <c r="O107" i="10" s="1"/>
  <c r="O108" i="10" a="1"/>
  <c r="O108" i="10" s="1"/>
  <c r="O109" i="10" a="1"/>
  <c r="O109" i="10" s="1"/>
  <c r="O110" i="10" a="1"/>
  <c r="O110" i="10" s="1"/>
  <c r="O111" i="10" a="1"/>
  <c r="O111" i="10" s="1"/>
  <c r="O112" i="10" a="1"/>
  <c r="O112" i="10"/>
  <c r="O113" i="10" a="1"/>
  <c r="O113" i="10"/>
  <c r="O114" i="10" a="1"/>
  <c r="O114" i="10"/>
  <c r="O115" i="10" a="1"/>
  <c r="O115" i="10" s="1"/>
  <c r="O116" i="10" a="1"/>
  <c r="O116" i="10" s="1"/>
  <c r="O117" i="10" a="1"/>
  <c r="O117" i="10" s="1"/>
  <c r="O118" i="10" a="1"/>
  <c r="O118" i="10" s="1"/>
  <c r="O119" i="10" a="1"/>
  <c r="O119" i="10" s="1"/>
  <c r="O120" i="10" a="1"/>
  <c r="O120" i="10" s="1"/>
  <c r="O121" i="10" a="1"/>
  <c r="O121" i="10"/>
  <c r="O122" i="10" a="1"/>
  <c r="O122" i="10" s="1"/>
  <c r="O123" i="10" a="1"/>
  <c r="O123" i="10" s="1"/>
  <c r="O124" i="10" a="1"/>
  <c r="O124" i="10" s="1"/>
  <c r="O125" i="10" a="1"/>
  <c r="O125" i="10" s="1"/>
  <c r="O126" i="10" a="1"/>
  <c r="O126" i="10" s="1"/>
  <c r="O127" i="10" a="1"/>
  <c r="O127" i="10" s="1"/>
  <c r="O128" i="10" a="1"/>
  <c r="O128" i="10" s="1"/>
  <c r="O129" i="10" a="1"/>
  <c r="O129" i="10" s="1"/>
  <c r="O130" i="10" a="1"/>
  <c r="O130" i="10"/>
  <c r="O131" i="10" a="1"/>
  <c r="O131" i="10" s="1"/>
  <c r="O132" i="10" a="1"/>
  <c r="O132" i="10" s="1"/>
  <c r="O133" i="10" a="1"/>
  <c r="O133" i="10" s="1"/>
  <c r="O134" i="10" a="1"/>
  <c r="O134" i="10" s="1"/>
  <c r="O135" i="10" a="1"/>
  <c r="O135" i="10" s="1"/>
  <c r="O136" i="10" a="1"/>
  <c r="O136" i="10" s="1"/>
  <c r="O137" i="10" a="1"/>
  <c r="O137" i="10" s="1"/>
  <c r="O138" i="10" a="1"/>
  <c r="O138" i="10"/>
  <c r="O139" i="10" a="1"/>
  <c r="O139" i="10" s="1"/>
  <c r="O140" i="10" a="1"/>
  <c r="O140" i="10" s="1"/>
  <c r="O141" i="10" a="1"/>
  <c r="O141" i="10" s="1"/>
  <c r="O142" i="10" a="1"/>
  <c r="O142" i="10" s="1"/>
  <c r="O143" i="10" a="1"/>
  <c r="O143" i="10" s="1"/>
  <c r="O144" i="10" a="1"/>
  <c r="O144" i="10"/>
  <c r="O145" i="10" a="1"/>
  <c r="O145" i="10"/>
  <c r="O146" i="10" a="1"/>
  <c r="O146" i="10"/>
  <c r="O147" i="10" a="1"/>
  <c r="O147" i="10" s="1"/>
  <c r="O148" i="10" a="1"/>
  <c r="O148" i="10" s="1"/>
  <c r="O149" i="10" a="1"/>
  <c r="O149" i="10" s="1"/>
  <c r="O150" i="10" a="1"/>
  <c r="O150" i="10" s="1"/>
  <c r="O151" i="10" a="1"/>
  <c r="O151" i="10" s="1"/>
  <c r="O152" i="10" a="1"/>
  <c r="O152" i="10"/>
  <c r="O153" i="10" a="1"/>
  <c r="O153" i="10" s="1"/>
  <c r="O154" i="10" a="1"/>
  <c r="O154" i="10" s="1"/>
  <c r="O155" i="10" a="1"/>
  <c r="O155" i="10" s="1"/>
  <c r="O156" i="10" a="1"/>
  <c r="O156" i="10" s="1"/>
  <c r="O157" i="10" a="1"/>
  <c r="O157" i="10" s="1"/>
  <c r="O158" i="10" a="1"/>
  <c r="O158" i="10" s="1"/>
  <c r="O159" i="10" a="1"/>
  <c r="O159" i="10" s="1"/>
  <c r="O160" i="10" a="1"/>
  <c r="O160" i="10"/>
  <c r="O161" i="10" a="1"/>
  <c r="O161" i="10" s="1"/>
  <c r="O162" i="10" a="1"/>
  <c r="O162" i="10" s="1"/>
  <c r="O163" i="10" a="1"/>
  <c r="O163" i="10" s="1"/>
  <c r="O164" i="10" a="1"/>
  <c r="O164" i="10" s="1"/>
  <c r="O165" i="10" a="1"/>
  <c r="O165" i="10" s="1"/>
  <c r="O166" i="10" a="1"/>
  <c r="O166" i="10" s="1"/>
  <c r="O167" i="10" a="1"/>
  <c r="O167" i="10" s="1"/>
  <c r="O168" i="10" a="1"/>
  <c r="O168" i="10" s="1"/>
  <c r="O169" i="10" a="1"/>
  <c r="O169" i="10" s="1"/>
  <c r="O170" i="10" a="1"/>
  <c r="O170" i="10" s="1"/>
  <c r="O171" i="10" a="1"/>
  <c r="O171" i="10" s="1"/>
  <c r="O172" i="10" a="1"/>
  <c r="O172" i="10" s="1"/>
  <c r="O173" i="10" a="1"/>
  <c r="O173" i="10" s="1"/>
  <c r="O174" i="10" a="1"/>
  <c r="O174" i="10" s="1"/>
  <c r="O175" i="10" a="1"/>
  <c r="O175" i="10" s="1"/>
  <c r="O176" i="10" a="1"/>
  <c r="O176" i="10"/>
  <c r="O177" i="10" a="1"/>
  <c r="O177" i="10"/>
  <c r="O178" i="10" a="1"/>
  <c r="O178" i="10"/>
  <c r="O179" i="10" a="1"/>
  <c r="O179" i="10" s="1"/>
  <c r="O180" i="10" a="1"/>
  <c r="O180" i="10" s="1"/>
  <c r="O181" i="10" a="1"/>
  <c r="O181" i="10" s="1"/>
  <c r="O182" i="10" a="1"/>
  <c r="O182" i="10" s="1"/>
  <c r="O183" i="10" a="1"/>
  <c r="O183" i="10" s="1"/>
  <c r="O184" i="10" a="1"/>
  <c r="O184" i="10" s="1"/>
  <c r="O185" i="10" a="1"/>
  <c r="O185" i="10"/>
  <c r="O186" i="10" a="1"/>
  <c r="O186" i="10"/>
  <c r="O187" i="10" a="1"/>
  <c r="O187" i="10" s="1"/>
  <c r="O188" i="10" a="1"/>
  <c r="O188" i="10" s="1"/>
  <c r="O189" i="10" a="1"/>
  <c r="O189" i="10" s="1"/>
  <c r="O190" i="10" a="1"/>
  <c r="O190" i="10" s="1"/>
  <c r="O191" i="10" a="1"/>
  <c r="O191" i="10" s="1"/>
  <c r="O192" i="10" a="1"/>
  <c r="O192" i="10"/>
  <c r="O193" i="10" a="1"/>
  <c r="O193" i="10"/>
  <c r="O194" i="10" a="1"/>
  <c r="O194" i="10"/>
  <c r="O195" i="10" a="1"/>
  <c r="O195" i="10" s="1"/>
  <c r="O196" i="10" a="1"/>
  <c r="O196" i="10" s="1"/>
  <c r="O197" i="10" a="1"/>
  <c r="O197" i="10" s="1"/>
  <c r="O198" i="10" a="1"/>
  <c r="O198" i="10" s="1"/>
  <c r="O199" i="10" a="1"/>
  <c r="O199" i="10" s="1"/>
  <c r="O200" i="10" a="1"/>
  <c r="O200" i="10" s="1"/>
  <c r="O201" i="10" a="1"/>
  <c r="O201" i="10" s="1"/>
  <c r="O202" i="10" a="1"/>
  <c r="O202" i="10"/>
  <c r="O203" i="10" a="1"/>
  <c r="O203" i="10" s="1"/>
  <c r="O204" i="10" a="1"/>
  <c r="O204" i="10" s="1"/>
  <c r="O205" i="10" a="1"/>
  <c r="O205" i="10" s="1"/>
  <c r="O206" i="10" a="1"/>
  <c r="O206" i="10" s="1"/>
  <c r="O207" i="10" a="1"/>
  <c r="O207" i="10" s="1"/>
  <c r="O208" i="10" a="1"/>
  <c r="O208" i="10"/>
  <c r="O209" i="10" a="1"/>
  <c r="O209" i="10" s="1"/>
  <c r="O210" i="10" a="1"/>
  <c r="O210" i="10"/>
  <c r="O211" i="10" a="1"/>
  <c r="O211" i="10" s="1"/>
  <c r="O212" i="10" a="1"/>
  <c r="O212" i="10" s="1"/>
  <c r="O213" i="10" a="1"/>
  <c r="O213" i="10" s="1"/>
  <c r="O214" i="10" a="1"/>
  <c r="O214" i="10" s="1"/>
  <c r="O215" i="10" a="1"/>
  <c r="O215" i="10" s="1"/>
  <c r="O216" i="10" a="1"/>
  <c r="O216" i="10" s="1"/>
  <c r="O217" i="10" a="1"/>
  <c r="O217" i="10" s="1"/>
  <c r="O218" i="10" a="1"/>
  <c r="O218" i="10" s="1"/>
  <c r="O219" i="10" a="1"/>
  <c r="O219" i="10" s="1"/>
  <c r="O220" i="10" a="1"/>
  <c r="O220" i="10" s="1"/>
  <c r="O221" i="10" a="1"/>
  <c r="O221" i="10" s="1"/>
  <c r="O222" i="10" a="1"/>
  <c r="O222" i="10" s="1"/>
  <c r="O223" i="10" a="1"/>
  <c r="O223" i="10" s="1"/>
  <c r="O224" i="10" a="1"/>
  <c r="O224" i="10"/>
  <c r="O225" i="10" a="1"/>
  <c r="O225" i="10"/>
  <c r="O226" i="10" a="1"/>
  <c r="O226" i="10"/>
  <c r="O227" i="10" a="1"/>
  <c r="O227" i="10" s="1"/>
  <c r="O228" i="10" a="1"/>
  <c r="O228" i="10" s="1"/>
  <c r="O229" i="10" a="1"/>
  <c r="O229" i="10" s="1"/>
  <c r="O230" i="10" a="1"/>
  <c r="O230" i="10" s="1"/>
  <c r="O231" i="10" a="1"/>
  <c r="O231" i="10" s="1"/>
  <c r="O232" i="10" a="1"/>
  <c r="O232" i="10"/>
  <c r="O233" i="10" a="1"/>
  <c r="O233" i="10"/>
  <c r="O234" i="10" a="1"/>
  <c r="O234" i="10" s="1"/>
  <c r="O235" i="10" a="1"/>
  <c r="O235" i="10" s="1"/>
  <c r="O236" i="10" a="1"/>
  <c r="O236" i="10" s="1"/>
  <c r="O237" i="10" a="1"/>
  <c r="O237" i="10" s="1"/>
  <c r="O238" i="10" a="1"/>
  <c r="O238" i="10" s="1"/>
  <c r="O239" i="10" a="1"/>
  <c r="O239" i="10" s="1"/>
  <c r="O240" i="10" a="1"/>
  <c r="O240" i="10"/>
  <c r="O241" i="10" a="1"/>
  <c r="O241" i="10"/>
  <c r="O242" i="10" a="1"/>
  <c r="O242" i="10"/>
  <c r="O243" i="10" a="1"/>
  <c r="O243" i="10" s="1"/>
  <c r="O244" i="10" a="1"/>
  <c r="O244" i="10" s="1"/>
  <c r="O245" i="10" a="1"/>
  <c r="O245" i="10" s="1"/>
  <c r="O246" i="10" a="1"/>
  <c r="O246" i="10" s="1"/>
  <c r="O247" i="10" a="1"/>
  <c r="O247" i="10" s="1"/>
  <c r="O248" i="10" a="1"/>
  <c r="O248" i="10" s="1"/>
  <c r="O249" i="10" a="1"/>
  <c r="O249" i="10"/>
  <c r="O250" i="10" a="1"/>
  <c r="O250" i="10" s="1"/>
  <c r="O251" i="10" a="1"/>
  <c r="O251" i="10" s="1"/>
  <c r="O252" i="10" a="1"/>
  <c r="O252" i="10" s="1"/>
  <c r="O253" i="10" a="1"/>
  <c r="O253" i="10" s="1"/>
  <c r="O254" i="10" a="1"/>
  <c r="O254" i="10" s="1"/>
  <c r="O255" i="10" a="1"/>
  <c r="O255" i="10" s="1"/>
  <c r="O256" i="10" a="1"/>
  <c r="O256" i="10" s="1"/>
  <c r="O257" i="10" a="1"/>
  <c r="O257" i="10"/>
  <c r="O258" i="10" a="1"/>
  <c r="O258" i="10"/>
  <c r="O259" i="10" a="1"/>
  <c r="O259" i="10" s="1"/>
  <c r="O260" i="10" a="1"/>
  <c r="O260" i="10" s="1"/>
  <c r="O261" i="10" a="1"/>
  <c r="O261" i="10" s="1"/>
  <c r="O262" i="10" a="1"/>
  <c r="O262" i="10" s="1"/>
  <c r="O263" i="10" a="1"/>
  <c r="O263" i="10" s="1"/>
  <c r="O264" i="10" a="1"/>
  <c r="O264" i="10" s="1"/>
  <c r="O265" i="10" a="1"/>
  <c r="O265" i="10" s="1"/>
  <c r="O266" i="10" a="1"/>
  <c r="O266" i="10"/>
  <c r="O267" i="10" a="1"/>
  <c r="O267" i="10" s="1"/>
  <c r="O268" i="10" a="1"/>
  <c r="O268" i="10" s="1"/>
  <c r="O269" i="10" a="1"/>
  <c r="O269" i="10" s="1"/>
  <c r="O270" i="10" a="1"/>
  <c r="O270" i="10" s="1"/>
  <c r="O271" i="10" a="1"/>
  <c r="O271" i="10" s="1"/>
  <c r="O272" i="10" a="1"/>
  <c r="O272" i="10"/>
  <c r="O273" i="10" a="1"/>
  <c r="O273" i="10"/>
  <c r="O274" i="10" a="1"/>
  <c r="O274" i="10"/>
  <c r="O275" i="10" a="1"/>
  <c r="O275" i="10" s="1"/>
  <c r="O276" i="10" a="1"/>
  <c r="O276" i="10" s="1"/>
  <c r="O277" i="10" a="1"/>
  <c r="O277" i="10" s="1"/>
  <c r="O278" i="10" a="1"/>
  <c r="O278" i="10" s="1"/>
  <c r="O279" i="10" a="1"/>
  <c r="O279" i="10" s="1"/>
  <c r="O280" i="10" a="1"/>
  <c r="O280" i="10"/>
  <c r="O281" i="10" a="1"/>
  <c r="O281" i="10" s="1"/>
  <c r="O282" i="10" a="1"/>
  <c r="O282" i="10" s="1"/>
  <c r="O283" i="10" a="1"/>
  <c r="O283" i="10" s="1"/>
  <c r="O284" i="10" a="1"/>
  <c r="O284" i="10" s="1"/>
  <c r="O285" i="10" a="1"/>
  <c r="O285" i="10" s="1"/>
  <c r="O286" i="10" a="1"/>
  <c r="O286" i="10" s="1"/>
  <c r="O287" i="10" a="1"/>
  <c r="O287" i="10" s="1"/>
  <c r="O288" i="10" a="1"/>
  <c r="O288" i="10"/>
  <c r="O289" i="10" a="1"/>
  <c r="O289" i="10" s="1"/>
  <c r="O290" i="10" a="1"/>
  <c r="O290" i="10" s="1"/>
  <c r="O291" i="10" a="1"/>
  <c r="O291" i="10" s="1"/>
  <c r="O292" i="10" a="1"/>
  <c r="O292" i="10" s="1"/>
  <c r="O293" i="10" a="1"/>
  <c r="O293" i="10" s="1"/>
  <c r="O294" i="10" a="1"/>
  <c r="O294" i="10" s="1"/>
  <c r="O295" i="10" a="1"/>
  <c r="O295" i="10" s="1"/>
  <c r="O296" i="10" a="1"/>
  <c r="O296" i="10"/>
  <c r="O297" i="10" a="1"/>
  <c r="O297" i="10" s="1"/>
  <c r="O298" i="10" a="1"/>
  <c r="O298" i="10" s="1"/>
  <c r="O299" i="10" a="1"/>
  <c r="O299" i="10" s="1"/>
  <c r="O300" i="10" a="1"/>
  <c r="O300" i="10" s="1"/>
  <c r="O301" i="10" a="1"/>
  <c r="O301" i="10" s="1"/>
  <c r="O302" i="10" a="1"/>
  <c r="O302" i="10" s="1"/>
  <c r="O303" i="10" a="1"/>
  <c r="O303" i="10" s="1"/>
  <c r="O304" i="10" a="1"/>
  <c r="O304" i="10"/>
  <c r="O305" i="10" a="1"/>
  <c r="O305" i="10"/>
  <c r="O306" i="10" a="1"/>
  <c r="O306" i="10"/>
  <c r="O307" i="10" a="1"/>
  <c r="O307" i="10" s="1"/>
  <c r="O308" i="10" a="1"/>
  <c r="O308" i="10" s="1"/>
  <c r="O309" i="10" a="1"/>
  <c r="O309" i="10" s="1"/>
  <c r="O310" i="10" a="1"/>
  <c r="O310" i="10" s="1"/>
  <c r="O311" i="10" a="1"/>
  <c r="O311" i="10" s="1"/>
  <c r="O312" i="10" a="1"/>
  <c r="O312" i="10" s="1"/>
  <c r="O313" i="10" a="1"/>
  <c r="O313" i="10"/>
  <c r="O314" i="10" a="1"/>
  <c r="O314" i="10"/>
  <c r="O315" i="10" a="1"/>
  <c r="O315" i="10" s="1"/>
  <c r="O316" i="10" a="1"/>
  <c r="O316" i="10" s="1"/>
  <c r="O317" i="10" a="1"/>
  <c r="O317" i="10" s="1"/>
  <c r="O318" i="10" a="1"/>
  <c r="O318" i="10" s="1"/>
  <c r="O319" i="10" a="1"/>
  <c r="O319" i="10" s="1"/>
  <c r="O320" i="10" a="1"/>
  <c r="O320" i="10"/>
  <c r="O321" i="10" a="1"/>
  <c r="O321" i="10"/>
  <c r="O322" i="10" a="1"/>
  <c r="O322" i="10"/>
  <c r="O323" i="10" a="1"/>
  <c r="O323" i="10" s="1"/>
  <c r="O324" i="10" a="1"/>
  <c r="O324" i="10" s="1"/>
  <c r="O325" i="10" a="1"/>
  <c r="O325" i="10" s="1"/>
  <c r="O326" i="10" a="1"/>
  <c r="O326" i="10" s="1"/>
  <c r="O327" i="10" a="1"/>
  <c r="O327" i="10" s="1"/>
  <c r="O328" i="10" a="1"/>
  <c r="O328" i="10" s="1"/>
  <c r="O329" i="10" a="1"/>
  <c r="O329" i="10" s="1"/>
  <c r="O330" i="10" a="1"/>
  <c r="O330" i="10"/>
  <c r="O331" i="10" a="1"/>
  <c r="O331" i="10" s="1"/>
  <c r="O332" i="10" a="1"/>
  <c r="O332" i="10" s="1"/>
  <c r="O333" i="10" a="1"/>
  <c r="O333" i="10" s="1"/>
  <c r="O334" i="10" a="1"/>
  <c r="O334" i="10" s="1"/>
  <c r="O335" i="10" a="1"/>
  <c r="O335" i="10" s="1"/>
  <c r="O336" i="10" a="1"/>
  <c r="O336" i="10" s="1"/>
  <c r="O337" i="10" a="1"/>
  <c r="O337" i="10" s="1"/>
  <c r="O338" i="10" a="1"/>
  <c r="O338" i="10"/>
  <c r="O339" i="10" a="1"/>
  <c r="O339" i="10" s="1"/>
  <c r="O340" i="10" a="1"/>
  <c r="O340" i="10" s="1"/>
  <c r="O341" i="10" a="1"/>
  <c r="O341" i="10" s="1"/>
  <c r="O342" i="10" a="1"/>
  <c r="O342" i="10" s="1"/>
  <c r="O343" i="10" a="1"/>
  <c r="O343" i="10" s="1"/>
  <c r="O344" i="10" a="1"/>
  <c r="O344" i="10" s="1"/>
  <c r="O345" i="10" a="1"/>
  <c r="O345" i="10" s="1"/>
  <c r="O346" i="10" a="1"/>
  <c r="O346" i="10" s="1"/>
  <c r="O347" i="10" a="1"/>
  <c r="O347" i="10" s="1"/>
  <c r="O348" i="10" a="1"/>
  <c r="O348" i="10" s="1"/>
  <c r="O349" i="10" a="1"/>
  <c r="O349" i="10" s="1"/>
  <c r="O350" i="10" a="1"/>
  <c r="O350" i="10" s="1"/>
  <c r="O351" i="10" a="1"/>
  <c r="O351" i="10" s="1"/>
  <c r="O352" i="10" a="1"/>
  <c r="O352" i="10"/>
  <c r="O353" i="10" a="1"/>
  <c r="O353" i="10" s="1"/>
  <c r="O354" i="10" a="1"/>
  <c r="O354" i="10"/>
  <c r="O355" i="10" a="1"/>
  <c r="O355" i="10" s="1"/>
  <c r="O356" i="10" a="1"/>
  <c r="O356" i="10" s="1"/>
  <c r="O357" i="10" a="1"/>
  <c r="O357" i="10" s="1"/>
  <c r="O358" i="10" a="1"/>
  <c r="O358" i="10" s="1"/>
  <c r="O359" i="10" a="1"/>
  <c r="O359" i="10" s="1"/>
  <c r="O360" i="10" a="1"/>
  <c r="O360" i="10"/>
  <c r="O361" i="10" a="1"/>
  <c r="O361" i="10"/>
  <c r="O362" i="10" a="1"/>
  <c r="O362" i="10" s="1"/>
  <c r="O363" i="10" a="1"/>
  <c r="O363" i="10" s="1"/>
  <c r="O364" i="10" a="1"/>
  <c r="O364" i="10" s="1"/>
  <c r="O365" i="10" a="1"/>
  <c r="O365" i="10" s="1"/>
  <c r="O366" i="10" a="1"/>
  <c r="O366" i="10" s="1"/>
  <c r="O367" i="10" a="1"/>
  <c r="O367" i="10" s="1"/>
  <c r="O368" i="10" a="1"/>
  <c r="O368" i="10"/>
  <c r="O369" i="10" a="1"/>
  <c r="O369" i="10"/>
  <c r="O370" i="10" a="1"/>
  <c r="O370" i="10" s="1"/>
  <c r="O371" i="10" a="1"/>
  <c r="O371" i="10" s="1"/>
  <c r="O372" i="10" a="1"/>
  <c r="O372" i="10" s="1"/>
  <c r="O373" i="10" a="1"/>
  <c r="O373" i="10" s="1"/>
  <c r="O374" i="10" a="1"/>
  <c r="O374" i="10" s="1"/>
  <c r="O375" i="10" a="1"/>
  <c r="O375" i="10" s="1"/>
  <c r="O376" i="10" a="1"/>
  <c r="O376" i="10" s="1"/>
  <c r="O377" i="10" a="1"/>
  <c r="O377" i="10"/>
  <c r="O378" i="10" a="1"/>
  <c r="O378" i="10" s="1"/>
  <c r="O379" i="10" a="1"/>
  <c r="O379" i="10" s="1"/>
  <c r="O380" i="10" a="1"/>
  <c r="O380" i="10" s="1"/>
  <c r="O381" i="10" a="1"/>
  <c r="O381" i="10" s="1"/>
  <c r="O382" i="10" a="1"/>
  <c r="O382" i="10" s="1"/>
  <c r="O383" i="10" a="1"/>
  <c r="O383" i="10" s="1"/>
  <c r="O384" i="10" a="1"/>
  <c r="O384" i="10" s="1"/>
  <c r="O385" i="10" a="1"/>
  <c r="O385" i="10"/>
  <c r="O386" i="10" a="1"/>
  <c r="O386" i="10"/>
  <c r="O387" i="10" a="1"/>
  <c r="O387" i="10" s="1"/>
  <c r="O388" i="10" a="1"/>
  <c r="O388" i="10" s="1"/>
  <c r="O389" i="10" a="1"/>
  <c r="O389" i="10" s="1"/>
  <c r="O390" i="10" a="1"/>
  <c r="O390" i="10" s="1"/>
  <c r="O391" i="10" a="1"/>
  <c r="O391" i="10" s="1"/>
  <c r="O392" i="10" a="1"/>
  <c r="O392" i="10" s="1"/>
  <c r="O393" i="10" a="1"/>
  <c r="O393" i="10" s="1"/>
  <c r="O394" i="10" a="1"/>
  <c r="O394" i="10"/>
  <c r="O395" i="10" a="1"/>
  <c r="O395" i="10" s="1"/>
  <c r="O396" i="10" a="1"/>
  <c r="O396" i="10" s="1"/>
  <c r="O397" i="10" a="1"/>
  <c r="O397" i="10" s="1"/>
  <c r="O398" i="10" a="1"/>
  <c r="O398" i="10" s="1"/>
  <c r="O399" i="10" a="1"/>
  <c r="O399" i="10" s="1"/>
  <c r="O400" i="10" a="1"/>
  <c r="O400" i="10" s="1"/>
  <c r="O401" i="10" a="1"/>
  <c r="O401" i="10"/>
  <c r="O402" i="10" a="1"/>
  <c r="O402" i="10"/>
  <c r="O403" i="10" a="1"/>
  <c r="O403" i="10" s="1"/>
  <c r="O404" i="10" a="1"/>
  <c r="O404" i="10" s="1"/>
  <c r="O405" i="10" a="1"/>
  <c r="O405" i="10" s="1"/>
  <c r="O406" i="10" a="1"/>
  <c r="O406" i="10" s="1"/>
  <c r="O407" i="10" a="1"/>
  <c r="O407" i="10" s="1"/>
  <c r="O408" i="10" a="1"/>
  <c r="O408" i="10"/>
  <c r="O409" i="10" a="1"/>
  <c r="O409" i="10" s="1"/>
  <c r="O410" i="10" a="1"/>
  <c r="O410" i="10" s="1"/>
  <c r="O411" i="10" a="1"/>
  <c r="O411" i="10" s="1"/>
  <c r="O412" i="10" a="1"/>
  <c r="O412" i="10" s="1"/>
  <c r="O413" i="10" a="1"/>
  <c r="O413" i="10" s="1"/>
  <c r="O414" i="10" a="1"/>
  <c r="O414" i="10" s="1"/>
  <c r="O415" i="10" a="1"/>
  <c r="O415" i="10" s="1"/>
  <c r="O416" i="10" a="1"/>
  <c r="O416" i="10" s="1"/>
  <c r="O417" i="10" a="1"/>
  <c r="O417" i="10" s="1"/>
  <c r="O418" i="10" a="1"/>
  <c r="O418" i="10" s="1"/>
  <c r="O419" i="10" a="1"/>
  <c r="O419" i="10" s="1"/>
  <c r="O420" i="10" a="1"/>
  <c r="O420" i="10" s="1"/>
  <c r="O421" i="10" a="1"/>
  <c r="O421" i="10" s="1"/>
  <c r="O422" i="10" a="1"/>
  <c r="O422" i="10" s="1"/>
  <c r="O423" i="10" a="1"/>
  <c r="O423" i="10" s="1"/>
  <c r="O424" i="10" a="1"/>
  <c r="O424" i="10"/>
  <c r="O425" i="10" a="1"/>
  <c r="O425" i="10" s="1"/>
  <c r="O426" i="10" a="1"/>
  <c r="O426" i="10" s="1"/>
  <c r="O427" i="10" a="1"/>
  <c r="O427" i="10" s="1"/>
  <c r="O428" i="10" a="1"/>
  <c r="O428" i="10" s="1"/>
  <c r="O429" i="10" a="1"/>
  <c r="O429" i="10" s="1"/>
  <c r="O430" i="10" a="1"/>
  <c r="O430" i="10" s="1"/>
  <c r="O431" i="10" a="1"/>
  <c r="O431" i="10" s="1"/>
  <c r="O432" i="10" a="1"/>
  <c r="O432" i="10"/>
  <c r="O433" i="10" a="1"/>
  <c r="O433" i="10"/>
  <c r="O434" i="10" a="1"/>
  <c r="O434" i="10" s="1"/>
  <c r="O435" i="10" a="1"/>
  <c r="O435" i="10" s="1"/>
  <c r="O436" i="10" a="1"/>
  <c r="O436" i="10" s="1"/>
  <c r="O437" i="10" a="1"/>
  <c r="O437" i="10" s="1"/>
  <c r="O438" i="10" a="1"/>
  <c r="O438" i="10" s="1"/>
  <c r="O439" i="10" a="1"/>
  <c r="O439" i="10" s="1"/>
  <c r="O440" i="10" a="1"/>
  <c r="O440" i="10" s="1"/>
  <c r="O441" i="10" a="1"/>
  <c r="O441" i="10"/>
  <c r="O442" i="10" a="1"/>
  <c r="O442" i="10"/>
  <c r="O443" i="10" a="1"/>
  <c r="O443" i="10" s="1"/>
  <c r="O444" i="10" a="1"/>
  <c r="O444" i="10" s="1"/>
  <c r="O445" i="10" a="1"/>
  <c r="O445" i="10" s="1"/>
  <c r="O446" i="10" a="1"/>
  <c r="O446" i="10" s="1"/>
  <c r="O447" i="10" a="1"/>
  <c r="O447" i="10" s="1"/>
  <c r="O448" i="10" a="1"/>
  <c r="O448" i="10"/>
  <c r="O449" i="10" a="1"/>
  <c r="O449" i="10"/>
  <c r="O450" i="10" a="1"/>
  <c r="O450" i="10" s="1"/>
  <c r="O451" i="10" a="1"/>
  <c r="O451" i="10" s="1"/>
  <c r="O452" i="10" a="1"/>
  <c r="O452" i="10" s="1"/>
  <c r="O453" i="10" a="1"/>
  <c r="O453" i="10" s="1"/>
  <c r="O454" i="10" a="1"/>
  <c r="O454" i="10" s="1"/>
  <c r="O455" i="10" a="1"/>
  <c r="O455" i="10" s="1"/>
  <c r="O456" i="10" a="1"/>
  <c r="O456" i="10" s="1"/>
  <c r="O457" i="10" a="1"/>
  <c r="O457" i="10" s="1"/>
  <c r="O458" i="10" a="1"/>
  <c r="O458" i="10"/>
  <c r="O459" i="10" a="1"/>
  <c r="O459" i="10" s="1"/>
  <c r="O460" i="10" a="1"/>
  <c r="O460" i="10" s="1"/>
  <c r="O461" i="10" a="1"/>
  <c r="O461" i="10" s="1"/>
  <c r="O462" i="10" a="1"/>
  <c r="O462" i="10" s="1"/>
  <c r="O463" i="10" a="1"/>
  <c r="O463" i="10" s="1"/>
  <c r="O464" i="10" a="1"/>
  <c r="O464" i="10" s="1"/>
  <c r="O465" i="10" a="1"/>
  <c r="O465" i="10" s="1"/>
  <c r="O466" i="10" a="1"/>
  <c r="O466" i="10"/>
  <c r="O467" i="10" a="1"/>
  <c r="O467" i="10" s="1"/>
  <c r="O468" i="10" a="1"/>
  <c r="O468" i="10" s="1"/>
  <c r="O469" i="10" a="1"/>
  <c r="O469" i="10" s="1"/>
  <c r="O470" i="10" a="1"/>
  <c r="O470" i="10" s="1"/>
  <c r="O471" i="10" a="1"/>
  <c r="O471" i="10" s="1"/>
  <c r="O472" i="10" a="1"/>
  <c r="O472" i="10" s="1"/>
  <c r="O473" i="10" a="1"/>
  <c r="O473" i="10" s="1"/>
  <c r="O474" i="10" a="1"/>
  <c r="O474" i="10" s="1"/>
  <c r="O475" i="10" a="1"/>
  <c r="O475" i="10" s="1"/>
  <c r="O476" i="10" a="1"/>
  <c r="O476" i="10" s="1"/>
  <c r="O477" i="10" a="1"/>
  <c r="O477" i="10" s="1"/>
  <c r="O478" i="10" a="1"/>
  <c r="O478" i="10" s="1"/>
  <c r="O479" i="10" a="1"/>
  <c r="O479" i="10" s="1"/>
  <c r="O480" i="10" a="1"/>
  <c r="O480" i="10"/>
  <c r="O481" i="10" a="1"/>
  <c r="O481" i="10" s="1"/>
  <c r="O482" i="10" a="1"/>
  <c r="O482" i="10"/>
  <c r="O483" i="10" a="1"/>
  <c r="O483" i="10" s="1"/>
  <c r="O484" i="10" a="1"/>
  <c r="O484" i="10" s="1"/>
  <c r="O485" i="10" a="1"/>
  <c r="O485" i="10" s="1"/>
  <c r="O486" i="10" a="1"/>
  <c r="O486" i="10" s="1"/>
  <c r="O487" i="10" a="1"/>
  <c r="O487" i="10" s="1"/>
  <c r="O488" i="10" a="1"/>
  <c r="O488" i="10"/>
  <c r="O489" i="10" a="1"/>
  <c r="O489" i="10"/>
  <c r="O490" i="10" a="1"/>
  <c r="O490" i="10" s="1"/>
  <c r="O491" i="10" a="1"/>
  <c r="O491" i="10" s="1"/>
  <c r="O492" i="10" a="1"/>
  <c r="O492" i="10" s="1"/>
  <c r="O493" i="10" a="1"/>
  <c r="O493" i="10" s="1"/>
  <c r="O494" i="10" a="1"/>
  <c r="O494" i="10" s="1"/>
  <c r="O495" i="10" a="1"/>
  <c r="O495" i="10" s="1"/>
  <c r="O496" i="10" a="1"/>
  <c r="O496" i="10"/>
  <c r="O497" i="10" a="1"/>
  <c r="O497" i="10" s="1"/>
  <c r="O498" i="10" a="1"/>
  <c r="O498" i="10" s="1"/>
  <c r="O499" i="10" a="1"/>
  <c r="O499" i="10" s="1"/>
  <c r="O500" i="10" a="1"/>
  <c r="O500" i="10" s="1"/>
  <c r="O501" i="10" a="1"/>
  <c r="O501" i="10" s="1"/>
  <c r="O502" i="10" a="1"/>
  <c r="O502" i="10" s="1"/>
  <c r="O503" i="10" a="1"/>
  <c r="O503" i="10" s="1"/>
  <c r="O504" i="10" a="1"/>
  <c r="O504" i="10" s="1"/>
  <c r="O505" i="10" a="1"/>
  <c r="O505" i="10"/>
  <c r="O506" i="10" a="1"/>
  <c r="O506" i="10" s="1"/>
  <c r="O507" i="10" a="1"/>
  <c r="O507" i="10" s="1"/>
  <c r="O508" i="10" a="1"/>
  <c r="O508" i="10" s="1"/>
  <c r="O509" i="10" a="1"/>
  <c r="O509" i="10" s="1"/>
  <c r="O510" i="10" a="1"/>
  <c r="O510" i="10" s="1"/>
  <c r="O511" i="10" a="1"/>
  <c r="O511" i="10" s="1"/>
  <c r="O512" i="10" a="1"/>
  <c r="O512" i="10" s="1"/>
  <c r="O513" i="10" a="1"/>
  <c r="O513" i="10"/>
  <c r="O514" i="10" a="1"/>
  <c r="O514" i="10"/>
  <c r="O515" i="10" a="1"/>
  <c r="O515" i="10" s="1"/>
  <c r="O516" i="10" a="1"/>
  <c r="O516" i="10" s="1"/>
  <c r="O517" i="10" a="1"/>
  <c r="O517" i="10" s="1"/>
  <c r="O518" i="10" a="1"/>
  <c r="O518" i="10" s="1"/>
  <c r="O519" i="10" a="1"/>
  <c r="O519" i="10" s="1"/>
  <c r="O520" i="10" a="1"/>
  <c r="O520" i="10" s="1"/>
  <c r="O521" i="10" a="1"/>
  <c r="O521" i="10" s="1"/>
  <c r="O522" i="10" a="1"/>
  <c r="O522" i="10"/>
  <c r="O523" i="10" a="1"/>
  <c r="O523" i="10" s="1"/>
  <c r="O524" i="10" a="1"/>
  <c r="O524" i="10" s="1"/>
  <c r="O525" i="10" a="1"/>
  <c r="O525" i="10" s="1"/>
  <c r="O526" i="10" a="1"/>
  <c r="O526" i="10" s="1"/>
  <c r="O527" i="10" a="1"/>
  <c r="O527" i="10" s="1"/>
  <c r="O528" i="10" a="1"/>
  <c r="O528" i="10" s="1"/>
  <c r="O529" i="10" a="1"/>
  <c r="O529" i="10"/>
  <c r="O530" i="10" a="1"/>
  <c r="O530" i="10"/>
  <c r="O531" i="10" a="1"/>
  <c r="O531" i="10" s="1"/>
  <c r="O532" i="10" a="1"/>
  <c r="O532" i="10" s="1"/>
  <c r="O533" i="10" a="1"/>
  <c r="O533" i="10" s="1"/>
  <c r="O534" i="10" a="1"/>
  <c r="O534" i="10" s="1"/>
  <c r="O535" i="10" a="1"/>
  <c r="O535" i="10" s="1"/>
  <c r="O536" i="10" a="1"/>
  <c r="O536" i="10"/>
  <c r="O537" i="10" a="1"/>
  <c r="O537" i="10" s="1"/>
  <c r="O538" i="10" a="1"/>
  <c r="O538" i="10" s="1"/>
  <c r="O539" i="10" a="1"/>
  <c r="O539" i="10" s="1"/>
  <c r="O540" i="10" a="1"/>
  <c r="O540" i="10" s="1"/>
  <c r="O541" i="10" a="1"/>
  <c r="O541" i="10" s="1"/>
  <c r="O542" i="10" a="1"/>
  <c r="O542" i="10" s="1"/>
  <c r="O543" i="10" a="1"/>
  <c r="O543" i="10" s="1"/>
  <c r="O544" i="10" a="1"/>
  <c r="O544" i="10" s="1"/>
  <c r="O545" i="10" a="1"/>
  <c r="O545" i="10"/>
  <c r="O546" i="10" a="1"/>
  <c r="O546" i="10"/>
  <c r="O547" i="10" a="1"/>
  <c r="O547" i="10" s="1"/>
  <c r="O548" i="10" a="1"/>
  <c r="O548" i="10" s="1"/>
  <c r="O549" i="10" a="1"/>
  <c r="O549" i="10" s="1"/>
  <c r="O550" i="10" a="1"/>
  <c r="O550" i="10" s="1"/>
  <c r="O551" i="10" a="1"/>
  <c r="O551" i="10"/>
  <c r="O552" i="10" a="1"/>
  <c r="O552" i="10" s="1"/>
  <c r="O553" i="10" a="1"/>
  <c r="O553" i="10" s="1"/>
  <c r="O554" i="10" a="1"/>
  <c r="O554" i="10" s="1"/>
  <c r="O555" i="10" a="1"/>
  <c r="O555" i="10" s="1"/>
  <c r="O556" i="10" a="1"/>
  <c r="O556" i="10" s="1"/>
  <c r="O557" i="10" a="1"/>
  <c r="O557" i="10" s="1"/>
  <c r="O558" i="10" a="1"/>
  <c r="O558" i="10" s="1"/>
  <c r="O559" i="10" a="1"/>
  <c r="O559" i="10" s="1"/>
  <c r="O560" i="10" a="1"/>
  <c r="O560" i="10" s="1"/>
  <c r="O561" i="10" a="1"/>
  <c r="O561" i="10" s="1"/>
  <c r="O562" i="10" a="1"/>
  <c r="O562" i="10" s="1"/>
  <c r="O563" i="10" a="1"/>
  <c r="O563" i="10" s="1"/>
  <c r="O564" i="10" a="1"/>
  <c r="O564" i="10" s="1"/>
  <c r="O565" i="10" a="1"/>
  <c r="O565" i="10" s="1"/>
  <c r="O566" i="10" a="1"/>
  <c r="O566" i="10" s="1"/>
  <c r="O567" i="10" a="1"/>
  <c r="O567" i="10"/>
  <c r="O568" i="10" a="1"/>
  <c r="O568" i="10"/>
  <c r="O569" i="10" a="1"/>
  <c r="O569" i="10" s="1"/>
  <c r="O570" i="10" a="1"/>
  <c r="O570" i="10" s="1"/>
  <c r="O571" i="10" a="1"/>
  <c r="O571" i="10" s="1"/>
  <c r="O572" i="10" a="1"/>
  <c r="O572" i="10" s="1"/>
  <c r="O573" i="10" a="1"/>
  <c r="O573" i="10" s="1"/>
  <c r="O574" i="10" a="1"/>
  <c r="O574" i="10" s="1"/>
  <c r="O575" i="10" a="1"/>
  <c r="O575" i="10" s="1"/>
  <c r="O576" i="10" a="1"/>
  <c r="O576" i="10" s="1"/>
  <c r="O577" i="10" a="1"/>
  <c r="O577" i="10"/>
  <c r="O578" i="10" a="1"/>
  <c r="O578" i="10"/>
  <c r="O579" i="10" a="1"/>
  <c r="O579" i="10" s="1"/>
  <c r="O580" i="10" a="1"/>
  <c r="O580" i="10" s="1"/>
  <c r="O581" i="10" a="1"/>
  <c r="O581" i="10" s="1"/>
  <c r="O582" i="10" a="1"/>
  <c r="O582" i="10" s="1"/>
  <c r="O583" i="10" a="1"/>
  <c r="O583" i="10" s="1"/>
  <c r="O584" i="10" a="1"/>
  <c r="O584" i="10" s="1"/>
  <c r="O585" i="10" a="1"/>
  <c r="O585" i="10"/>
  <c r="O586" i="10" a="1"/>
  <c r="O586" i="10" s="1"/>
  <c r="O587" i="10" a="1"/>
  <c r="O587" i="10" s="1"/>
  <c r="O588" i="10" a="1"/>
  <c r="O588" i="10" s="1"/>
  <c r="O589" i="10" a="1"/>
  <c r="O589" i="10" s="1"/>
  <c r="O590" i="10" a="1"/>
  <c r="O590" i="10" s="1"/>
  <c r="O591" i="10" a="1"/>
  <c r="O591" i="10" s="1"/>
  <c r="O592" i="10" a="1"/>
  <c r="O592" i="10" s="1"/>
  <c r="O593" i="10" a="1"/>
  <c r="O593" i="10" s="1"/>
  <c r="O594" i="10" a="1"/>
  <c r="O594" i="10" s="1"/>
  <c r="O595" i="10" a="1"/>
  <c r="O595" i="10" s="1"/>
  <c r="O596" i="10" a="1"/>
  <c r="O596" i="10" s="1"/>
  <c r="O597" i="10" a="1"/>
  <c r="O597" i="10" s="1"/>
  <c r="O598" i="10" a="1"/>
  <c r="O598" i="10" s="1"/>
  <c r="O599" i="10" a="1"/>
  <c r="O599" i="10"/>
  <c r="O600" i="10" a="1"/>
  <c r="O600" i="10" s="1"/>
  <c r="O601" i="10" a="1"/>
  <c r="O601" i="10" s="1"/>
  <c r="O602" i="10" a="1"/>
  <c r="O602" i="10" s="1"/>
  <c r="O603" i="10" a="1"/>
  <c r="O603" i="10" s="1"/>
  <c r="O604" i="10" a="1"/>
  <c r="O604" i="10" s="1"/>
  <c r="O605" i="10" a="1"/>
  <c r="O605" i="10" s="1"/>
  <c r="O606" i="10" a="1"/>
  <c r="O606" i="10" s="1"/>
  <c r="O607" i="10" a="1"/>
  <c r="O607" i="10"/>
  <c r="O608" i="10" a="1"/>
  <c r="O608" i="10" s="1"/>
  <c r="O609" i="10" a="1"/>
  <c r="O609" i="10"/>
  <c r="O610" i="10" a="1"/>
  <c r="O610" i="10" s="1"/>
  <c r="O611" i="10" a="1"/>
  <c r="O611" i="10" s="1"/>
  <c r="O612" i="10" a="1"/>
  <c r="O612" i="10" s="1"/>
  <c r="O613" i="10" a="1"/>
  <c r="O613" i="10" s="1"/>
  <c r="O614" i="10" a="1"/>
  <c r="O614" i="10" s="1"/>
  <c r="O615" i="10" a="1"/>
  <c r="O615" i="10" s="1"/>
  <c r="O616" i="10" a="1"/>
  <c r="O616" i="10" s="1"/>
  <c r="O617" i="10" a="1"/>
  <c r="O617" i="10" s="1"/>
  <c r="O618" i="10" a="1"/>
  <c r="O618" i="10" s="1"/>
  <c r="O619" i="10" a="1"/>
  <c r="O619" i="10" s="1"/>
  <c r="O620" i="10" a="1"/>
  <c r="O620" i="10" s="1"/>
  <c r="O621" i="10" a="1"/>
  <c r="O621" i="10" s="1"/>
  <c r="O622" i="10" a="1"/>
  <c r="O622" i="10" s="1"/>
  <c r="O623" i="10" a="1"/>
  <c r="O623" i="10" s="1"/>
  <c r="O624" i="10" a="1"/>
  <c r="O624" i="10" s="1"/>
  <c r="O625" i="10" a="1"/>
  <c r="O625" i="10" s="1"/>
  <c r="O626" i="10" a="1"/>
  <c r="O626" i="10" s="1"/>
  <c r="O627" i="10" a="1"/>
  <c r="O627" i="10" s="1"/>
  <c r="O628" i="10" a="1"/>
  <c r="O628" i="10" s="1"/>
  <c r="O629" i="10" a="1"/>
  <c r="O629" i="10" s="1"/>
  <c r="O630" i="10" a="1"/>
  <c r="O630" i="10" s="1"/>
  <c r="O631" i="10" a="1"/>
  <c r="O631" i="10"/>
  <c r="O632" i="10" a="1"/>
  <c r="O632" i="10" s="1"/>
  <c r="O633" i="10" a="1"/>
  <c r="O633" i="10" s="1"/>
  <c r="O634" i="10" a="1"/>
  <c r="O634" i="10" s="1"/>
  <c r="O635" i="10" a="1"/>
  <c r="O635" i="10" s="1"/>
  <c r="O636" i="10" a="1"/>
  <c r="O636" i="10" s="1"/>
  <c r="O637" i="10" a="1"/>
  <c r="O637" i="10" s="1"/>
  <c r="O638" i="10" a="1"/>
  <c r="O638" i="10" s="1"/>
  <c r="O639" i="10" a="1"/>
  <c r="O639" i="10" s="1"/>
  <c r="O640" i="10" a="1"/>
  <c r="O640" i="10" s="1"/>
  <c r="O641" i="10" a="1"/>
  <c r="O641" i="10"/>
  <c r="O642" i="10" a="1"/>
  <c r="O642" i="10" s="1"/>
  <c r="O643" i="10" a="1"/>
  <c r="O643" i="10" s="1"/>
  <c r="O644" i="10" a="1"/>
  <c r="O644" i="10" s="1"/>
  <c r="O645" i="10" a="1"/>
  <c r="O645" i="10" s="1"/>
  <c r="O646" i="10" a="1"/>
  <c r="O646" i="10" s="1"/>
  <c r="O647" i="10" a="1"/>
  <c r="O647" i="10" s="1"/>
  <c r="O648" i="10" a="1"/>
  <c r="O648" i="10" s="1"/>
  <c r="O649" i="10" a="1"/>
  <c r="O649" i="10"/>
  <c r="O650" i="10" a="1"/>
  <c r="O650" i="10" s="1"/>
  <c r="O651" i="10" a="1"/>
  <c r="O651" i="10" s="1"/>
  <c r="O652" i="10" a="1"/>
  <c r="O652" i="10" s="1"/>
  <c r="O653" i="10" a="1"/>
  <c r="O653" i="10" s="1"/>
  <c r="O654" i="10" a="1"/>
  <c r="O654" i="10" s="1"/>
  <c r="O655" i="10" a="1"/>
  <c r="O655" i="10" s="1"/>
  <c r="O656" i="10" a="1"/>
  <c r="O656" i="10" s="1"/>
  <c r="O657" i="10" a="1"/>
  <c r="O657" i="10" s="1"/>
  <c r="O658" i="10" a="1"/>
  <c r="O658" i="10" s="1"/>
  <c r="O659" i="10" a="1"/>
  <c r="O659" i="10" s="1"/>
  <c r="O660" i="10" a="1"/>
  <c r="O660" i="10" s="1"/>
  <c r="O661" i="10" a="1"/>
  <c r="O661" i="10" s="1"/>
  <c r="O662" i="10" a="1"/>
  <c r="O662" i="10" s="1"/>
  <c r="O663" i="10" a="1"/>
  <c r="O663" i="10" s="1"/>
  <c r="O664" i="10" a="1"/>
  <c r="O664" i="10" s="1"/>
  <c r="O665" i="10" a="1"/>
  <c r="O665" i="10" s="1"/>
  <c r="O666" i="10" a="1"/>
  <c r="O666" i="10" s="1"/>
  <c r="O667" i="10" a="1"/>
  <c r="O667" i="10" s="1"/>
  <c r="O668" i="10" a="1"/>
  <c r="O668" i="10" s="1"/>
  <c r="O669" i="10" a="1"/>
  <c r="O669" i="10" s="1"/>
  <c r="O670" i="10" a="1"/>
  <c r="O670" i="10"/>
  <c r="O671" i="10" a="1"/>
  <c r="O671" i="10" s="1"/>
  <c r="O672" i="10" a="1"/>
  <c r="O672" i="10"/>
  <c r="O673" i="10" a="1"/>
  <c r="O673" i="10"/>
  <c r="O674" i="10" a="1"/>
  <c r="O674" i="10"/>
  <c r="O675" i="10" a="1"/>
  <c r="O675" i="10" s="1"/>
  <c r="O676" i="10" a="1"/>
  <c r="O676" i="10" s="1"/>
  <c r="O677" i="10" a="1"/>
  <c r="O677" i="10" s="1"/>
  <c r="O678" i="10" a="1"/>
  <c r="O678" i="10" s="1"/>
  <c r="O679" i="10" a="1"/>
  <c r="O679" i="10" s="1"/>
  <c r="O680" i="10" a="1"/>
  <c r="O680" i="10" s="1"/>
  <c r="O681" i="10" a="1"/>
  <c r="O681" i="10" s="1"/>
  <c r="O682" i="10" a="1"/>
  <c r="O682" i="10" s="1"/>
  <c r="O683" i="10" a="1"/>
  <c r="O683" i="10" s="1"/>
  <c r="O684" i="10" a="1"/>
  <c r="O684" i="10" s="1"/>
  <c r="O685" i="10" a="1"/>
  <c r="O685" i="10" s="1"/>
  <c r="O686" i="10" a="1"/>
  <c r="O686" i="10" s="1"/>
  <c r="O687" i="10" a="1"/>
  <c r="O687" i="10" s="1"/>
  <c r="O688" i="10" a="1"/>
  <c r="O688" i="10" s="1"/>
  <c r="O689" i="10" a="1"/>
  <c r="O689" i="10" s="1"/>
  <c r="O690" i="10" a="1"/>
  <c r="O690" i="10" s="1"/>
  <c r="O691" i="10" a="1"/>
  <c r="O691" i="10" s="1"/>
  <c r="O692" i="10" a="1"/>
  <c r="O692" i="10" s="1"/>
  <c r="O693" i="10" a="1"/>
  <c r="O693" i="10" s="1"/>
  <c r="O694" i="10" a="1"/>
  <c r="O694" i="10" s="1"/>
  <c r="O695" i="10" a="1"/>
  <c r="O695" i="10" s="1"/>
  <c r="O696" i="10" a="1"/>
  <c r="O696" i="10"/>
  <c r="O697" i="10" a="1"/>
  <c r="O697" i="10" s="1"/>
  <c r="O698" i="10" a="1"/>
  <c r="O698" i="10" s="1"/>
  <c r="O699" i="10" a="1"/>
  <c r="O699" i="10" s="1"/>
  <c r="O700" i="10" a="1"/>
  <c r="O700" i="10" s="1"/>
  <c r="O701" i="10" a="1"/>
  <c r="O701" i="10" s="1"/>
  <c r="O702" i="10" a="1"/>
  <c r="O702" i="10" s="1"/>
  <c r="O703" i="10" a="1"/>
  <c r="O703" i="10" s="1"/>
  <c r="O704" i="10" a="1"/>
  <c r="O704" i="10"/>
  <c r="O705" i="10" a="1"/>
  <c r="O705" i="10" s="1"/>
  <c r="O706" i="10" a="1"/>
  <c r="O706" i="10"/>
  <c r="O707" i="10" a="1"/>
  <c r="O707" i="10" s="1"/>
  <c r="O708" i="10" a="1"/>
  <c r="O708" i="10" s="1"/>
  <c r="O709" i="10" a="1"/>
  <c r="O709" i="10" s="1"/>
  <c r="O710" i="10" a="1"/>
  <c r="O710" i="10" s="1"/>
  <c r="O711" i="10" a="1"/>
  <c r="O711" i="10" s="1"/>
  <c r="O712" i="10" a="1"/>
  <c r="O712" i="10"/>
  <c r="O713" i="10" a="1"/>
  <c r="O713" i="10" s="1"/>
  <c r="O714" i="10" a="1"/>
  <c r="O714" i="10"/>
  <c r="O715" i="10" a="1"/>
  <c r="O715" i="10"/>
  <c r="O716" i="10" a="1"/>
  <c r="O716" i="10" s="1"/>
  <c r="O717" i="10" a="1"/>
  <c r="O717" i="10" s="1"/>
  <c r="O718" i="10" a="1"/>
  <c r="O718" i="10" s="1"/>
  <c r="O719" i="10" a="1"/>
  <c r="O719" i="10" s="1"/>
  <c r="O720" i="10" a="1"/>
  <c r="O720" i="10"/>
  <c r="O721" i="10" a="1"/>
  <c r="O721" i="10" s="1"/>
  <c r="O722" i="10" a="1"/>
  <c r="O722" i="10"/>
  <c r="O723" i="10" a="1"/>
  <c r="O723" i="10"/>
  <c r="O724" i="10" a="1"/>
  <c r="O724" i="10" s="1"/>
  <c r="O725" i="10" a="1"/>
  <c r="O725" i="10" s="1"/>
  <c r="O726" i="10" a="1"/>
  <c r="O726" i="10" s="1"/>
  <c r="O727" i="10" a="1"/>
  <c r="O727" i="10" s="1"/>
  <c r="O728" i="10" a="1"/>
  <c r="O728" i="10"/>
  <c r="O729" i="10" a="1"/>
  <c r="O729" i="10" s="1"/>
  <c r="O730" i="10" a="1"/>
  <c r="O730" i="10" s="1"/>
  <c r="O731" i="10" a="1"/>
  <c r="O731" i="10"/>
  <c r="O732" i="10" a="1"/>
  <c r="O732" i="10" s="1"/>
  <c r="O733" i="10" a="1"/>
  <c r="O733" i="10" s="1"/>
  <c r="O734" i="10" a="1"/>
  <c r="O734" i="10" s="1"/>
  <c r="O735" i="10" a="1"/>
  <c r="O735" i="10" s="1"/>
  <c r="O736" i="10" a="1"/>
  <c r="O736" i="10"/>
  <c r="O737" i="10" a="1"/>
  <c r="O737" i="10" s="1"/>
  <c r="O738" i="10" a="1"/>
  <c r="O738" i="10" s="1"/>
  <c r="O739" i="10" a="1"/>
  <c r="O739" i="10"/>
  <c r="O740" i="10" a="1"/>
  <c r="O740" i="10" s="1"/>
  <c r="O741" i="10" a="1"/>
  <c r="O741" i="10" s="1"/>
  <c r="O742" i="10" a="1"/>
  <c r="O742" i="10" s="1"/>
  <c r="O743" i="10" a="1"/>
  <c r="O743" i="10" s="1"/>
  <c r="O744" i="10" a="1"/>
  <c r="O744" i="10"/>
  <c r="O745" i="10" a="1"/>
  <c r="O745" i="10" s="1"/>
  <c r="O746" i="10" a="1"/>
  <c r="O746" i="10" s="1"/>
  <c r="O747" i="10" a="1"/>
  <c r="O747" i="10"/>
  <c r="O748" i="10" a="1"/>
  <c r="O748" i="10" s="1"/>
  <c r="O749" i="10" a="1"/>
  <c r="O749" i="10" s="1"/>
  <c r="O750" i="10" a="1"/>
  <c r="O750" i="10" s="1"/>
  <c r="O751" i="10" a="1"/>
  <c r="O751" i="10" s="1"/>
  <c r="O752" i="10" a="1"/>
  <c r="O752" i="10" s="1"/>
  <c r="O753" i="10" a="1"/>
  <c r="O753" i="10" s="1"/>
  <c r="O754" i="10" a="1"/>
  <c r="O754" i="10" s="1"/>
  <c r="O755" i="10" a="1"/>
  <c r="O755" i="10"/>
  <c r="O756" i="10" a="1"/>
  <c r="O756" i="10" s="1"/>
  <c r="O757" i="10" a="1"/>
  <c r="O757" i="10" s="1"/>
  <c r="O758" i="10" a="1"/>
  <c r="O758" i="10" s="1"/>
  <c r="O759" i="10" a="1"/>
  <c r="O759" i="10" s="1"/>
  <c r="O760" i="10" a="1"/>
  <c r="O760" i="10" s="1"/>
  <c r="O761" i="10" a="1"/>
  <c r="O761" i="10" s="1"/>
  <c r="O762" i="10" a="1"/>
  <c r="O762" i="10"/>
  <c r="O763" i="10" a="1"/>
  <c r="O763" i="10" s="1"/>
  <c r="O764" i="10" a="1"/>
  <c r="O764" i="10" s="1"/>
  <c r="O765" i="10" a="1"/>
  <c r="O765" i="10" s="1"/>
  <c r="O766" i="10" a="1"/>
  <c r="O766" i="10" s="1"/>
  <c r="O767" i="10" a="1"/>
  <c r="O767" i="10" s="1"/>
  <c r="O768" i="10" a="1"/>
  <c r="O768" i="10" s="1"/>
  <c r="O769" i="10" a="1"/>
  <c r="O769" i="10" s="1"/>
  <c r="O770" i="10" a="1"/>
  <c r="O770" i="10"/>
  <c r="O771" i="10" a="1"/>
  <c r="O771" i="10" s="1"/>
  <c r="O772" i="10" a="1"/>
  <c r="O772" i="10" s="1"/>
  <c r="O773" i="10" a="1"/>
  <c r="O773" i="10" s="1"/>
  <c r="O774" i="10" a="1"/>
  <c r="O774" i="10" s="1"/>
  <c r="O775" i="10" a="1"/>
  <c r="O775" i="10" s="1"/>
  <c r="O776" i="10" a="1"/>
  <c r="O776" i="10"/>
  <c r="O777" i="10" a="1"/>
  <c r="O777" i="10" s="1"/>
  <c r="O778" i="10" a="1"/>
  <c r="O778" i="10"/>
  <c r="O779" i="10" a="1"/>
  <c r="O779" i="10" s="1"/>
  <c r="O780" i="10" a="1"/>
  <c r="O780" i="10" s="1"/>
  <c r="O781" i="10" a="1"/>
  <c r="O781" i="10" s="1"/>
  <c r="O782" i="10" a="1"/>
  <c r="O782" i="10" s="1"/>
  <c r="O783" i="10" a="1"/>
  <c r="O783" i="10" s="1"/>
  <c r="O784" i="10" a="1"/>
  <c r="O784" i="10"/>
  <c r="O785" i="10" a="1"/>
  <c r="O785" i="10" s="1"/>
  <c r="O786" i="10" a="1"/>
  <c r="O786" i="10"/>
  <c r="O787" i="10" a="1"/>
  <c r="O787" i="10"/>
  <c r="O788" i="10" a="1"/>
  <c r="O788" i="10" s="1"/>
  <c r="O789" i="10" a="1"/>
  <c r="O789" i="10" s="1"/>
  <c r="O790" i="10" a="1"/>
  <c r="O790" i="10" s="1"/>
  <c r="O791" i="10" a="1"/>
  <c r="O791" i="10" s="1"/>
  <c r="O792" i="10" a="1"/>
  <c r="O792" i="10"/>
  <c r="O793" i="10" a="1"/>
  <c r="O793" i="10" s="1"/>
  <c r="O794" i="10" a="1"/>
  <c r="O794" i="10"/>
  <c r="O795" i="10" a="1"/>
  <c r="O795" i="10"/>
  <c r="O796" i="10" a="1"/>
  <c r="O796" i="10" s="1"/>
  <c r="O797" i="10" a="1"/>
  <c r="O797" i="10" s="1"/>
  <c r="O798" i="10" a="1"/>
  <c r="O798" i="10" s="1"/>
  <c r="O799" i="10" a="1"/>
  <c r="O799" i="10" s="1"/>
  <c r="O800" i="10" a="1"/>
  <c r="O800" i="10"/>
  <c r="O801" i="10" a="1"/>
  <c r="O801" i="10" s="1"/>
  <c r="O802" i="10" a="1"/>
  <c r="O802" i="10"/>
  <c r="O803" i="10" a="1"/>
  <c r="O803" i="10"/>
  <c r="O804" i="10" a="1"/>
  <c r="O804" i="10" s="1"/>
  <c r="O805" i="10" a="1"/>
  <c r="O805" i="10" s="1"/>
  <c r="O806" i="10" a="1"/>
  <c r="O806" i="10" s="1"/>
  <c r="O807" i="10" a="1"/>
  <c r="O807" i="10" s="1"/>
  <c r="O808" i="10" a="1"/>
  <c r="O808" i="10" s="1"/>
  <c r="O809" i="10" a="1"/>
  <c r="O809" i="10" s="1"/>
  <c r="O810" i="10" a="1"/>
  <c r="O810" i="10" s="1"/>
  <c r="O811" i="10" a="1"/>
  <c r="O811" i="10" s="1"/>
  <c r="O812" i="10" a="1"/>
  <c r="O812" i="10" s="1"/>
  <c r="O813" i="10" a="1"/>
  <c r="O813" i="10" s="1"/>
  <c r="O814" i="10" a="1"/>
  <c r="O814" i="10" s="1"/>
  <c r="O815" i="10" a="1"/>
  <c r="O815" i="10"/>
  <c r="O816" i="10" a="1"/>
  <c r="O816" i="10" s="1"/>
  <c r="O817" i="10" a="1"/>
  <c r="O817" i="10" s="1"/>
  <c r="O818" i="10" a="1"/>
  <c r="O818" i="10"/>
  <c r="O819" i="10" a="1"/>
  <c r="O819" i="10"/>
  <c r="O820" i="10" a="1"/>
  <c r="O820" i="10" s="1"/>
  <c r="O821" i="10" a="1"/>
  <c r="O821" i="10" s="1"/>
  <c r="O822" i="10" a="1"/>
  <c r="O822" i="10" s="1"/>
  <c r="O823" i="10" a="1"/>
  <c r="O823" i="10" s="1"/>
  <c r="O824" i="10" a="1"/>
  <c r="O824" i="10"/>
  <c r="O825" i="10" a="1"/>
  <c r="O825" i="10" s="1"/>
  <c r="O826" i="10" a="1"/>
  <c r="O826" i="10" s="1"/>
  <c r="O827" i="10" a="1"/>
  <c r="O827" i="10"/>
  <c r="O828" i="10" a="1"/>
  <c r="O828" i="10" s="1"/>
  <c r="O829" i="10" a="1"/>
  <c r="O829" i="10" s="1"/>
  <c r="O830" i="10" a="1"/>
  <c r="O830" i="10" s="1"/>
  <c r="O831" i="10" a="1"/>
  <c r="O831" i="10"/>
  <c r="O832" i="10" a="1"/>
  <c r="O832" i="10"/>
  <c r="O833" i="10" a="1"/>
  <c r="O833" i="10" s="1"/>
  <c r="O834" i="10" a="1"/>
  <c r="O834" i="10"/>
  <c r="O835" i="10" a="1"/>
  <c r="O835" i="10" s="1"/>
  <c r="O836" i="10" a="1"/>
  <c r="O836" i="10" s="1"/>
  <c r="O837" i="10" a="1"/>
  <c r="O837" i="10" s="1"/>
  <c r="O838" i="10" a="1"/>
  <c r="O838" i="10" s="1"/>
  <c r="O839" i="10" a="1"/>
  <c r="O839" i="10" s="1"/>
  <c r="O840" i="10" a="1"/>
  <c r="O840" i="10" s="1"/>
  <c r="O841" i="10" a="1"/>
  <c r="O841" i="10" s="1"/>
  <c r="O842" i="10" a="1"/>
  <c r="O842" i="10" s="1"/>
  <c r="O843" i="10" a="1"/>
  <c r="O843" i="10" s="1"/>
  <c r="O844" i="10" a="1"/>
  <c r="O844" i="10" s="1"/>
  <c r="O845" i="10" a="1"/>
  <c r="O845" i="10" s="1"/>
  <c r="O846" i="10" a="1"/>
  <c r="O846" i="10" s="1"/>
  <c r="O847" i="10" a="1"/>
  <c r="O847" i="10"/>
  <c r="O848" i="10" a="1"/>
  <c r="O848" i="10"/>
  <c r="O849" i="10" a="1"/>
  <c r="O849" i="10" s="1"/>
  <c r="O850" i="10" a="1"/>
  <c r="O850" i="10"/>
  <c r="O851" i="10" a="1"/>
  <c r="O851" i="10"/>
  <c r="O852" i="10" a="1"/>
  <c r="O852" i="10" s="1"/>
  <c r="O853" i="10" a="1"/>
  <c r="O853" i="10" s="1"/>
  <c r="O854" i="10" a="1"/>
  <c r="O854" i="10" s="1"/>
  <c r="O855" i="10" a="1"/>
  <c r="O855" i="10" s="1"/>
  <c r="O856" i="10" a="1"/>
  <c r="O856" i="10"/>
  <c r="O857" i="10" a="1"/>
  <c r="O857" i="10" s="1"/>
  <c r="O858" i="10" a="1"/>
  <c r="O858" i="10" s="1"/>
  <c r="O859" i="10" a="1"/>
  <c r="O859" i="10"/>
  <c r="O860" i="10" a="1"/>
  <c r="O860" i="10" s="1"/>
  <c r="O861" i="10" a="1"/>
  <c r="O861" i="10" s="1"/>
  <c r="O862" i="10" a="1"/>
  <c r="O862" i="10" s="1"/>
  <c r="O863" i="10" a="1"/>
  <c r="O863" i="10"/>
  <c r="O864" i="10" a="1"/>
  <c r="O864" i="10"/>
  <c r="O865" i="10" a="1"/>
  <c r="O865" i="10" s="1"/>
  <c r="O866" i="10" a="1"/>
  <c r="O866" i="10"/>
  <c r="O867" i="10" a="1"/>
  <c r="O867" i="10" s="1"/>
  <c r="O868" i="10" a="1"/>
  <c r="O868" i="10" s="1"/>
  <c r="O869" i="10" a="1"/>
  <c r="O869" i="10" s="1"/>
  <c r="O870" i="10" a="1"/>
  <c r="O870" i="10" s="1"/>
  <c r="O871" i="10" a="1"/>
  <c r="O871" i="10" s="1"/>
  <c r="O872" i="10" a="1"/>
  <c r="O872" i="10" s="1"/>
  <c r="O873" i="10" a="1"/>
  <c r="O873" i="10" s="1"/>
  <c r="O874" i="10" a="1"/>
  <c r="O874" i="10" s="1"/>
  <c r="O875" i="10" a="1"/>
  <c r="O875" i="10" s="1"/>
  <c r="O876" i="10" a="1"/>
  <c r="O876" i="10" s="1"/>
  <c r="O877" i="10" a="1"/>
  <c r="O877" i="10" s="1"/>
  <c r="O878" i="10" a="1"/>
  <c r="O878" i="10" s="1"/>
  <c r="O879" i="10" a="1"/>
  <c r="O879" i="10"/>
  <c r="O880" i="10" a="1"/>
  <c r="O880" i="10" s="1"/>
  <c r="O881" i="10" a="1"/>
  <c r="O881" i="10" s="1"/>
  <c r="O882" i="10" a="1"/>
  <c r="O882" i="10"/>
  <c r="O883" i="10" a="1"/>
  <c r="O883" i="10"/>
  <c r="O884" i="10" a="1"/>
  <c r="O884" i="10" s="1"/>
  <c r="O885" i="10" a="1"/>
  <c r="O885" i="10" s="1"/>
  <c r="O886" i="10" a="1"/>
  <c r="O886" i="10" s="1"/>
  <c r="O887" i="10" a="1"/>
  <c r="O887" i="10" s="1"/>
  <c r="O888" i="10" a="1"/>
  <c r="O888" i="10"/>
  <c r="O889" i="10" a="1"/>
  <c r="O889" i="10" s="1"/>
  <c r="O890" i="10" a="1"/>
  <c r="O890" i="10" s="1"/>
  <c r="O891" i="10" a="1"/>
  <c r="O891" i="10"/>
  <c r="O892" i="10" a="1"/>
  <c r="O892" i="10" s="1"/>
  <c r="O893" i="10" a="1"/>
  <c r="O893" i="10" s="1"/>
  <c r="O894" i="10" a="1"/>
  <c r="O894" i="10" s="1"/>
  <c r="O895" i="10" a="1"/>
  <c r="O895" i="10"/>
  <c r="O896" i="10" a="1"/>
  <c r="O896" i="10"/>
  <c r="O897" i="10" a="1"/>
  <c r="O897" i="10" s="1"/>
  <c r="O898" i="10" a="1"/>
  <c r="O898" i="10"/>
  <c r="O899" i="10" a="1"/>
  <c r="O899" i="10" s="1"/>
  <c r="O900" i="10" a="1"/>
  <c r="O900" i="10" s="1"/>
  <c r="O901" i="10" a="1"/>
  <c r="O901" i="10" s="1"/>
  <c r="O902" i="10" a="1"/>
  <c r="O902" i="10" s="1"/>
  <c r="O903" i="10" a="1"/>
  <c r="O903" i="10" s="1"/>
  <c r="O904" i="10" a="1"/>
  <c r="O904" i="10" s="1"/>
  <c r="O905" i="10" a="1"/>
  <c r="O905" i="10" s="1"/>
  <c r="O906" i="10" a="1"/>
  <c r="O906" i="10" s="1"/>
  <c r="O907" i="10" a="1"/>
  <c r="O907" i="10" s="1"/>
  <c r="O908" i="10" a="1"/>
  <c r="O908" i="10" s="1"/>
  <c r="O909" i="10" a="1"/>
  <c r="O909" i="10" s="1"/>
  <c r="O910" i="10" a="1"/>
  <c r="O910" i="10" s="1"/>
  <c r="O911" i="10" a="1"/>
  <c r="O911" i="10"/>
  <c r="O912" i="10" a="1"/>
  <c r="O912" i="10" s="1"/>
  <c r="O913" i="10" a="1"/>
  <c r="O913" i="10" s="1"/>
  <c r="O914" i="10" a="1"/>
  <c r="O914" i="10"/>
  <c r="O915" i="10" a="1"/>
  <c r="O915" i="10"/>
  <c r="O916" i="10" a="1"/>
  <c r="O916" i="10" s="1"/>
  <c r="O917" i="10" a="1"/>
  <c r="O917" i="10" s="1"/>
  <c r="O918" i="10" a="1"/>
  <c r="O918" i="10" s="1"/>
  <c r="O919" i="10" a="1"/>
  <c r="O919" i="10" s="1"/>
  <c r="O920" i="10" a="1"/>
  <c r="O920" i="10"/>
  <c r="O921" i="10" a="1"/>
  <c r="O921" i="10" s="1"/>
  <c r="O922" i="10" a="1"/>
  <c r="O922" i="10" s="1"/>
  <c r="O923" i="10" a="1"/>
  <c r="O923" i="10"/>
  <c r="O924" i="10" a="1"/>
  <c r="O924" i="10" s="1"/>
  <c r="O925" i="10" a="1"/>
  <c r="O925" i="10" s="1"/>
  <c r="O926" i="10" a="1"/>
  <c r="O926" i="10" s="1"/>
  <c r="O927" i="10" a="1"/>
  <c r="O927" i="10"/>
  <c r="O928" i="10" a="1"/>
  <c r="O928" i="10"/>
  <c r="O929" i="10" a="1"/>
  <c r="O929" i="10" s="1"/>
  <c r="O930" i="10" a="1"/>
  <c r="O930" i="10"/>
  <c r="O931" i="10" a="1"/>
  <c r="O931" i="10" s="1"/>
  <c r="O932" i="10" a="1"/>
  <c r="O932" i="10" s="1"/>
  <c r="O933" i="10" a="1"/>
  <c r="O933" i="10" s="1"/>
  <c r="O934" i="10" a="1"/>
  <c r="O934" i="10" s="1"/>
  <c r="O935" i="10" a="1"/>
  <c r="O935" i="10" s="1"/>
  <c r="O936" i="10" a="1"/>
  <c r="O936" i="10" s="1"/>
  <c r="O937" i="10" a="1"/>
  <c r="O937" i="10" s="1"/>
  <c r="O938" i="10" a="1"/>
  <c r="O938" i="10" s="1"/>
  <c r="O939" i="10" a="1"/>
  <c r="O939" i="10" s="1"/>
  <c r="O940" i="10" a="1"/>
  <c r="O940" i="10" s="1"/>
  <c r="O941" i="10" a="1"/>
  <c r="O941" i="10" s="1"/>
  <c r="O942" i="10" a="1"/>
  <c r="O942" i="10" s="1"/>
  <c r="O943" i="10" a="1"/>
  <c r="O943" i="10"/>
  <c r="O944" i="10" a="1"/>
  <c r="O944" i="10" s="1"/>
  <c r="O945" i="10" a="1"/>
  <c r="O945" i="10" s="1"/>
  <c r="O946" i="10" a="1"/>
  <c r="O946" i="10"/>
  <c r="O947" i="10" a="1"/>
  <c r="O947" i="10"/>
  <c r="O948" i="10" a="1"/>
  <c r="O948" i="10" s="1"/>
  <c r="O949" i="10" a="1"/>
  <c r="O949" i="10" s="1"/>
  <c r="O950" i="10" a="1"/>
  <c r="O950" i="10" s="1"/>
  <c r="O951" i="10" a="1"/>
  <c r="O951" i="10" s="1"/>
  <c r="O952" i="10" a="1"/>
  <c r="O952" i="10" s="1"/>
  <c r="O953" i="10" a="1"/>
  <c r="O953" i="10" s="1"/>
  <c r="O954" i="10" a="1"/>
  <c r="O954" i="10" s="1"/>
  <c r="O955" i="10" a="1"/>
  <c r="O955" i="10" s="1"/>
  <c r="O956" i="10" a="1"/>
  <c r="O956" i="10" s="1"/>
  <c r="O957" i="10" a="1"/>
  <c r="O957" i="10" s="1"/>
  <c r="O958" i="10" a="1"/>
  <c r="O958" i="10" s="1"/>
  <c r="O959" i="10" a="1"/>
  <c r="O959" i="10"/>
  <c r="O960" i="10" a="1"/>
  <c r="O960" i="10" s="1"/>
  <c r="O961" i="10" a="1"/>
  <c r="O961" i="10" s="1"/>
  <c r="O962" i="10" a="1"/>
  <c r="O962" i="10" s="1"/>
  <c r="O963" i="10" a="1"/>
  <c r="O963" i="10" s="1"/>
  <c r="O964" i="10" a="1"/>
  <c r="O964" i="10"/>
  <c r="O965" i="10" a="1"/>
  <c r="O965" i="10" s="1"/>
  <c r="O966" i="10" a="1"/>
  <c r="O966" i="10" s="1"/>
  <c r="O967" i="10" a="1"/>
  <c r="O967" i="10"/>
  <c r="O968" i="10" a="1"/>
  <c r="O968" i="10" s="1"/>
  <c r="O969" i="10" a="1"/>
  <c r="O969" i="10" s="1"/>
  <c r="O970" i="10" a="1"/>
  <c r="O970" i="10" s="1"/>
  <c r="O971" i="10" a="1"/>
  <c r="O971" i="10"/>
  <c r="O972" i="10" a="1"/>
  <c r="O972" i="10"/>
  <c r="O973" i="10" a="1"/>
  <c r="O973" i="10" s="1"/>
  <c r="O974" i="10" a="1"/>
  <c r="O974" i="10" s="1"/>
  <c r="O975" i="10" a="1"/>
  <c r="O975" i="10" s="1"/>
  <c r="O976" i="10" a="1"/>
  <c r="O976" i="10" s="1"/>
  <c r="O977" i="10" a="1"/>
  <c r="O977" i="10" s="1"/>
  <c r="O978" i="10" a="1"/>
  <c r="O978" i="10" s="1"/>
  <c r="O979" i="10" a="1"/>
  <c r="O979" i="10" s="1"/>
  <c r="O980" i="10" a="1"/>
  <c r="O980" i="10"/>
  <c r="O981" i="10" a="1"/>
  <c r="O981" i="10" s="1"/>
  <c r="O982" i="10" a="1"/>
  <c r="O982" i="10" s="1"/>
  <c r="O983" i="10" a="1"/>
  <c r="O983" i="10" s="1"/>
  <c r="O984" i="10" a="1"/>
  <c r="O984" i="10"/>
  <c r="O985" i="10" a="1"/>
  <c r="O985" i="10" s="1"/>
  <c r="O986" i="10" a="1"/>
  <c r="O986" i="10" s="1"/>
  <c r="O987" i="10" a="1"/>
  <c r="O987" i="10"/>
  <c r="O988" i="10" a="1"/>
  <c r="O988" i="10"/>
  <c r="O989" i="10" a="1"/>
  <c r="O989" i="10" s="1"/>
  <c r="O990" i="10" a="1"/>
  <c r="O990" i="10" s="1"/>
  <c r="O991" i="10" a="1"/>
  <c r="O991" i="10"/>
  <c r="O992" i="10" a="1"/>
  <c r="O992" i="10"/>
  <c r="O993" i="10" a="1"/>
  <c r="O993" i="10" s="1"/>
  <c r="O994" i="10" a="1"/>
  <c r="O994" i="10"/>
  <c r="O995" i="10" a="1"/>
  <c r="O995" i="10"/>
  <c r="O996" i="10" a="1"/>
  <c r="O996" i="10"/>
  <c r="O997" i="10" a="1"/>
  <c r="O997" i="10" s="1"/>
  <c r="O998" i="10" a="1"/>
  <c r="O998" i="10" s="1"/>
  <c r="O999" i="10" a="1"/>
  <c r="O999" i="10" s="1"/>
  <c r="O1000" i="10" a="1"/>
  <c r="O1000" i="10" s="1"/>
  <c r="O1001" i="10" a="1"/>
  <c r="O1001" i="10" s="1"/>
  <c r="O1002" i="10" a="1"/>
  <c r="O1002" i="10"/>
  <c r="O1003" i="10" a="1"/>
  <c r="O1003" i="10" s="1"/>
  <c r="O1004" i="10" a="1"/>
  <c r="O1004" i="10" s="1"/>
  <c r="O1005" i="10" a="1"/>
  <c r="O1005" i="10" s="1"/>
  <c r="O1006" i="10" a="1"/>
  <c r="O1006" i="10" s="1"/>
  <c r="O1007" i="10" a="1"/>
  <c r="O1007" i="10"/>
  <c r="O1008" i="10" a="1"/>
  <c r="O1008" i="10"/>
  <c r="O1009" i="10" a="1"/>
  <c r="O1009" i="10" s="1"/>
  <c r="O1010" i="10" a="1"/>
  <c r="O1010" i="10" s="1"/>
  <c r="O1011" i="10" a="1"/>
  <c r="O1011" i="10" s="1"/>
  <c r="O1012" i="10" a="1"/>
  <c r="O1012" i="10" s="1"/>
  <c r="O1013" i="10" a="1"/>
  <c r="O1013" i="10" s="1"/>
  <c r="O1014" i="10" a="1"/>
  <c r="O1014" i="10" s="1"/>
  <c r="O1015" i="10" a="1"/>
  <c r="O1015" i="10"/>
  <c r="O1016" i="10" a="1"/>
  <c r="O1016" i="10"/>
  <c r="O1017" i="10" a="1"/>
  <c r="O1017" i="10" s="1"/>
  <c r="O1018" i="10" a="1"/>
  <c r="O1018" i="10"/>
  <c r="O1019" i="10" a="1"/>
  <c r="O1019" i="10" s="1"/>
  <c r="O1020" i="10" a="1"/>
  <c r="O1020" i="10"/>
  <c r="O1021" i="10" a="1"/>
  <c r="O1021" i="10" s="1"/>
  <c r="O1022" i="10" a="1"/>
  <c r="O1022" i="10" s="1"/>
  <c r="O1023" i="10" a="1"/>
  <c r="O1023" i="10"/>
  <c r="O1024" i="10" a="1"/>
  <c r="O1024" i="10"/>
  <c r="O1025" i="10" a="1"/>
  <c r="O1025" i="10" s="1"/>
  <c r="O1026" i="10" a="1"/>
  <c r="O1026" i="10"/>
  <c r="O1027" i="10" a="1"/>
  <c r="O1027" i="10"/>
  <c r="O1028" i="10" a="1"/>
  <c r="O1028" i="10" s="1"/>
  <c r="O1029" i="10" a="1"/>
  <c r="O1029" i="10" s="1"/>
  <c r="O1030" i="10" a="1"/>
  <c r="O1030" i="10" s="1"/>
  <c r="O1031" i="10" a="1"/>
  <c r="O1031" i="10" s="1"/>
  <c r="O1032" i="10" a="1"/>
  <c r="O1032" i="10"/>
  <c r="O1033" i="10" a="1"/>
  <c r="O1033" i="10" s="1"/>
  <c r="O1034" i="10" a="1"/>
  <c r="O1034" i="10" s="1"/>
  <c r="O1035" i="10" a="1"/>
  <c r="O1035" i="10"/>
  <c r="O1036" i="10" a="1"/>
  <c r="O1036" i="10"/>
  <c r="O1037" i="10" a="1"/>
  <c r="O1037" i="10" s="1"/>
  <c r="O1038" i="10" a="1"/>
  <c r="O1038" i="10"/>
  <c r="O1039" i="10" a="1"/>
  <c r="O1039" i="10" s="1"/>
  <c r="O1040" i="10" a="1"/>
  <c r="O1040" i="10" s="1"/>
  <c r="O1041" i="10" a="1"/>
  <c r="O1041" i="10" s="1"/>
  <c r="O1042" i="10" a="1"/>
  <c r="O1042" i="10" s="1"/>
  <c r="O1043" i="10" a="1"/>
  <c r="O1043" i="10" s="1"/>
  <c r="O1044" i="10" a="1"/>
  <c r="O1044" i="10" s="1"/>
  <c r="O1045" i="10" a="1"/>
  <c r="O1045" i="10" s="1"/>
  <c r="O1046" i="10" a="1"/>
  <c r="O1046" i="10"/>
  <c r="O1047" i="10" a="1"/>
  <c r="O1047" i="10" s="1"/>
  <c r="O1048" i="10" a="1"/>
  <c r="O1048" i="10" s="1"/>
  <c r="O1049" i="10" a="1"/>
  <c r="O1049" i="10" s="1"/>
  <c r="O1050" i="10" a="1"/>
  <c r="O1050" i="10"/>
  <c r="O1051" i="10" a="1"/>
  <c r="O1051" i="10" s="1"/>
  <c r="O1052" i="10" a="1"/>
  <c r="O1052" i="10" s="1"/>
  <c r="O1053" i="10" a="1"/>
  <c r="O1053" i="10" s="1"/>
  <c r="O1054" i="10" a="1"/>
  <c r="O1054" i="10" s="1"/>
  <c r="O1055" i="10" a="1"/>
  <c r="O1055" i="10" s="1"/>
  <c r="O1056" i="10" a="1"/>
  <c r="O1056" i="10" s="1"/>
  <c r="O1057" i="10" a="1"/>
  <c r="O1057" i="10" s="1"/>
  <c r="O1058" i="10" a="1"/>
  <c r="O1058" i="10"/>
  <c r="O1059" i="10" a="1"/>
  <c r="O1059" i="10"/>
  <c r="O1060" i="10" a="1"/>
  <c r="O1060" i="10" s="1"/>
  <c r="O1061" i="10" a="1"/>
  <c r="O1061" i="10" s="1"/>
  <c r="O1062" i="10" a="1"/>
  <c r="O1062" i="10"/>
  <c r="O1063" i="10" a="1"/>
  <c r="O1063" i="10" s="1"/>
  <c r="O1064" i="10" a="1"/>
  <c r="O1064" i="10" s="1"/>
  <c r="O1065" i="10" a="1"/>
  <c r="O1065" i="10" s="1"/>
  <c r="O1066" i="10" a="1"/>
  <c r="O1066" i="10"/>
  <c r="O1067" i="10" a="1"/>
  <c r="O1067" i="10"/>
  <c r="O1068" i="10" a="1"/>
  <c r="O1068" i="10"/>
  <c r="O1069" i="10" a="1"/>
  <c r="O1069" i="10" s="1"/>
  <c r="O1070" i="10" a="1"/>
  <c r="O1070" i="10"/>
  <c r="O1071" i="10" a="1"/>
  <c r="O1071" i="10"/>
  <c r="O1072" i="10" a="1"/>
  <c r="O1072" i="10" s="1"/>
  <c r="O1073" i="10" a="1"/>
  <c r="O1073" i="10" s="1"/>
  <c r="O1074" i="10" a="1"/>
  <c r="O1074" i="10"/>
  <c r="O1075" i="10" a="1"/>
  <c r="O1075" i="10"/>
  <c r="O1076" i="10" a="1"/>
  <c r="O1076" i="10"/>
  <c r="O1077" i="10" a="1"/>
  <c r="O1077" i="10" s="1"/>
  <c r="O1078" i="10" a="1"/>
  <c r="O1078" i="10"/>
  <c r="O1079" i="10" a="1"/>
  <c r="O1079" i="10"/>
  <c r="O1080" i="10" a="1"/>
  <c r="O1080" i="10"/>
  <c r="O1081" i="10" a="1"/>
  <c r="O1081" i="10" s="1"/>
  <c r="O1082" i="10" a="1"/>
  <c r="O1082" i="10"/>
  <c r="O1083" i="10" a="1"/>
  <c r="O1083" i="10" s="1"/>
  <c r="O1084" i="10" a="1"/>
  <c r="O1084" i="10"/>
  <c r="O1085" i="10" a="1"/>
  <c r="O1085" i="10" s="1"/>
  <c r="O1086" i="10" a="1"/>
  <c r="O1086" i="10" s="1"/>
  <c r="O1087" i="10" a="1"/>
  <c r="O1087" i="10"/>
  <c r="O1088" i="10" a="1"/>
  <c r="O1088" i="10"/>
  <c r="O1089" i="10" a="1"/>
  <c r="O1089" i="10" s="1"/>
  <c r="O1090" i="10" a="1"/>
  <c r="O1090" i="10"/>
  <c r="O1091" i="10" a="1"/>
  <c r="O1091" i="10"/>
  <c r="O1092" i="10" a="1"/>
  <c r="O1092" i="10" s="1"/>
  <c r="O1093" i="10" a="1"/>
  <c r="O1093" i="10" s="1"/>
  <c r="O1094" i="10" a="1"/>
  <c r="O1094" i="10" s="1"/>
  <c r="O1095" i="10" a="1"/>
  <c r="O1095" i="10" s="1"/>
  <c r="O1096" i="10" a="1"/>
  <c r="O1096" i="10"/>
  <c r="O1097" i="10" a="1"/>
  <c r="O1097" i="10" s="1"/>
  <c r="O1098" i="10" a="1"/>
  <c r="O1098" i="10" s="1"/>
  <c r="O1099" i="10" a="1"/>
  <c r="O1099" i="10"/>
  <c r="O1100" i="10" a="1"/>
  <c r="O1100" i="10"/>
  <c r="O1101" i="10" a="1"/>
  <c r="O1101" i="10" s="1"/>
  <c r="O1102" i="10" a="1"/>
  <c r="O1102" i="10"/>
  <c r="O1103" i="10" a="1"/>
  <c r="O1103" i="10" s="1"/>
  <c r="O1104" i="10" a="1"/>
  <c r="O1104" i="10" s="1"/>
  <c r="O1105" i="10" a="1"/>
  <c r="O1105" i="10" s="1"/>
  <c r="O1106" i="10" a="1"/>
  <c r="O1106" i="10" s="1"/>
  <c r="O1107" i="10" a="1"/>
  <c r="O1107" i="10" s="1"/>
  <c r="O1108" i="10" a="1"/>
  <c r="O1108" i="10"/>
  <c r="O1109" i="10" a="1"/>
  <c r="O1109" i="10" s="1"/>
  <c r="O1110" i="10" a="1"/>
  <c r="O1110" i="10" s="1"/>
  <c r="O1111" i="10" a="1"/>
  <c r="O1111" i="10" s="1"/>
  <c r="O1112" i="10" a="1"/>
  <c r="O1112" i="10" s="1"/>
  <c r="O1113" i="10" a="1"/>
  <c r="O1113" i="10" s="1"/>
  <c r="O1114" i="10" a="1"/>
  <c r="O1114" i="10"/>
  <c r="O1115" i="10" a="1"/>
  <c r="O1115" i="10" s="1"/>
  <c r="O1116" i="10" a="1"/>
  <c r="O1116" i="10" s="1"/>
  <c r="O1117" i="10" a="1"/>
  <c r="O1117" i="10" s="1"/>
  <c r="O1118" i="10" a="1"/>
  <c r="O1118" i="10" s="1"/>
  <c r="O1119" i="10" a="1"/>
  <c r="O1119" i="10" s="1"/>
  <c r="O1120" i="10" a="1"/>
  <c r="O1120" i="10" s="1"/>
  <c r="O1121" i="10" a="1"/>
  <c r="O1121" i="10" s="1"/>
  <c r="O1122" i="10" a="1"/>
  <c r="O1122" i="10"/>
  <c r="O1123" i="10" a="1"/>
  <c r="O1123" i="10"/>
  <c r="O1124" i="10" a="1"/>
  <c r="O1124" i="10" s="1"/>
  <c r="O1125" i="10" a="1"/>
  <c r="O1125" i="10" s="1"/>
  <c r="O1126" i="10" a="1"/>
  <c r="O1126" i="10"/>
  <c r="O1127" i="10" a="1"/>
  <c r="O1127" i="10" s="1"/>
  <c r="O1128" i="10" a="1"/>
  <c r="O1128" i="10" s="1"/>
  <c r="O1129" i="10" a="1"/>
  <c r="O1129" i="10" s="1"/>
  <c r="O1130" i="10" a="1"/>
  <c r="O1130" i="10"/>
  <c r="O1131" i="10" a="1"/>
  <c r="O1131" i="10"/>
  <c r="O1132" i="10" a="1"/>
  <c r="O1132" i="10" s="1"/>
  <c r="O1133" i="10" a="1"/>
  <c r="O1133" i="10" s="1"/>
  <c r="O1134" i="10" a="1"/>
  <c r="O1134" i="10"/>
  <c r="O1135" i="10" a="1"/>
  <c r="O1135" i="10"/>
  <c r="O1136" i="10" a="1"/>
  <c r="O1136" i="10" s="1"/>
  <c r="O1137" i="10" a="1"/>
  <c r="O1137" i="10" s="1"/>
  <c r="O1138" i="10" a="1"/>
  <c r="O1138" i="10"/>
  <c r="O1139" i="10" a="1"/>
  <c r="O1139" i="10"/>
  <c r="O1140" i="10" a="1"/>
  <c r="O1140" i="10"/>
  <c r="O1141" i="10" a="1"/>
  <c r="O1141" i="10" s="1"/>
  <c r="O1142" i="10" a="1"/>
  <c r="O1142" i="10"/>
  <c r="O1143" i="10" a="1"/>
  <c r="O1143" i="10"/>
  <c r="O1144" i="10" a="1"/>
  <c r="O1144" i="10"/>
  <c r="O1145" i="10" a="1"/>
  <c r="O1145" i="10" s="1"/>
  <c r="O1146" i="10" a="1"/>
  <c r="O1146" i="10"/>
  <c r="O1147" i="10" a="1"/>
  <c r="O1147" i="10" s="1"/>
  <c r="O1148" i="10" a="1"/>
  <c r="O1148" i="10"/>
  <c r="O1149" i="10" a="1"/>
  <c r="O1149" i="10" s="1"/>
  <c r="O1150" i="10" a="1"/>
  <c r="O1150" i="10" s="1"/>
  <c r="O1151" i="10" a="1"/>
  <c r="O1151" i="10"/>
  <c r="O1152" i="10" a="1"/>
  <c r="O1152" i="10"/>
  <c r="O1153" i="10" a="1"/>
  <c r="O1153" i="10" s="1"/>
  <c r="O1154" i="10" a="1"/>
  <c r="O1154" i="10"/>
  <c r="O1155" i="10" a="1"/>
  <c r="O1155" i="10"/>
  <c r="O1156" i="10" a="1"/>
  <c r="O1156" i="10" s="1"/>
  <c r="O1157" i="10" a="1"/>
  <c r="O1157" i="10" s="1"/>
  <c r="O1158" i="10" a="1"/>
  <c r="O1158" i="10" s="1"/>
  <c r="O1159" i="10" a="1"/>
  <c r="O1159" i="10" s="1"/>
  <c r="O1160" i="10" a="1"/>
  <c r="O1160" i="10"/>
  <c r="O1161" i="10" a="1"/>
  <c r="O1161" i="10" s="1"/>
  <c r="O1162" i="10" a="1"/>
  <c r="O1162" i="10" s="1"/>
  <c r="O1163" i="10" a="1"/>
  <c r="O1163" i="10"/>
  <c r="O1164" i="10" a="1"/>
  <c r="O1164" i="10"/>
  <c r="O1165" i="10" a="1"/>
  <c r="O1165" i="10" s="1"/>
  <c r="O1166" i="10" a="1"/>
  <c r="O1166" i="10"/>
  <c r="O1167" i="10" a="1"/>
  <c r="O1167" i="10" s="1"/>
  <c r="O1168" i="10" a="1"/>
  <c r="O1168" i="10" s="1"/>
  <c r="O1169" i="10" a="1"/>
  <c r="O1169" i="10" s="1"/>
  <c r="O1170" i="10" a="1"/>
  <c r="O1170" i="10" s="1"/>
  <c r="O1171" i="10" a="1"/>
  <c r="O1171" i="10" s="1"/>
  <c r="O1172" i="10" a="1"/>
  <c r="O1172" i="10"/>
  <c r="O1173" i="10" a="1"/>
  <c r="O1173" i="10" s="1"/>
  <c r="O1174" i="10" a="1"/>
  <c r="O1174" i="10" s="1"/>
  <c r="O1175" i="10" a="1"/>
  <c r="O1175" i="10" s="1"/>
  <c r="O1176" i="10" a="1"/>
  <c r="O1176" i="10" s="1"/>
  <c r="O1177" i="10" a="1"/>
  <c r="O1177" i="10" s="1"/>
  <c r="O1178" i="10" a="1"/>
  <c r="O1178" i="10"/>
  <c r="O1179" i="10" a="1"/>
  <c r="O1179" i="10" s="1"/>
  <c r="O1180" i="10" a="1"/>
  <c r="O1180" i="10" s="1"/>
  <c r="O1181" i="10" a="1"/>
  <c r="O1181" i="10" s="1"/>
  <c r="O1182" i="10" a="1"/>
  <c r="O1182" i="10" s="1"/>
  <c r="O1183" i="10" a="1"/>
  <c r="O1183" i="10" s="1"/>
  <c r="O1184" i="10" a="1"/>
  <c r="O1184" i="10" s="1"/>
  <c r="O1185" i="10" a="1"/>
  <c r="O1185" i="10" s="1"/>
  <c r="O1186" i="10" a="1"/>
  <c r="O1186" i="10"/>
  <c r="O1187" i="10" a="1"/>
  <c r="O1187" i="10"/>
  <c r="O1188" i="10" a="1"/>
  <c r="O1188" i="10" s="1"/>
  <c r="O1189" i="10" a="1"/>
  <c r="O1189" i="10" s="1"/>
  <c r="O1190" i="10" a="1"/>
  <c r="O1190" i="10"/>
  <c r="O1191" i="10" a="1"/>
  <c r="O1191" i="10" s="1"/>
  <c r="O1192" i="10" a="1"/>
  <c r="O1192" i="10" s="1"/>
  <c r="O1193" i="10" a="1"/>
  <c r="O1193" i="10" s="1"/>
  <c r="O1194" i="10" a="1"/>
  <c r="O1194" i="10" s="1"/>
  <c r="O1195" i="10" a="1"/>
  <c r="O1195" i="10" s="1"/>
  <c r="O1196" i="10" a="1"/>
  <c r="O1196" i="10"/>
  <c r="O1197" i="10" a="1"/>
  <c r="O1197" i="10" s="1"/>
  <c r="O1198" i="10" a="1"/>
  <c r="O1198" i="10" s="1"/>
  <c r="O1199" i="10" a="1"/>
  <c r="O1199" i="10"/>
  <c r="O1200" i="10" a="1"/>
  <c r="O1200" i="10"/>
  <c r="O1201" i="10" a="1"/>
  <c r="O1201" i="10"/>
  <c r="O1202" i="10" a="1"/>
  <c r="O1202" i="10"/>
  <c r="O1203" i="10" a="1"/>
  <c r="O1203" i="10"/>
  <c r="O1204" i="10" a="1"/>
  <c r="O1204" i="10"/>
  <c r="O1205" i="10" a="1"/>
  <c r="O1205" i="10" s="1"/>
  <c r="O1206" i="10" a="1"/>
  <c r="O1206" i="10" s="1"/>
  <c r="O1207" i="10" a="1"/>
  <c r="O1207" i="10" s="1"/>
  <c r="O1208" i="10" a="1"/>
  <c r="O1208" i="10"/>
  <c r="O1209" i="10" a="1"/>
  <c r="O1209" i="10" s="1"/>
  <c r="O1210" i="10" a="1"/>
  <c r="O1210" i="10"/>
  <c r="O1211" i="10" a="1"/>
  <c r="O1211" i="10"/>
  <c r="O1212" i="10" a="1"/>
  <c r="O1212" i="10" s="1"/>
  <c r="O1213" i="10" a="1"/>
  <c r="O1213" i="10" s="1"/>
  <c r="O1214" i="10" a="1"/>
  <c r="O1214" i="10" s="1"/>
  <c r="O1215" i="10" a="1"/>
  <c r="O1215" i="10" s="1"/>
  <c r="O1216" i="10" a="1"/>
  <c r="O1216" i="10"/>
  <c r="O1217" i="10" a="1"/>
  <c r="O1217" i="10" s="1"/>
  <c r="O1218" i="10" a="1"/>
  <c r="O1218" i="10"/>
  <c r="O1219" i="10" a="1"/>
  <c r="O1219" i="10"/>
  <c r="O1220" i="10" a="1"/>
  <c r="O1220" i="10" s="1"/>
  <c r="O1221" i="10" a="1"/>
  <c r="O1221" i="10" s="1"/>
  <c r="O1222" i="10" a="1"/>
  <c r="O1222" i="10" s="1"/>
  <c r="O1223" i="10" a="1"/>
  <c r="O1223" i="10" s="1"/>
  <c r="O1224" i="10" a="1"/>
  <c r="O1224" i="10"/>
  <c r="O1225" i="10" a="1"/>
  <c r="O1225" i="10" s="1"/>
  <c r="O1226" i="10" a="1"/>
  <c r="O1226" i="10"/>
  <c r="O1227" i="10" a="1"/>
  <c r="O1227" i="10"/>
  <c r="O1228" i="10" a="1"/>
  <c r="O1228" i="10" s="1"/>
  <c r="O1229" i="10" a="1"/>
  <c r="O1229" i="10" s="1"/>
  <c r="O1230" i="10" a="1"/>
  <c r="O1230" i="10" s="1"/>
  <c r="O1231" i="10" a="1"/>
  <c r="O1231" i="10" s="1"/>
  <c r="O1232" i="10" a="1"/>
  <c r="O1232" i="10"/>
  <c r="O1233" i="10" a="1"/>
  <c r="O1233" i="10" s="1"/>
  <c r="O1234" i="10" a="1"/>
  <c r="O1234" i="10"/>
  <c r="O1235" i="10" a="1"/>
  <c r="O1235" i="10"/>
  <c r="O1236" i="10" a="1"/>
  <c r="O1236" i="10" s="1"/>
  <c r="O1237" i="10" a="1"/>
  <c r="O1237" i="10" s="1"/>
  <c r="O1238" i="10" a="1"/>
  <c r="O1238" i="10" s="1"/>
  <c r="O1239" i="10" a="1"/>
  <c r="O1239" i="10" s="1"/>
  <c r="O1240" i="10" a="1"/>
  <c r="O1240" i="10"/>
  <c r="O1241" i="10" a="1"/>
  <c r="O1241" i="10" s="1"/>
  <c r="O1242" i="10" a="1"/>
  <c r="O1242" i="10" s="1"/>
  <c r="O1243" i="10" a="1"/>
  <c r="O1243" i="10"/>
  <c r="O1244" i="10" a="1"/>
  <c r="O1244" i="10" s="1"/>
  <c r="O1245" i="10" a="1"/>
  <c r="O1245" i="10" s="1"/>
  <c r="O1246" i="10" a="1"/>
  <c r="O1246" i="10" s="1"/>
  <c r="O1247" i="10" a="1"/>
  <c r="O1247" i="10" s="1"/>
  <c r="O1248" i="10" a="1"/>
  <c r="O1248" i="10"/>
  <c r="O1249" i="10" a="1"/>
  <c r="O1249" i="10" s="1"/>
  <c r="O1250" i="10" a="1"/>
  <c r="O1250" i="10" s="1"/>
  <c r="O1251" i="10" a="1"/>
  <c r="O1251" i="10"/>
  <c r="O1252" i="10" a="1"/>
  <c r="O1252" i="10" s="1"/>
  <c r="O1253" i="10" a="1"/>
  <c r="O1253" i="10" s="1"/>
  <c r="O1254" i="10" a="1"/>
  <c r="O1254" i="10" s="1"/>
  <c r="O1255" i="10" a="1"/>
  <c r="O1255" i="10" s="1"/>
  <c r="O1256" i="10" a="1"/>
  <c r="O1256" i="10" s="1"/>
  <c r="O1257" i="10" a="1"/>
  <c r="O1257" i="10" s="1"/>
  <c r="O1258" i="10" a="1"/>
  <c r="O1258" i="10" s="1"/>
  <c r="O1259" i="10" a="1"/>
  <c r="O1259" i="10"/>
  <c r="O1260" i="10" a="1"/>
  <c r="O1260" i="10" s="1"/>
  <c r="O1261" i="10" a="1"/>
  <c r="O1261" i="10" s="1"/>
  <c r="O1262" i="10" a="1"/>
  <c r="O1262" i="10" s="1"/>
  <c r="O1263" i="10" a="1"/>
  <c r="O1263" i="10" s="1"/>
  <c r="O1264" i="10" a="1"/>
  <c r="O1264" i="10" s="1"/>
  <c r="O1265" i="10" a="1"/>
  <c r="O1265" i="10" s="1"/>
  <c r="O1266" i="10" a="1"/>
  <c r="O1266" i="10" s="1"/>
  <c r="O1267" i="10" a="1"/>
  <c r="O1267" i="10"/>
  <c r="O1268" i="10" a="1"/>
  <c r="O1268" i="10" s="1"/>
  <c r="O1269" i="10" a="1"/>
  <c r="O1269" i="10" s="1"/>
  <c r="O1270" i="10" a="1"/>
  <c r="O1270" i="10" s="1"/>
  <c r="O1271" i="10" a="1"/>
  <c r="O1271" i="10" s="1"/>
  <c r="O1272" i="10" a="1"/>
  <c r="O1272" i="10" s="1"/>
  <c r="O1273" i="10" a="1"/>
  <c r="O1273" i="10" s="1"/>
  <c r="O1274" i="10" a="1"/>
  <c r="O1274" i="10" s="1"/>
  <c r="O1275" i="10" a="1"/>
  <c r="O1275" i="10"/>
  <c r="O1276" i="10" a="1"/>
  <c r="O1276" i="10" s="1"/>
  <c r="O1277" i="10" a="1"/>
  <c r="O1277" i="10" s="1"/>
  <c r="O1278" i="10" a="1"/>
  <c r="O1278" i="10" s="1"/>
  <c r="O1279" i="10" a="1"/>
  <c r="O1279" i="10" s="1"/>
  <c r="O1280" i="10" a="1"/>
  <c r="O1280" i="10" s="1"/>
  <c r="O1281" i="10" a="1"/>
  <c r="O1281" i="10" s="1"/>
  <c r="O1282" i="10" a="1"/>
  <c r="O1282" i="10" s="1"/>
  <c r="O1283" i="10" a="1"/>
  <c r="O1283" i="10"/>
  <c r="O1284" i="10" a="1"/>
  <c r="O1284" i="10" s="1"/>
  <c r="O1285" i="10" a="1"/>
  <c r="O1285" i="10" s="1"/>
  <c r="O1286" i="10" a="1"/>
  <c r="O1286" i="10" s="1"/>
  <c r="O1287" i="10" a="1"/>
  <c r="O1287" i="10" s="1"/>
  <c r="O1288" i="10" a="1"/>
  <c r="O1288" i="10" s="1"/>
  <c r="O1289" i="10" a="1"/>
  <c r="O1289" i="10" s="1"/>
  <c r="O1290" i="10" a="1"/>
  <c r="O1290" i="10" s="1"/>
  <c r="O1291" i="10" a="1"/>
  <c r="O1291" i="10"/>
  <c r="O1292" i="10" a="1"/>
  <c r="O1292" i="10" s="1"/>
  <c r="O1293" i="10" a="1"/>
  <c r="O1293" i="10" s="1"/>
  <c r="O1294" i="10" a="1"/>
  <c r="O1294" i="10" s="1"/>
  <c r="O1295" i="10" a="1"/>
  <c r="O1295" i="10" s="1"/>
  <c r="O1296" i="10" a="1"/>
  <c r="O1296" i="10" s="1"/>
  <c r="O1297" i="10" a="1"/>
  <c r="O1297" i="10" s="1"/>
  <c r="O1298" i="10" a="1"/>
  <c r="O1298" i="10" s="1"/>
  <c r="O1299" i="10" a="1"/>
  <c r="O1299" i="10"/>
  <c r="O1300" i="10" a="1"/>
  <c r="O1300" i="10" s="1"/>
  <c r="O1301" i="10" a="1"/>
  <c r="O1301" i="10" s="1"/>
  <c r="O1302" i="10" a="1"/>
  <c r="O1302" i="10" s="1"/>
  <c r="O1303" i="10" a="1"/>
  <c r="O1303" i="10" s="1"/>
  <c r="O1304" i="10" a="1"/>
  <c r="O1304" i="10" s="1"/>
  <c r="O1305" i="10" a="1"/>
  <c r="O1305" i="10" s="1"/>
  <c r="O1306" i="10" a="1"/>
  <c r="O1306" i="10" s="1"/>
  <c r="O1307" i="10" a="1"/>
  <c r="O1307" i="10"/>
  <c r="O1308" i="10" a="1"/>
  <c r="O1308" i="10" s="1"/>
  <c r="O1309" i="10" a="1"/>
  <c r="O1309" i="10" s="1"/>
  <c r="O1310" i="10" a="1"/>
  <c r="O1310" i="10" s="1"/>
  <c r="O1311" i="10" a="1"/>
  <c r="O1311" i="10" s="1"/>
  <c r="O1312" i="10" a="1"/>
  <c r="O1312" i="10" s="1"/>
  <c r="O1313" i="10" a="1"/>
  <c r="O1313" i="10" s="1"/>
  <c r="O1314" i="10" a="1"/>
  <c r="O1314" i="10" s="1"/>
  <c r="O1315" i="10" a="1"/>
  <c r="O1315" i="10"/>
  <c r="O1316" i="10" a="1"/>
  <c r="O1316" i="10" s="1"/>
  <c r="O1317" i="10" a="1"/>
  <c r="O1317" i="10" s="1"/>
  <c r="O1318" i="10" a="1"/>
  <c r="O1318" i="10" s="1"/>
  <c r="O1319" i="10" a="1"/>
  <c r="O1319" i="10" s="1"/>
  <c r="O1320" i="10" a="1"/>
  <c r="O1320" i="10" s="1"/>
  <c r="O1321" i="10" a="1"/>
  <c r="O1321" i="10" s="1"/>
  <c r="O1322" i="10" a="1"/>
  <c r="O1322" i="10" s="1"/>
  <c r="O1323" i="10" a="1"/>
  <c r="O1323" i="10"/>
  <c r="O1324" i="10" a="1"/>
  <c r="O1324" i="10" s="1"/>
  <c r="O1325" i="10" a="1"/>
  <c r="O1325" i="10" s="1"/>
  <c r="O1326" i="10" a="1"/>
  <c r="O1326" i="10" s="1"/>
  <c r="O1327" i="10" a="1"/>
  <c r="O1327" i="10" s="1"/>
  <c r="O1328" i="10" a="1"/>
  <c r="O1328" i="10" s="1"/>
  <c r="O1329" i="10" a="1"/>
  <c r="O1329" i="10" s="1"/>
  <c r="O1330" i="10" a="1"/>
  <c r="O1330" i="10" s="1"/>
  <c r="O1331" i="10" a="1"/>
  <c r="O1331" i="10"/>
  <c r="O1332" i="10" a="1"/>
  <c r="O1332" i="10" s="1"/>
  <c r="O1333" i="10" a="1"/>
  <c r="O1333" i="10" s="1"/>
  <c r="O1334" i="10" a="1"/>
  <c r="O1334" i="10" s="1"/>
  <c r="O1335" i="10" a="1"/>
  <c r="O1335" i="10" s="1"/>
  <c r="O1336" i="10" a="1"/>
  <c r="O1336" i="10" s="1"/>
  <c r="O1337" i="10" a="1"/>
  <c r="O1337" i="10" s="1"/>
  <c r="O1338" i="10" a="1"/>
  <c r="O1338" i="10" s="1"/>
  <c r="O1339" i="10" a="1"/>
  <c r="O1339" i="10"/>
  <c r="O1340" i="10" a="1"/>
  <c r="O1340" i="10" s="1"/>
  <c r="O1341" i="10" a="1"/>
  <c r="O1341" i="10" s="1"/>
  <c r="O1342" i="10" a="1"/>
  <c r="O1342" i="10" s="1"/>
  <c r="O1343" i="10" a="1"/>
  <c r="O1343" i="10" s="1"/>
  <c r="O1344" i="10" a="1"/>
  <c r="O1344" i="10" s="1"/>
  <c r="O1345" i="10" a="1"/>
  <c r="O1345" i="10" s="1"/>
  <c r="O1346" i="10" a="1"/>
  <c r="O1346" i="10" s="1"/>
  <c r="O1347" i="10" a="1"/>
  <c r="O1347" i="10"/>
  <c r="O1348" i="10" a="1"/>
  <c r="O1348" i="10" s="1"/>
  <c r="O1349" i="10" a="1"/>
  <c r="O1349" i="10" s="1"/>
  <c r="O1350" i="10" a="1"/>
  <c r="O1350" i="10" s="1"/>
  <c r="O1351" i="10" a="1"/>
  <c r="O1351" i="10" s="1"/>
  <c r="O1352" i="10" a="1"/>
  <c r="O1352" i="10" s="1"/>
  <c r="O1353" i="10" a="1"/>
  <c r="O1353" i="10" s="1"/>
  <c r="O1354" i="10" a="1"/>
  <c r="O1354" i="10" s="1"/>
  <c r="O1355" i="10" a="1"/>
  <c r="O1355" i="10"/>
  <c r="O1356" i="10" a="1"/>
  <c r="O1356" i="10" s="1"/>
  <c r="O1357" i="10" a="1"/>
  <c r="O1357" i="10" s="1"/>
  <c r="O1358" i="10" a="1"/>
  <c r="O1358" i="10" s="1"/>
  <c r="O1359" i="10" a="1"/>
  <c r="O1359" i="10" s="1"/>
  <c r="O1360" i="10" a="1"/>
  <c r="O1360" i="10" s="1"/>
  <c r="O1361" i="10" a="1"/>
  <c r="O1361" i="10" s="1"/>
  <c r="O1362" i="10" a="1"/>
  <c r="O1362" i="10" s="1"/>
  <c r="O1363" i="10" a="1"/>
  <c r="O1363" i="10"/>
  <c r="O1364" i="10" a="1"/>
  <c r="O1364" i="10" s="1"/>
  <c r="O1365" i="10" a="1"/>
  <c r="O1365" i="10" s="1"/>
  <c r="O1366" i="10" a="1"/>
  <c r="O1366" i="10" s="1"/>
  <c r="O1367" i="10" a="1"/>
  <c r="O1367" i="10" s="1"/>
  <c r="O1368" i="10" a="1"/>
  <c r="O1368" i="10" s="1"/>
  <c r="O1369" i="10" a="1"/>
  <c r="O1369" i="10" s="1"/>
  <c r="O1370" i="10" a="1"/>
  <c r="O1370" i="10" s="1"/>
  <c r="O1371" i="10" a="1"/>
  <c r="O1371" i="10"/>
  <c r="O1372" i="10" a="1"/>
  <c r="O1372" i="10" s="1"/>
  <c r="O1373" i="10" a="1"/>
  <c r="O1373" i="10" s="1"/>
  <c r="O1374" i="10" a="1"/>
  <c r="O1374" i="10" s="1"/>
  <c r="O1375" i="10" a="1"/>
  <c r="O1375" i="10" s="1"/>
  <c r="O1376" i="10" a="1"/>
  <c r="O1376" i="10" s="1"/>
  <c r="O1377" i="10" a="1"/>
  <c r="O1377" i="10" s="1"/>
  <c r="O1378" i="10" a="1"/>
  <c r="O1378" i="10" s="1"/>
  <c r="O1379" i="10" a="1"/>
  <c r="O1379" i="10"/>
  <c r="O1380" i="10" a="1"/>
  <c r="O1380" i="10" s="1"/>
  <c r="O1381" i="10" a="1"/>
  <c r="O1381" i="10" s="1"/>
  <c r="O1382" i="10" a="1"/>
  <c r="O1382" i="10" s="1"/>
  <c r="O1383" i="10" a="1"/>
  <c r="O1383" i="10" s="1"/>
  <c r="O1384" i="10" a="1"/>
  <c r="O1384" i="10" s="1"/>
  <c r="O1385" i="10" a="1"/>
  <c r="O1385" i="10" s="1"/>
  <c r="O1386" i="10" a="1"/>
  <c r="O1386" i="10" s="1"/>
  <c r="O1387" i="10" a="1"/>
  <c r="O1387" i="10"/>
  <c r="O1388" i="10" a="1"/>
  <c r="O1388" i="10" s="1"/>
  <c r="O1389" i="10" a="1"/>
  <c r="O1389" i="10" s="1"/>
  <c r="O1390" i="10" a="1"/>
  <c r="O1390" i="10" s="1"/>
  <c r="O1391" i="10" a="1"/>
  <c r="O1391" i="10" s="1"/>
  <c r="O1392" i="10" a="1"/>
  <c r="O1392" i="10" s="1"/>
  <c r="O1393" i="10" a="1"/>
  <c r="O1393" i="10" s="1"/>
  <c r="O1394" i="10" a="1"/>
  <c r="O1394" i="10" s="1"/>
  <c r="O1395" i="10" a="1"/>
  <c r="O1395" i="10"/>
  <c r="O1396" i="10" a="1"/>
  <c r="O1396" i="10" s="1"/>
  <c r="O1397" i="10" a="1"/>
  <c r="O1397" i="10" s="1"/>
  <c r="O1398" i="10" a="1"/>
  <c r="O1398" i="10" s="1"/>
  <c r="O1399" i="10" a="1"/>
  <c r="O1399" i="10" s="1"/>
  <c r="O1400" i="10" a="1"/>
  <c r="O1400" i="10" s="1"/>
  <c r="O1401" i="10" a="1"/>
  <c r="O1401" i="10" s="1"/>
  <c r="O1402" i="10" a="1"/>
  <c r="O1402" i="10" s="1"/>
  <c r="O1403" i="10" a="1"/>
  <c r="O1403" i="10"/>
  <c r="O1404" i="10" a="1"/>
  <c r="O1404" i="10" s="1"/>
  <c r="O1405" i="10" a="1"/>
  <c r="O1405" i="10" s="1"/>
  <c r="O1406" i="10" a="1"/>
  <c r="O1406" i="10" s="1"/>
  <c r="O1407" i="10" a="1"/>
  <c r="O1407" i="10" s="1"/>
  <c r="O1408" i="10" a="1"/>
  <c r="O1408" i="10" s="1"/>
  <c r="O1409" i="10" a="1"/>
  <c r="O1409" i="10" s="1"/>
  <c r="O1410" i="10" a="1"/>
  <c r="O1410" i="10" s="1"/>
  <c r="O1411" i="10" a="1"/>
  <c r="O1411" i="10"/>
  <c r="O1412" i="10" a="1"/>
  <c r="O1412" i="10" s="1"/>
  <c r="O1413" i="10" a="1"/>
  <c r="O1413" i="10" s="1"/>
  <c r="O1414" i="10" a="1"/>
  <c r="O1414" i="10" s="1"/>
  <c r="O1415" i="10" a="1"/>
  <c r="O1415" i="10" s="1"/>
  <c r="O1416" i="10" a="1"/>
  <c r="O1416" i="10" s="1"/>
  <c r="O1417" i="10" a="1"/>
  <c r="O1417" i="10" s="1"/>
  <c r="O1418" i="10" a="1"/>
  <c r="O1418" i="10" s="1"/>
  <c r="O1419" i="10" a="1"/>
  <c r="O1419" i="10"/>
  <c r="O1420" i="10" a="1"/>
  <c r="O1420" i="10" s="1"/>
  <c r="O1421" i="10" a="1"/>
  <c r="O1421" i="10" s="1"/>
  <c r="O1422" i="10" a="1"/>
  <c r="O1422" i="10" s="1"/>
  <c r="O1423" i="10" a="1"/>
  <c r="O1423" i="10" s="1"/>
  <c r="O1424" i="10" a="1"/>
  <c r="O1424" i="10" s="1"/>
  <c r="O1425" i="10" a="1"/>
  <c r="O1425" i="10" s="1"/>
  <c r="O1426" i="10" a="1"/>
  <c r="O1426" i="10" s="1"/>
  <c r="O1427" i="10" a="1"/>
  <c r="O1427" i="10"/>
  <c r="O1428" i="10" a="1"/>
  <c r="O1428" i="10" s="1"/>
  <c r="O1429" i="10" a="1"/>
  <c r="O1429" i="10" s="1"/>
  <c r="O1430" i="10" a="1"/>
  <c r="O1430" i="10" s="1"/>
  <c r="O1431" i="10" a="1"/>
  <c r="O1431" i="10" s="1"/>
  <c r="O1432" i="10" a="1"/>
  <c r="O1432" i="10" s="1"/>
  <c r="O1433" i="10" a="1"/>
  <c r="O1433" i="10" s="1"/>
  <c r="O1434" i="10" a="1"/>
  <c r="O1434" i="10" s="1"/>
  <c r="O1435" i="10" a="1"/>
  <c r="O1435" i="10"/>
  <c r="O1436" i="10" a="1"/>
  <c r="O1436" i="10" s="1"/>
  <c r="O1437" i="10" a="1"/>
  <c r="O1437" i="10" s="1"/>
  <c r="O1438" i="10" a="1"/>
  <c r="O1438" i="10" s="1"/>
  <c r="O1439" i="10" a="1"/>
  <c r="O1439" i="10" s="1"/>
  <c r="O1440" i="10" a="1"/>
  <c r="O1440" i="10" s="1"/>
  <c r="O1441" i="10" a="1"/>
  <c r="O1441" i="10" s="1"/>
  <c r="O1442" i="10" a="1"/>
  <c r="O1442" i="10" s="1"/>
  <c r="O1443" i="10" a="1"/>
  <c r="O1443" i="10"/>
  <c r="O1444" i="10" a="1"/>
  <c r="O1444" i="10" s="1"/>
  <c r="O1445" i="10" a="1"/>
  <c r="O1445" i="10" s="1"/>
  <c r="O1446" i="10" a="1"/>
  <c r="O1446" i="10" s="1"/>
  <c r="O1447" i="10" a="1"/>
  <c r="O1447" i="10" s="1"/>
  <c r="O1448" i="10" a="1"/>
  <c r="O1448" i="10" s="1"/>
  <c r="O1449" i="10" a="1"/>
  <c r="O1449" i="10" s="1"/>
  <c r="O1450" i="10" a="1"/>
  <c r="O1450" i="10" s="1"/>
  <c r="O1451" i="10" a="1"/>
  <c r="O1451" i="10"/>
  <c r="O1452" i="10" a="1"/>
  <c r="O1452" i="10" s="1"/>
  <c r="O1453" i="10" a="1"/>
  <c r="O1453" i="10" s="1"/>
  <c r="O1454" i="10" a="1"/>
  <c r="O1454" i="10" s="1"/>
  <c r="O1455" i="10" a="1"/>
  <c r="O1455" i="10" s="1"/>
  <c r="O1456" i="10" a="1"/>
  <c r="O1456" i="10" s="1"/>
  <c r="O1457" i="10" a="1"/>
  <c r="O1457" i="10" s="1"/>
  <c r="O1458" i="10" a="1"/>
  <c r="O1458" i="10" s="1"/>
  <c r="O1459" i="10" a="1"/>
  <c r="O1459" i="10"/>
  <c r="O1460" i="10" a="1"/>
  <c r="O1460" i="10" s="1"/>
  <c r="O1461" i="10" a="1"/>
  <c r="O1461" i="10" s="1"/>
  <c r="O1462" i="10" a="1"/>
  <c r="O1462" i="10" s="1"/>
  <c r="O1463" i="10" a="1"/>
  <c r="O1463" i="10" s="1"/>
  <c r="O1464" i="10" a="1"/>
  <c r="O1464" i="10" s="1"/>
  <c r="O1465" i="10" a="1"/>
  <c r="O1465" i="10" s="1"/>
  <c r="O1466" i="10" a="1"/>
  <c r="O1466" i="10" s="1"/>
  <c r="O1467" i="10" a="1"/>
  <c r="O1467" i="10"/>
  <c r="O1468" i="10" a="1"/>
  <c r="O1468" i="10" s="1"/>
  <c r="O1469" i="10" a="1"/>
  <c r="O1469" i="10" s="1"/>
  <c r="O1470" i="10" a="1"/>
  <c r="O1470" i="10" s="1"/>
  <c r="O1471" i="10" a="1"/>
  <c r="O1471" i="10" s="1"/>
  <c r="O1472" i="10" a="1"/>
  <c r="O1472" i="10" s="1"/>
  <c r="O1473" i="10" a="1"/>
  <c r="O1473" i="10" s="1"/>
  <c r="O1474" i="10" a="1"/>
  <c r="O1474" i="10" s="1"/>
  <c r="O1475" i="10" a="1"/>
  <c r="O1475" i="10"/>
  <c r="O1476" i="10" a="1"/>
  <c r="O1476" i="10" s="1"/>
  <c r="O1477" i="10" a="1"/>
  <c r="O1477" i="10" s="1"/>
  <c r="O1478" i="10" a="1"/>
  <c r="O1478" i="10" s="1"/>
  <c r="O1479" i="10" a="1"/>
  <c r="O1479" i="10" s="1"/>
  <c r="O1480" i="10" a="1"/>
  <c r="O1480" i="10" s="1"/>
  <c r="O1481" i="10" a="1"/>
  <c r="O1481" i="10" s="1"/>
  <c r="O1482" i="10" a="1"/>
  <c r="O1482" i="10" s="1"/>
  <c r="O1483" i="10" a="1"/>
  <c r="O1483" i="10"/>
  <c r="O1484" i="10" a="1"/>
  <c r="O1484" i="10" s="1"/>
  <c r="O1485" i="10" a="1"/>
  <c r="O1485" i="10" s="1"/>
  <c r="O1486" i="10" a="1"/>
  <c r="O1486" i="10" s="1"/>
  <c r="O1487" i="10" a="1"/>
  <c r="O1487" i="10" s="1"/>
  <c r="O1488" i="10" a="1"/>
  <c r="O1488" i="10" s="1"/>
  <c r="O1489" i="10" a="1"/>
  <c r="O1489" i="10" s="1"/>
  <c r="O1490" i="10" a="1"/>
  <c r="O1490" i="10" s="1"/>
  <c r="O1491" i="10" a="1"/>
  <c r="O1491" i="10"/>
  <c r="O1492" i="10" a="1"/>
  <c r="O1492" i="10" s="1"/>
  <c r="O1493" i="10" a="1"/>
  <c r="O1493" i="10" s="1"/>
  <c r="O1494" i="10" a="1"/>
  <c r="O1494" i="10" s="1"/>
  <c r="O1495" i="10" a="1"/>
  <c r="O1495" i="10" s="1"/>
  <c r="O1496" i="10" a="1"/>
  <c r="O1496" i="10" s="1"/>
  <c r="O1497" i="10" a="1"/>
  <c r="O1497" i="10" s="1"/>
  <c r="O1498" i="10" a="1"/>
  <c r="O1498" i="10" s="1"/>
  <c r="O1499" i="10" a="1"/>
  <c r="O1499" i="10"/>
  <c r="O1500" i="10" a="1"/>
  <c r="O1500" i="10" s="1"/>
  <c r="O1501" i="10" a="1"/>
  <c r="O1501" i="10" s="1"/>
  <c r="O1502" i="10" a="1"/>
  <c r="O1502" i="10" s="1"/>
  <c r="O1503" i="10" a="1"/>
  <c r="O1503" i="10" s="1"/>
  <c r="O1504" i="10" a="1"/>
  <c r="O1504" i="10" s="1"/>
  <c r="O1505" i="10" a="1"/>
  <c r="O1505" i="10" s="1"/>
  <c r="O1506" i="10" a="1"/>
  <c r="O1506" i="10" s="1"/>
  <c r="O1507" i="10" a="1"/>
  <c r="O1507" i="10"/>
  <c r="O1508" i="10" a="1"/>
  <c r="O1508" i="10" s="1"/>
  <c r="O1509" i="10" a="1"/>
  <c r="O1509" i="10" s="1"/>
  <c r="O1510" i="10" a="1"/>
  <c r="O1510" i="10" s="1"/>
  <c r="O1511" i="10" a="1"/>
  <c r="O1511" i="10" s="1"/>
  <c r="O1512" i="10" a="1"/>
  <c r="O1512" i="10" s="1"/>
  <c r="O1513" i="10" a="1"/>
  <c r="O1513" i="10" s="1"/>
  <c r="O1514" i="10" a="1"/>
  <c r="O1514" i="10" s="1"/>
  <c r="O1515" i="10" a="1"/>
  <c r="O1515" i="10"/>
  <c r="O1516" i="10" a="1"/>
  <c r="O1516" i="10" s="1"/>
  <c r="O1517" i="10" a="1"/>
  <c r="O1517" i="10" s="1"/>
  <c r="O1518" i="10" a="1"/>
  <c r="O1518" i="10" s="1"/>
  <c r="O1519" i="10" a="1"/>
  <c r="O1519" i="10" s="1"/>
  <c r="O1520" i="10" a="1"/>
  <c r="O1520" i="10" s="1"/>
  <c r="O1521" i="10" a="1"/>
  <c r="O1521" i="10" s="1"/>
  <c r="O1522" i="10" a="1"/>
  <c r="O1522" i="10" s="1"/>
  <c r="O1523" i="10" a="1"/>
  <c r="O1523" i="10"/>
  <c r="O1524" i="10" a="1"/>
  <c r="O1524" i="10" s="1"/>
  <c r="O1525" i="10" a="1"/>
  <c r="O1525" i="10" s="1"/>
  <c r="O1526" i="10" a="1"/>
  <c r="O1526" i="10" s="1"/>
  <c r="O1527" i="10" a="1"/>
  <c r="O1527" i="10" s="1"/>
  <c r="O1528" i="10" a="1"/>
  <c r="O1528" i="10" s="1"/>
  <c r="O1529" i="10" a="1"/>
  <c r="O1529" i="10" s="1"/>
  <c r="O1530" i="10" a="1"/>
  <c r="O1530" i="10" s="1"/>
  <c r="O1531" i="10" a="1"/>
  <c r="O1531" i="10"/>
  <c r="O1532" i="10" a="1"/>
  <c r="O1532" i="10" s="1"/>
  <c r="O1533" i="10" a="1"/>
  <c r="O1533" i="10" s="1"/>
  <c r="O1534" i="10" a="1"/>
  <c r="O1534" i="10" s="1"/>
  <c r="O1535" i="10" a="1"/>
  <c r="O1535" i="10" s="1"/>
  <c r="O1536" i="10" a="1"/>
  <c r="O1536" i="10" s="1"/>
  <c r="O1537" i="10" a="1"/>
  <c r="O1537" i="10" s="1"/>
  <c r="O1538" i="10" a="1"/>
  <c r="O1538" i="10" s="1"/>
  <c r="O1539" i="10" a="1"/>
  <c r="O1539" i="10"/>
  <c r="O1540" i="10" a="1"/>
  <c r="O1540" i="10" s="1"/>
  <c r="O1541" i="10" a="1"/>
  <c r="O1541" i="10" s="1"/>
  <c r="O1542" i="10" a="1"/>
  <c r="O1542" i="10" s="1"/>
  <c r="O1543" i="10" a="1"/>
  <c r="O1543" i="10" s="1"/>
  <c r="O2" i="10" a="1"/>
  <c r="O2" i="10" s="1"/>
  <c r="M3" i="10" a="1"/>
  <c r="M3" i="10" s="1"/>
  <c r="M4" i="10" a="1"/>
  <c r="M4" i="10" s="1"/>
  <c r="M5" i="10" a="1"/>
  <c r="M5" i="10" s="1"/>
  <c r="M6" i="10" a="1"/>
  <c r="M6" i="10" s="1"/>
  <c r="M7" i="10" a="1"/>
  <c r="M7" i="10" s="1"/>
  <c r="M8" i="10" a="1"/>
  <c r="M8" i="10" s="1"/>
  <c r="M9" i="10" a="1"/>
  <c r="M9" i="10" s="1"/>
  <c r="N9" i="10" s="1"/>
  <c r="M10" i="10" a="1"/>
  <c r="M10" i="10" s="1"/>
  <c r="M11" i="10" a="1"/>
  <c r="M11" i="10" s="1"/>
  <c r="M12" i="10" a="1"/>
  <c r="M12" i="10" s="1"/>
  <c r="M13" i="10" a="1"/>
  <c r="M13" i="10" s="1"/>
  <c r="M14" i="10" a="1"/>
  <c r="M14" i="10" s="1"/>
  <c r="M15" i="10" a="1"/>
  <c r="M15" i="10" s="1"/>
  <c r="M16" i="10" a="1"/>
  <c r="M16" i="10" s="1"/>
  <c r="M17" i="10" a="1"/>
  <c r="M17" i="10" s="1"/>
  <c r="N17" i="10" s="1"/>
  <c r="M18" i="10" a="1"/>
  <c r="M18" i="10" s="1"/>
  <c r="M19" i="10" a="1"/>
  <c r="M19" i="10" s="1"/>
  <c r="M20" i="10" a="1"/>
  <c r="M20" i="10" s="1"/>
  <c r="M21" i="10" a="1"/>
  <c r="M21" i="10" s="1"/>
  <c r="M22" i="10" a="1"/>
  <c r="M22" i="10" s="1"/>
  <c r="M23" i="10" a="1"/>
  <c r="M23" i="10" s="1"/>
  <c r="M24" i="10" a="1"/>
  <c r="M24" i="10" s="1"/>
  <c r="M25" i="10" a="1"/>
  <c r="M25" i="10" s="1"/>
  <c r="M26" i="10" a="1"/>
  <c r="M26" i="10" s="1"/>
  <c r="M27" i="10" a="1"/>
  <c r="M27" i="10" s="1"/>
  <c r="M28" i="10" a="1"/>
  <c r="M28" i="10" s="1"/>
  <c r="M29" i="10" a="1"/>
  <c r="M29" i="10" s="1"/>
  <c r="M30" i="10" a="1"/>
  <c r="M30" i="10" s="1"/>
  <c r="M31" i="10" a="1"/>
  <c r="M31" i="10" s="1"/>
  <c r="M32" i="10" a="1"/>
  <c r="M32" i="10" s="1"/>
  <c r="N32" i="10" s="1"/>
  <c r="M33" i="10" a="1"/>
  <c r="M33" i="10" s="1"/>
  <c r="M34" i="10" a="1"/>
  <c r="M34" i="10" s="1"/>
  <c r="M35" i="10" a="1"/>
  <c r="M35" i="10" s="1"/>
  <c r="M36" i="10" a="1"/>
  <c r="M36" i="10" s="1"/>
  <c r="M37" i="10" a="1"/>
  <c r="M37" i="10" s="1"/>
  <c r="M38" i="10" a="1"/>
  <c r="M38" i="10" s="1"/>
  <c r="M39" i="10" a="1"/>
  <c r="M39" i="10" s="1"/>
  <c r="M40" i="10" a="1"/>
  <c r="M40" i="10" s="1"/>
  <c r="N40" i="10" s="1"/>
  <c r="M41" i="10" a="1"/>
  <c r="M41" i="10" s="1"/>
  <c r="M42" i="10" a="1"/>
  <c r="M42" i="10" s="1"/>
  <c r="M43" i="10" a="1"/>
  <c r="M43" i="10" s="1"/>
  <c r="M44" i="10" a="1"/>
  <c r="M44" i="10" s="1"/>
  <c r="M45" i="10" a="1"/>
  <c r="M45" i="10" s="1"/>
  <c r="M46" i="10" a="1"/>
  <c r="M46" i="10" s="1"/>
  <c r="M47" i="10" a="1"/>
  <c r="M47" i="10" s="1"/>
  <c r="N47" i="10" s="1"/>
  <c r="M48" i="10" a="1"/>
  <c r="M48" i="10" s="1"/>
  <c r="N48" i="10" s="1"/>
  <c r="M49" i="10" a="1"/>
  <c r="M49" i="10" s="1"/>
  <c r="M50" i="10" a="1"/>
  <c r="M50" i="10" s="1"/>
  <c r="M51" i="10" a="1"/>
  <c r="M51" i="10" s="1"/>
  <c r="M52" i="10" a="1"/>
  <c r="M52" i="10" s="1"/>
  <c r="M53" i="10" a="1"/>
  <c r="M53" i="10" s="1"/>
  <c r="M54" i="10" a="1"/>
  <c r="M54" i="10" s="1"/>
  <c r="M55" i="10" a="1"/>
  <c r="M55" i="10" s="1"/>
  <c r="M56" i="10" a="1"/>
  <c r="M56" i="10" s="1"/>
  <c r="M57" i="10" a="1"/>
  <c r="M57" i="10" s="1"/>
  <c r="M58" i="10" a="1"/>
  <c r="M58" i="10" s="1"/>
  <c r="N58" i="10" s="1"/>
  <c r="M59" i="10" a="1"/>
  <c r="M59" i="10" s="1"/>
  <c r="N59" i="10" s="1"/>
  <c r="M60" i="10" a="1"/>
  <c r="M60" i="10" s="1"/>
  <c r="M61" i="10" a="1"/>
  <c r="M61" i="10" s="1"/>
  <c r="M62" i="10" a="1"/>
  <c r="M62" i="10" s="1"/>
  <c r="M63" i="10" a="1"/>
  <c r="M63" i="10" s="1"/>
  <c r="N63" i="10" s="1"/>
  <c r="M64" i="10" a="1"/>
  <c r="M64" i="10" s="1"/>
  <c r="M65" i="10" a="1"/>
  <c r="M65" i="10" s="1"/>
  <c r="M66" i="10" a="1"/>
  <c r="M66" i="10" s="1"/>
  <c r="M67" i="10" a="1"/>
  <c r="M67" i="10" s="1"/>
  <c r="M68" i="10" a="1"/>
  <c r="M68" i="10" s="1"/>
  <c r="M69" i="10" a="1"/>
  <c r="M69" i="10" s="1"/>
  <c r="M70" i="10" a="1"/>
  <c r="M70" i="10" s="1"/>
  <c r="M71" i="10" a="1"/>
  <c r="M71" i="10" s="1"/>
  <c r="M72" i="10" a="1"/>
  <c r="M72" i="10" s="1"/>
  <c r="M73" i="10" a="1"/>
  <c r="M73" i="10" s="1"/>
  <c r="M74" i="10" a="1"/>
  <c r="M74" i="10" s="1"/>
  <c r="M75" i="10" a="1"/>
  <c r="M75" i="10" s="1"/>
  <c r="N75" i="10" s="1"/>
  <c r="M76" i="10" a="1"/>
  <c r="M76" i="10" s="1"/>
  <c r="M77" i="10" a="1"/>
  <c r="M77" i="10" s="1"/>
  <c r="M78" i="10" a="1"/>
  <c r="M78" i="10" s="1"/>
  <c r="M79" i="10" a="1"/>
  <c r="M79" i="10" s="1"/>
  <c r="N79" i="10" s="1"/>
  <c r="M80" i="10" a="1"/>
  <c r="M80" i="10" s="1"/>
  <c r="M81" i="10" a="1"/>
  <c r="M81" i="10" s="1"/>
  <c r="M82" i="10" a="1"/>
  <c r="M82" i="10" s="1"/>
  <c r="M83" i="10" a="1"/>
  <c r="M83" i="10" s="1"/>
  <c r="M84" i="10" a="1"/>
  <c r="M84" i="10" s="1"/>
  <c r="M85" i="10" a="1"/>
  <c r="M85" i="10" s="1"/>
  <c r="M86" i="10" a="1"/>
  <c r="M86" i="10" s="1"/>
  <c r="M87" i="10" a="1"/>
  <c r="M87" i="10" s="1"/>
  <c r="M88" i="10" a="1"/>
  <c r="M88" i="10" s="1"/>
  <c r="M89" i="10" a="1"/>
  <c r="M89" i="10" s="1"/>
  <c r="M90" i="10" a="1"/>
  <c r="M90" i="10" s="1"/>
  <c r="M91" i="10" a="1"/>
  <c r="M91" i="10" s="1"/>
  <c r="N91" i="10" s="1"/>
  <c r="M92" i="10" a="1"/>
  <c r="M92" i="10" s="1"/>
  <c r="M93" i="10" a="1"/>
  <c r="M93" i="10" s="1"/>
  <c r="M94" i="10" a="1"/>
  <c r="M94" i="10" s="1"/>
  <c r="M95" i="10" a="1"/>
  <c r="M95" i="10" s="1"/>
  <c r="N95" i="10" s="1"/>
  <c r="M96" i="10" a="1"/>
  <c r="M96" i="10" s="1"/>
  <c r="M97" i="10" a="1"/>
  <c r="M97" i="10" s="1"/>
  <c r="M98" i="10" a="1"/>
  <c r="M98" i="10" s="1"/>
  <c r="M99" i="10" a="1"/>
  <c r="M99" i="10" s="1"/>
  <c r="M100" i="10" a="1"/>
  <c r="M100" i="10" s="1"/>
  <c r="M101" i="10" a="1"/>
  <c r="M101" i="10" s="1"/>
  <c r="M102" i="10" a="1"/>
  <c r="M102" i="10" s="1"/>
  <c r="M103" i="10" a="1"/>
  <c r="M103" i="10" s="1"/>
  <c r="M104" i="10" a="1"/>
  <c r="M104" i="10" s="1"/>
  <c r="M105" i="10" a="1"/>
  <c r="M105" i="10" s="1"/>
  <c r="M106" i="10" a="1"/>
  <c r="M106" i="10" s="1"/>
  <c r="M107" i="10" a="1"/>
  <c r="M107" i="10" s="1"/>
  <c r="M108" i="10" a="1"/>
  <c r="M108" i="10" s="1"/>
  <c r="M109" i="10" a="1"/>
  <c r="M109" i="10" s="1"/>
  <c r="M110" i="10" a="1"/>
  <c r="M110" i="10" s="1"/>
  <c r="M111" i="10" a="1"/>
  <c r="M111" i="10" s="1"/>
  <c r="N111" i="10" s="1"/>
  <c r="M112" i="10" a="1"/>
  <c r="M112" i="10" s="1"/>
  <c r="M113" i="10" a="1"/>
  <c r="M113" i="10" s="1"/>
  <c r="M114" i="10" a="1"/>
  <c r="M114" i="10" s="1"/>
  <c r="M115" i="10" a="1"/>
  <c r="M115" i="10" s="1"/>
  <c r="M116" i="10" a="1"/>
  <c r="M116" i="10" s="1"/>
  <c r="M117" i="10" a="1"/>
  <c r="M117" i="10" s="1"/>
  <c r="M118" i="10" a="1"/>
  <c r="M118" i="10" s="1"/>
  <c r="M119" i="10" a="1"/>
  <c r="M119" i="10" s="1"/>
  <c r="M120" i="10" a="1"/>
  <c r="M120" i="10" s="1"/>
  <c r="M121" i="10" a="1"/>
  <c r="M121" i="10" s="1"/>
  <c r="M122" i="10" a="1"/>
  <c r="M122" i="10" s="1"/>
  <c r="M123" i="10" a="1"/>
  <c r="M123" i="10" s="1"/>
  <c r="N123" i="10" s="1"/>
  <c r="M124" i="10" a="1"/>
  <c r="M124" i="10" s="1"/>
  <c r="M125" i="10" a="1"/>
  <c r="M125" i="10" s="1"/>
  <c r="M126" i="10" a="1"/>
  <c r="M126" i="10" s="1"/>
  <c r="M127" i="10" a="1"/>
  <c r="M127" i="10" s="1"/>
  <c r="N127" i="10" s="1"/>
  <c r="M128" i="10" a="1"/>
  <c r="M128" i="10" s="1"/>
  <c r="M129" i="10" a="1"/>
  <c r="M129" i="10" s="1"/>
  <c r="M130" i="10" a="1"/>
  <c r="M130" i="10" s="1"/>
  <c r="M131" i="10" a="1"/>
  <c r="M131" i="10" s="1"/>
  <c r="M132" i="10" a="1"/>
  <c r="M132" i="10" s="1"/>
  <c r="M133" i="10" a="1"/>
  <c r="M133" i="10" s="1"/>
  <c r="M134" i="10" a="1"/>
  <c r="M134" i="10" s="1"/>
  <c r="M135" i="10" a="1"/>
  <c r="M135" i="10" s="1"/>
  <c r="M136" i="10" a="1"/>
  <c r="M136" i="10" s="1"/>
  <c r="M137" i="10" a="1"/>
  <c r="M137" i="10" s="1"/>
  <c r="M138" i="10" a="1"/>
  <c r="M138" i="10" s="1"/>
  <c r="M139" i="10" a="1"/>
  <c r="M139" i="10" s="1"/>
  <c r="N139" i="10" s="1"/>
  <c r="M140" i="10" a="1"/>
  <c r="M140" i="10" s="1"/>
  <c r="M141" i="10" a="1"/>
  <c r="M141" i="10" s="1"/>
  <c r="M142" i="10" a="1"/>
  <c r="M142" i="10" s="1"/>
  <c r="M143" i="10" a="1"/>
  <c r="M143" i="10" s="1"/>
  <c r="N143" i="10" s="1"/>
  <c r="M144" i="10" a="1"/>
  <c r="M144" i="10" s="1"/>
  <c r="M145" i="10" a="1"/>
  <c r="M145" i="10" s="1"/>
  <c r="M146" i="10" a="1"/>
  <c r="M146" i="10" s="1"/>
  <c r="M147" i="10" a="1"/>
  <c r="M147" i="10" s="1"/>
  <c r="N147" i="10" s="1"/>
  <c r="M148" i="10" a="1"/>
  <c r="M148" i="10" s="1"/>
  <c r="M149" i="10" a="1"/>
  <c r="M149" i="10" s="1"/>
  <c r="M150" i="10" a="1"/>
  <c r="M150" i="10" s="1"/>
  <c r="M151" i="10" a="1"/>
  <c r="M151" i="10" s="1"/>
  <c r="M152" i="10" a="1"/>
  <c r="M152" i="10" s="1"/>
  <c r="M153" i="10" a="1"/>
  <c r="M153" i="10" s="1"/>
  <c r="M154" i="10" a="1"/>
  <c r="M154" i="10" s="1"/>
  <c r="M155" i="10" a="1"/>
  <c r="M155" i="10" s="1"/>
  <c r="N155" i="10" s="1"/>
  <c r="M156" i="10" a="1"/>
  <c r="M156" i="10" s="1"/>
  <c r="M157" i="10" a="1"/>
  <c r="M157" i="10" s="1"/>
  <c r="M158" i="10" a="1"/>
  <c r="M158" i="10" s="1"/>
  <c r="M159" i="10" a="1"/>
  <c r="M159" i="10" s="1"/>
  <c r="N159" i="10" s="1"/>
  <c r="M160" i="10" a="1"/>
  <c r="M160" i="10" s="1"/>
  <c r="M161" i="10" a="1"/>
  <c r="M161" i="10" s="1"/>
  <c r="M162" i="10" a="1"/>
  <c r="M162" i="10" s="1"/>
  <c r="M163" i="10" a="1"/>
  <c r="M163" i="10" s="1"/>
  <c r="M164" i="10" a="1"/>
  <c r="M164" i="10" s="1"/>
  <c r="M165" i="10" a="1"/>
  <c r="M165" i="10" s="1"/>
  <c r="M166" i="10" a="1"/>
  <c r="M166" i="10" s="1"/>
  <c r="M167" i="10" a="1"/>
  <c r="M167" i="10" s="1"/>
  <c r="M168" i="10" a="1"/>
  <c r="M168" i="10" s="1"/>
  <c r="M169" i="10" a="1"/>
  <c r="M169" i="10" s="1"/>
  <c r="M170" i="10" a="1"/>
  <c r="M170" i="10" s="1"/>
  <c r="M171" i="10" a="1"/>
  <c r="M171" i="10" s="1"/>
  <c r="M172" i="10" a="1"/>
  <c r="M172" i="10" s="1"/>
  <c r="M173" i="10" a="1"/>
  <c r="M173" i="10" s="1"/>
  <c r="M174" i="10" a="1"/>
  <c r="M174" i="10" s="1"/>
  <c r="M175" i="10" a="1"/>
  <c r="M175" i="10" s="1"/>
  <c r="N175" i="10" s="1"/>
  <c r="M176" i="10" a="1"/>
  <c r="M176" i="10" s="1"/>
  <c r="M177" i="10" a="1"/>
  <c r="M177" i="10" s="1"/>
  <c r="M178" i="10" a="1"/>
  <c r="M178" i="10" s="1"/>
  <c r="M179" i="10" a="1"/>
  <c r="M179" i="10" s="1"/>
  <c r="M180" i="10" a="1"/>
  <c r="M180" i="10" s="1"/>
  <c r="M181" i="10" a="1"/>
  <c r="M181" i="10" s="1"/>
  <c r="M182" i="10" a="1"/>
  <c r="M182" i="10" s="1"/>
  <c r="M183" i="10" a="1"/>
  <c r="M183" i="10" s="1"/>
  <c r="M184" i="10" a="1"/>
  <c r="M184" i="10" s="1"/>
  <c r="M185" i="10" a="1"/>
  <c r="M185" i="10" s="1"/>
  <c r="M186" i="10" a="1"/>
  <c r="M186" i="10" s="1"/>
  <c r="M187" i="10" a="1"/>
  <c r="M187" i="10" s="1"/>
  <c r="N187" i="10" s="1"/>
  <c r="M188" i="10" a="1"/>
  <c r="M188" i="10" s="1"/>
  <c r="M189" i="10" a="1"/>
  <c r="M189" i="10" s="1"/>
  <c r="M190" i="10" a="1"/>
  <c r="M190" i="10" s="1"/>
  <c r="M191" i="10" a="1"/>
  <c r="M191" i="10" s="1"/>
  <c r="N191" i="10" s="1"/>
  <c r="M192" i="10" a="1"/>
  <c r="M192" i="10" s="1"/>
  <c r="M193" i="10" a="1"/>
  <c r="M193" i="10" s="1"/>
  <c r="M194" i="10" a="1"/>
  <c r="M194" i="10" s="1"/>
  <c r="M195" i="10" a="1"/>
  <c r="M195" i="10" s="1"/>
  <c r="M196" i="10" a="1"/>
  <c r="M196" i="10" s="1"/>
  <c r="M197" i="10" a="1"/>
  <c r="M197" i="10" s="1"/>
  <c r="M198" i="10" a="1"/>
  <c r="M198" i="10" s="1"/>
  <c r="M199" i="10" a="1"/>
  <c r="M199" i="10" s="1"/>
  <c r="M200" i="10" a="1"/>
  <c r="M200" i="10" s="1"/>
  <c r="M201" i="10" a="1"/>
  <c r="M201" i="10" s="1"/>
  <c r="M202" i="10" a="1"/>
  <c r="M202" i="10" s="1"/>
  <c r="M203" i="10" a="1"/>
  <c r="M203" i="10" s="1"/>
  <c r="N203" i="10" s="1"/>
  <c r="M204" i="10" a="1"/>
  <c r="M204" i="10" s="1"/>
  <c r="M205" i="10" a="1"/>
  <c r="M205" i="10" s="1"/>
  <c r="M206" i="10" a="1"/>
  <c r="M206" i="10" s="1"/>
  <c r="M207" i="10" a="1"/>
  <c r="M207" i="10" s="1"/>
  <c r="N207" i="10" s="1"/>
  <c r="M208" i="10" a="1"/>
  <c r="M208" i="10" s="1"/>
  <c r="M209" i="10" a="1"/>
  <c r="M209" i="10" s="1"/>
  <c r="M210" i="10" a="1"/>
  <c r="M210" i="10" s="1"/>
  <c r="M211" i="10" a="1"/>
  <c r="M211" i="10" s="1"/>
  <c r="M212" i="10" a="1"/>
  <c r="M212" i="10" s="1"/>
  <c r="M213" i="10" a="1"/>
  <c r="M213" i="10" s="1"/>
  <c r="M214" i="10" a="1"/>
  <c r="M214" i="10" s="1"/>
  <c r="M215" i="10" a="1"/>
  <c r="M215" i="10" s="1"/>
  <c r="M216" i="10" a="1"/>
  <c r="M216" i="10" s="1"/>
  <c r="M217" i="10" a="1"/>
  <c r="M217" i="10" s="1"/>
  <c r="M218" i="10" a="1"/>
  <c r="M218" i="10" s="1"/>
  <c r="M219" i="10" a="1"/>
  <c r="M219" i="10" s="1"/>
  <c r="N219" i="10" s="1"/>
  <c r="M220" i="10" a="1"/>
  <c r="M220" i="10" s="1"/>
  <c r="M221" i="10" a="1"/>
  <c r="M221" i="10" s="1"/>
  <c r="M222" i="10" a="1"/>
  <c r="M222" i="10" s="1"/>
  <c r="M223" i="10" a="1"/>
  <c r="M223" i="10" s="1"/>
  <c r="N223" i="10" s="1"/>
  <c r="M224" i="10" a="1"/>
  <c r="M224" i="10" s="1"/>
  <c r="M225" i="10" a="1"/>
  <c r="M225" i="10" s="1"/>
  <c r="M226" i="10" a="1"/>
  <c r="M226" i="10" s="1"/>
  <c r="M227" i="10" a="1"/>
  <c r="M227" i="10" s="1"/>
  <c r="M228" i="10" a="1"/>
  <c r="M228" i="10" s="1"/>
  <c r="M229" i="10" a="1"/>
  <c r="M229" i="10" s="1"/>
  <c r="M230" i="10" a="1"/>
  <c r="M230" i="10" s="1"/>
  <c r="M231" i="10" a="1"/>
  <c r="M231" i="10" s="1"/>
  <c r="M232" i="10" a="1"/>
  <c r="M232" i="10" s="1"/>
  <c r="M233" i="10" a="1"/>
  <c r="M233" i="10" s="1"/>
  <c r="M234" i="10" a="1"/>
  <c r="M234" i="10" s="1"/>
  <c r="M235" i="10" a="1"/>
  <c r="M235" i="10" s="1"/>
  <c r="N235" i="10" s="1"/>
  <c r="M236" i="10" a="1"/>
  <c r="M236" i="10" s="1"/>
  <c r="M237" i="10" a="1"/>
  <c r="M237" i="10" s="1"/>
  <c r="M238" i="10" a="1"/>
  <c r="M238" i="10" s="1"/>
  <c r="M239" i="10" a="1"/>
  <c r="M239" i="10" s="1"/>
  <c r="N239" i="10" s="1"/>
  <c r="M240" i="10" a="1"/>
  <c r="M240" i="10" s="1"/>
  <c r="M241" i="10" a="1"/>
  <c r="M241" i="10" s="1"/>
  <c r="M242" i="10" a="1"/>
  <c r="M242" i="10" s="1"/>
  <c r="M243" i="10" a="1"/>
  <c r="M243" i="10" s="1"/>
  <c r="M244" i="10" a="1"/>
  <c r="M244" i="10" s="1"/>
  <c r="M245" i="10" a="1"/>
  <c r="M245" i="10" s="1"/>
  <c r="M246" i="10" a="1"/>
  <c r="M246" i="10" s="1"/>
  <c r="M247" i="10" a="1"/>
  <c r="M247" i="10" s="1"/>
  <c r="M248" i="10" a="1"/>
  <c r="M248" i="10" s="1"/>
  <c r="M249" i="10" a="1"/>
  <c r="M249" i="10" s="1"/>
  <c r="M250" i="10" a="1"/>
  <c r="M250" i="10" s="1"/>
  <c r="M251" i="10" a="1"/>
  <c r="M251" i="10" s="1"/>
  <c r="N251" i="10" s="1"/>
  <c r="M252" i="10" a="1"/>
  <c r="M252" i="10" s="1"/>
  <c r="M253" i="10" a="1"/>
  <c r="M253" i="10" s="1"/>
  <c r="M254" i="10" a="1"/>
  <c r="M254" i="10" s="1"/>
  <c r="M255" i="10" a="1"/>
  <c r="M255" i="10" s="1"/>
  <c r="N255" i="10" s="1"/>
  <c r="M256" i="10" a="1"/>
  <c r="M256" i="10" s="1"/>
  <c r="M257" i="10" a="1"/>
  <c r="M257" i="10" s="1"/>
  <c r="M258" i="10" a="1"/>
  <c r="M258" i="10" s="1"/>
  <c r="M259" i="10" a="1"/>
  <c r="M259" i="10" s="1"/>
  <c r="M260" i="10" a="1"/>
  <c r="M260" i="10" s="1"/>
  <c r="M261" i="10" a="1"/>
  <c r="M261" i="10" s="1"/>
  <c r="M262" i="10" a="1"/>
  <c r="M262" i="10" s="1"/>
  <c r="M263" i="10" a="1"/>
  <c r="M263" i="10" s="1"/>
  <c r="M264" i="10" a="1"/>
  <c r="M264" i="10" s="1"/>
  <c r="M265" i="10" a="1"/>
  <c r="M265" i="10" s="1"/>
  <c r="M266" i="10" a="1"/>
  <c r="M266" i="10" s="1"/>
  <c r="M267" i="10" a="1"/>
  <c r="M267" i="10" s="1"/>
  <c r="N267" i="10" s="1"/>
  <c r="M268" i="10" a="1"/>
  <c r="M268" i="10" s="1"/>
  <c r="M269" i="10" a="1"/>
  <c r="M269" i="10" s="1"/>
  <c r="M270" i="10" a="1"/>
  <c r="M270" i="10" s="1"/>
  <c r="M271" i="10" a="1"/>
  <c r="M271" i="10" s="1"/>
  <c r="N271" i="10" s="1"/>
  <c r="M272" i="10" a="1"/>
  <c r="M272" i="10" s="1"/>
  <c r="M273" i="10" a="1"/>
  <c r="M273" i="10" s="1"/>
  <c r="M274" i="10" a="1"/>
  <c r="M274" i="10" s="1"/>
  <c r="M275" i="10" a="1"/>
  <c r="M275" i="10" s="1"/>
  <c r="M276" i="10" a="1"/>
  <c r="M276" i="10" s="1"/>
  <c r="M277" i="10" a="1"/>
  <c r="M277" i="10" s="1"/>
  <c r="M278" i="10" a="1"/>
  <c r="M278" i="10" s="1"/>
  <c r="M279" i="10" a="1"/>
  <c r="M279" i="10" s="1"/>
  <c r="M280" i="10" a="1"/>
  <c r="M280" i="10" s="1"/>
  <c r="M281" i="10" a="1"/>
  <c r="M281" i="10" s="1"/>
  <c r="M282" i="10" a="1"/>
  <c r="M282" i="10" s="1"/>
  <c r="M283" i="10" a="1"/>
  <c r="M283" i="10" s="1"/>
  <c r="N283" i="10" s="1"/>
  <c r="M284" i="10" a="1"/>
  <c r="M284" i="10" s="1"/>
  <c r="M285" i="10" a="1"/>
  <c r="M285" i="10" s="1"/>
  <c r="M286" i="10" a="1"/>
  <c r="M286" i="10" s="1"/>
  <c r="M287" i="10" a="1"/>
  <c r="M287" i="10" s="1"/>
  <c r="N287" i="10" s="1"/>
  <c r="M288" i="10" a="1"/>
  <c r="M288" i="10" s="1"/>
  <c r="M289" i="10" a="1"/>
  <c r="M289" i="10" s="1"/>
  <c r="M290" i="10" a="1"/>
  <c r="M290" i="10" s="1"/>
  <c r="N290" i="10" s="1"/>
  <c r="M291" i="10" a="1"/>
  <c r="M291" i="10" s="1"/>
  <c r="M292" i="10" a="1"/>
  <c r="M292" i="10" s="1"/>
  <c r="M293" i="10" a="1"/>
  <c r="M293" i="10" s="1"/>
  <c r="M294" i="10" a="1"/>
  <c r="M294" i="10" s="1"/>
  <c r="M295" i="10" a="1"/>
  <c r="M295" i="10" s="1"/>
  <c r="M296" i="10" a="1"/>
  <c r="M296" i="10" s="1"/>
  <c r="M297" i="10" a="1"/>
  <c r="M297" i="10" s="1"/>
  <c r="M298" i="10" a="1"/>
  <c r="M298" i="10" s="1"/>
  <c r="M299" i="10" a="1"/>
  <c r="M299" i="10" s="1"/>
  <c r="M300" i="10" a="1"/>
  <c r="M300" i="10" s="1"/>
  <c r="M301" i="10" a="1"/>
  <c r="M301" i="10" s="1"/>
  <c r="M302" i="10" a="1"/>
  <c r="M302" i="10" s="1"/>
  <c r="M303" i="10" a="1"/>
  <c r="M303" i="10" s="1"/>
  <c r="N303" i="10" s="1"/>
  <c r="M304" i="10" a="1"/>
  <c r="M304" i="10" s="1"/>
  <c r="M305" i="10" a="1"/>
  <c r="M305" i="10" s="1"/>
  <c r="M306" i="10" a="1"/>
  <c r="M306" i="10" s="1"/>
  <c r="N306" i="10" s="1"/>
  <c r="M307" i="10" a="1"/>
  <c r="M307" i="10" s="1"/>
  <c r="M308" i="10" a="1"/>
  <c r="M308" i="10" s="1"/>
  <c r="M309" i="10" a="1"/>
  <c r="M309" i="10" s="1"/>
  <c r="M310" i="10" a="1"/>
  <c r="M310" i="10" s="1"/>
  <c r="M311" i="10" a="1"/>
  <c r="M311" i="10" s="1"/>
  <c r="M312" i="10" a="1"/>
  <c r="M312" i="10" s="1"/>
  <c r="M313" i="10" a="1"/>
  <c r="M313" i="10" s="1"/>
  <c r="M314" i="10" a="1"/>
  <c r="M314" i="10" s="1"/>
  <c r="M315" i="10" a="1"/>
  <c r="M315" i="10" s="1"/>
  <c r="N315" i="10" s="1"/>
  <c r="M316" i="10" a="1"/>
  <c r="M316" i="10" s="1"/>
  <c r="M317" i="10" a="1"/>
  <c r="M317" i="10" s="1"/>
  <c r="M318" i="10" a="1"/>
  <c r="M318" i="10" s="1"/>
  <c r="M319" i="10" a="1"/>
  <c r="M319" i="10" s="1"/>
  <c r="N319" i="10" s="1"/>
  <c r="M320" i="10" a="1"/>
  <c r="M320" i="10" s="1"/>
  <c r="M321" i="10" a="1"/>
  <c r="M321" i="10" s="1"/>
  <c r="M322" i="10" a="1"/>
  <c r="M322" i="10" s="1"/>
  <c r="M323" i="10" a="1"/>
  <c r="M323" i="10" s="1"/>
  <c r="M324" i="10" a="1"/>
  <c r="M324" i="10" s="1"/>
  <c r="M325" i="10" a="1"/>
  <c r="M325" i="10" s="1"/>
  <c r="M326" i="10" a="1"/>
  <c r="M326" i="10" s="1"/>
  <c r="M327" i="10" a="1"/>
  <c r="M327" i="10" s="1"/>
  <c r="M328" i="10" a="1"/>
  <c r="M328" i="10" s="1"/>
  <c r="M329" i="10" a="1"/>
  <c r="M329" i="10" s="1"/>
  <c r="M330" i="10" a="1"/>
  <c r="M330" i="10" s="1"/>
  <c r="M331" i="10" a="1"/>
  <c r="M331" i="10" s="1"/>
  <c r="N331" i="10" s="1"/>
  <c r="M332" i="10" a="1"/>
  <c r="M332" i="10" s="1"/>
  <c r="M333" i="10" a="1"/>
  <c r="M333" i="10" s="1"/>
  <c r="M334" i="10" a="1"/>
  <c r="M334" i="10" s="1"/>
  <c r="M335" i="10" a="1"/>
  <c r="M335" i="10" s="1"/>
  <c r="N335" i="10" s="1"/>
  <c r="M336" i="10" a="1"/>
  <c r="M336" i="10" s="1"/>
  <c r="M337" i="10" a="1"/>
  <c r="M337" i="10" s="1"/>
  <c r="M338" i="10" a="1"/>
  <c r="M338" i="10" s="1"/>
  <c r="M339" i="10" a="1"/>
  <c r="M339" i="10" s="1"/>
  <c r="M340" i="10" a="1"/>
  <c r="M340" i="10" s="1"/>
  <c r="M341" i="10" a="1"/>
  <c r="M341" i="10" s="1"/>
  <c r="M342" i="10" a="1"/>
  <c r="M342" i="10" s="1"/>
  <c r="M343" i="10" a="1"/>
  <c r="M343" i="10" s="1"/>
  <c r="M344" i="10" a="1"/>
  <c r="M344" i="10" s="1"/>
  <c r="M345" i="10" a="1"/>
  <c r="M345" i="10" s="1"/>
  <c r="M346" i="10" a="1"/>
  <c r="M346" i="10" s="1"/>
  <c r="M347" i="10" a="1"/>
  <c r="M347" i="10" s="1"/>
  <c r="N347" i="10" s="1"/>
  <c r="M348" i="10" a="1"/>
  <c r="M348" i="10" s="1"/>
  <c r="M349" i="10" a="1"/>
  <c r="M349" i="10" s="1"/>
  <c r="M350" i="10" a="1"/>
  <c r="M350" i="10" s="1"/>
  <c r="M351" i="10" a="1"/>
  <c r="M351" i="10" s="1"/>
  <c r="N351" i="10" s="1"/>
  <c r="M352" i="10" a="1"/>
  <c r="M352" i="10" s="1"/>
  <c r="M353" i="10" a="1"/>
  <c r="M353" i="10" s="1"/>
  <c r="M354" i="10" a="1"/>
  <c r="M354" i="10" s="1"/>
  <c r="N354" i="10" s="1"/>
  <c r="M355" i="10" a="1"/>
  <c r="M355" i="10" s="1"/>
  <c r="M356" i="10" a="1"/>
  <c r="M356" i="10" s="1"/>
  <c r="M357" i="10" a="1"/>
  <c r="M357" i="10" s="1"/>
  <c r="M358" i="10" a="1"/>
  <c r="M358" i="10" s="1"/>
  <c r="M359" i="10" a="1"/>
  <c r="M359" i="10" s="1"/>
  <c r="M360" i="10" a="1"/>
  <c r="M360" i="10" s="1"/>
  <c r="M361" i="10" a="1"/>
  <c r="M361" i="10" s="1"/>
  <c r="M362" i="10" a="1"/>
  <c r="M362" i="10" s="1"/>
  <c r="M363" i="10" a="1"/>
  <c r="M363" i="10" s="1"/>
  <c r="M364" i="10" a="1"/>
  <c r="M364" i="10" s="1"/>
  <c r="M365" i="10" a="1"/>
  <c r="M365" i="10" s="1"/>
  <c r="M366" i="10" a="1"/>
  <c r="M366" i="10" s="1"/>
  <c r="M367" i="10" a="1"/>
  <c r="M367" i="10" s="1"/>
  <c r="N367" i="10" s="1"/>
  <c r="M368" i="10" a="1"/>
  <c r="M368" i="10" s="1"/>
  <c r="M369" i="10" a="1"/>
  <c r="M369" i="10" s="1"/>
  <c r="M370" i="10" a="1"/>
  <c r="M370" i="10" s="1"/>
  <c r="M371" i="10" a="1"/>
  <c r="M371" i="10" s="1"/>
  <c r="M372" i="10" a="1"/>
  <c r="M372" i="10" s="1"/>
  <c r="M373" i="10" a="1"/>
  <c r="M373" i="10" s="1"/>
  <c r="M374" i="10" a="1"/>
  <c r="M374" i="10" s="1"/>
  <c r="M375" i="10" a="1"/>
  <c r="M375" i="10" s="1"/>
  <c r="M376" i="10" a="1"/>
  <c r="M376" i="10" s="1"/>
  <c r="M377" i="10" a="1"/>
  <c r="M377" i="10" s="1"/>
  <c r="M378" i="10" a="1"/>
  <c r="M378" i="10" s="1"/>
  <c r="M379" i="10" a="1"/>
  <c r="M379" i="10" s="1"/>
  <c r="N379" i="10" s="1"/>
  <c r="M380" i="10" a="1"/>
  <c r="M380" i="10" s="1"/>
  <c r="M381" i="10" a="1"/>
  <c r="M381" i="10" s="1"/>
  <c r="M382" i="10" a="1"/>
  <c r="M382" i="10" s="1"/>
  <c r="M383" i="10" a="1"/>
  <c r="M383" i="10" s="1"/>
  <c r="M384" i="10" a="1"/>
  <c r="M384" i="10" s="1"/>
  <c r="M385" i="10" a="1"/>
  <c r="M385" i="10" s="1"/>
  <c r="M386" i="10" a="1"/>
  <c r="M386" i="10" s="1"/>
  <c r="N386" i="10" s="1"/>
  <c r="M387" i="10" a="1"/>
  <c r="M387" i="10" s="1"/>
  <c r="M388" i="10" a="1"/>
  <c r="M388" i="10" s="1"/>
  <c r="M389" i="10" a="1"/>
  <c r="M389" i="10" s="1"/>
  <c r="M390" i="10" a="1"/>
  <c r="M390" i="10" s="1"/>
  <c r="M391" i="10" a="1"/>
  <c r="M391" i="10" s="1"/>
  <c r="M392" i="10" a="1"/>
  <c r="M392" i="10" s="1"/>
  <c r="M393" i="10" a="1"/>
  <c r="M393" i="10" s="1"/>
  <c r="M394" i="10" a="1"/>
  <c r="M394" i="10" s="1"/>
  <c r="M395" i="10" a="1"/>
  <c r="M395" i="10" s="1"/>
  <c r="N395" i="10" s="1"/>
  <c r="M396" i="10" a="1"/>
  <c r="M396" i="10" s="1"/>
  <c r="M397" i="10" a="1"/>
  <c r="M397" i="10" s="1"/>
  <c r="M398" i="10" a="1"/>
  <c r="M398" i="10" s="1"/>
  <c r="M399" i="10" a="1"/>
  <c r="M399" i="10" s="1"/>
  <c r="N399" i="10" s="1"/>
  <c r="M400" i="10" a="1"/>
  <c r="M400" i="10" s="1"/>
  <c r="M401" i="10" a="1"/>
  <c r="M401" i="10" s="1"/>
  <c r="M402" i="10" a="1"/>
  <c r="M402" i="10" s="1"/>
  <c r="M403" i="10" a="1"/>
  <c r="M403" i="10" s="1"/>
  <c r="M404" i="10" a="1"/>
  <c r="M404" i="10" s="1"/>
  <c r="M405" i="10" a="1"/>
  <c r="M405" i="10" s="1"/>
  <c r="M406" i="10" a="1"/>
  <c r="M406" i="10" s="1"/>
  <c r="M407" i="10" a="1"/>
  <c r="M407" i="10" s="1"/>
  <c r="M408" i="10" a="1"/>
  <c r="M408" i="10" s="1"/>
  <c r="M409" i="10" a="1"/>
  <c r="M409" i="10" s="1"/>
  <c r="M410" i="10" a="1"/>
  <c r="M410" i="10" s="1"/>
  <c r="M411" i="10" a="1"/>
  <c r="M411" i="10" s="1"/>
  <c r="N411" i="10" s="1"/>
  <c r="M412" i="10" a="1"/>
  <c r="M412" i="10" s="1"/>
  <c r="M413" i="10" a="1"/>
  <c r="M413" i="10" s="1"/>
  <c r="M414" i="10" a="1"/>
  <c r="M414" i="10" s="1"/>
  <c r="M415" i="10" a="1"/>
  <c r="M415" i="10" s="1"/>
  <c r="N415" i="10" s="1"/>
  <c r="M416" i="10" a="1"/>
  <c r="M416" i="10" s="1"/>
  <c r="M417" i="10" a="1"/>
  <c r="M417" i="10" s="1"/>
  <c r="M418" i="10" a="1"/>
  <c r="M418" i="10" s="1"/>
  <c r="M419" i="10" a="1"/>
  <c r="M419" i="10" s="1"/>
  <c r="M420" i="10" a="1"/>
  <c r="M420" i="10" s="1"/>
  <c r="M421" i="10" a="1"/>
  <c r="M421" i="10" s="1"/>
  <c r="M422" i="10" a="1"/>
  <c r="M422" i="10" s="1"/>
  <c r="M423" i="10" a="1"/>
  <c r="M423" i="10" s="1"/>
  <c r="M424" i="10" a="1"/>
  <c r="M424" i="10" s="1"/>
  <c r="M425" i="10" a="1"/>
  <c r="M425" i="10" s="1"/>
  <c r="M426" i="10" a="1"/>
  <c r="M426" i="10" s="1"/>
  <c r="M427" i="10" a="1"/>
  <c r="M427" i="10" s="1"/>
  <c r="M428" i="10" a="1"/>
  <c r="M428" i="10" s="1"/>
  <c r="M429" i="10" a="1"/>
  <c r="M429" i="10" s="1"/>
  <c r="M430" i="10" a="1"/>
  <c r="M430" i="10" s="1"/>
  <c r="M431" i="10" a="1"/>
  <c r="M431" i="10" s="1"/>
  <c r="N431" i="10" s="1"/>
  <c r="M432" i="10" a="1"/>
  <c r="M432" i="10" s="1"/>
  <c r="M433" i="10" a="1"/>
  <c r="M433" i="10" s="1"/>
  <c r="M434" i="10" a="1"/>
  <c r="M434" i="10" s="1"/>
  <c r="M435" i="10" a="1"/>
  <c r="M435" i="10" s="1"/>
  <c r="M436" i="10" a="1"/>
  <c r="M436" i="10" s="1"/>
  <c r="M437" i="10" a="1"/>
  <c r="M437" i="10" s="1"/>
  <c r="M438" i="10" a="1"/>
  <c r="M438" i="10" s="1"/>
  <c r="M439" i="10" a="1"/>
  <c r="M439" i="10" s="1"/>
  <c r="M440" i="10" a="1"/>
  <c r="M440" i="10" s="1"/>
  <c r="M441" i="10" a="1"/>
  <c r="M441" i="10" s="1"/>
  <c r="M442" i="10" a="1"/>
  <c r="M442" i="10" s="1"/>
  <c r="M443" i="10" a="1"/>
  <c r="M443" i="10" s="1"/>
  <c r="N443" i="10" s="1"/>
  <c r="M444" i="10" a="1"/>
  <c r="M444" i="10" s="1"/>
  <c r="M445" i="10" a="1"/>
  <c r="M445" i="10" s="1"/>
  <c r="M446" i="10" a="1"/>
  <c r="M446" i="10" s="1"/>
  <c r="M447" i="10" a="1"/>
  <c r="M447" i="10" s="1"/>
  <c r="N447" i="10" s="1"/>
  <c r="M448" i="10" a="1"/>
  <c r="M448" i="10" s="1"/>
  <c r="N448" i="10" s="1"/>
  <c r="M449" i="10" a="1"/>
  <c r="M449" i="10" s="1"/>
  <c r="M450" i="10" a="1"/>
  <c r="M450" i="10" s="1"/>
  <c r="M451" i="10" a="1"/>
  <c r="M451" i="10" s="1"/>
  <c r="M452" i="10" a="1"/>
  <c r="M452" i="10" s="1"/>
  <c r="M453" i="10" a="1"/>
  <c r="M453" i="10" s="1"/>
  <c r="M454" i="10" a="1"/>
  <c r="M454" i="10" s="1"/>
  <c r="M455" i="10" a="1"/>
  <c r="M455" i="10" s="1"/>
  <c r="M456" i="10" a="1"/>
  <c r="M456" i="10" s="1"/>
  <c r="M457" i="10" a="1"/>
  <c r="M457" i="10" s="1"/>
  <c r="M458" i="10" a="1"/>
  <c r="M458" i="10" s="1"/>
  <c r="M459" i="10" a="1"/>
  <c r="M459" i="10" s="1"/>
  <c r="M460" i="10" a="1"/>
  <c r="M460" i="10" s="1"/>
  <c r="M461" i="10" a="1"/>
  <c r="M461" i="10" s="1"/>
  <c r="M462" i="10" a="1"/>
  <c r="M462" i="10" s="1"/>
  <c r="M463" i="10" a="1"/>
  <c r="M463" i="10" s="1"/>
  <c r="N463" i="10" s="1"/>
  <c r="M464" i="10" a="1"/>
  <c r="M464" i="10" s="1"/>
  <c r="M465" i="10" a="1"/>
  <c r="M465" i="10" s="1"/>
  <c r="M466" i="10" a="1"/>
  <c r="M466" i="10" s="1"/>
  <c r="N466" i="10" s="1"/>
  <c r="M467" i="10" a="1"/>
  <c r="M467" i="10" s="1"/>
  <c r="M468" i="10" a="1"/>
  <c r="M468" i="10" s="1"/>
  <c r="M469" i="10" a="1"/>
  <c r="M469" i="10" s="1"/>
  <c r="M470" i="10" a="1"/>
  <c r="M470" i="10" s="1"/>
  <c r="M471" i="10" a="1"/>
  <c r="M471" i="10" s="1"/>
  <c r="M472" i="10" a="1"/>
  <c r="M472" i="10" s="1"/>
  <c r="M473" i="10" a="1"/>
  <c r="M473" i="10" s="1"/>
  <c r="M474" i="10" a="1"/>
  <c r="M474" i="10" s="1"/>
  <c r="M475" i="10" a="1"/>
  <c r="M475" i="10" s="1"/>
  <c r="M476" i="10" a="1"/>
  <c r="M476" i="10" s="1"/>
  <c r="M477" i="10" a="1"/>
  <c r="M477" i="10" s="1"/>
  <c r="M478" i="10" a="1"/>
  <c r="M478" i="10" s="1"/>
  <c r="M479" i="10" a="1"/>
  <c r="M479" i="10" s="1"/>
  <c r="N479" i="10" s="1"/>
  <c r="M480" i="10" a="1"/>
  <c r="M480" i="10" s="1"/>
  <c r="M481" i="10" a="1"/>
  <c r="M481" i="10" s="1"/>
  <c r="M482" i="10" a="1"/>
  <c r="M482" i="10" s="1"/>
  <c r="M483" i="10" a="1"/>
  <c r="M483" i="10" s="1"/>
  <c r="M484" i="10" a="1"/>
  <c r="M484" i="10" s="1"/>
  <c r="M485" i="10" a="1"/>
  <c r="M485" i="10" s="1"/>
  <c r="M486" i="10" a="1"/>
  <c r="M486" i="10" s="1"/>
  <c r="M487" i="10" a="1"/>
  <c r="M487" i="10" s="1"/>
  <c r="M488" i="10" a="1"/>
  <c r="M488" i="10" s="1"/>
  <c r="M489" i="10" a="1"/>
  <c r="M489" i="10" s="1"/>
  <c r="M490" i="10" a="1"/>
  <c r="M490" i="10" s="1"/>
  <c r="M491" i="10" a="1"/>
  <c r="M491" i="10" s="1"/>
  <c r="N491" i="10" s="1"/>
  <c r="M492" i="10" a="1"/>
  <c r="M492" i="10" s="1"/>
  <c r="M493" i="10" a="1"/>
  <c r="M493" i="10" s="1"/>
  <c r="M494" i="10" a="1"/>
  <c r="M494" i="10" s="1"/>
  <c r="M495" i="10" a="1"/>
  <c r="M495" i="10" s="1"/>
  <c r="N495" i="10" s="1"/>
  <c r="M496" i="10" a="1"/>
  <c r="M496" i="10" s="1"/>
  <c r="M497" i="10" a="1"/>
  <c r="M497" i="10" s="1"/>
  <c r="M498" i="10" a="1"/>
  <c r="M498" i="10" s="1"/>
  <c r="N498" i="10" s="1"/>
  <c r="M499" i="10" a="1"/>
  <c r="M499" i="10" s="1"/>
  <c r="M500" i="10" a="1"/>
  <c r="M500" i="10" s="1"/>
  <c r="M501" i="10" a="1"/>
  <c r="M501" i="10" s="1"/>
  <c r="M502" i="10" a="1"/>
  <c r="M502" i="10" s="1"/>
  <c r="M503" i="10" a="1"/>
  <c r="M503" i="10" s="1"/>
  <c r="M504" i="10" a="1"/>
  <c r="M504" i="10" s="1"/>
  <c r="M505" i="10" a="1"/>
  <c r="M505" i="10" s="1"/>
  <c r="M506" i="10" a="1"/>
  <c r="M506" i="10" s="1"/>
  <c r="M507" i="10" a="1"/>
  <c r="M507" i="10" s="1"/>
  <c r="M508" i="10" a="1"/>
  <c r="M508" i="10" s="1"/>
  <c r="M509" i="10" a="1"/>
  <c r="M509" i="10" s="1"/>
  <c r="M510" i="10" a="1"/>
  <c r="M510" i="10" s="1"/>
  <c r="M511" i="10" a="1"/>
  <c r="M511" i="10" s="1"/>
  <c r="N511" i="10" s="1"/>
  <c r="M512" i="10" a="1"/>
  <c r="M512" i="10" s="1"/>
  <c r="M513" i="10" a="1"/>
  <c r="M513" i="10" s="1"/>
  <c r="M514" i="10" a="1"/>
  <c r="M514" i="10" s="1"/>
  <c r="M515" i="10" a="1"/>
  <c r="M515" i="10" s="1"/>
  <c r="M516" i="10" a="1"/>
  <c r="M516" i="10" s="1"/>
  <c r="M517" i="10" a="1"/>
  <c r="M517" i="10" s="1"/>
  <c r="M518" i="10" a="1"/>
  <c r="M518" i="10" s="1"/>
  <c r="M519" i="10" a="1"/>
  <c r="M519" i="10" s="1"/>
  <c r="M520" i="10" a="1"/>
  <c r="M520" i="10" s="1"/>
  <c r="M521" i="10" a="1"/>
  <c r="M521" i="10" s="1"/>
  <c r="M522" i="10" a="1"/>
  <c r="M522" i="10" s="1"/>
  <c r="M523" i="10" a="1"/>
  <c r="M523" i="10" s="1"/>
  <c r="M524" i="10" a="1"/>
  <c r="M524" i="10" s="1"/>
  <c r="M525" i="10" a="1"/>
  <c r="M525" i="10" s="1"/>
  <c r="M526" i="10" a="1"/>
  <c r="M526" i="10" s="1"/>
  <c r="M527" i="10" a="1"/>
  <c r="M527" i="10" s="1"/>
  <c r="N527" i="10" s="1"/>
  <c r="M528" i="10" a="1"/>
  <c r="M528" i="10" s="1"/>
  <c r="M529" i="10" a="1"/>
  <c r="M529" i="10" s="1"/>
  <c r="M530" i="10" a="1"/>
  <c r="M530" i="10" s="1"/>
  <c r="M531" i="10" a="1"/>
  <c r="M531" i="10" s="1"/>
  <c r="M532" i="10" a="1"/>
  <c r="M532" i="10" s="1"/>
  <c r="M533" i="10" a="1"/>
  <c r="M533" i="10" s="1"/>
  <c r="M534" i="10" a="1"/>
  <c r="M534" i="10" s="1"/>
  <c r="M535" i="10" a="1"/>
  <c r="M535" i="10" s="1"/>
  <c r="N535" i="10" s="1"/>
  <c r="M536" i="10" a="1"/>
  <c r="M536" i="10" s="1"/>
  <c r="M537" i="10" a="1"/>
  <c r="M537" i="10" s="1"/>
  <c r="M538" i="10" a="1"/>
  <c r="M538" i="10" s="1"/>
  <c r="N538" i="10" s="1"/>
  <c r="M539" i="10" a="1"/>
  <c r="M539" i="10" s="1"/>
  <c r="M540" i="10" a="1"/>
  <c r="M540" i="10" s="1"/>
  <c r="M541" i="10" a="1"/>
  <c r="M541" i="10" s="1"/>
  <c r="N541" i="10" s="1"/>
  <c r="M542" i="10" a="1"/>
  <c r="M542" i="10" s="1"/>
  <c r="M543" i="10" a="1"/>
  <c r="M543" i="10" s="1"/>
  <c r="M544" i="10" a="1"/>
  <c r="M544" i="10" s="1"/>
  <c r="M545" i="10" a="1"/>
  <c r="M545" i="10" s="1"/>
  <c r="M546" i="10" a="1"/>
  <c r="M546" i="10" s="1"/>
  <c r="N546" i="10" s="1"/>
  <c r="M547" i="10" a="1"/>
  <c r="M547" i="10" s="1"/>
  <c r="M548" i="10" a="1"/>
  <c r="M548" i="10" s="1"/>
  <c r="M549" i="10" a="1"/>
  <c r="M549" i="10" s="1"/>
  <c r="M550" i="10" a="1"/>
  <c r="M550" i="10" s="1"/>
  <c r="M551" i="10" a="1"/>
  <c r="M551" i="10" s="1"/>
  <c r="M552" i="10" a="1"/>
  <c r="M552" i="10" s="1"/>
  <c r="N552" i="10" s="1"/>
  <c r="M553" i="10" a="1"/>
  <c r="M553" i="10" s="1"/>
  <c r="M554" i="10" a="1"/>
  <c r="M554" i="10" s="1"/>
  <c r="N554" i="10" s="1"/>
  <c r="M555" i="10" a="1"/>
  <c r="M555" i="10" s="1"/>
  <c r="M556" i="10" a="1"/>
  <c r="M556" i="10" s="1"/>
  <c r="N556" i="10" s="1"/>
  <c r="M557" i="10" a="1"/>
  <c r="M557" i="10" s="1"/>
  <c r="M558" i="10" a="1"/>
  <c r="M558" i="10" s="1"/>
  <c r="M559" i="10" a="1"/>
  <c r="M559" i="10" s="1"/>
  <c r="M560" i="10" a="1"/>
  <c r="M560" i="10" s="1"/>
  <c r="M561" i="10" a="1"/>
  <c r="M561" i="10" s="1"/>
  <c r="N561" i="10" s="1"/>
  <c r="M562" i="10" a="1"/>
  <c r="M562" i="10" s="1"/>
  <c r="N562" i="10" s="1"/>
  <c r="M563" i="10" a="1"/>
  <c r="M563" i="10" s="1"/>
  <c r="M564" i="10" a="1"/>
  <c r="M564" i="10" s="1"/>
  <c r="M565" i="10" a="1"/>
  <c r="M565" i="10" s="1"/>
  <c r="M566" i="10" a="1"/>
  <c r="M566" i="10" s="1"/>
  <c r="M567" i="10" a="1"/>
  <c r="M567" i="10" s="1"/>
  <c r="N567" i="10" s="1"/>
  <c r="M568" i="10" a="1"/>
  <c r="M568" i="10" s="1"/>
  <c r="N568" i="10" s="1"/>
  <c r="M569" i="10" a="1"/>
  <c r="M569" i="10" s="1"/>
  <c r="N569" i="10" s="1"/>
  <c r="M570" i="10" a="1"/>
  <c r="M570" i="10" s="1"/>
  <c r="N570" i="10" s="1"/>
  <c r="M571" i="10" a="1"/>
  <c r="M571" i="10" s="1"/>
  <c r="M572" i="10" a="1"/>
  <c r="M572" i="10" s="1"/>
  <c r="M573" i="10" a="1"/>
  <c r="M573" i="10" s="1"/>
  <c r="M574" i="10" a="1"/>
  <c r="M574" i="10" s="1"/>
  <c r="M575" i="10" a="1"/>
  <c r="M575" i="10" s="1"/>
  <c r="M576" i="10" a="1"/>
  <c r="M576" i="10" s="1"/>
  <c r="M577" i="10" a="1"/>
  <c r="M577" i="10" s="1"/>
  <c r="M578" i="10" a="1"/>
  <c r="M578" i="10" s="1"/>
  <c r="N578" i="10" s="1"/>
  <c r="M579" i="10" a="1"/>
  <c r="M579" i="10" s="1"/>
  <c r="M580" i="10" a="1"/>
  <c r="M580" i="10" s="1"/>
  <c r="M581" i="10" a="1"/>
  <c r="M581" i="10" s="1"/>
  <c r="M582" i="10" a="1"/>
  <c r="M582" i="10" s="1"/>
  <c r="M583" i="10" a="1"/>
  <c r="M583" i="10" s="1"/>
  <c r="N583" i="10" s="1"/>
  <c r="M584" i="10" a="1"/>
  <c r="M584" i="10" s="1"/>
  <c r="N584" i="10" s="1"/>
  <c r="M585" i="10" a="1"/>
  <c r="M585" i="10" s="1"/>
  <c r="N585" i="10" s="1"/>
  <c r="M586" i="10" a="1"/>
  <c r="M586" i="10" s="1"/>
  <c r="M587" i="10" a="1"/>
  <c r="M587" i="10" s="1"/>
  <c r="M588" i="10" a="1"/>
  <c r="M588" i="10" s="1"/>
  <c r="M589" i="10" a="1"/>
  <c r="M589" i="10" s="1"/>
  <c r="M590" i="10" a="1"/>
  <c r="M590" i="10" s="1"/>
  <c r="M591" i="10" a="1"/>
  <c r="M591" i="10" s="1"/>
  <c r="M592" i="10" a="1"/>
  <c r="M592" i="10" s="1"/>
  <c r="M593" i="10" a="1"/>
  <c r="M593" i="10" s="1"/>
  <c r="M594" i="10" a="1"/>
  <c r="M594" i="10" s="1"/>
  <c r="N594" i="10" s="1"/>
  <c r="M595" i="10" a="1"/>
  <c r="M595" i="10" s="1"/>
  <c r="M596" i="10" a="1"/>
  <c r="M596" i="10" s="1"/>
  <c r="M597" i="10" a="1"/>
  <c r="M597" i="10" s="1"/>
  <c r="N597" i="10" s="1"/>
  <c r="M598" i="10" a="1"/>
  <c r="M598" i="10" s="1"/>
  <c r="M599" i="10" a="1"/>
  <c r="M599" i="10" s="1"/>
  <c r="N599" i="10" s="1"/>
  <c r="M600" i="10" a="1"/>
  <c r="M600" i="10" s="1"/>
  <c r="N600" i="10" s="1"/>
  <c r="M601" i="10" a="1"/>
  <c r="M601" i="10" s="1"/>
  <c r="M602" i="10" a="1"/>
  <c r="M602" i="10"/>
  <c r="M603" i="10" a="1"/>
  <c r="M603" i="10" s="1"/>
  <c r="N603" i="10" s="1"/>
  <c r="M604" i="10" a="1"/>
  <c r="M604" i="10" s="1"/>
  <c r="M605" i="10" a="1"/>
  <c r="M605" i="10" s="1"/>
  <c r="M606" i="10" a="1"/>
  <c r="M606" i="10" s="1"/>
  <c r="M607" i="10" a="1"/>
  <c r="M607" i="10" s="1"/>
  <c r="M608" i="10" a="1"/>
  <c r="M608" i="10" s="1"/>
  <c r="M609" i="10" a="1"/>
  <c r="M609" i="10" s="1"/>
  <c r="N609" i="10" s="1"/>
  <c r="M610" i="10" a="1"/>
  <c r="M610" i="10" s="1"/>
  <c r="N610" i="10" s="1"/>
  <c r="M611" i="10" a="1"/>
  <c r="M611" i="10" s="1"/>
  <c r="M612" i="10" a="1"/>
  <c r="M612" i="10" s="1"/>
  <c r="M613" i="10" a="1"/>
  <c r="M613" i="10" s="1"/>
  <c r="M614" i="10" a="1"/>
  <c r="M614" i="10" s="1"/>
  <c r="M615" i="10" a="1"/>
  <c r="M615" i="10" s="1"/>
  <c r="M616" i="10" a="1"/>
  <c r="M616" i="10" s="1"/>
  <c r="M617" i="10" a="1"/>
  <c r="M617" i="10" s="1"/>
  <c r="M618" i="10" a="1"/>
  <c r="M618" i="10" s="1"/>
  <c r="N618" i="10" s="1"/>
  <c r="M619" i="10" a="1"/>
  <c r="M619" i="10" s="1"/>
  <c r="N619" i="10" s="1"/>
  <c r="M620" i="10" a="1"/>
  <c r="M620" i="10" s="1"/>
  <c r="M621" i="10" a="1"/>
  <c r="M621" i="10" s="1"/>
  <c r="N621" i="10" s="1"/>
  <c r="M622" i="10" a="1"/>
  <c r="M622" i="10" s="1"/>
  <c r="M623" i="10" a="1"/>
  <c r="M623" i="10" s="1"/>
  <c r="M624" i="10" a="1"/>
  <c r="M624" i="10" s="1"/>
  <c r="N624" i="10" s="1"/>
  <c r="M625" i="10" a="1"/>
  <c r="M625" i="10" s="1"/>
  <c r="N625" i="10" s="1"/>
  <c r="M626" i="10" a="1"/>
  <c r="M626" i="10" s="1"/>
  <c r="M627" i="10" a="1"/>
  <c r="M627" i="10" s="1"/>
  <c r="M628" i="10" a="1"/>
  <c r="M628" i="10" s="1"/>
  <c r="M629" i="10" a="1"/>
  <c r="M629" i="10" s="1"/>
  <c r="M630" i="10" a="1"/>
  <c r="M630" i="10" s="1"/>
  <c r="M631" i="10" a="1"/>
  <c r="M631" i="10" s="1"/>
  <c r="N631" i="10" s="1"/>
  <c r="M632" i="10" a="1"/>
  <c r="M632" i="10" s="1"/>
  <c r="N632" i="10" s="1"/>
  <c r="M633" i="10" a="1"/>
  <c r="M633" i="10" s="1"/>
  <c r="M634" i="10" a="1"/>
  <c r="M634" i="10" s="1"/>
  <c r="N634" i="10" s="1"/>
  <c r="M635" i="10" a="1"/>
  <c r="M635" i="10" s="1"/>
  <c r="N635" i="10" s="1"/>
  <c r="M636" i="10" a="1"/>
  <c r="M636" i="10" s="1"/>
  <c r="M637" i="10" a="1"/>
  <c r="M637" i="10" s="1"/>
  <c r="N637" i="10" s="1"/>
  <c r="M638" i="10" a="1"/>
  <c r="M638" i="10" s="1"/>
  <c r="M639" i="10" a="1"/>
  <c r="M639" i="10" s="1"/>
  <c r="M640" i="10" a="1"/>
  <c r="M640" i="10" s="1"/>
  <c r="M641" i="10" a="1"/>
  <c r="M641" i="10" s="1"/>
  <c r="M642" i="10" a="1"/>
  <c r="M642" i="10" s="1"/>
  <c r="M643" i="10" a="1"/>
  <c r="M643" i="10" s="1"/>
  <c r="M644" i="10" a="1"/>
  <c r="M644" i="10" s="1"/>
  <c r="M645" i="10" a="1"/>
  <c r="M645" i="10" s="1"/>
  <c r="M646" i="10" a="1"/>
  <c r="M646" i="10" s="1"/>
  <c r="M647" i="10" a="1"/>
  <c r="M647" i="10" s="1"/>
  <c r="N647" i="10" s="1"/>
  <c r="M648" i="10" a="1"/>
  <c r="M648" i="10" s="1"/>
  <c r="N648" i="10" s="1"/>
  <c r="M649" i="10" a="1"/>
  <c r="M649" i="10" s="1"/>
  <c r="N649" i="10" s="1"/>
  <c r="M650" i="10" a="1"/>
  <c r="M650" i="10" s="1"/>
  <c r="M651" i="10" a="1"/>
  <c r="M651" i="10" s="1"/>
  <c r="N651" i="10" s="1"/>
  <c r="M652" i="10" a="1"/>
  <c r="M652" i="10" s="1"/>
  <c r="M653" i="10" a="1"/>
  <c r="M653" i="10" s="1"/>
  <c r="M654" i="10" a="1"/>
  <c r="M654" i="10" s="1"/>
  <c r="M655" i="10" a="1"/>
  <c r="M655" i="10" s="1"/>
  <c r="N655" i="10" s="1"/>
  <c r="M656" i="10" a="1"/>
  <c r="M656" i="10" s="1"/>
  <c r="M657" i="10" a="1"/>
  <c r="M657" i="10" s="1"/>
  <c r="M658" i="10" a="1"/>
  <c r="M658" i="10" s="1"/>
  <c r="M659" i="10" a="1"/>
  <c r="M659" i="10" s="1"/>
  <c r="M660" i="10" a="1"/>
  <c r="M660" i="10" s="1"/>
  <c r="M661" i="10" a="1"/>
  <c r="M661" i="10" s="1"/>
  <c r="M662" i="10" a="1"/>
  <c r="M662" i="10" s="1"/>
  <c r="M663" i="10" a="1"/>
  <c r="M663" i="10" s="1"/>
  <c r="N663" i="10" s="1"/>
  <c r="M664" i="10" a="1"/>
  <c r="M664" i="10" s="1"/>
  <c r="N664" i="10" s="1"/>
  <c r="M665" i="10" a="1"/>
  <c r="M665" i="10" s="1"/>
  <c r="N665" i="10" s="1"/>
  <c r="M666" i="10" a="1"/>
  <c r="M666" i="10" s="1"/>
  <c r="M667" i="10" a="1"/>
  <c r="M667" i="10" s="1"/>
  <c r="N667" i="10" s="1"/>
  <c r="M668" i="10" a="1"/>
  <c r="M668" i="10" s="1"/>
  <c r="M669" i="10" a="1"/>
  <c r="M669" i="10" s="1"/>
  <c r="M670" i="10" a="1"/>
  <c r="M670" i="10" s="1"/>
  <c r="M671" i="10" a="1"/>
  <c r="M671" i="10" s="1"/>
  <c r="M672" i="10" a="1"/>
  <c r="M672" i="10" s="1"/>
  <c r="M673" i="10" a="1"/>
  <c r="M673" i="10" s="1"/>
  <c r="M674" i="10" a="1"/>
  <c r="M674" i="10" s="1"/>
  <c r="M675" i="10" a="1"/>
  <c r="M675" i="10" s="1"/>
  <c r="M676" i="10" a="1"/>
  <c r="M676" i="10" s="1"/>
  <c r="M677" i="10" a="1"/>
  <c r="M677" i="10" s="1"/>
  <c r="M678" i="10" a="1"/>
  <c r="M678" i="10" s="1"/>
  <c r="M679" i="10" a="1"/>
  <c r="M679" i="10" s="1"/>
  <c r="N679" i="10" s="1"/>
  <c r="M680" i="10" a="1"/>
  <c r="M680" i="10" s="1"/>
  <c r="N680" i="10" s="1"/>
  <c r="M681" i="10" a="1"/>
  <c r="M681" i="10" s="1"/>
  <c r="N681" i="10" s="1"/>
  <c r="M682" i="10" a="1"/>
  <c r="M682" i="10" s="1"/>
  <c r="N682" i="10" s="1"/>
  <c r="M683" i="10" a="1"/>
  <c r="M683" i="10" s="1"/>
  <c r="N683" i="10" s="1"/>
  <c r="M684" i="10" a="1"/>
  <c r="M684" i="10" s="1"/>
  <c r="N684" i="10" s="1"/>
  <c r="M685" i="10" a="1"/>
  <c r="M685" i="10" s="1"/>
  <c r="N685" i="10" s="1"/>
  <c r="M686" i="10" a="1"/>
  <c r="M686" i="10" s="1"/>
  <c r="M687" i="10" a="1"/>
  <c r="M687" i="10" s="1"/>
  <c r="N687" i="10" s="1"/>
  <c r="M688" i="10" a="1"/>
  <c r="M688" i="10" s="1"/>
  <c r="N688" i="10" s="1"/>
  <c r="M689" i="10" a="1"/>
  <c r="M689" i="10" s="1"/>
  <c r="N689" i="10" s="1"/>
  <c r="M690" i="10" a="1"/>
  <c r="M690" i="10"/>
  <c r="N690" i="10" s="1"/>
  <c r="M691" i="10" a="1"/>
  <c r="M691" i="10" s="1"/>
  <c r="M692" i="10" a="1"/>
  <c r="M692" i="10" s="1"/>
  <c r="N692" i="10" s="1"/>
  <c r="M693" i="10" a="1"/>
  <c r="M693" i="10" s="1"/>
  <c r="M694" i="10" a="1"/>
  <c r="M694" i="10" s="1"/>
  <c r="M695" i="10" a="1"/>
  <c r="M695" i="10" s="1"/>
  <c r="M696" i="10" a="1"/>
  <c r="M696" i="10" s="1"/>
  <c r="N696" i="10" s="1"/>
  <c r="M697" i="10" a="1"/>
  <c r="M697" i="10" s="1"/>
  <c r="N697" i="10" s="1"/>
  <c r="M698" i="10" a="1"/>
  <c r="M698" i="10" s="1"/>
  <c r="N698" i="10" s="1"/>
  <c r="M699" i="10" a="1"/>
  <c r="M699" i="10" s="1"/>
  <c r="M700" i="10" a="1"/>
  <c r="M700" i="10" s="1"/>
  <c r="M701" i="10" a="1"/>
  <c r="M701" i="10" s="1"/>
  <c r="N701" i="10" s="1"/>
  <c r="M702" i="10" a="1"/>
  <c r="M702" i="10" s="1"/>
  <c r="N702" i="10" s="1"/>
  <c r="M703" i="10" a="1"/>
  <c r="M703" i="10" s="1"/>
  <c r="N703" i="10" s="1"/>
  <c r="M704" i="10" a="1"/>
  <c r="M704" i="10" s="1"/>
  <c r="N704" i="10" s="1"/>
  <c r="M705" i="10" a="1"/>
  <c r="M705" i="10" s="1"/>
  <c r="N705" i="10" s="1"/>
  <c r="M706" i="10" a="1"/>
  <c r="M706" i="10" s="1"/>
  <c r="N706" i="10" s="1"/>
  <c r="M707" i="10" a="1"/>
  <c r="M707" i="10" s="1"/>
  <c r="N707" i="10" s="1"/>
  <c r="M708" i="10" a="1"/>
  <c r="M708" i="10" s="1"/>
  <c r="M709" i="10" a="1"/>
  <c r="M709" i="10" s="1"/>
  <c r="M710" i="10" a="1"/>
  <c r="M710" i="10" s="1"/>
  <c r="N710" i="10" s="1"/>
  <c r="M711" i="10" a="1"/>
  <c r="M711" i="10" s="1"/>
  <c r="M712" i="10" a="1"/>
  <c r="M712" i="10" s="1"/>
  <c r="N712" i="10" s="1"/>
  <c r="M713" i="10" a="1"/>
  <c r="M713" i="10" s="1"/>
  <c r="N713" i="10" s="1"/>
  <c r="M714" i="10" a="1"/>
  <c r="M714" i="10" s="1"/>
  <c r="N714" i="10" s="1"/>
  <c r="M715" i="10" a="1"/>
  <c r="M715" i="10" s="1"/>
  <c r="M716" i="10" a="1"/>
  <c r="M716" i="10" s="1"/>
  <c r="N716" i="10" s="1"/>
  <c r="M717" i="10" a="1"/>
  <c r="M717" i="10" s="1"/>
  <c r="N717" i="10" s="1"/>
  <c r="M718" i="10" a="1"/>
  <c r="M718" i="10" s="1"/>
  <c r="M719" i="10" a="1"/>
  <c r="M719" i="10" s="1"/>
  <c r="N719" i="10" s="1"/>
  <c r="M720" i="10" a="1"/>
  <c r="M720" i="10" s="1"/>
  <c r="N720" i="10" s="1"/>
  <c r="M721" i="10" a="1"/>
  <c r="M721" i="10" s="1"/>
  <c r="N721" i="10" s="1"/>
  <c r="M722" i="10" a="1"/>
  <c r="M722" i="10" s="1"/>
  <c r="N722" i="10" s="1"/>
  <c r="M723" i="10" a="1"/>
  <c r="M723" i="10" s="1"/>
  <c r="M724" i="10" a="1"/>
  <c r="M724" i="10" s="1"/>
  <c r="M725" i="10" a="1"/>
  <c r="M725" i="10" s="1"/>
  <c r="N725" i="10" s="1"/>
  <c r="M726" i="10" a="1"/>
  <c r="M726" i="10" s="1"/>
  <c r="N726" i="10" s="1"/>
  <c r="M727" i="10" a="1"/>
  <c r="M727" i="10" s="1"/>
  <c r="N727" i="10" s="1"/>
  <c r="M728" i="10" a="1"/>
  <c r="M728" i="10" s="1"/>
  <c r="N728" i="10" s="1"/>
  <c r="M729" i="10" a="1"/>
  <c r="M729" i="10" s="1"/>
  <c r="N729" i="10" s="1"/>
  <c r="M730" i="10" a="1"/>
  <c r="M730" i="10" s="1"/>
  <c r="N730" i="10" s="1"/>
  <c r="M731" i="10" a="1"/>
  <c r="M731" i="10" s="1"/>
  <c r="M732" i="10" a="1"/>
  <c r="M732" i="10" s="1"/>
  <c r="M733" i="10" a="1"/>
  <c r="M733" i="10" s="1"/>
  <c r="N733" i="10" s="1"/>
  <c r="M734" i="10" a="1"/>
  <c r="M734" i="10" s="1"/>
  <c r="M735" i="10" a="1"/>
  <c r="M735" i="10" s="1"/>
  <c r="N735" i="10" s="1"/>
  <c r="M736" i="10" a="1"/>
  <c r="M736" i="10" s="1"/>
  <c r="N736" i="10" s="1"/>
  <c r="M737" i="10" a="1"/>
  <c r="M737" i="10"/>
  <c r="N737" i="10" s="1"/>
  <c r="M738" i="10" a="1"/>
  <c r="M738" i="10" s="1"/>
  <c r="N738" i="10" s="1"/>
  <c r="M739" i="10" a="1"/>
  <c r="M739" i="10" s="1"/>
  <c r="N739" i="10" s="1"/>
  <c r="M740" i="10" a="1"/>
  <c r="M740" i="10" s="1"/>
  <c r="N740" i="10" s="1"/>
  <c r="M741" i="10" a="1"/>
  <c r="M741" i="10" s="1"/>
  <c r="M742" i="10" a="1"/>
  <c r="M742" i="10" s="1"/>
  <c r="M743" i="10" a="1"/>
  <c r="M743" i="10" s="1"/>
  <c r="M744" i="10" a="1"/>
  <c r="M744" i="10" s="1"/>
  <c r="N744" i="10" s="1"/>
  <c r="M745" i="10" a="1"/>
  <c r="M745" i="10" s="1"/>
  <c r="N745" i="10" s="1"/>
  <c r="M746" i="10" a="1"/>
  <c r="M746" i="10" s="1"/>
  <c r="N746" i="10" s="1"/>
  <c r="M747" i="10" a="1"/>
  <c r="M747" i="10" s="1"/>
  <c r="N747" i="10" s="1"/>
  <c r="M748" i="10" a="1"/>
  <c r="M748" i="10" s="1"/>
  <c r="N748" i="10" s="1"/>
  <c r="M749" i="10" a="1"/>
  <c r="M749" i="10" s="1"/>
  <c r="N749" i="10" s="1"/>
  <c r="M750" i="10" a="1"/>
  <c r="M750" i="10" s="1"/>
  <c r="N750" i="10" s="1"/>
  <c r="M751" i="10" a="1"/>
  <c r="M751" i="10" s="1"/>
  <c r="N751" i="10" s="1"/>
  <c r="M752" i="10" a="1"/>
  <c r="M752" i="10" s="1"/>
  <c r="N752" i="10" s="1"/>
  <c r="M753" i="10" a="1"/>
  <c r="M753" i="10"/>
  <c r="M754" i="10" a="1"/>
  <c r="M754" i="10" s="1"/>
  <c r="N754" i="10" s="1"/>
  <c r="M755" i="10" a="1"/>
  <c r="M755" i="10" s="1"/>
  <c r="M756" i="10" a="1"/>
  <c r="M756" i="10" s="1"/>
  <c r="M757" i="10" a="1"/>
  <c r="M757" i="10" s="1"/>
  <c r="N757" i="10" s="1"/>
  <c r="M758" i="10" a="1"/>
  <c r="M758" i="10" s="1"/>
  <c r="M759" i="10" a="1"/>
  <c r="M759" i="10" s="1"/>
  <c r="N759" i="10" s="1"/>
  <c r="M760" i="10" a="1"/>
  <c r="M760" i="10" s="1"/>
  <c r="N760" i="10" s="1"/>
  <c r="M761" i="10" a="1"/>
  <c r="M761" i="10" s="1"/>
  <c r="N761" i="10" s="1"/>
  <c r="M762" i="10" a="1"/>
  <c r="M762" i="10" s="1"/>
  <c r="N762" i="10" s="1"/>
  <c r="M763" i="10" a="1"/>
  <c r="M763" i="10" s="1"/>
  <c r="N763" i="10" s="1"/>
  <c r="M764" i="10" a="1"/>
  <c r="M764" i="10" s="1"/>
  <c r="M765" i="10" a="1"/>
  <c r="M765" i="10" s="1"/>
  <c r="N765" i="10" s="1"/>
  <c r="M766" i="10" a="1"/>
  <c r="M766" i="10" s="1"/>
  <c r="M767" i="10" a="1"/>
  <c r="M767" i="10" s="1"/>
  <c r="N767" i="10" s="1"/>
  <c r="M768" i="10" a="1"/>
  <c r="M768" i="10" s="1"/>
  <c r="M769" i="10" a="1"/>
  <c r="M769" i="10" s="1"/>
  <c r="N769" i="10" s="1"/>
  <c r="M770" i="10" a="1"/>
  <c r="M770" i="10" s="1"/>
  <c r="N770" i="10" s="1"/>
  <c r="M771" i="10" a="1"/>
  <c r="M771" i="10" s="1"/>
  <c r="M772" i="10" a="1"/>
  <c r="M772" i="10" s="1"/>
  <c r="N772" i="10" s="1"/>
  <c r="M773" i="10" a="1"/>
  <c r="M773" i="10" s="1"/>
  <c r="M774" i="10" a="1"/>
  <c r="M774" i="10" s="1"/>
  <c r="N774" i="10" s="1"/>
  <c r="M775" i="10" a="1"/>
  <c r="M775" i="10" s="1"/>
  <c r="N775" i="10" s="1"/>
  <c r="M776" i="10" a="1"/>
  <c r="M776" i="10" s="1"/>
  <c r="N776" i="10" s="1"/>
  <c r="M777" i="10" a="1"/>
  <c r="M777" i="10" s="1"/>
  <c r="N777" i="10" s="1"/>
  <c r="M778" i="10" a="1"/>
  <c r="M778" i="10" s="1"/>
  <c r="N778" i="10" s="1"/>
  <c r="M779" i="10" a="1"/>
  <c r="M779" i="10" s="1"/>
  <c r="N779" i="10" s="1"/>
  <c r="M780" i="10" a="1"/>
  <c r="M780" i="10" s="1"/>
  <c r="N780" i="10" s="1"/>
  <c r="M781" i="10" a="1"/>
  <c r="M781" i="10" s="1"/>
  <c r="M782" i="10" a="1"/>
  <c r="M782" i="10" s="1"/>
  <c r="N782" i="10" s="1"/>
  <c r="M783" i="10" a="1"/>
  <c r="M783" i="10" s="1"/>
  <c r="N783" i="10" s="1"/>
  <c r="M784" i="10" a="1"/>
  <c r="M784" i="10" s="1"/>
  <c r="N784" i="10" s="1"/>
  <c r="M785" i="10" a="1"/>
  <c r="M785" i="10" s="1"/>
  <c r="N785" i="10" s="1"/>
  <c r="M786" i="10" a="1"/>
  <c r="M786" i="10" s="1"/>
  <c r="N786" i="10" s="1"/>
  <c r="M787" i="10" a="1"/>
  <c r="M787" i="10" s="1"/>
  <c r="N787" i="10" s="1"/>
  <c r="M788" i="10" a="1"/>
  <c r="M788" i="10" s="1"/>
  <c r="M789" i="10" a="1"/>
  <c r="M789" i="10" s="1"/>
  <c r="N789" i="10" s="1"/>
  <c r="M790" i="10" a="1"/>
  <c r="M790" i="10" s="1"/>
  <c r="M791" i="10" a="1"/>
  <c r="M791" i="10" s="1"/>
  <c r="N791" i="10" s="1"/>
  <c r="M792" i="10" a="1"/>
  <c r="M792" i="10" s="1"/>
  <c r="M793" i="10" a="1"/>
  <c r="M793" i="10"/>
  <c r="N793" i="10" s="1"/>
  <c r="M794" i="10" a="1"/>
  <c r="M794" i="10" s="1"/>
  <c r="N794" i="10" s="1"/>
  <c r="M795" i="10" a="1"/>
  <c r="M795" i="10" s="1"/>
  <c r="M796" i="10" a="1"/>
  <c r="M796" i="10" s="1"/>
  <c r="N796" i="10" s="1"/>
  <c r="M797" i="10" a="1"/>
  <c r="M797" i="10" s="1"/>
  <c r="M798" i="10" a="1"/>
  <c r="M798" i="10" s="1"/>
  <c r="N798" i="10" s="1"/>
  <c r="M799" i="10" a="1"/>
  <c r="M799" i="10" s="1"/>
  <c r="M800" i="10" a="1"/>
  <c r="M800" i="10" s="1"/>
  <c r="M801" i="10" a="1"/>
  <c r="M801" i="10" s="1"/>
  <c r="N801" i="10" s="1"/>
  <c r="M802" i="10" a="1"/>
  <c r="M802" i="10" s="1"/>
  <c r="N802" i="10" s="1"/>
  <c r="M803" i="10" a="1"/>
  <c r="M803" i="10" s="1"/>
  <c r="M804" i="10" a="1"/>
  <c r="M804" i="10" s="1"/>
  <c r="M805" i="10" a="1"/>
  <c r="M805" i="10" s="1"/>
  <c r="N805" i="10" s="1"/>
  <c r="M806" i="10" a="1"/>
  <c r="M806" i="10" s="1"/>
  <c r="N806" i="10" s="1"/>
  <c r="M807" i="10" a="1"/>
  <c r="M807" i="10" s="1"/>
  <c r="N807" i="10" s="1"/>
  <c r="M808" i="10" a="1"/>
  <c r="M808" i="10" s="1"/>
  <c r="N808" i="10" s="1"/>
  <c r="M809" i="10" a="1"/>
  <c r="M809" i="10" s="1"/>
  <c r="N809" i="10" s="1"/>
  <c r="M810" i="10" a="1"/>
  <c r="M810" i="10" s="1"/>
  <c r="N810" i="10" s="1"/>
  <c r="M811" i="10" a="1"/>
  <c r="M811" i="10" s="1"/>
  <c r="N811" i="10" s="1"/>
  <c r="M812" i="10" a="1"/>
  <c r="M812" i="10" s="1"/>
  <c r="M813" i="10" a="1"/>
  <c r="M813" i="10" s="1"/>
  <c r="N813" i="10" s="1"/>
  <c r="M814" i="10" a="1"/>
  <c r="M814" i="10" s="1"/>
  <c r="N814" i="10" s="1"/>
  <c r="M815" i="10" a="1"/>
  <c r="M815" i="10" s="1"/>
  <c r="N815" i="10" s="1"/>
  <c r="M816" i="10" a="1"/>
  <c r="M816" i="10" s="1"/>
  <c r="N816" i="10" s="1"/>
  <c r="M817" i="10" a="1"/>
  <c r="M817" i="10" s="1"/>
  <c r="N817" i="10" s="1"/>
  <c r="M818" i="10" a="1"/>
  <c r="M818" i="10" s="1"/>
  <c r="M819" i="10" a="1"/>
  <c r="M819" i="10" s="1"/>
  <c r="M820" i="10" a="1"/>
  <c r="M820" i="10" s="1"/>
  <c r="N820" i="10" s="1"/>
  <c r="M821" i="10" a="1"/>
  <c r="M821" i="10" s="1"/>
  <c r="N821" i="10" s="1"/>
  <c r="M822" i="10" a="1"/>
  <c r="M822" i="10" s="1"/>
  <c r="M823" i="10" a="1"/>
  <c r="M823" i="10" s="1"/>
  <c r="N823" i="10" s="1"/>
  <c r="M824" i="10" a="1"/>
  <c r="M824" i="10" s="1"/>
  <c r="M825" i="10" a="1"/>
  <c r="M825" i="10" s="1"/>
  <c r="M826" i="10" a="1"/>
  <c r="M826" i="10" s="1"/>
  <c r="N826" i="10" s="1"/>
  <c r="M827" i="10" a="1"/>
  <c r="M827" i="10" s="1"/>
  <c r="N827" i="10" s="1"/>
  <c r="M828" i="10" a="1"/>
  <c r="M828" i="10" s="1"/>
  <c r="N828" i="10" s="1"/>
  <c r="M829" i="10" a="1"/>
  <c r="M829" i="10" s="1"/>
  <c r="N829" i="10" s="1"/>
  <c r="M830" i="10" a="1"/>
  <c r="M830" i="10" s="1"/>
  <c r="N830" i="10" s="1"/>
  <c r="M831" i="10" a="1"/>
  <c r="M831" i="10"/>
  <c r="M832" i="10" a="1"/>
  <c r="M832" i="10" s="1"/>
  <c r="N832" i="10" s="1"/>
  <c r="M833" i="10" a="1"/>
  <c r="M833" i="10"/>
  <c r="M834" i="10" a="1"/>
  <c r="M834" i="10" s="1"/>
  <c r="N834" i="10" s="1"/>
  <c r="M835" i="10" a="1"/>
  <c r="M835" i="10" s="1"/>
  <c r="N835" i="10" s="1"/>
  <c r="M836" i="10" a="1"/>
  <c r="M836" i="10" s="1"/>
  <c r="M837" i="10" a="1"/>
  <c r="M837" i="10" s="1"/>
  <c r="N837" i="10" s="1"/>
  <c r="M838" i="10" a="1"/>
  <c r="M838" i="10" s="1"/>
  <c r="M839" i="10" a="1"/>
  <c r="M839" i="10" s="1"/>
  <c r="N839" i="10" s="1"/>
  <c r="M840" i="10" a="1"/>
  <c r="M840" i="10" s="1"/>
  <c r="M841" i="10" a="1"/>
  <c r="M841" i="10" s="1"/>
  <c r="N841" i="10" s="1"/>
  <c r="M842" i="10" a="1"/>
  <c r="M842" i="10" s="1"/>
  <c r="N842" i="10" s="1"/>
  <c r="M843" i="10" a="1"/>
  <c r="M843" i="10" s="1"/>
  <c r="N843" i="10" s="1"/>
  <c r="M844" i="10" a="1"/>
  <c r="M844" i="10" s="1"/>
  <c r="N844" i="10" s="1"/>
  <c r="M845" i="10" a="1"/>
  <c r="M845" i="10" s="1"/>
  <c r="N845" i="10" s="1"/>
  <c r="M846" i="10" a="1"/>
  <c r="M846" i="10" s="1"/>
  <c r="N846" i="10" s="1"/>
  <c r="M847" i="10" a="1"/>
  <c r="M847" i="10" s="1"/>
  <c r="N847" i="10" s="1"/>
  <c r="M848" i="10" a="1"/>
  <c r="M848" i="10" s="1"/>
  <c r="N848" i="10" s="1"/>
  <c r="M849" i="10" a="1"/>
  <c r="M849" i="10" s="1"/>
  <c r="N849" i="10" s="1"/>
  <c r="M850" i="10" a="1"/>
  <c r="M850" i="10" s="1"/>
  <c r="N850" i="10" s="1"/>
  <c r="M851" i="10" a="1"/>
  <c r="M851" i="10" s="1"/>
  <c r="N851" i="10" s="1"/>
  <c r="M852" i="10" a="1"/>
  <c r="M852" i="10" s="1"/>
  <c r="N852" i="10" s="1"/>
  <c r="M853" i="10" a="1"/>
  <c r="M853" i="10" s="1"/>
  <c r="N853" i="10" s="1"/>
  <c r="M854" i="10" a="1"/>
  <c r="M854" i="10" s="1"/>
  <c r="M855" i="10" a="1"/>
  <c r="M855" i="10" s="1"/>
  <c r="N855" i="10" s="1"/>
  <c r="M856" i="10" a="1"/>
  <c r="M856" i="10" s="1"/>
  <c r="M857" i="10" a="1"/>
  <c r="M857" i="10" s="1"/>
  <c r="N857" i="10" s="1"/>
  <c r="M858" i="10" a="1"/>
  <c r="M858" i="10" s="1"/>
  <c r="N858" i="10" s="1"/>
  <c r="M859" i="10" a="1"/>
  <c r="M859" i="10" s="1"/>
  <c r="N859" i="10" s="1"/>
  <c r="M860" i="10" a="1"/>
  <c r="M860" i="10" s="1"/>
  <c r="N860" i="10" s="1"/>
  <c r="M861" i="10" a="1"/>
  <c r="M861" i="10" s="1"/>
  <c r="N861" i="10" s="1"/>
  <c r="M862" i="10" a="1"/>
  <c r="M862" i="10" s="1"/>
  <c r="M863" i="10" a="1"/>
  <c r="M863" i="10" s="1"/>
  <c r="N863" i="10" s="1"/>
  <c r="M864" i="10" a="1"/>
  <c r="M864" i="10" s="1"/>
  <c r="N864" i="10" s="1"/>
  <c r="M865" i="10" a="1"/>
  <c r="M865" i="10" s="1"/>
  <c r="N865" i="10" s="1"/>
  <c r="M866" i="10" a="1"/>
  <c r="M866" i="10" s="1"/>
  <c r="N866" i="10" s="1"/>
  <c r="M867" i="10" a="1"/>
  <c r="M867" i="10" s="1"/>
  <c r="N867" i="10" s="1"/>
  <c r="M868" i="10" a="1"/>
  <c r="M868" i="10" s="1"/>
  <c r="N868" i="10" s="1"/>
  <c r="M869" i="10" a="1"/>
  <c r="M869" i="10" s="1"/>
  <c r="N869" i="10" s="1"/>
  <c r="M870" i="10" a="1"/>
  <c r="M870" i="10" s="1"/>
  <c r="N870" i="10" s="1"/>
  <c r="M871" i="10" a="1"/>
  <c r="M871" i="10" s="1"/>
  <c r="M872" i="10" a="1"/>
  <c r="M872" i="10" s="1"/>
  <c r="N872" i="10" s="1"/>
  <c r="M873" i="10" a="1"/>
  <c r="M873" i="10" s="1"/>
  <c r="N873" i="10" s="1"/>
  <c r="M874" i="10" a="1"/>
  <c r="M874" i="10" s="1"/>
  <c r="M875" i="10" a="1"/>
  <c r="M875" i="10" s="1"/>
  <c r="M876" i="10" a="1"/>
  <c r="M876" i="10" s="1"/>
  <c r="N876" i="10" s="1"/>
  <c r="M877" i="10" a="1"/>
  <c r="M877" i="10" s="1"/>
  <c r="N877" i="10" s="1"/>
  <c r="M878" i="10" a="1"/>
  <c r="M878" i="10" s="1"/>
  <c r="M879" i="10" a="1"/>
  <c r="M879" i="10" s="1"/>
  <c r="M880" i="10" a="1"/>
  <c r="M880" i="10" s="1"/>
  <c r="N880" i="10" s="1"/>
  <c r="M881" i="10" a="1"/>
  <c r="M881" i="10" s="1"/>
  <c r="N881" i="10" s="1"/>
  <c r="M882" i="10" a="1"/>
  <c r="M882" i="10" s="1"/>
  <c r="N882" i="10" s="1"/>
  <c r="M883" i="10" a="1"/>
  <c r="M883" i="10" s="1"/>
  <c r="N883" i="10" s="1"/>
  <c r="M884" i="10" a="1"/>
  <c r="M884" i="10" s="1"/>
  <c r="N884" i="10" s="1"/>
  <c r="M885" i="10" a="1"/>
  <c r="M885" i="10" s="1"/>
  <c r="N885" i="10" s="1"/>
  <c r="M886" i="10" a="1"/>
  <c r="M886" i="10" s="1"/>
  <c r="N886" i="10" s="1"/>
  <c r="M887" i="10" a="1"/>
  <c r="M887" i="10" s="1"/>
  <c r="N887" i="10" s="1"/>
  <c r="M888" i="10" a="1"/>
  <c r="M888" i="10" s="1"/>
  <c r="M889" i="10" a="1"/>
  <c r="M889" i="10" s="1"/>
  <c r="N889" i="10" s="1"/>
  <c r="M890" i="10" a="1"/>
  <c r="M890" i="10" s="1"/>
  <c r="N890" i="10" s="1"/>
  <c r="M891" i="10" a="1"/>
  <c r="M891" i="10" s="1"/>
  <c r="N891" i="10" s="1"/>
  <c r="M892" i="10" a="1"/>
  <c r="M892" i="10" s="1"/>
  <c r="N892" i="10" s="1"/>
  <c r="M893" i="10" a="1"/>
  <c r="M893" i="10" s="1"/>
  <c r="N893" i="10" s="1"/>
  <c r="M894" i="10" a="1"/>
  <c r="M894" i="10" s="1"/>
  <c r="N894" i="10" s="1"/>
  <c r="M895" i="10" a="1"/>
  <c r="M895" i="10" s="1"/>
  <c r="N895" i="10" s="1"/>
  <c r="M896" i="10" a="1"/>
  <c r="M896" i="10" s="1"/>
  <c r="M897" i="10" a="1"/>
  <c r="M897" i="10" s="1"/>
  <c r="N897" i="10" s="1"/>
  <c r="M898" i="10" a="1"/>
  <c r="M898" i="10" s="1"/>
  <c r="N898" i="10" s="1"/>
  <c r="M899" i="10" a="1"/>
  <c r="M899" i="10" s="1"/>
  <c r="N899" i="10" s="1"/>
  <c r="M900" i="10" a="1"/>
  <c r="M900" i="10"/>
  <c r="M901" i="10" a="1"/>
  <c r="M901" i="10" s="1"/>
  <c r="N901" i="10" s="1"/>
  <c r="M902" i="10" a="1"/>
  <c r="M902" i="10" s="1"/>
  <c r="N902" i="10" s="1"/>
  <c r="M903" i="10" a="1"/>
  <c r="M903" i="10" s="1"/>
  <c r="N903" i="10" s="1"/>
  <c r="M904" i="10" a="1"/>
  <c r="M904" i="10" s="1"/>
  <c r="N904" i="10" s="1"/>
  <c r="M905" i="10" a="1"/>
  <c r="M905" i="10" s="1"/>
  <c r="M906" i="10" a="1"/>
  <c r="M906" i="10" s="1"/>
  <c r="M907" i="10" a="1"/>
  <c r="M907" i="10" s="1"/>
  <c r="M908" i="10" a="1"/>
  <c r="M908" i="10" s="1"/>
  <c r="N908" i="10" s="1"/>
  <c r="M909" i="10" a="1"/>
  <c r="M909" i="10" s="1"/>
  <c r="N909" i="10" s="1"/>
  <c r="M910" i="10" a="1"/>
  <c r="M910" i="10" s="1"/>
  <c r="M911" i="10" a="1"/>
  <c r="M911" i="10" s="1"/>
  <c r="M912" i="10" a="1"/>
  <c r="M912" i="10" s="1"/>
  <c r="N912" i="10" s="1"/>
  <c r="M913" i="10" a="1"/>
  <c r="M913" i="10"/>
  <c r="N913" i="10" s="1"/>
  <c r="M914" i="10" a="1"/>
  <c r="M914" i="10" s="1"/>
  <c r="N914" i="10" s="1"/>
  <c r="M915" i="10" a="1"/>
  <c r="M915" i="10" s="1"/>
  <c r="N915" i="10" s="1"/>
  <c r="M916" i="10" a="1"/>
  <c r="M916" i="10" s="1"/>
  <c r="N916" i="10" s="1"/>
  <c r="M917" i="10" a="1"/>
  <c r="M917" i="10" s="1"/>
  <c r="N917" i="10" s="1"/>
  <c r="M918" i="10" a="1"/>
  <c r="M918" i="10" s="1"/>
  <c r="M919" i="10" a="1"/>
  <c r="M919" i="10" s="1"/>
  <c r="N919" i="10" s="1"/>
  <c r="M920" i="10" a="1"/>
  <c r="M920" i="10" s="1"/>
  <c r="M921" i="10" a="1"/>
  <c r="M921" i="10" s="1"/>
  <c r="N921" i="10" s="1"/>
  <c r="M922" i="10" a="1"/>
  <c r="M922" i="10" s="1"/>
  <c r="M923" i="10" a="1"/>
  <c r="M923" i="10" s="1"/>
  <c r="M924" i="10" a="1"/>
  <c r="M924" i="10" s="1"/>
  <c r="N924" i="10" s="1"/>
  <c r="M925" i="10" a="1"/>
  <c r="M925" i="10" s="1"/>
  <c r="N925" i="10" s="1"/>
  <c r="M926" i="10" a="1"/>
  <c r="M926" i="10" s="1"/>
  <c r="N926" i="10" s="1"/>
  <c r="M927" i="10" a="1"/>
  <c r="M927" i="10" s="1"/>
  <c r="N927" i="10" s="1"/>
  <c r="M928" i="10" a="1"/>
  <c r="M928" i="10" s="1"/>
  <c r="N928" i="10" s="1"/>
  <c r="M929" i="10" a="1"/>
  <c r="M929" i="10" s="1"/>
  <c r="N929" i="10" s="1"/>
  <c r="M930" i="10" a="1"/>
  <c r="M930" i="10" s="1"/>
  <c r="M931" i="10" a="1"/>
  <c r="M931" i="10" s="1"/>
  <c r="N931" i="10" s="1"/>
  <c r="M932" i="10" a="1"/>
  <c r="M932" i="10" s="1"/>
  <c r="N932" i="10" s="1"/>
  <c r="M933" i="10" a="1"/>
  <c r="M933" i="10" s="1"/>
  <c r="N933" i="10" s="1"/>
  <c r="M934" i="10" a="1"/>
  <c r="M934" i="10" s="1"/>
  <c r="M935" i="10" a="1"/>
  <c r="M935" i="10" s="1"/>
  <c r="M936" i="10" a="1"/>
  <c r="M936" i="10" s="1"/>
  <c r="M937" i="10" a="1"/>
  <c r="M937" i="10" s="1"/>
  <c r="N937" i="10" s="1"/>
  <c r="M938" i="10" a="1"/>
  <c r="M938" i="10" s="1"/>
  <c r="M939" i="10" a="1"/>
  <c r="M939" i="10" s="1"/>
  <c r="N939" i="10" s="1"/>
  <c r="M940" i="10" a="1"/>
  <c r="M940" i="10" s="1"/>
  <c r="N940" i="10" s="1"/>
  <c r="M941" i="10" a="1"/>
  <c r="M941" i="10" s="1"/>
  <c r="N941" i="10" s="1"/>
  <c r="M942" i="10" a="1"/>
  <c r="M942" i="10" s="1"/>
  <c r="M943" i="10" a="1"/>
  <c r="M943" i="10" s="1"/>
  <c r="N943" i="10" s="1"/>
  <c r="M944" i="10" a="1"/>
  <c r="M944" i="10" s="1"/>
  <c r="N944" i="10" s="1"/>
  <c r="M945" i="10" a="1"/>
  <c r="M945" i="10" s="1"/>
  <c r="M946" i="10" a="1"/>
  <c r="M946" i="10" s="1"/>
  <c r="M947" i="10" a="1"/>
  <c r="M947" i="10" s="1"/>
  <c r="N947" i="10" s="1"/>
  <c r="M948" i="10" a="1"/>
  <c r="M948" i="10" s="1"/>
  <c r="N948" i="10" s="1"/>
  <c r="M949" i="10" a="1"/>
  <c r="M949" i="10" s="1"/>
  <c r="N949" i="10" s="1"/>
  <c r="M950" i="10" a="1"/>
  <c r="M950" i="10" s="1"/>
  <c r="N950" i="10" s="1"/>
  <c r="M951" i="10" a="1"/>
  <c r="M951" i="10" s="1"/>
  <c r="N951" i="10" s="1"/>
  <c r="M952" i="10" a="1"/>
  <c r="M952" i="10" s="1"/>
  <c r="N952" i="10" s="1"/>
  <c r="M953" i="10" a="1"/>
  <c r="M953" i="10" s="1"/>
  <c r="N953" i="10" s="1"/>
  <c r="M954" i="10" a="1"/>
  <c r="M954" i="10" s="1"/>
  <c r="M955" i="10" a="1"/>
  <c r="M955" i="10" s="1"/>
  <c r="N955" i="10" s="1"/>
  <c r="M956" i="10" a="1"/>
  <c r="M956" i="10" s="1"/>
  <c r="M957" i="10" a="1"/>
  <c r="M957" i="10" s="1"/>
  <c r="N957" i="10" s="1"/>
  <c r="M958" i="10" a="1"/>
  <c r="M958" i="10"/>
  <c r="M959" i="10" a="1"/>
  <c r="M959" i="10" s="1"/>
  <c r="N959" i="10" s="1"/>
  <c r="M960" i="10" a="1"/>
  <c r="M960" i="10" s="1"/>
  <c r="N960" i="10" s="1"/>
  <c r="M961" i="10" a="1"/>
  <c r="M961" i="10" s="1"/>
  <c r="M962" i="10" a="1"/>
  <c r="M962" i="10" s="1"/>
  <c r="N962" i="10" s="1"/>
  <c r="M963" i="10" a="1"/>
  <c r="M963" i="10" s="1"/>
  <c r="M964" i="10" a="1"/>
  <c r="M964" i="10" s="1"/>
  <c r="N964" i="10" s="1"/>
  <c r="M965" i="10" a="1"/>
  <c r="M965" i="10"/>
  <c r="N965" i="10" s="1"/>
  <c r="M966" i="10" a="1"/>
  <c r="M966" i="10" s="1"/>
  <c r="N966" i="10" s="1"/>
  <c r="M967" i="10" a="1"/>
  <c r="M967" i="10" s="1"/>
  <c r="N967" i="10" s="1"/>
  <c r="M968" i="10" a="1"/>
  <c r="M968" i="10" s="1"/>
  <c r="N968" i="10" s="1"/>
  <c r="M969" i="10" a="1"/>
  <c r="M969" i="10" s="1"/>
  <c r="N969" i="10" s="1"/>
  <c r="M970" i="10" a="1"/>
  <c r="M970" i="10" s="1"/>
  <c r="M971" i="10" a="1"/>
  <c r="M971" i="10" s="1"/>
  <c r="N971" i="10" s="1"/>
  <c r="M972" i="10" a="1"/>
  <c r="M972" i="10" s="1"/>
  <c r="N972" i="10" s="1"/>
  <c r="M973" i="10" a="1"/>
  <c r="M973" i="10" s="1"/>
  <c r="N973" i="10" s="1"/>
  <c r="M974" i="10" a="1"/>
  <c r="M974" i="10" s="1"/>
  <c r="N974" i="10" s="1"/>
  <c r="M975" i="10" a="1"/>
  <c r="M975" i="10" s="1"/>
  <c r="M976" i="10" a="1"/>
  <c r="M976" i="10" s="1"/>
  <c r="N976" i="10" s="1"/>
  <c r="M977" i="10" a="1"/>
  <c r="M977" i="10" s="1"/>
  <c r="N977" i="10" s="1"/>
  <c r="M978" i="10" a="1"/>
  <c r="M978" i="10" s="1"/>
  <c r="M979" i="10" a="1"/>
  <c r="M979" i="10" s="1"/>
  <c r="N979" i="10" s="1"/>
  <c r="M980" i="10" a="1"/>
  <c r="M980" i="10"/>
  <c r="M981" i="10" a="1"/>
  <c r="M981" i="10" s="1"/>
  <c r="N981" i="10" s="1"/>
  <c r="M982" i="10" a="1"/>
  <c r="M982" i="10" s="1"/>
  <c r="N982" i="10" s="1"/>
  <c r="M983" i="10" a="1"/>
  <c r="M983" i="10" s="1"/>
  <c r="N983" i="10" s="1"/>
  <c r="M984" i="10" a="1"/>
  <c r="M984" i="10" s="1"/>
  <c r="N984" i="10" s="1"/>
  <c r="M985" i="10" a="1"/>
  <c r="M985" i="10" s="1"/>
  <c r="N985" i="10" s="1"/>
  <c r="M986" i="10" a="1"/>
  <c r="M986" i="10" s="1"/>
  <c r="M987" i="10" a="1"/>
  <c r="M987" i="10" s="1"/>
  <c r="M988" i="10" a="1"/>
  <c r="M988" i="10" s="1"/>
  <c r="N988" i="10" s="1"/>
  <c r="M989" i="10" a="1"/>
  <c r="M989" i="10" s="1"/>
  <c r="N989" i="10" s="1"/>
  <c r="M990" i="10" a="1"/>
  <c r="M990" i="10" s="1"/>
  <c r="N990" i="10" s="1"/>
  <c r="M991" i="10" a="1"/>
  <c r="M991" i="10" s="1"/>
  <c r="N991" i="10" s="1"/>
  <c r="M992" i="10" a="1"/>
  <c r="M992" i="10" s="1"/>
  <c r="N992" i="10" s="1"/>
  <c r="M993" i="10" a="1"/>
  <c r="M993" i="10" s="1"/>
  <c r="N993" i="10" s="1"/>
  <c r="M994" i="10" a="1"/>
  <c r="M994" i="10" s="1"/>
  <c r="N994" i="10" s="1"/>
  <c r="M995" i="10" a="1"/>
  <c r="M995" i="10" s="1"/>
  <c r="N995" i="10" s="1"/>
  <c r="M996" i="10" a="1"/>
  <c r="M996" i="10" s="1"/>
  <c r="N996" i="10" s="1"/>
  <c r="M997" i="10" a="1"/>
  <c r="M997" i="10"/>
  <c r="N997" i="10" s="1"/>
  <c r="M998" i="10" a="1"/>
  <c r="M998" i="10" s="1"/>
  <c r="N998" i="10" s="1"/>
  <c r="M999" i="10" a="1"/>
  <c r="M999" i="10" s="1"/>
  <c r="N999" i="10" s="1"/>
  <c r="M1000" i="10" a="1"/>
  <c r="M1000" i="10" s="1"/>
  <c r="N1000" i="10" s="1"/>
  <c r="M1001" i="10" a="1"/>
  <c r="M1001" i="10" s="1"/>
  <c r="N1001" i="10" s="1"/>
  <c r="M1002" i="10" a="1"/>
  <c r="M1002" i="10" s="1"/>
  <c r="M1003" i="10" a="1"/>
  <c r="M1003" i="10" s="1"/>
  <c r="N1003" i="10" s="1"/>
  <c r="M1004" i="10" a="1"/>
  <c r="M1004" i="10" s="1"/>
  <c r="N1004" i="10" s="1"/>
  <c r="M1005" i="10" a="1"/>
  <c r="M1005" i="10" s="1"/>
  <c r="N1005" i="10" s="1"/>
  <c r="M1006" i="10" a="1"/>
  <c r="M1006" i="10" s="1"/>
  <c r="N1006" i="10" s="1"/>
  <c r="M1007" i="10" a="1"/>
  <c r="M1007" i="10" s="1"/>
  <c r="N1007" i="10" s="1"/>
  <c r="M1008" i="10" a="1"/>
  <c r="M1008" i="10" s="1"/>
  <c r="N1008" i="10" s="1"/>
  <c r="M1009" i="10" a="1"/>
  <c r="M1009" i="10" s="1"/>
  <c r="N1009" i="10" s="1"/>
  <c r="M1010" i="10" a="1"/>
  <c r="M1010" i="10" s="1"/>
  <c r="M1011" i="10" a="1"/>
  <c r="M1011" i="10" s="1"/>
  <c r="N1011" i="10" s="1"/>
  <c r="M1012" i="10" a="1"/>
  <c r="M1012" i="10" s="1"/>
  <c r="N1012" i="10" s="1"/>
  <c r="M1013" i="10" a="1"/>
  <c r="M1013" i="10" s="1"/>
  <c r="N1013" i="10" s="1"/>
  <c r="M1014" i="10" a="1"/>
  <c r="M1014" i="10" s="1"/>
  <c r="N1014" i="10" s="1"/>
  <c r="M1015" i="10" a="1"/>
  <c r="M1015" i="10" s="1"/>
  <c r="N1015" i="10" s="1"/>
  <c r="M1016" i="10" a="1"/>
  <c r="M1016" i="10" s="1"/>
  <c r="N1016" i="10" s="1"/>
  <c r="M1017" i="10" a="1"/>
  <c r="M1017" i="10" s="1"/>
  <c r="N1017" i="10" s="1"/>
  <c r="M1018" i="10" a="1"/>
  <c r="M1018" i="10" s="1"/>
  <c r="M1019" i="10" a="1"/>
  <c r="M1019" i="10" s="1"/>
  <c r="N1019" i="10" s="1"/>
  <c r="M1020" i="10" a="1"/>
  <c r="M1020" i="10" s="1"/>
  <c r="N1020" i="10" s="1"/>
  <c r="M1021" i="10" a="1"/>
  <c r="M1021" i="10" s="1"/>
  <c r="M1022" i="10" a="1"/>
  <c r="M1022" i="10" s="1"/>
  <c r="N1022" i="10" s="1"/>
  <c r="M1023" i="10" a="1"/>
  <c r="M1023" i="10" s="1"/>
  <c r="N1023" i="10" s="1"/>
  <c r="M1024" i="10" a="1"/>
  <c r="M1024" i="10" s="1"/>
  <c r="N1024" i="10" s="1"/>
  <c r="M1025" i="10" a="1"/>
  <c r="M1025" i="10" s="1"/>
  <c r="N1025" i="10" s="1"/>
  <c r="M1026" i="10" a="1"/>
  <c r="M1026" i="10" s="1"/>
  <c r="M1027" i="10" a="1"/>
  <c r="M1027" i="10" s="1"/>
  <c r="N1027" i="10" s="1"/>
  <c r="M1028" i="10" a="1"/>
  <c r="M1028" i="10" s="1"/>
  <c r="N1028" i="10" s="1"/>
  <c r="M1029" i="10" a="1"/>
  <c r="M1029" i="10" s="1"/>
  <c r="N1029" i="10" s="1"/>
  <c r="M1030" i="10" a="1"/>
  <c r="M1030" i="10" s="1"/>
  <c r="N1030" i="10" s="1"/>
  <c r="M1031" i="10" a="1"/>
  <c r="M1031" i="10" s="1"/>
  <c r="N1031" i="10" s="1"/>
  <c r="M1032" i="10" a="1"/>
  <c r="M1032" i="10" s="1"/>
  <c r="N1032" i="10" s="1"/>
  <c r="M1033" i="10" a="1"/>
  <c r="M1033" i="10" s="1"/>
  <c r="N1033" i="10" s="1"/>
  <c r="M1034" i="10" a="1"/>
  <c r="M1034" i="10" s="1"/>
  <c r="M1035" i="10" a="1"/>
  <c r="M1035" i="10" s="1"/>
  <c r="M1036" i="10" a="1"/>
  <c r="M1036" i="10" s="1"/>
  <c r="M1037" i="10" a="1"/>
  <c r="M1037" i="10" s="1"/>
  <c r="N1037" i="10" s="1"/>
  <c r="M1038" i="10" a="1"/>
  <c r="M1038" i="10" s="1"/>
  <c r="N1038" i="10" s="1"/>
  <c r="M1039" i="10" a="1"/>
  <c r="M1039" i="10" s="1"/>
  <c r="N1039" i="10" s="1"/>
  <c r="M1040" i="10" a="1"/>
  <c r="M1040" i="10" s="1"/>
  <c r="N1040" i="10" s="1"/>
  <c r="M1041" i="10" a="1"/>
  <c r="M1041" i="10" s="1"/>
  <c r="N1041" i="10" s="1"/>
  <c r="M1042" i="10" a="1"/>
  <c r="M1042" i="10" s="1"/>
  <c r="N1042" i="10" s="1"/>
  <c r="M1043" i="10" a="1"/>
  <c r="M1043" i="10" s="1"/>
  <c r="N1043" i="10" s="1"/>
  <c r="M1044" i="10" a="1"/>
  <c r="M1044" i="10" s="1"/>
  <c r="N1044" i="10" s="1"/>
  <c r="M1045" i="10" a="1"/>
  <c r="M1045" i="10" s="1"/>
  <c r="N1045" i="10" s="1"/>
  <c r="M1046" i="10" a="1"/>
  <c r="M1046" i="10" s="1"/>
  <c r="N1046" i="10" s="1"/>
  <c r="M1047" i="10" a="1"/>
  <c r="M1047" i="10" s="1"/>
  <c r="N1047" i="10" s="1"/>
  <c r="M1048" i="10" a="1"/>
  <c r="M1048" i="10" s="1"/>
  <c r="N1048" i="10" s="1"/>
  <c r="M1049" i="10" a="1"/>
  <c r="M1049" i="10" s="1"/>
  <c r="N1049" i="10" s="1"/>
  <c r="M1050" i="10" a="1"/>
  <c r="M1050" i="10" s="1"/>
  <c r="M1051" i="10" a="1"/>
  <c r="M1051" i="10" s="1"/>
  <c r="N1051" i="10" s="1"/>
  <c r="M1052" i="10" a="1"/>
  <c r="M1052" i="10" s="1"/>
  <c r="M1053" i="10" a="1"/>
  <c r="M1053" i="10" s="1"/>
  <c r="M1054" i="10" a="1"/>
  <c r="M1054" i="10" s="1"/>
  <c r="N1054" i="10" s="1"/>
  <c r="M1055" i="10" a="1"/>
  <c r="M1055" i="10" s="1"/>
  <c r="N1055" i="10" s="1"/>
  <c r="M1056" i="10" a="1"/>
  <c r="M1056" i="10" s="1"/>
  <c r="N1056" i="10" s="1"/>
  <c r="M1057" i="10" a="1"/>
  <c r="M1057" i="10" s="1"/>
  <c r="N1057" i="10" s="1"/>
  <c r="M1058" i="10" a="1"/>
  <c r="M1058" i="10" s="1"/>
  <c r="M1059" i="10" a="1"/>
  <c r="M1059" i="10" s="1"/>
  <c r="N1059" i="10" s="1"/>
  <c r="M1060" i="10" a="1"/>
  <c r="M1060" i="10" s="1"/>
  <c r="N1060" i="10" s="1"/>
  <c r="M1061" i="10" a="1"/>
  <c r="M1061" i="10" s="1"/>
  <c r="N1061" i="10" s="1"/>
  <c r="M1062" i="10" a="1"/>
  <c r="M1062" i="10" s="1"/>
  <c r="N1062" i="10" s="1"/>
  <c r="M1063" i="10" a="1"/>
  <c r="M1063" i="10" s="1"/>
  <c r="N1063" i="10" s="1"/>
  <c r="M1064" i="10" a="1"/>
  <c r="M1064" i="10" s="1"/>
  <c r="N1064" i="10" s="1"/>
  <c r="M1065" i="10" a="1"/>
  <c r="M1065" i="10" s="1"/>
  <c r="N1065" i="10" s="1"/>
  <c r="M1066" i="10" a="1"/>
  <c r="M1066" i="10" s="1"/>
  <c r="M1067" i="10" a="1"/>
  <c r="M1067" i="10" s="1"/>
  <c r="M1068" i="10" a="1"/>
  <c r="M1068" i="10" s="1"/>
  <c r="N1068" i="10" s="1"/>
  <c r="M1069" i="10" a="1"/>
  <c r="M1069" i="10" s="1"/>
  <c r="N1069" i="10" s="1"/>
  <c r="M1070" i="10" a="1"/>
  <c r="M1070" i="10" s="1"/>
  <c r="N1070" i="10" s="1"/>
  <c r="M1071" i="10" a="1"/>
  <c r="M1071" i="10" s="1"/>
  <c r="M1072" i="10" a="1"/>
  <c r="M1072" i="10" s="1"/>
  <c r="N1072" i="10" s="1"/>
  <c r="M1073" i="10" a="1"/>
  <c r="M1073" i="10" s="1"/>
  <c r="N1073" i="10" s="1"/>
  <c r="M1074" i="10" a="1"/>
  <c r="M1074" i="10" s="1"/>
  <c r="M1075" i="10" a="1"/>
  <c r="M1075" i="10" s="1"/>
  <c r="N1075" i="10" s="1"/>
  <c r="M1076" i="10" a="1"/>
  <c r="M1076" i="10" s="1"/>
  <c r="N1076" i="10" s="1"/>
  <c r="M1077" i="10" a="1"/>
  <c r="M1077" i="10" s="1"/>
  <c r="N1077" i="10" s="1"/>
  <c r="M1078" i="10" a="1"/>
  <c r="M1078" i="10" s="1"/>
  <c r="N1078" i="10" s="1"/>
  <c r="M1079" i="10" a="1"/>
  <c r="M1079" i="10" s="1"/>
  <c r="N1079" i="10" s="1"/>
  <c r="M1080" i="10" a="1"/>
  <c r="M1080" i="10" s="1"/>
  <c r="N1080" i="10" s="1"/>
  <c r="M1081" i="10" a="1"/>
  <c r="M1081" i="10" s="1"/>
  <c r="N1081" i="10" s="1"/>
  <c r="M1082" i="10" a="1"/>
  <c r="M1082" i="10" s="1"/>
  <c r="M1083" i="10" a="1"/>
  <c r="M1083" i="10" s="1"/>
  <c r="N1083" i="10" s="1"/>
  <c r="M1084" i="10" a="1"/>
  <c r="M1084" i="10" s="1"/>
  <c r="N1084" i="10" s="1"/>
  <c r="M1085" i="10" a="1"/>
  <c r="M1085" i="10" s="1"/>
  <c r="N1085" i="10" s="1"/>
  <c r="M1086" i="10" a="1"/>
  <c r="M1086" i="10" s="1"/>
  <c r="N1086" i="10" s="1"/>
  <c r="M1087" i="10" a="1"/>
  <c r="M1087" i="10" s="1"/>
  <c r="N1087" i="10" s="1"/>
  <c r="M1088" i="10" a="1"/>
  <c r="M1088" i="10" s="1"/>
  <c r="N1088" i="10" s="1"/>
  <c r="M1089" i="10" a="1"/>
  <c r="M1089" i="10" s="1"/>
  <c r="N1089" i="10" s="1"/>
  <c r="M1090" i="10" a="1"/>
  <c r="M1090" i="10" s="1"/>
  <c r="M1091" i="10" a="1"/>
  <c r="M1091" i="10" s="1"/>
  <c r="N1091" i="10" s="1"/>
  <c r="M1092" i="10" a="1"/>
  <c r="M1092" i="10" s="1"/>
  <c r="N1092" i="10" s="1"/>
  <c r="M1093" i="10" a="1"/>
  <c r="M1093" i="10" s="1"/>
  <c r="N1093" i="10" s="1"/>
  <c r="M1094" i="10" a="1"/>
  <c r="M1094" i="10" s="1"/>
  <c r="N1094" i="10" s="1"/>
  <c r="M1095" i="10" a="1"/>
  <c r="M1095" i="10" s="1"/>
  <c r="N1095" i="10" s="1"/>
  <c r="M1096" i="10" a="1"/>
  <c r="M1096" i="10" s="1"/>
  <c r="N1096" i="10" s="1"/>
  <c r="M1097" i="10" a="1"/>
  <c r="M1097" i="10" s="1"/>
  <c r="N1097" i="10" s="1"/>
  <c r="M1098" i="10" a="1"/>
  <c r="M1098" i="10" s="1"/>
  <c r="N1098" i="10" s="1"/>
  <c r="M1099" i="10" a="1"/>
  <c r="M1099" i="10" s="1"/>
  <c r="N1099" i="10" s="1"/>
  <c r="M1100" i="10" a="1"/>
  <c r="M1100" i="10" s="1"/>
  <c r="N1100" i="10" s="1"/>
  <c r="M1101" i="10" a="1"/>
  <c r="M1101" i="10" s="1"/>
  <c r="N1101" i="10" s="1"/>
  <c r="M1102" i="10" a="1"/>
  <c r="M1102" i="10" s="1"/>
  <c r="N1102" i="10" s="1"/>
  <c r="M1103" i="10" a="1"/>
  <c r="M1103" i="10" s="1"/>
  <c r="M1104" i="10" a="1"/>
  <c r="M1104" i="10" s="1"/>
  <c r="N1104" i="10" s="1"/>
  <c r="M1105" i="10" a="1"/>
  <c r="M1105" i="10" s="1"/>
  <c r="M1106" i="10" a="1"/>
  <c r="M1106" i="10" s="1"/>
  <c r="M1107" i="10" a="1"/>
  <c r="M1107" i="10" s="1"/>
  <c r="N1107" i="10" s="1"/>
  <c r="M1108" i="10" a="1"/>
  <c r="M1108" i="10" s="1"/>
  <c r="N1108" i="10" s="1"/>
  <c r="M1109" i="10" a="1"/>
  <c r="M1109" i="10" s="1"/>
  <c r="N1109" i="10" s="1"/>
  <c r="M1110" i="10" a="1"/>
  <c r="M1110" i="10" s="1"/>
  <c r="N1110" i="10" s="1"/>
  <c r="M1111" i="10" a="1"/>
  <c r="M1111" i="10" s="1"/>
  <c r="N1111" i="10" s="1"/>
  <c r="M1112" i="10" a="1"/>
  <c r="M1112" i="10" s="1"/>
  <c r="N1112" i="10" s="1"/>
  <c r="M1113" i="10" a="1"/>
  <c r="M1113" i="10" s="1"/>
  <c r="N1113" i="10" s="1"/>
  <c r="M1114" i="10" a="1"/>
  <c r="M1114" i="10" s="1"/>
  <c r="M1115" i="10" a="1"/>
  <c r="M1115" i="10" s="1"/>
  <c r="N1115" i="10" s="1"/>
  <c r="M1116" i="10" a="1"/>
  <c r="M1116" i="10" s="1"/>
  <c r="N1116" i="10" s="1"/>
  <c r="M1117" i="10" a="1"/>
  <c r="M1117" i="10" s="1"/>
  <c r="N1117" i="10" s="1"/>
  <c r="M1118" i="10" a="1"/>
  <c r="M1118" i="10" s="1"/>
  <c r="N1118" i="10" s="1"/>
  <c r="M1119" i="10" a="1"/>
  <c r="M1119" i="10" s="1"/>
  <c r="N1119" i="10" s="1"/>
  <c r="M1120" i="10" a="1"/>
  <c r="M1120" i="10" s="1"/>
  <c r="N1120" i="10" s="1"/>
  <c r="M1121" i="10" a="1"/>
  <c r="M1121" i="10" s="1"/>
  <c r="N1121" i="10" s="1"/>
  <c r="M1122" i="10" a="1"/>
  <c r="M1122" i="10" s="1"/>
  <c r="M1123" i="10" a="1"/>
  <c r="M1123" i="10" s="1"/>
  <c r="N1123" i="10" s="1"/>
  <c r="M1124" i="10" a="1"/>
  <c r="M1124" i="10" s="1"/>
  <c r="M1125" i="10" a="1"/>
  <c r="M1125" i="10" s="1"/>
  <c r="M1126" i="10" a="1"/>
  <c r="M1126" i="10" s="1"/>
  <c r="N1126" i="10" s="1"/>
  <c r="M1127" i="10" a="1"/>
  <c r="M1127" i="10" s="1"/>
  <c r="N1127" i="10" s="1"/>
  <c r="M1128" i="10" a="1"/>
  <c r="M1128" i="10" s="1"/>
  <c r="N1128" i="10" s="1"/>
  <c r="M1129" i="10" a="1"/>
  <c r="M1129" i="10" s="1"/>
  <c r="N1129" i="10" s="1"/>
  <c r="M1130" i="10" a="1"/>
  <c r="M1130" i="10" s="1"/>
  <c r="M1131" i="10" a="1"/>
  <c r="M1131" i="10" s="1"/>
  <c r="N1131" i="10" s="1"/>
  <c r="M1132" i="10" a="1"/>
  <c r="M1132" i="10" s="1"/>
  <c r="N1132" i="10" s="1"/>
  <c r="M1133" i="10" a="1"/>
  <c r="M1133" i="10" s="1"/>
  <c r="N1133" i="10" s="1"/>
  <c r="M1134" i="10" a="1"/>
  <c r="M1134" i="10" s="1"/>
  <c r="N1134" i="10" s="1"/>
  <c r="M1135" i="10" a="1"/>
  <c r="M1135" i="10"/>
  <c r="M1136" i="10" a="1"/>
  <c r="M1136" i="10" s="1"/>
  <c r="N1136" i="10" s="1"/>
  <c r="M1137" i="10" a="1"/>
  <c r="M1137" i="10" s="1"/>
  <c r="N1137" i="10" s="1"/>
  <c r="M1138" i="10" a="1"/>
  <c r="M1138" i="10" s="1"/>
  <c r="M1139" i="10" a="1"/>
  <c r="M1139" i="10" s="1"/>
  <c r="N1139" i="10" s="1"/>
  <c r="M1140" i="10" a="1"/>
  <c r="M1140" i="10" s="1"/>
  <c r="N1140" i="10" s="1"/>
  <c r="M1141" i="10" a="1"/>
  <c r="M1141" i="10" s="1"/>
  <c r="N1141" i="10" s="1"/>
  <c r="M1142" i="10" a="1"/>
  <c r="M1142" i="10" s="1"/>
  <c r="N1142" i="10" s="1"/>
  <c r="M1143" i="10" a="1"/>
  <c r="M1143" i="10" s="1"/>
  <c r="N1143" i="10" s="1"/>
  <c r="M1144" i="10" a="1"/>
  <c r="M1144" i="10" s="1"/>
  <c r="N1144" i="10" s="1"/>
  <c r="M1145" i="10" a="1"/>
  <c r="M1145" i="10" s="1"/>
  <c r="N1145" i="10" s="1"/>
  <c r="M1146" i="10" a="1"/>
  <c r="M1146" i="10" s="1"/>
  <c r="N1146" i="10" s="1"/>
  <c r="M1147" i="10" a="1"/>
  <c r="M1147" i="10" s="1"/>
  <c r="N1147" i="10" s="1"/>
  <c r="M1148" i="10" a="1"/>
  <c r="M1148" i="10" s="1"/>
  <c r="M1149" i="10" a="1"/>
  <c r="M1149" i="10" s="1"/>
  <c r="M1150" i="10" a="1"/>
  <c r="M1150" i="10" s="1"/>
  <c r="N1150" i="10" s="1"/>
  <c r="M1151" i="10" a="1"/>
  <c r="M1151" i="10" s="1"/>
  <c r="N1151" i="10" s="1"/>
  <c r="M1152" i="10" a="1"/>
  <c r="M1152" i="10" s="1"/>
  <c r="N1152" i="10" s="1"/>
  <c r="M1153" i="10" a="1"/>
  <c r="M1153" i="10" s="1"/>
  <c r="N1153" i="10" s="1"/>
  <c r="M1154" i="10" a="1"/>
  <c r="M1154" i="10" s="1"/>
  <c r="N1154" i="10" s="1"/>
  <c r="M1155" i="10" a="1"/>
  <c r="M1155" i="10" s="1"/>
  <c r="N1155" i="10" s="1"/>
  <c r="M1156" i="10" a="1"/>
  <c r="M1156" i="10" s="1"/>
  <c r="N1156" i="10" s="1"/>
  <c r="M1157" i="10" a="1"/>
  <c r="M1157" i="10" s="1"/>
  <c r="N1157" i="10" s="1"/>
  <c r="M1158" i="10" a="1"/>
  <c r="M1158" i="10" s="1"/>
  <c r="N1158" i="10" s="1"/>
  <c r="M1159" i="10" a="1"/>
  <c r="M1159" i="10" s="1"/>
  <c r="N1159" i="10" s="1"/>
  <c r="M1160" i="10" a="1"/>
  <c r="M1160" i="10" s="1"/>
  <c r="N1160" i="10" s="1"/>
  <c r="M1161" i="10" a="1"/>
  <c r="M1161" i="10" s="1"/>
  <c r="N1161" i="10" s="1"/>
  <c r="M1162" i="10" a="1"/>
  <c r="M1162" i="10" s="1"/>
  <c r="M1163" i="10" a="1"/>
  <c r="M1163" i="10" s="1"/>
  <c r="N1163" i="10" s="1"/>
  <c r="M1164" i="10" a="1"/>
  <c r="M1164" i="10" s="1"/>
  <c r="N1164" i="10" s="1"/>
  <c r="M1165" i="10" a="1"/>
  <c r="M1165" i="10" s="1"/>
  <c r="N1165" i="10" s="1"/>
  <c r="M1166" i="10" a="1"/>
  <c r="M1166" i="10" s="1"/>
  <c r="N1166" i="10" s="1"/>
  <c r="M1167" i="10" a="1"/>
  <c r="M1167" i="10" s="1"/>
  <c r="N1167" i="10" s="1"/>
  <c r="M1168" i="10" a="1"/>
  <c r="M1168" i="10" s="1"/>
  <c r="N1168" i="10" s="1"/>
  <c r="M1169" i="10" a="1"/>
  <c r="M1169" i="10" s="1"/>
  <c r="N1169" i="10" s="1"/>
  <c r="M1170" i="10" a="1"/>
  <c r="M1170" i="10" s="1"/>
  <c r="N1170" i="10" s="1"/>
  <c r="M1171" i="10" a="1"/>
  <c r="M1171" i="10" s="1"/>
  <c r="M1172" i="10" a="1"/>
  <c r="M1172" i="10" s="1"/>
  <c r="N1172" i="10" s="1"/>
  <c r="M1173" i="10" a="1"/>
  <c r="M1173" i="10" s="1"/>
  <c r="N1173" i="10" s="1"/>
  <c r="M1174" i="10" a="1"/>
  <c r="M1174" i="10" s="1"/>
  <c r="N1174" i="10" s="1"/>
  <c r="M1175" i="10" a="1"/>
  <c r="M1175" i="10" s="1"/>
  <c r="M1176" i="10" a="1"/>
  <c r="M1176" i="10" s="1"/>
  <c r="N1176" i="10" s="1"/>
  <c r="M1177" i="10" a="1"/>
  <c r="M1177" i="10" s="1"/>
  <c r="N1177" i="10" s="1"/>
  <c r="M1178" i="10" a="1"/>
  <c r="M1178" i="10" s="1"/>
  <c r="N1178" i="10" s="1"/>
  <c r="M1179" i="10" a="1"/>
  <c r="M1179" i="10" s="1"/>
  <c r="N1179" i="10" s="1"/>
  <c r="M1180" i="10" a="1"/>
  <c r="M1180" i="10" s="1"/>
  <c r="N1180" i="10" s="1"/>
  <c r="M1181" i="10" a="1"/>
  <c r="M1181" i="10" s="1"/>
  <c r="N1181" i="10" s="1"/>
  <c r="M1182" i="10" a="1"/>
  <c r="M1182" i="10" s="1"/>
  <c r="N1182" i="10" s="1"/>
  <c r="M1183" i="10" a="1"/>
  <c r="M1183" i="10" s="1"/>
  <c r="M1184" i="10" a="1"/>
  <c r="M1184" i="10" s="1"/>
  <c r="N1184" i="10" s="1"/>
  <c r="M1185" i="10" a="1"/>
  <c r="M1185" i="10" s="1"/>
  <c r="N1185" i="10" s="1"/>
  <c r="M1186" i="10" a="1"/>
  <c r="M1186" i="10" s="1"/>
  <c r="M1187" i="10" a="1"/>
  <c r="M1187" i="10"/>
  <c r="N1187" i="10" s="1"/>
  <c r="M1188" i="10" a="1"/>
  <c r="M1188" i="10" s="1"/>
  <c r="N1188" i="10" s="1"/>
  <c r="M1189" i="10" a="1"/>
  <c r="M1189" i="10" s="1"/>
  <c r="N1189" i="10" s="1"/>
  <c r="M1190" i="10" a="1"/>
  <c r="M1190" i="10" s="1"/>
  <c r="N1190" i="10" s="1"/>
  <c r="M1191" i="10" a="1"/>
  <c r="M1191" i="10" s="1"/>
  <c r="N1191" i="10" s="1"/>
  <c r="M1192" i="10" a="1"/>
  <c r="M1192" i="10" s="1"/>
  <c r="N1192" i="10" s="1"/>
  <c r="M1193" i="10" a="1"/>
  <c r="M1193" i="10" s="1"/>
  <c r="N1193" i="10" s="1"/>
  <c r="M1194" i="10" a="1"/>
  <c r="M1194" i="10" s="1"/>
  <c r="M1195" i="10" a="1"/>
  <c r="M1195" i="10" s="1"/>
  <c r="N1195" i="10" s="1"/>
  <c r="M1196" i="10" a="1"/>
  <c r="M1196" i="10" s="1"/>
  <c r="N1196" i="10" s="1"/>
  <c r="M1197" i="10" a="1"/>
  <c r="M1197" i="10" s="1"/>
  <c r="N1197" i="10" s="1"/>
  <c r="M1198" i="10" a="1"/>
  <c r="M1198" i="10" s="1"/>
  <c r="N1198" i="10" s="1"/>
  <c r="M1199" i="10" a="1"/>
  <c r="M1199" i="10" s="1"/>
  <c r="N1199" i="10" s="1"/>
  <c r="M1200" i="10" a="1"/>
  <c r="M1200" i="10" s="1"/>
  <c r="N1200" i="10" s="1"/>
  <c r="M1201" i="10" a="1"/>
  <c r="M1201" i="10" s="1"/>
  <c r="N1201" i="10" s="1"/>
  <c r="M1202" i="10" a="1"/>
  <c r="M1202" i="10" s="1"/>
  <c r="M1203" i="10" a="1"/>
  <c r="M1203" i="10" s="1"/>
  <c r="N1203" i="10" s="1"/>
  <c r="M1204" i="10" a="1"/>
  <c r="M1204" i="10" s="1"/>
  <c r="N1204" i="10" s="1"/>
  <c r="M1205" i="10" a="1"/>
  <c r="M1205" i="10" s="1"/>
  <c r="N1205" i="10" s="1"/>
  <c r="M1206" i="10" a="1"/>
  <c r="M1206" i="10" s="1"/>
  <c r="M1207" i="10" a="1"/>
  <c r="M1207" i="10" s="1"/>
  <c r="N1207" i="10" s="1"/>
  <c r="M1208" i="10" a="1"/>
  <c r="M1208" i="10" s="1"/>
  <c r="N1208" i="10" s="1"/>
  <c r="M1209" i="10" a="1"/>
  <c r="M1209" i="10" s="1"/>
  <c r="N1209" i="10" s="1"/>
  <c r="M1210" i="10" a="1"/>
  <c r="M1210" i="10" s="1"/>
  <c r="M1211" i="10" a="1"/>
  <c r="M1211" i="10" s="1"/>
  <c r="N1211" i="10" s="1"/>
  <c r="M1212" i="10" a="1"/>
  <c r="M1212" i="10" s="1"/>
  <c r="N1212" i="10" s="1"/>
  <c r="M1213" i="10" a="1"/>
  <c r="M1213" i="10" s="1"/>
  <c r="N1213" i="10" s="1"/>
  <c r="M1214" i="10" a="1"/>
  <c r="M1214" i="10" s="1"/>
  <c r="N1214" i="10" s="1"/>
  <c r="M1215" i="10" a="1"/>
  <c r="M1215" i="10" s="1"/>
  <c r="N1215" i="10" s="1"/>
  <c r="M1216" i="10" a="1"/>
  <c r="M1216" i="10" s="1"/>
  <c r="M1217" i="10" a="1"/>
  <c r="M1217" i="10"/>
  <c r="N1217" i="10" s="1"/>
  <c r="M1218" i="10" a="1"/>
  <c r="M1218" i="10" s="1"/>
  <c r="N1218" i="10" s="1"/>
  <c r="M1219" i="10" a="1"/>
  <c r="M1219" i="10" s="1"/>
  <c r="N1219" i="10" s="1"/>
  <c r="M1220" i="10" a="1"/>
  <c r="M1220" i="10" s="1"/>
  <c r="N1220" i="10" s="1"/>
  <c r="M1221" i="10" a="1"/>
  <c r="M1221" i="10" s="1"/>
  <c r="N1221" i="10" s="1"/>
  <c r="M1222" i="10" a="1"/>
  <c r="M1222" i="10" s="1"/>
  <c r="N1222" i="10" s="1"/>
  <c r="M1223" i="10" a="1"/>
  <c r="M1223" i="10" s="1"/>
  <c r="N1223" i="10" s="1"/>
  <c r="M1224" i="10" a="1"/>
  <c r="M1224" i="10" s="1"/>
  <c r="N1224" i="10" s="1"/>
  <c r="M1225" i="10" a="1"/>
  <c r="M1225" i="10" s="1"/>
  <c r="N1225" i="10" s="1"/>
  <c r="M1226" i="10" a="1"/>
  <c r="M1226" i="10" s="1"/>
  <c r="M1227" i="10" a="1"/>
  <c r="M1227" i="10" s="1"/>
  <c r="N1227" i="10" s="1"/>
  <c r="M1228" i="10" a="1"/>
  <c r="M1228" i="10" s="1"/>
  <c r="N1228" i="10" s="1"/>
  <c r="M1229" i="10" a="1"/>
  <c r="M1229" i="10" s="1"/>
  <c r="N1229" i="10" s="1"/>
  <c r="M1230" i="10" a="1"/>
  <c r="M1230" i="10" s="1"/>
  <c r="N1230" i="10" s="1"/>
  <c r="M1231" i="10" a="1"/>
  <c r="M1231" i="10" s="1"/>
  <c r="N1231" i="10" s="1"/>
  <c r="M1232" i="10" a="1"/>
  <c r="M1232" i="10" s="1"/>
  <c r="N1232" i="10" s="1"/>
  <c r="M1233" i="10" a="1"/>
  <c r="M1233" i="10" s="1"/>
  <c r="M1234" i="10" a="1"/>
  <c r="M1234" i="10" s="1"/>
  <c r="M1235" i="10" a="1"/>
  <c r="M1235" i="10" s="1"/>
  <c r="N1235" i="10" s="1"/>
  <c r="M1236" i="10" a="1"/>
  <c r="M1236" i="10" s="1"/>
  <c r="M1237" i="10" a="1"/>
  <c r="M1237" i="10" s="1"/>
  <c r="N1237" i="10" s="1"/>
  <c r="M1238" i="10" a="1"/>
  <c r="M1238" i="10" s="1"/>
  <c r="N1238" i="10" s="1"/>
  <c r="M1239" i="10" a="1"/>
  <c r="M1239" i="10" s="1"/>
  <c r="N1239" i="10" s="1"/>
  <c r="M1240" i="10" a="1"/>
  <c r="M1240" i="10" s="1"/>
  <c r="N1240" i="10" s="1"/>
  <c r="M1241" i="10" a="1"/>
  <c r="M1241" i="10" s="1"/>
  <c r="N1241" i="10" s="1"/>
  <c r="M1242" i="10" a="1"/>
  <c r="M1242" i="10" s="1"/>
  <c r="N1242" i="10" s="1"/>
  <c r="M1243" i="10" a="1"/>
  <c r="M1243" i="10" s="1"/>
  <c r="N1243" i="10" s="1"/>
  <c r="M1244" i="10" a="1"/>
  <c r="M1244" i="10" s="1"/>
  <c r="N1244" i="10" s="1"/>
  <c r="M1245" i="10" a="1"/>
  <c r="M1245" i="10" s="1"/>
  <c r="N1245" i="10" s="1"/>
  <c r="M1246" i="10" a="1"/>
  <c r="M1246" i="10" s="1"/>
  <c r="N1246" i="10" s="1"/>
  <c r="M1247" i="10" a="1"/>
  <c r="M1247" i="10" s="1"/>
  <c r="N1247" i="10" s="1"/>
  <c r="M1248" i="10" a="1"/>
  <c r="M1248" i="10" s="1"/>
  <c r="N1248" i="10" s="1"/>
  <c r="M1249" i="10" a="1"/>
  <c r="M1249" i="10" s="1"/>
  <c r="M1250" i="10" a="1"/>
  <c r="M1250" i="10" s="1"/>
  <c r="M1251" i="10" a="1"/>
  <c r="M1251" i="10" s="1"/>
  <c r="N1251" i="10" s="1"/>
  <c r="M1252" i="10" a="1"/>
  <c r="M1252" i="10" s="1"/>
  <c r="N1252" i="10" s="1"/>
  <c r="M1253" i="10" a="1"/>
  <c r="M1253" i="10" s="1"/>
  <c r="N1253" i="10" s="1"/>
  <c r="M1254" i="10" a="1"/>
  <c r="M1254" i="10" s="1"/>
  <c r="N1254" i="10" s="1"/>
  <c r="M1255" i="10" a="1"/>
  <c r="M1255" i="10" s="1"/>
  <c r="N1255" i="10" s="1"/>
  <c r="M1256" i="10" a="1"/>
  <c r="M1256" i="10" s="1"/>
  <c r="N1256" i="10" s="1"/>
  <c r="M1257" i="10" a="1"/>
  <c r="M1257" i="10" s="1"/>
  <c r="N1257" i="10" s="1"/>
  <c r="M1258" i="10" a="1"/>
  <c r="M1258" i="10" s="1"/>
  <c r="M1259" i="10" a="1"/>
  <c r="M1259" i="10" s="1"/>
  <c r="N1259" i="10" s="1"/>
  <c r="M1260" i="10" a="1"/>
  <c r="M1260" i="10" s="1"/>
  <c r="M1261" i="10" a="1"/>
  <c r="M1261" i="10" s="1"/>
  <c r="N1261" i="10" s="1"/>
  <c r="M1262" i="10" a="1"/>
  <c r="M1262" i="10" s="1"/>
  <c r="N1262" i="10" s="1"/>
  <c r="M1263" i="10" a="1"/>
  <c r="M1263" i="10" s="1"/>
  <c r="N1263" i="10" s="1"/>
  <c r="M1264" i="10" a="1"/>
  <c r="M1264" i="10" s="1"/>
  <c r="N1264" i="10" s="1"/>
  <c r="M1265" i="10" a="1"/>
  <c r="M1265" i="10" s="1"/>
  <c r="N1265" i="10" s="1"/>
  <c r="M1266" i="10" a="1"/>
  <c r="M1266" i="10" s="1"/>
  <c r="M1267" i="10" a="1"/>
  <c r="M1267" i="10" s="1"/>
  <c r="N1267" i="10" s="1"/>
  <c r="M1268" i="10" a="1"/>
  <c r="M1268" i="10" s="1"/>
  <c r="N1268" i="10" s="1"/>
  <c r="M1269" i="10" a="1"/>
  <c r="M1269" i="10" s="1"/>
  <c r="N1269" i="10" s="1"/>
  <c r="M1270" i="10" a="1"/>
  <c r="M1270" i="10" s="1"/>
  <c r="N1270" i="10" s="1"/>
  <c r="M1271" i="10" a="1"/>
  <c r="M1271" i="10" s="1"/>
  <c r="N1271" i="10" s="1"/>
  <c r="M1272" i="10" a="1"/>
  <c r="M1272" i="10"/>
  <c r="N1272" i="10" s="1"/>
  <c r="M1273" i="10" a="1"/>
  <c r="M1273" i="10" s="1"/>
  <c r="N1273" i="10" s="1"/>
  <c r="M1274" i="10" a="1"/>
  <c r="M1274" i="10" s="1"/>
  <c r="M1275" i="10" a="1"/>
  <c r="M1275" i="10" s="1"/>
  <c r="N1275" i="10" s="1"/>
  <c r="M1276" i="10" a="1"/>
  <c r="M1276" i="10" s="1"/>
  <c r="M1277" i="10" a="1"/>
  <c r="M1277" i="10" s="1"/>
  <c r="N1277" i="10" s="1"/>
  <c r="M1278" i="10" a="1"/>
  <c r="M1278" i="10" s="1"/>
  <c r="N1278" i="10" s="1"/>
  <c r="M1279" i="10" a="1"/>
  <c r="M1279" i="10" s="1"/>
  <c r="N1279" i="10" s="1"/>
  <c r="M1280" i="10" a="1"/>
  <c r="M1280" i="10" s="1"/>
  <c r="M1281" i="10" a="1"/>
  <c r="M1281" i="10" s="1"/>
  <c r="N1281" i="10" s="1"/>
  <c r="M1282" i="10" a="1"/>
  <c r="M1282" i="10" s="1"/>
  <c r="N1282" i="10" s="1"/>
  <c r="M1283" i="10" a="1"/>
  <c r="M1283" i="10"/>
  <c r="N1283" i="10" s="1"/>
  <c r="M1284" i="10" a="1"/>
  <c r="M1284" i="10" s="1"/>
  <c r="N1284" i="10" s="1"/>
  <c r="M1285" i="10" a="1"/>
  <c r="M1285" i="10" s="1"/>
  <c r="N1285" i="10" s="1"/>
  <c r="M1286" i="10" a="1"/>
  <c r="M1286" i="10" s="1"/>
  <c r="N1286" i="10" s="1"/>
  <c r="M1287" i="10" a="1"/>
  <c r="M1287" i="10" s="1"/>
  <c r="N1287" i="10" s="1"/>
  <c r="M1288" i="10" a="1"/>
  <c r="M1288" i="10" s="1"/>
  <c r="N1288" i="10" s="1"/>
  <c r="M1289" i="10" a="1"/>
  <c r="M1289" i="10" s="1"/>
  <c r="N1289" i="10" s="1"/>
  <c r="M1290" i="10" a="1"/>
  <c r="M1290" i="10" s="1"/>
  <c r="N1290" i="10" s="1"/>
  <c r="M1291" i="10" a="1"/>
  <c r="M1291" i="10" s="1"/>
  <c r="N1291" i="10" s="1"/>
  <c r="M1292" i="10" a="1"/>
  <c r="M1292" i="10" s="1"/>
  <c r="N1292" i="10" s="1"/>
  <c r="M1293" i="10" a="1"/>
  <c r="M1293" i="10" s="1"/>
  <c r="N1293" i="10" s="1"/>
  <c r="M1294" i="10" a="1"/>
  <c r="M1294" i="10" s="1"/>
  <c r="N1294" i="10" s="1"/>
  <c r="M1295" i="10" a="1"/>
  <c r="M1295" i="10" s="1"/>
  <c r="N1295" i="10" s="1"/>
  <c r="M1296" i="10" a="1"/>
  <c r="M1296" i="10" s="1"/>
  <c r="N1296" i="10" s="1"/>
  <c r="M1297" i="10" a="1"/>
  <c r="M1297" i="10"/>
  <c r="N1297" i="10" s="1"/>
  <c r="M1298" i="10" a="1"/>
  <c r="M1298" i="10" s="1"/>
  <c r="N1298" i="10" s="1"/>
  <c r="M1299" i="10" a="1"/>
  <c r="M1299" i="10" s="1"/>
  <c r="N1299" i="10" s="1"/>
  <c r="M1300" i="10" a="1"/>
  <c r="M1300" i="10" s="1"/>
  <c r="M1301" i="10" a="1"/>
  <c r="M1301" i="10" s="1"/>
  <c r="N1301" i="10" s="1"/>
  <c r="M1302" i="10" a="1"/>
  <c r="M1302" i="10" s="1"/>
  <c r="N1302" i="10" s="1"/>
  <c r="M1303" i="10" a="1"/>
  <c r="M1303" i="10" s="1"/>
  <c r="N1303" i="10" s="1"/>
  <c r="M1304" i="10" a="1"/>
  <c r="M1304" i="10" s="1"/>
  <c r="N1304" i="10" s="1"/>
  <c r="M1305" i="10" a="1"/>
  <c r="M1305" i="10" s="1"/>
  <c r="N1305" i="10" s="1"/>
  <c r="M1306" i="10" a="1"/>
  <c r="M1306" i="10" s="1"/>
  <c r="M1307" i="10" a="1"/>
  <c r="M1307" i="10" s="1"/>
  <c r="N1307" i="10" s="1"/>
  <c r="M1308" i="10" a="1"/>
  <c r="M1308" i="10" s="1"/>
  <c r="N1308" i="10" s="1"/>
  <c r="M1309" i="10" a="1"/>
  <c r="M1309" i="10" s="1"/>
  <c r="N1309" i="10" s="1"/>
  <c r="M1310" i="10" a="1"/>
  <c r="M1310" i="10" s="1"/>
  <c r="N1310" i="10" s="1"/>
  <c r="M1311" i="10" a="1"/>
  <c r="M1311" i="10" s="1"/>
  <c r="N1311" i="10" s="1"/>
  <c r="M1312" i="10" a="1"/>
  <c r="M1312" i="10" s="1"/>
  <c r="N1312" i="10" s="1"/>
  <c r="M1313" i="10" a="1"/>
  <c r="M1313" i="10" s="1"/>
  <c r="N1313" i="10" s="1"/>
  <c r="M1314" i="10" a="1"/>
  <c r="M1314" i="10" s="1"/>
  <c r="N1314" i="10" s="1"/>
  <c r="M1315" i="10" a="1"/>
  <c r="M1315" i="10" s="1"/>
  <c r="N1315" i="10" s="1"/>
  <c r="M1316" i="10" a="1"/>
  <c r="M1316" i="10" s="1"/>
  <c r="M1317" i="10" a="1"/>
  <c r="M1317" i="10" s="1"/>
  <c r="N1317" i="10" s="1"/>
  <c r="M1318" i="10" a="1"/>
  <c r="M1318" i="10" s="1"/>
  <c r="N1318" i="10" s="1"/>
  <c r="M1319" i="10" a="1"/>
  <c r="M1319" i="10" s="1"/>
  <c r="N1319" i="10" s="1"/>
  <c r="M1320" i="10" a="1"/>
  <c r="M1320" i="10" s="1"/>
  <c r="N1320" i="10" s="1"/>
  <c r="M1321" i="10" a="1"/>
  <c r="M1321" i="10" s="1"/>
  <c r="N1321" i="10" s="1"/>
  <c r="M1322" i="10" a="1"/>
  <c r="M1322" i="10" s="1"/>
  <c r="M1323" i="10" a="1"/>
  <c r="M1323" i="10" s="1"/>
  <c r="N1323" i="10" s="1"/>
  <c r="M1324" i="10" a="1"/>
  <c r="M1324" i="10" s="1"/>
  <c r="N1324" i="10" s="1"/>
  <c r="M1325" i="10" a="1"/>
  <c r="M1325" i="10" s="1"/>
  <c r="N1325" i="10" s="1"/>
  <c r="M1326" i="10" a="1"/>
  <c r="M1326" i="10" s="1"/>
  <c r="N1326" i="10" s="1"/>
  <c r="M1327" i="10" a="1"/>
  <c r="M1327" i="10" s="1"/>
  <c r="M1328" i="10" a="1"/>
  <c r="M1328" i="10" s="1"/>
  <c r="M1329" i="10" a="1"/>
  <c r="M1329" i="10" s="1"/>
  <c r="N1329" i="10" s="1"/>
  <c r="M1330" i="10" a="1"/>
  <c r="M1330" i="10" s="1"/>
  <c r="N1330" i="10" s="1"/>
  <c r="M1331" i="10" a="1"/>
  <c r="M1331" i="10" s="1"/>
  <c r="N1331" i="10" s="1"/>
  <c r="M1332" i="10" a="1"/>
  <c r="M1332" i="10" s="1"/>
  <c r="N1332" i="10" s="1"/>
  <c r="M1333" i="10" a="1"/>
  <c r="M1333" i="10"/>
  <c r="N1333" i="10" s="1"/>
  <c r="M1334" i="10" a="1"/>
  <c r="M1334" i="10" s="1"/>
  <c r="N1334" i="10" s="1"/>
  <c r="M1335" i="10" a="1"/>
  <c r="M1335" i="10" s="1"/>
  <c r="N1335" i="10" s="1"/>
  <c r="M1336" i="10" a="1"/>
  <c r="M1336" i="10"/>
  <c r="N1336" i="10" s="1"/>
  <c r="M1337" i="10" a="1"/>
  <c r="M1337" i="10" s="1"/>
  <c r="N1337" i="10" s="1"/>
  <c r="M1338" i="10" a="1"/>
  <c r="M1338" i="10" s="1"/>
  <c r="M1339" i="10" a="1"/>
  <c r="M1339" i="10" s="1"/>
  <c r="N1339" i="10" s="1"/>
  <c r="M1340" i="10" a="1"/>
  <c r="M1340" i="10"/>
  <c r="M1341" i="10" a="1"/>
  <c r="M1341" i="10" s="1"/>
  <c r="N1341" i="10" s="1"/>
  <c r="M1342" i="10" a="1"/>
  <c r="M1342" i="10" s="1"/>
  <c r="N1342" i="10" s="1"/>
  <c r="M1343" i="10" a="1"/>
  <c r="M1343" i="10" s="1"/>
  <c r="N1343" i="10" s="1"/>
  <c r="M1344" i="10" a="1"/>
  <c r="M1344" i="10" s="1"/>
  <c r="N1344" i="10" s="1"/>
  <c r="M1345" i="10" a="1"/>
  <c r="M1345" i="10" s="1"/>
  <c r="N1345" i="10" s="1"/>
  <c r="M1346" i="10" a="1"/>
  <c r="M1346" i="10" s="1"/>
  <c r="N1346" i="10" s="1"/>
  <c r="M1347" i="10" a="1"/>
  <c r="M1347" i="10" s="1"/>
  <c r="N1347" i="10" s="1"/>
  <c r="M1348" i="10" a="1"/>
  <c r="M1348" i="10" s="1"/>
  <c r="N1348" i="10" s="1"/>
  <c r="M1349" i="10" a="1"/>
  <c r="M1349" i="10" s="1"/>
  <c r="N1349" i="10" s="1"/>
  <c r="M1350" i="10" a="1"/>
  <c r="M1350" i="10" s="1"/>
  <c r="N1350" i="10" s="1"/>
  <c r="M1351" i="10" a="1"/>
  <c r="M1351" i="10"/>
  <c r="M1352" i="10" a="1"/>
  <c r="M1352" i="10" s="1"/>
  <c r="N1352" i="10" s="1"/>
  <c r="M1353" i="10" a="1"/>
  <c r="M1353" i="10" s="1"/>
  <c r="N1353" i="10" s="1"/>
  <c r="M1354" i="10" a="1"/>
  <c r="M1354" i="10" s="1"/>
  <c r="M1355" i="10" a="1"/>
  <c r="M1355" i="10" s="1"/>
  <c r="N1355" i="10" s="1"/>
  <c r="M1356" i="10" a="1"/>
  <c r="M1356" i="10" s="1"/>
  <c r="N1356" i="10" s="1"/>
  <c r="M1357" i="10" a="1"/>
  <c r="M1357" i="10" s="1"/>
  <c r="N1357" i="10" s="1"/>
  <c r="M1358" i="10" a="1"/>
  <c r="M1358" i="10" s="1"/>
  <c r="N1358" i="10" s="1"/>
  <c r="M1359" i="10" a="1"/>
  <c r="M1359" i="10" s="1"/>
  <c r="N1359" i="10" s="1"/>
  <c r="M1360" i="10" a="1"/>
  <c r="M1360" i="10" s="1"/>
  <c r="N1360" i="10" s="1"/>
  <c r="M1361" i="10" a="1"/>
  <c r="M1361" i="10" s="1"/>
  <c r="N1361" i="10" s="1"/>
  <c r="M1362" i="10" a="1"/>
  <c r="M1362" i="10" s="1"/>
  <c r="N1362" i="10" s="1"/>
  <c r="M1363" i="10" a="1"/>
  <c r="M1363" i="10" s="1"/>
  <c r="N1363" i="10" s="1"/>
  <c r="M1364" i="10" a="1"/>
  <c r="M1364" i="10" s="1"/>
  <c r="M1365" i="10" a="1"/>
  <c r="M1365" i="10" s="1"/>
  <c r="N1365" i="10" s="1"/>
  <c r="M1366" i="10" a="1"/>
  <c r="M1366" i="10"/>
  <c r="N1366" i="10" s="1"/>
  <c r="M1367" i="10" a="1"/>
  <c r="M1367" i="10" s="1"/>
  <c r="N1367" i="10" s="1"/>
  <c r="M1368" i="10" a="1"/>
  <c r="M1368" i="10" s="1"/>
  <c r="M1369" i="10" a="1"/>
  <c r="M1369" i="10" s="1"/>
  <c r="N1369" i="10" s="1"/>
  <c r="M1370" i="10" a="1"/>
  <c r="M1370" i="10" s="1"/>
  <c r="N1370" i="10" s="1"/>
  <c r="M1371" i="10" a="1"/>
  <c r="M1371" i="10" s="1"/>
  <c r="N1371" i="10" s="1"/>
  <c r="M1372" i="10" a="1"/>
  <c r="M1372" i="10" s="1"/>
  <c r="N1372" i="10" s="1"/>
  <c r="M1373" i="10" a="1"/>
  <c r="M1373" i="10" s="1"/>
  <c r="N1373" i="10" s="1"/>
  <c r="M1374" i="10" a="1"/>
  <c r="M1374" i="10" s="1"/>
  <c r="N1374" i="10" s="1"/>
  <c r="M1375" i="10" a="1"/>
  <c r="M1375" i="10" s="1"/>
  <c r="N1375" i="10" s="1"/>
  <c r="M1376" i="10" a="1"/>
  <c r="M1376" i="10" s="1"/>
  <c r="N1376" i="10" s="1"/>
  <c r="M1377" i="10" a="1"/>
  <c r="M1377" i="10" s="1"/>
  <c r="N1377" i="10" s="1"/>
  <c r="M1378" i="10" a="1"/>
  <c r="M1378" i="10" s="1"/>
  <c r="M1379" i="10" a="1"/>
  <c r="M1379" i="10" s="1"/>
  <c r="N1379" i="10" s="1"/>
  <c r="M1380" i="10" a="1"/>
  <c r="M1380" i="10" s="1"/>
  <c r="N1380" i="10" s="1"/>
  <c r="M1381" i="10" a="1"/>
  <c r="M1381" i="10" s="1"/>
  <c r="N1381" i="10" s="1"/>
  <c r="M1382" i="10" a="1"/>
  <c r="M1382" i="10" s="1"/>
  <c r="N1382" i="10" s="1"/>
  <c r="M1383" i="10" a="1"/>
  <c r="M1383" i="10"/>
  <c r="N1383" i="10" s="1"/>
  <c r="M1384" i="10" a="1"/>
  <c r="M1384" i="10" s="1"/>
  <c r="N1384" i="10" s="1"/>
  <c r="M1385" i="10" a="1"/>
  <c r="M1385" i="10" s="1"/>
  <c r="N1385" i="10" s="1"/>
  <c r="M1386" i="10" a="1"/>
  <c r="M1386" i="10" s="1"/>
  <c r="N1386" i="10" s="1"/>
  <c r="M1387" i="10" a="1"/>
  <c r="M1387" i="10" s="1"/>
  <c r="N1387" i="10" s="1"/>
  <c r="M1388" i="10" a="1"/>
  <c r="M1388" i="10" s="1"/>
  <c r="N1388" i="10" s="1"/>
  <c r="M1389" i="10" a="1"/>
  <c r="M1389" i="10" s="1"/>
  <c r="N1389" i="10" s="1"/>
  <c r="M1390" i="10" a="1"/>
  <c r="M1390" i="10" s="1"/>
  <c r="N1390" i="10" s="1"/>
  <c r="M1391" i="10" a="1"/>
  <c r="M1391" i="10" s="1"/>
  <c r="N1391" i="10" s="1"/>
  <c r="M1392" i="10" a="1"/>
  <c r="M1392" i="10" s="1"/>
  <c r="N1392" i="10" s="1"/>
  <c r="M1393" i="10" a="1"/>
  <c r="M1393" i="10" s="1"/>
  <c r="N1393" i="10" s="1"/>
  <c r="M1394" i="10" a="1"/>
  <c r="M1394" i="10" s="1"/>
  <c r="M1395" i="10" a="1"/>
  <c r="M1395" i="10" s="1"/>
  <c r="N1395" i="10" s="1"/>
  <c r="M1396" i="10" a="1"/>
  <c r="M1396" i="10" s="1"/>
  <c r="N1396" i="10" s="1"/>
  <c r="M1397" i="10" a="1"/>
  <c r="M1397" i="10" s="1"/>
  <c r="N1397" i="10" s="1"/>
  <c r="M1398" i="10" a="1"/>
  <c r="M1398" i="10" s="1"/>
  <c r="N1398" i="10" s="1"/>
  <c r="M1399" i="10" a="1"/>
  <c r="M1399" i="10" s="1"/>
  <c r="N1399" i="10" s="1"/>
  <c r="M1400" i="10" a="1"/>
  <c r="M1400" i="10" s="1"/>
  <c r="N1400" i="10" s="1"/>
  <c r="M1401" i="10" a="1"/>
  <c r="M1401" i="10" s="1"/>
  <c r="N1401" i="10" s="1"/>
  <c r="M1402" i="10" a="1"/>
  <c r="M1402" i="10" s="1"/>
  <c r="N1402" i="10" s="1"/>
  <c r="M1403" i="10" a="1"/>
  <c r="M1403" i="10" s="1"/>
  <c r="M1404" i="10" a="1"/>
  <c r="M1404" i="10" s="1"/>
  <c r="M1405" i="10" a="1"/>
  <c r="M1405" i="10" s="1"/>
  <c r="N1405" i="10" s="1"/>
  <c r="M1406" i="10" a="1"/>
  <c r="M1406" i="10" s="1"/>
  <c r="N1406" i="10" s="1"/>
  <c r="M1407" i="10" a="1"/>
  <c r="M1407" i="10" s="1"/>
  <c r="N1407" i="10" s="1"/>
  <c r="M1408" i="10" a="1"/>
  <c r="M1408" i="10" s="1"/>
  <c r="N1408" i="10" s="1"/>
  <c r="M1409" i="10" a="1"/>
  <c r="M1409" i="10" s="1"/>
  <c r="N1409" i="10" s="1"/>
  <c r="M1410" i="10" a="1"/>
  <c r="M1410" i="10" s="1"/>
  <c r="N1410" i="10" s="1"/>
  <c r="M1411" i="10" a="1"/>
  <c r="M1411" i="10" s="1"/>
  <c r="N1411" i="10" s="1"/>
  <c r="M1412" i="10" a="1"/>
  <c r="M1412" i="10" s="1"/>
  <c r="N1412" i="10" s="1"/>
  <c r="M1413" i="10" a="1"/>
  <c r="M1413" i="10" s="1"/>
  <c r="N1413" i="10" s="1"/>
  <c r="M1414" i="10" a="1"/>
  <c r="M1414" i="10" s="1"/>
  <c r="N1414" i="10" s="1"/>
  <c r="M1415" i="10" a="1"/>
  <c r="M1415" i="10" s="1"/>
  <c r="N1415" i="10" s="1"/>
  <c r="M1416" i="10" a="1"/>
  <c r="M1416" i="10" s="1"/>
  <c r="N1416" i="10" s="1"/>
  <c r="M1417" i="10" a="1"/>
  <c r="M1417" i="10" s="1"/>
  <c r="N1417" i="10" s="1"/>
  <c r="M1418" i="10" a="1"/>
  <c r="M1418" i="10" s="1"/>
  <c r="N1418" i="10" s="1"/>
  <c r="M1419" i="10" a="1"/>
  <c r="M1419" i="10" s="1"/>
  <c r="N1419" i="10" s="1"/>
  <c r="M1420" i="10" a="1"/>
  <c r="M1420" i="10"/>
  <c r="M1421" i="10" a="1"/>
  <c r="M1421" i="10"/>
  <c r="N1421" i="10" s="1"/>
  <c r="M1422" i="10" a="1"/>
  <c r="M1422" i="10"/>
  <c r="M1423" i="10" a="1"/>
  <c r="M1423" i="10" s="1"/>
  <c r="N1423" i="10" s="1"/>
  <c r="M1424" i="10" a="1"/>
  <c r="M1424" i="10" s="1"/>
  <c r="N1424" i="10" s="1"/>
  <c r="M1425" i="10" a="1"/>
  <c r="M1425" i="10" s="1"/>
  <c r="N1425" i="10" s="1"/>
  <c r="M1426" i="10" a="1"/>
  <c r="M1426" i="10" s="1"/>
  <c r="N1426" i="10" s="1"/>
  <c r="M1427" i="10" a="1"/>
  <c r="M1427" i="10" s="1"/>
  <c r="N1427" i="10" s="1"/>
  <c r="M1428" i="10" a="1"/>
  <c r="M1428" i="10" s="1"/>
  <c r="N1428" i="10" s="1"/>
  <c r="M1429" i="10" a="1"/>
  <c r="M1429" i="10" s="1"/>
  <c r="N1429" i="10" s="1"/>
  <c r="M1430" i="10" a="1"/>
  <c r="M1430" i="10" s="1"/>
  <c r="N1430" i="10" s="1"/>
  <c r="M1431" i="10" a="1"/>
  <c r="M1431" i="10" s="1"/>
  <c r="N1431" i="10" s="1"/>
  <c r="M1432" i="10" a="1"/>
  <c r="M1432" i="10" s="1"/>
  <c r="N1432" i="10" s="1"/>
  <c r="M1433" i="10" a="1"/>
  <c r="M1433" i="10" s="1"/>
  <c r="N1433" i="10" s="1"/>
  <c r="M1434" i="10" a="1"/>
  <c r="M1434" i="10" s="1"/>
  <c r="M1435" i="10" a="1"/>
  <c r="M1435" i="10" s="1"/>
  <c r="N1435" i="10" s="1"/>
  <c r="M1436" i="10" a="1"/>
  <c r="M1436" i="10" s="1"/>
  <c r="N1436" i="10" s="1"/>
  <c r="M1437" i="10" a="1"/>
  <c r="M1437" i="10" s="1"/>
  <c r="N1437" i="10" s="1"/>
  <c r="M1438" i="10" a="1"/>
  <c r="M1438" i="10" s="1"/>
  <c r="M1439" i="10" a="1"/>
  <c r="M1439" i="10" s="1"/>
  <c r="N1439" i="10" s="1"/>
  <c r="M1440" i="10" a="1"/>
  <c r="M1440" i="10" s="1"/>
  <c r="N1440" i="10" s="1"/>
  <c r="M1441" i="10" a="1"/>
  <c r="M1441" i="10" s="1"/>
  <c r="N1441" i="10" s="1"/>
  <c r="M1442" i="10" a="1"/>
  <c r="M1442" i="10" s="1"/>
  <c r="M1443" i="10" a="1"/>
  <c r="M1443" i="10" s="1"/>
  <c r="N1443" i="10" s="1"/>
  <c r="M1444" i="10" a="1"/>
  <c r="M1444" i="10" s="1"/>
  <c r="N1444" i="10" s="1"/>
  <c r="M1445" i="10" a="1"/>
  <c r="M1445" i="10" s="1"/>
  <c r="N1445" i="10" s="1"/>
  <c r="M1446" i="10" a="1"/>
  <c r="M1446" i="10" s="1"/>
  <c r="N1446" i="10" s="1"/>
  <c r="M1447" i="10" a="1"/>
  <c r="M1447" i="10" s="1"/>
  <c r="N1447" i="10" s="1"/>
  <c r="M1448" i="10" a="1"/>
  <c r="M1448" i="10" s="1"/>
  <c r="N1448" i="10" s="1"/>
  <c r="M1449" i="10" a="1"/>
  <c r="M1449" i="10" s="1"/>
  <c r="M1450" i="10" a="1"/>
  <c r="M1450" i="10" s="1"/>
  <c r="N1450" i="10" s="1"/>
  <c r="M1451" i="10" a="1"/>
  <c r="M1451" i="10" s="1"/>
  <c r="M1452" i="10" a="1"/>
  <c r="M1452" i="10" s="1"/>
  <c r="N1452" i="10" s="1"/>
  <c r="M1453" i="10" a="1"/>
  <c r="M1453" i="10" s="1"/>
  <c r="N1453" i="10" s="1"/>
  <c r="M1454" i="10" a="1"/>
  <c r="M1454" i="10" s="1"/>
  <c r="M1455" i="10" a="1"/>
  <c r="M1455" i="10" s="1"/>
  <c r="N1455" i="10" s="1"/>
  <c r="M1456" i="10" a="1"/>
  <c r="M1456" i="10" s="1"/>
  <c r="M1457" i="10" a="1"/>
  <c r="M1457" i="10" s="1"/>
  <c r="N1457" i="10" s="1"/>
  <c r="M1458" i="10" a="1"/>
  <c r="M1458" i="10" s="1"/>
  <c r="M1459" i="10" a="1"/>
  <c r="M1459" i="10" s="1"/>
  <c r="N1459" i="10" s="1"/>
  <c r="M1460" i="10" a="1"/>
  <c r="M1460" i="10" s="1"/>
  <c r="N1460" i="10" s="1"/>
  <c r="M1461" i="10" a="1"/>
  <c r="M1461" i="10" s="1"/>
  <c r="N1461" i="10" s="1"/>
  <c r="M1462" i="10" a="1"/>
  <c r="M1462" i="10"/>
  <c r="N1462" i="10" s="1"/>
  <c r="M1463" i="10" a="1"/>
  <c r="M1463" i="10" s="1"/>
  <c r="N1463" i="10" s="1"/>
  <c r="M1464" i="10" a="1"/>
  <c r="M1464" i="10" s="1"/>
  <c r="N1464" i="10" s="1"/>
  <c r="M1465" i="10" a="1"/>
  <c r="M1465" i="10" s="1"/>
  <c r="N1465" i="10" s="1"/>
  <c r="M1466" i="10" a="1"/>
  <c r="M1466" i="10" s="1"/>
  <c r="N1466" i="10" s="1"/>
  <c r="M1467" i="10" a="1"/>
  <c r="M1467" i="10" s="1"/>
  <c r="N1467" i="10" s="1"/>
  <c r="M1468" i="10" a="1"/>
  <c r="M1468" i="10" s="1"/>
  <c r="M1469" i="10" a="1"/>
  <c r="M1469" i="10" s="1"/>
  <c r="N1469" i="10" s="1"/>
  <c r="M1470" i="10" a="1"/>
  <c r="M1470" i="10" s="1"/>
  <c r="N1470" i="10" s="1"/>
  <c r="M1471" i="10" a="1"/>
  <c r="M1471" i="10" s="1"/>
  <c r="N1471" i="10" s="1"/>
  <c r="M1472" i="10" a="1"/>
  <c r="M1472" i="10" s="1"/>
  <c r="N1472" i="10" s="1"/>
  <c r="M1473" i="10" a="1"/>
  <c r="M1473" i="10" s="1"/>
  <c r="N1473" i="10" s="1"/>
  <c r="M1474" i="10" a="1"/>
  <c r="M1474" i="10" s="1"/>
  <c r="N1474" i="10" s="1"/>
  <c r="M1475" i="10" a="1"/>
  <c r="M1475" i="10" s="1"/>
  <c r="N1475" i="10" s="1"/>
  <c r="M1476" i="10" a="1"/>
  <c r="M1476" i="10" s="1"/>
  <c r="N1476" i="10" s="1"/>
  <c r="M1477" i="10" a="1"/>
  <c r="M1477" i="10" s="1"/>
  <c r="N1477" i="10" s="1"/>
  <c r="M1478" i="10" a="1"/>
  <c r="M1478" i="10" s="1"/>
  <c r="N1478" i="10" s="1"/>
  <c r="M1479" i="10" a="1"/>
  <c r="M1479" i="10" s="1"/>
  <c r="N1479" i="10" s="1"/>
  <c r="M1480" i="10" a="1"/>
  <c r="M1480" i="10" s="1"/>
  <c r="N1480" i="10" s="1"/>
  <c r="M1481" i="10" a="1"/>
  <c r="M1481" i="10" s="1"/>
  <c r="N1481" i="10" s="1"/>
  <c r="M1482" i="10" a="1"/>
  <c r="M1482" i="10" s="1"/>
  <c r="N1482" i="10" s="1"/>
  <c r="M1483" i="10" a="1"/>
  <c r="M1483" i="10" s="1"/>
  <c r="N1483" i="10" s="1"/>
  <c r="M1484" i="10" a="1"/>
  <c r="M1484" i="10" s="1"/>
  <c r="N1484" i="10" s="1"/>
  <c r="M1485" i="10" a="1"/>
  <c r="M1485" i="10" s="1"/>
  <c r="N1485" i="10" s="1"/>
  <c r="M1486" i="10" a="1"/>
  <c r="M1486" i="10" s="1"/>
  <c r="N1486" i="10" s="1"/>
  <c r="M1487" i="10" a="1"/>
  <c r="M1487" i="10" s="1"/>
  <c r="N1487" i="10" s="1"/>
  <c r="M1488" i="10" a="1"/>
  <c r="M1488" i="10" s="1"/>
  <c r="N1488" i="10" s="1"/>
  <c r="M1489" i="10" a="1"/>
  <c r="M1489" i="10"/>
  <c r="N1489" i="10" s="1"/>
  <c r="M1490" i="10" a="1"/>
  <c r="M1490" i="10" s="1"/>
  <c r="N1490" i="10" s="1"/>
  <c r="M1491" i="10" a="1"/>
  <c r="M1491" i="10" s="1"/>
  <c r="N1491" i="10" s="1"/>
  <c r="M1492" i="10" a="1"/>
  <c r="M1492" i="10" s="1"/>
  <c r="N1492" i="10" s="1"/>
  <c r="M1493" i="10" a="1"/>
  <c r="M1493" i="10" s="1"/>
  <c r="N1493" i="10" s="1"/>
  <c r="M1494" i="10" a="1"/>
  <c r="M1494" i="10" s="1"/>
  <c r="N1494" i="10" s="1"/>
  <c r="M1495" i="10" a="1"/>
  <c r="M1495" i="10" s="1"/>
  <c r="N1495" i="10" s="1"/>
  <c r="M1496" i="10" a="1"/>
  <c r="M1496" i="10" s="1"/>
  <c r="N1496" i="10" s="1"/>
  <c r="M1497" i="10" a="1"/>
  <c r="M1497" i="10" s="1"/>
  <c r="N1497" i="10" s="1"/>
  <c r="M1498" i="10" a="1"/>
  <c r="M1498" i="10" s="1"/>
  <c r="M1499" i="10" a="1"/>
  <c r="M1499" i="10" s="1"/>
  <c r="M1500" i="10" a="1"/>
  <c r="M1500" i="10" s="1"/>
  <c r="N1500" i="10" s="1"/>
  <c r="M1501" i="10" a="1"/>
  <c r="M1501" i="10" s="1"/>
  <c r="N1501" i="10" s="1"/>
  <c r="M1502" i="10" a="1"/>
  <c r="M1502" i="10" s="1"/>
  <c r="N1502" i="10" s="1"/>
  <c r="M1503" i="10" a="1"/>
  <c r="M1503" i="10" s="1"/>
  <c r="N1503" i="10" s="1"/>
  <c r="M1504" i="10" a="1"/>
  <c r="M1504" i="10" s="1"/>
  <c r="N1504" i="10" s="1"/>
  <c r="M1505" i="10" a="1"/>
  <c r="M1505" i="10" s="1"/>
  <c r="N1505" i="10" s="1"/>
  <c r="M1506" i="10" a="1"/>
  <c r="M1506" i="10" s="1"/>
  <c r="N1506" i="10" s="1"/>
  <c r="M1507" i="10" a="1"/>
  <c r="M1507" i="10" s="1"/>
  <c r="N1507" i="10" s="1"/>
  <c r="M1508" i="10" a="1"/>
  <c r="M1508" i="10" s="1"/>
  <c r="N1508" i="10" s="1"/>
  <c r="M1509" i="10" a="1"/>
  <c r="M1509" i="10" s="1"/>
  <c r="N1509" i="10" s="1"/>
  <c r="M1510" i="10" a="1"/>
  <c r="M1510" i="10" s="1"/>
  <c r="N1510" i="10" s="1"/>
  <c r="M1511" i="10" a="1"/>
  <c r="M1511" i="10" s="1"/>
  <c r="N1511" i="10" s="1"/>
  <c r="M1512" i="10" a="1"/>
  <c r="M1512" i="10" s="1"/>
  <c r="N1512" i="10" s="1"/>
  <c r="M1513" i="10" a="1"/>
  <c r="M1513" i="10" s="1"/>
  <c r="N1513" i="10" s="1"/>
  <c r="M1514" i="10" a="1"/>
  <c r="M1514" i="10" s="1"/>
  <c r="M1515" i="10" a="1"/>
  <c r="M1515" i="10" s="1"/>
  <c r="N1515" i="10" s="1"/>
  <c r="M1516" i="10" a="1"/>
  <c r="M1516" i="10" s="1"/>
  <c r="N1516" i="10" s="1"/>
  <c r="M1517" i="10" a="1"/>
  <c r="M1517" i="10" s="1"/>
  <c r="N1517" i="10" s="1"/>
  <c r="M1518" i="10" a="1"/>
  <c r="M1518" i="10" s="1"/>
  <c r="N1518" i="10" s="1"/>
  <c r="M1519" i="10" a="1"/>
  <c r="M1519" i="10"/>
  <c r="N1519" i="10" s="1"/>
  <c r="M1520" i="10" a="1"/>
  <c r="M1520" i="10" s="1"/>
  <c r="N1520" i="10" s="1"/>
  <c r="M1521" i="10" a="1"/>
  <c r="M1521" i="10" s="1"/>
  <c r="N1521" i="10" s="1"/>
  <c r="M1522" i="10" a="1"/>
  <c r="M1522" i="10" s="1"/>
  <c r="N1522" i="10" s="1"/>
  <c r="M1523" i="10" a="1"/>
  <c r="M1523" i="10" s="1"/>
  <c r="N1523" i="10" s="1"/>
  <c r="M1524" i="10" a="1"/>
  <c r="M1524" i="10" s="1"/>
  <c r="N1524" i="10" s="1"/>
  <c r="M1525" i="10" a="1"/>
  <c r="M1525" i="10" s="1"/>
  <c r="N1525" i="10" s="1"/>
  <c r="M1526" i="10" a="1"/>
  <c r="M1526" i="10" s="1"/>
  <c r="N1526" i="10" s="1"/>
  <c r="M1527" i="10" a="1"/>
  <c r="M1527" i="10" s="1"/>
  <c r="N1527" i="10" s="1"/>
  <c r="M1528" i="10" a="1"/>
  <c r="M1528" i="10" s="1"/>
  <c r="N1528" i="10" s="1"/>
  <c r="M1529" i="10" a="1"/>
  <c r="M1529" i="10" s="1"/>
  <c r="M1530" i="10" a="1"/>
  <c r="M1530" i="10" s="1"/>
  <c r="N1530" i="10" s="1"/>
  <c r="M1531" i="10" a="1"/>
  <c r="M1531" i="10" s="1"/>
  <c r="N1531" i="10" s="1"/>
  <c r="M1532" i="10" a="1"/>
  <c r="M1532" i="10" s="1"/>
  <c r="N1532" i="10" s="1"/>
  <c r="M1533" i="10" a="1"/>
  <c r="M1533" i="10" s="1"/>
  <c r="N1533" i="10" s="1"/>
  <c r="M1534" i="10" a="1"/>
  <c r="M1534" i="10" s="1"/>
  <c r="N1534" i="10" s="1"/>
  <c r="M1535" i="10" a="1"/>
  <c r="M1535" i="10" s="1"/>
  <c r="N1535" i="10" s="1"/>
  <c r="M1536" i="10" a="1"/>
  <c r="M1536" i="10" s="1"/>
  <c r="N1536" i="10" s="1"/>
  <c r="M1537" i="10" a="1"/>
  <c r="M1537" i="10" s="1"/>
  <c r="N1537" i="10" s="1"/>
  <c r="M1538" i="10" a="1"/>
  <c r="M1538" i="10" s="1"/>
  <c r="N1538" i="10" s="1"/>
  <c r="M1539" i="10" a="1"/>
  <c r="M1539" i="10" s="1"/>
  <c r="N1539" i="10" s="1"/>
  <c r="M1540" i="10" a="1"/>
  <c r="M1540" i="10" s="1"/>
  <c r="N1540" i="10" s="1"/>
  <c r="M1541" i="10" a="1"/>
  <c r="M1541" i="10" s="1"/>
  <c r="N1541" i="10" s="1"/>
  <c r="M1542" i="10" a="1"/>
  <c r="M1542" i="10" s="1"/>
  <c r="N1542" i="10" s="1"/>
  <c r="M1543" i="10" a="1"/>
  <c r="M1543" i="10" s="1"/>
  <c r="N1543" i="10" s="1"/>
  <c r="M2" i="10" a="1"/>
  <c r="M2" i="10" s="1"/>
  <c r="N2" i="10" s="1"/>
  <c r="N10" i="10"/>
  <c r="N15" i="10"/>
  <c r="N24" i="10"/>
  <c r="N28" i="10"/>
  <c r="N29" i="10"/>
  <c r="N34" i="10"/>
  <c r="N44" i="10"/>
  <c r="N56" i="10"/>
  <c r="N65" i="10"/>
  <c r="N73" i="10"/>
  <c r="N74" i="10"/>
  <c r="N83" i="10"/>
  <c r="N87" i="10"/>
  <c r="N92" i="10"/>
  <c r="N101" i="10"/>
  <c r="N117" i="10"/>
  <c r="N120" i="10"/>
  <c r="N125" i="10"/>
  <c r="N132" i="10"/>
  <c r="N163" i="10"/>
  <c r="N179" i="10"/>
  <c r="N195" i="10"/>
  <c r="N204" i="10"/>
  <c r="N211" i="10"/>
  <c r="N220" i="10"/>
  <c r="N226" i="10"/>
  <c r="N242" i="10"/>
  <c r="N258" i="10"/>
  <c r="N268" i="10"/>
  <c r="N274" i="10"/>
  <c r="N293" i="10"/>
  <c r="N300" i="10"/>
  <c r="N305" i="10"/>
  <c r="N316" i="10"/>
  <c r="N321" i="10"/>
  <c r="N337" i="10"/>
  <c r="N348" i="10"/>
  <c r="N353" i="10"/>
  <c r="N369" i="10"/>
  <c r="N380" i="10"/>
  <c r="N385" i="10"/>
  <c r="N396" i="10"/>
  <c r="N401" i="10"/>
  <c r="N412" i="10"/>
  <c r="N417" i="10"/>
  <c r="N428" i="10"/>
  <c r="N433" i="10"/>
  <c r="N440" i="10"/>
  <c r="N444" i="10"/>
  <c r="N460" i="10"/>
  <c r="N464" i="10"/>
  <c r="N476" i="10"/>
  <c r="N480" i="10"/>
  <c r="N492" i="10"/>
  <c r="N496" i="10"/>
  <c r="N512" i="10"/>
  <c r="N524" i="10"/>
  <c r="N537" i="10"/>
  <c r="N549" i="10"/>
  <c r="N555" i="10"/>
  <c r="N557" i="10"/>
  <c r="N573" i="10"/>
  <c r="N579" i="10"/>
  <c r="N582" i="10"/>
  <c r="N588" i="10"/>
  <c r="N595" i="10"/>
  <c r="N601" i="10"/>
  <c r="N608" i="10"/>
  <c r="N612" i="10"/>
  <c r="N613" i="10"/>
  <c r="N616" i="10"/>
  <c r="N617" i="10"/>
  <c r="N628" i="10"/>
  <c r="N629" i="10"/>
  <c r="N633" i="10"/>
  <c r="N642" i="10"/>
  <c r="N643" i="10"/>
  <c r="N644" i="10"/>
  <c r="N658" i="10"/>
  <c r="N659" i="10"/>
  <c r="N660" i="10"/>
  <c r="N670" i="10"/>
  <c r="N672" i="10"/>
  <c r="N676" i="10"/>
  <c r="N677" i="10"/>
  <c r="N686" i="10"/>
  <c r="N694" i="10"/>
  <c r="N709" i="10"/>
  <c r="N711" i="10"/>
  <c r="N715" i="10"/>
  <c r="N723" i="10"/>
  <c r="N741" i="10"/>
  <c r="N742" i="10"/>
  <c r="N753" i="10"/>
  <c r="N755" i="10"/>
  <c r="N773" i="10"/>
  <c r="N781" i="10"/>
  <c r="N790" i="10"/>
  <c r="N792" i="10"/>
  <c r="N795" i="10"/>
  <c r="N797" i="10"/>
  <c r="N799" i="10"/>
  <c r="N818" i="10"/>
  <c r="N831" i="10"/>
  <c r="N838" i="10"/>
  <c r="N840" i="10"/>
  <c r="N854" i="10"/>
  <c r="N856" i="10"/>
  <c r="N862" i="10"/>
  <c r="N878" i="10"/>
  <c r="N879" i="10"/>
  <c r="N888" i="10"/>
  <c r="N896" i="10"/>
  <c r="N905" i="10"/>
  <c r="N906" i="10"/>
  <c r="N907" i="10"/>
  <c r="N910" i="10"/>
  <c r="N911" i="10"/>
  <c r="N918" i="10"/>
  <c r="N920" i="10"/>
  <c r="N922" i="10"/>
  <c r="N930" i="10"/>
  <c r="N934" i="10"/>
  <c r="N935" i="10"/>
  <c r="N938" i="10"/>
  <c r="N942" i="10"/>
  <c r="N945" i="10"/>
  <c r="N946" i="10"/>
  <c r="N954" i="10"/>
  <c r="N956" i="10"/>
  <c r="N958" i="10"/>
  <c r="N970" i="10"/>
  <c r="N975" i="10"/>
  <c r="N980" i="10"/>
  <c r="N987" i="10"/>
  <c r="N1026" i="10"/>
  <c r="N1034" i="10"/>
  <c r="N1035" i="10"/>
  <c r="N1036" i="10"/>
  <c r="N1053" i="10"/>
  <c r="N1058" i="10"/>
  <c r="N1066" i="10"/>
  <c r="N1074" i="10"/>
  <c r="N1082" i="10"/>
  <c r="N1090" i="10"/>
  <c r="N1103" i="10"/>
  <c r="N1105" i="10"/>
  <c r="N1106" i="10"/>
  <c r="N1114" i="10"/>
  <c r="N1122" i="10"/>
  <c r="N1125" i="10"/>
  <c r="N1130" i="10"/>
  <c r="N1135" i="10"/>
  <c r="N1138" i="10"/>
  <c r="N1149" i="10"/>
  <c r="N1162" i="10"/>
  <c r="N1171" i="10"/>
  <c r="N1175" i="10"/>
  <c r="N1202" i="10"/>
  <c r="N1206" i="10"/>
  <c r="N1210" i="10"/>
  <c r="N1226" i="10"/>
  <c r="N1233" i="10"/>
  <c r="N1250" i="10"/>
  <c r="N1258" i="10"/>
  <c r="N1266" i="10"/>
  <c r="N1274" i="10"/>
  <c r="N1276" i="10"/>
  <c r="N1280" i="10"/>
  <c r="N1300" i="10"/>
  <c r="N1306" i="10"/>
  <c r="N1322" i="10"/>
  <c r="N1327" i="10"/>
  <c r="N1338" i="10"/>
  <c r="N1354" i="10"/>
  <c r="N1368" i="10"/>
  <c r="N1378" i="10"/>
  <c r="N1394" i="10"/>
  <c r="N1403" i="10"/>
  <c r="N1420" i="10"/>
  <c r="N1422" i="10"/>
  <c r="N1438" i="10"/>
  <c r="N1449" i="10"/>
  <c r="N1454" i="10"/>
  <c r="N1456" i="10"/>
  <c r="N1468" i="10"/>
  <c r="N1499" i="10"/>
  <c r="N8" i="10"/>
  <c r="N25" i="10"/>
  <c r="N33" i="10"/>
  <c r="N41" i="10"/>
  <c r="N42" i="10"/>
  <c r="N49" i="10"/>
  <c r="N72" i="10"/>
  <c r="N82" i="10"/>
  <c r="N88" i="10"/>
  <c r="N89" i="10"/>
  <c r="N96" i="10"/>
  <c r="N106" i="10"/>
  <c r="N114" i="10"/>
  <c r="N121" i="10"/>
  <c r="N122" i="10"/>
  <c r="N124" i="10"/>
  <c r="N129" i="10"/>
  <c r="N130" i="10"/>
  <c r="N154" i="10"/>
  <c r="N169" i="10"/>
  <c r="N170" i="10"/>
  <c r="N176" i="10"/>
  <c r="N177" i="10"/>
  <c r="N184" i="10"/>
  <c r="N193" i="10"/>
  <c r="N199" i="10"/>
  <c r="N209" i="10"/>
  <c r="N210" i="10"/>
  <c r="N215" i="10"/>
  <c r="N217" i="10"/>
  <c r="N224" i="10"/>
  <c r="N231" i="10"/>
  <c r="N247" i="10"/>
  <c r="N249" i="10"/>
  <c r="N257" i="10"/>
  <c r="N261" i="10"/>
  <c r="N265" i="10"/>
  <c r="N272" i="10"/>
  <c r="N273" i="10"/>
  <c r="N275" i="10"/>
  <c r="N279" i="10"/>
  <c r="N288" i="10"/>
  <c r="N289" i="10"/>
  <c r="N291" i="10"/>
  <c r="N298" i="10"/>
  <c r="N302" i="10"/>
  <c r="N304" i="10"/>
  <c r="N307" i="10"/>
  <c r="N313" i="10"/>
  <c r="N320" i="10"/>
  <c r="N322" i="10"/>
  <c r="N325" i="10"/>
  <c r="N328" i="10"/>
  <c r="N334" i="10"/>
  <c r="N336" i="10"/>
  <c r="N339" i="10"/>
  <c r="N352" i="10"/>
  <c r="N355" i="10"/>
  <c r="N360" i="10"/>
  <c r="N362" i="10"/>
  <c r="N371" i="10"/>
  <c r="N375" i="10"/>
  <c r="N377" i="10"/>
  <c r="N383" i="10"/>
  <c r="N384" i="10"/>
  <c r="N390" i="10"/>
  <c r="N402" i="10"/>
  <c r="N404" i="10"/>
  <c r="N407" i="10"/>
  <c r="N413" i="10"/>
  <c r="N418" i="10"/>
  <c r="N419" i="10"/>
  <c r="N425" i="10"/>
  <c r="N426" i="10"/>
  <c r="N432" i="10"/>
  <c r="N435" i="10"/>
  <c r="N436" i="10"/>
  <c r="N439" i="10"/>
  <c r="N450" i="10"/>
  <c r="N451" i="10"/>
  <c r="N465" i="10"/>
  <c r="N467" i="10"/>
  <c r="N477" i="10"/>
  <c r="N481" i="10"/>
  <c r="N483" i="10"/>
  <c r="N488" i="10"/>
  <c r="N489" i="10"/>
  <c r="N497" i="10"/>
  <c r="N499" i="10"/>
  <c r="N501" i="10"/>
  <c r="N503" i="10"/>
  <c r="N507" i="10"/>
  <c r="N509" i="10"/>
  <c r="N513" i="10"/>
  <c r="N514" i="10"/>
  <c r="N522" i="10"/>
  <c r="N529" i="10"/>
  <c r="N530" i="10"/>
  <c r="N539" i="10"/>
  <c r="N543" i="10"/>
  <c r="N544" i="10"/>
  <c r="N559" i="10"/>
  <c r="N560" i="10"/>
  <c r="N563" i="10"/>
  <c r="N575" i="10"/>
  <c r="N586" i="10"/>
  <c r="N587" i="10"/>
  <c r="N592" i="10"/>
  <c r="N593" i="10"/>
  <c r="N598" i="10"/>
  <c r="N607" i="10"/>
  <c r="N620" i="10"/>
  <c r="N622" i="10"/>
  <c r="N623" i="10"/>
  <c r="N626" i="10"/>
  <c r="N627" i="10"/>
  <c r="N639" i="10"/>
  <c r="N650" i="10"/>
  <c r="N661" i="10"/>
  <c r="N666" i="10"/>
  <c r="N673" i="10"/>
  <c r="N674" i="10"/>
  <c r="N675" i="10"/>
  <c r="N691" i="10"/>
  <c r="N708" i="10"/>
  <c r="N718" i="10"/>
  <c r="N764" i="10"/>
  <c r="N768" i="10"/>
  <c r="N812" i="10"/>
  <c r="N833" i="10"/>
  <c r="N836" i="10"/>
  <c r="N1010" i="10"/>
  <c r="N1021" i="10"/>
  <c r="N1052" i="10"/>
  <c r="N1071" i="10"/>
  <c r="N1124" i="10"/>
  <c r="N1148" i="10"/>
  <c r="N1316" i="10"/>
  <c r="N113" i="10"/>
  <c r="N329" i="10"/>
  <c r="N409" i="10"/>
  <c r="N641" i="10"/>
  <c r="N819" i="10"/>
  <c r="N5" i="10"/>
  <c r="N3" i="10"/>
  <c r="N4" i="10"/>
  <c r="N6" i="10"/>
  <c r="N7" i="10"/>
  <c r="N11" i="10"/>
  <c r="N12" i="10"/>
  <c r="N13" i="10"/>
  <c r="N14" i="10"/>
  <c r="N16" i="10"/>
  <c r="N18" i="10"/>
  <c r="N19" i="10"/>
  <c r="N20" i="10"/>
  <c r="N21" i="10"/>
  <c r="N22" i="10"/>
  <c r="N23" i="10"/>
  <c r="N26" i="10"/>
  <c r="N27" i="10"/>
  <c r="N30" i="10"/>
  <c r="N31" i="10"/>
  <c r="N35" i="10"/>
  <c r="N36" i="10"/>
  <c r="N37" i="10"/>
  <c r="N38" i="10"/>
  <c r="N39" i="10"/>
  <c r="N43" i="10"/>
  <c r="N45" i="10"/>
  <c r="N46" i="10"/>
  <c r="N50" i="10"/>
  <c r="N51" i="10"/>
  <c r="N52" i="10"/>
  <c r="N53" i="10"/>
  <c r="N54" i="10"/>
  <c r="N55" i="10"/>
  <c r="N57" i="10"/>
  <c r="N60" i="10"/>
  <c r="N61" i="10"/>
  <c r="N62" i="10"/>
  <c r="N64" i="10"/>
  <c r="N66" i="10"/>
  <c r="N67" i="10"/>
  <c r="N68" i="10"/>
  <c r="N69" i="10"/>
  <c r="N70" i="10"/>
  <c r="N71" i="10"/>
  <c r="N76" i="10"/>
  <c r="N77" i="10"/>
  <c r="N78" i="10"/>
  <c r="N80" i="10"/>
  <c r="N81" i="10"/>
  <c r="N84" i="10"/>
  <c r="N85" i="10"/>
  <c r="N86" i="10"/>
  <c r="N90" i="10"/>
  <c r="N93" i="10"/>
  <c r="N94" i="10"/>
  <c r="N97" i="10"/>
  <c r="N98" i="10"/>
  <c r="N99" i="10"/>
  <c r="N100" i="10"/>
  <c r="N102" i="10"/>
  <c r="N103" i="10"/>
  <c r="N104" i="10"/>
  <c r="N105" i="10"/>
  <c r="N107" i="10"/>
  <c r="N108" i="10"/>
  <c r="N109" i="10"/>
  <c r="N110" i="10"/>
  <c r="N112" i="10"/>
  <c r="N115" i="10"/>
  <c r="N116" i="10"/>
  <c r="N118" i="10"/>
  <c r="N119" i="10"/>
  <c r="N126" i="10"/>
  <c r="N128" i="10"/>
  <c r="N131" i="10"/>
  <c r="N133" i="10"/>
  <c r="N134" i="10"/>
  <c r="N135" i="10"/>
  <c r="N136" i="10"/>
  <c r="N137" i="10"/>
  <c r="N138" i="10"/>
  <c r="N140" i="10"/>
  <c r="N141" i="10"/>
  <c r="N142" i="10"/>
  <c r="N144" i="10"/>
  <c r="N145" i="10"/>
  <c r="N146" i="10"/>
  <c r="N148" i="10"/>
  <c r="N149" i="10"/>
  <c r="N150" i="10"/>
  <c r="N151" i="10"/>
  <c r="N152" i="10"/>
  <c r="N153" i="10"/>
  <c r="N156" i="10"/>
  <c r="N157" i="10"/>
  <c r="N158" i="10"/>
  <c r="N160" i="10"/>
  <c r="N161" i="10"/>
  <c r="N162" i="10"/>
  <c r="N164" i="10"/>
  <c r="N165" i="10"/>
  <c r="N166" i="10"/>
  <c r="N167" i="10"/>
  <c r="N168" i="10"/>
  <c r="N171" i="10"/>
  <c r="N172" i="10"/>
  <c r="N173" i="10"/>
  <c r="N174" i="10"/>
  <c r="N178" i="10"/>
  <c r="N180" i="10"/>
  <c r="N181" i="10"/>
  <c r="N182" i="10"/>
  <c r="N183" i="10"/>
  <c r="N185" i="10"/>
  <c r="N186" i="10"/>
  <c r="N188" i="10"/>
  <c r="N189" i="10"/>
  <c r="N190" i="10"/>
  <c r="N192" i="10"/>
  <c r="N194" i="10"/>
  <c r="N196" i="10"/>
  <c r="N197" i="10"/>
  <c r="N198" i="10"/>
  <c r="N200" i="10"/>
  <c r="N201" i="10"/>
  <c r="N202" i="10"/>
  <c r="N205" i="10"/>
  <c r="N206" i="10"/>
  <c r="N208" i="10"/>
  <c r="N212" i="10"/>
  <c r="N213" i="10"/>
  <c r="N214" i="10"/>
  <c r="N216" i="10"/>
  <c r="N218" i="10"/>
  <c r="N221" i="10"/>
  <c r="N222" i="10"/>
  <c r="N225" i="10"/>
  <c r="N227" i="10"/>
  <c r="N228" i="10"/>
  <c r="N229" i="10"/>
  <c r="N230" i="10"/>
  <c r="N232" i="10"/>
  <c r="N233" i="10"/>
  <c r="N234" i="10"/>
  <c r="N236" i="10"/>
  <c r="N237" i="10"/>
  <c r="N238" i="10"/>
  <c r="N240" i="10"/>
  <c r="N241" i="10"/>
  <c r="N243" i="10"/>
  <c r="N244" i="10"/>
  <c r="N245" i="10"/>
  <c r="N246" i="10"/>
  <c r="N248" i="10"/>
  <c r="N250" i="10"/>
  <c r="N252" i="10"/>
  <c r="N253" i="10"/>
  <c r="N254" i="10"/>
  <c r="N256" i="10"/>
  <c r="N259" i="10"/>
  <c r="N260" i="10"/>
  <c r="N262" i="10"/>
  <c r="N263" i="10"/>
  <c r="N264" i="10"/>
  <c r="N266" i="10"/>
  <c r="N269" i="10"/>
  <c r="N270" i="10"/>
  <c r="N276" i="10"/>
  <c r="N277" i="10"/>
  <c r="N278" i="10"/>
  <c r="N280" i="10"/>
  <c r="N281" i="10"/>
  <c r="N282" i="10"/>
  <c r="N284" i="10"/>
  <c r="N285" i="10"/>
  <c r="N286" i="10"/>
  <c r="N292" i="10"/>
  <c r="N294" i="10"/>
  <c r="N295" i="10"/>
  <c r="N296" i="10"/>
  <c r="N297" i="10"/>
  <c r="N299" i="10"/>
  <c r="N301" i="10"/>
  <c r="N308" i="10"/>
  <c r="N309" i="10"/>
  <c r="N310" i="10"/>
  <c r="N311" i="10"/>
  <c r="N312" i="10"/>
  <c r="N314" i="10"/>
  <c r="N317" i="10"/>
  <c r="N318" i="10"/>
  <c r="N323" i="10"/>
  <c r="N324" i="10"/>
  <c r="N326" i="10"/>
  <c r="N327" i="10"/>
  <c r="N330" i="10"/>
  <c r="N332" i="10"/>
  <c r="N333" i="10"/>
  <c r="N338" i="10"/>
  <c r="N340" i="10"/>
  <c r="N341" i="10"/>
  <c r="N342" i="10"/>
  <c r="N343" i="10"/>
  <c r="N344" i="10"/>
  <c r="N345" i="10"/>
  <c r="N346" i="10"/>
  <c r="N349" i="10"/>
  <c r="N350" i="10"/>
  <c r="N356" i="10"/>
  <c r="N357" i="10"/>
  <c r="N358" i="10"/>
  <c r="N359" i="10"/>
  <c r="N361" i="10"/>
  <c r="N363" i="10"/>
  <c r="N364" i="10"/>
  <c r="N365" i="10"/>
  <c r="N366" i="10"/>
  <c r="N368" i="10"/>
  <c r="N370" i="10"/>
  <c r="N372" i="10"/>
  <c r="N373" i="10"/>
  <c r="N374" i="10"/>
  <c r="N376" i="10"/>
  <c r="N378" i="10"/>
  <c r="N381" i="10"/>
  <c r="N382" i="10"/>
  <c r="N387" i="10"/>
  <c r="N388" i="10"/>
  <c r="N389" i="10"/>
  <c r="N391" i="10"/>
  <c r="N392" i="10"/>
  <c r="N393" i="10"/>
  <c r="N394" i="10"/>
  <c r="N397" i="10"/>
  <c r="N398" i="10"/>
  <c r="N400" i="10"/>
  <c r="N403" i="10"/>
  <c r="N405" i="10"/>
  <c r="N406" i="10"/>
  <c r="N408" i="10"/>
  <c r="N410" i="10"/>
  <c r="N414" i="10"/>
  <c r="N416" i="10"/>
  <c r="N420" i="10"/>
  <c r="N421" i="10"/>
  <c r="N422" i="10"/>
  <c r="N423" i="10"/>
  <c r="N424" i="10"/>
  <c r="N427" i="10"/>
  <c r="N429" i="10"/>
  <c r="N430" i="10"/>
  <c r="N434" i="10"/>
  <c r="N437" i="10"/>
  <c r="N438" i="10"/>
  <c r="N441" i="10"/>
  <c r="N442" i="10"/>
  <c r="N445" i="10"/>
  <c r="N446" i="10"/>
  <c r="N449" i="10"/>
  <c r="N452" i="10"/>
  <c r="N453" i="10"/>
  <c r="N454" i="10"/>
  <c r="N455" i="10"/>
  <c r="N456" i="10"/>
  <c r="N457" i="10"/>
  <c r="N458" i="10"/>
  <c r="N459" i="10"/>
  <c r="N461" i="10"/>
  <c r="N462" i="10"/>
  <c r="N468" i="10"/>
  <c r="N469" i="10"/>
  <c r="N470" i="10"/>
  <c r="N471" i="10"/>
  <c r="N472" i="10"/>
  <c r="N473" i="10"/>
  <c r="N474" i="10"/>
  <c r="N475" i="10"/>
  <c r="N478" i="10"/>
  <c r="N482" i="10"/>
  <c r="N484" i="10"/>
  <c r="N485" i="10"/>
  <c r="N486" i="10"/>
  <c r="N487" i="10"/>
  <c r="N490" i="10"/>
  <c r="N493" i="10"/>
  <c r="N494" i="10"/>
  <c r="N500" i="10"/>
  <c r="N502" i="10"/>
  <c r="N504" i="10"/>
  <c r="N505" i="10"/>
  <c r="N506" i="10"/>
  <c r="N508" i="10"/>
  <c r="N510" i="10"/>
  <c r="N515" i="10"/>
  <c r="N516" i="10"/>
  <c r="N517" i="10"/>
  <c r="N518" i="10"/>
  <c r="N519" i="10"/>
  <c r="N520" i="10"/>
  <c r="N521" i="10"/>
  <c r="N523" i="10"/>
  <c r="N525" i="10"/>
  <c r="N526" i="10"/>
  <c r="N528" i="10"/>
  <c r="N531" i="10"/>
  <c r="N532" i="10"/>
  <c r="N533" i="10"/>
  <c r="N534" i="10"/>
  <c r="N536" i="10"/>
  <c r="N540" i="10"/>
  <c r="N542" i="10"/>
  <c r="N545" i="10"/>
  <c r="N547" i="10"/>
  <c r="N548" i="10"/>
  <c r="N550" i="10"/>
  <c r="N551" i="10"/>
  <c r="N553" i="10"/>
  <c r="N558" i="10"/>
  <c r="N564" i="10"/>
  <c r="N565" i="10"/>
  <c r="N566" i="10"/>
  <c r="N571" i="10"/>
  <c r="N572" i="10"/>
  <c r="N574" i="10"/>
  <c r="N576" i="10"/>
  <c r="N577" i="10"/>
  <c r="N580" i="10"/>
  <c r="N581" i="10"/>
  <c r="N589" i="10"/>
  <c r="N590" i="10"/>
  <c r="N591" i="10"/>
  <c r="N596" i="10"/>
  <c r="N602" i="10"/>
  <c r="N604" i="10"/>
  <c r="N605" i="10"/>
  <c r="N606" i="10"/>
  <c r="N611" i="10"/>
  <c r="N614" i="10"/>
  <c r="N615" i="10"/>
  <c r="N630" i="10"/>
  <c r="N636" i="10"/>
  <c r="N638" i="10"/>
  <c r="N640" i="10"/>
  <c r="N645" i="10"/>
  <c r="N646" i="10"/>
  <c r="N652" i="10"/>
  <c r="N653" i="10"/>
  <c r="N654" i="10"/>
  <c r="N656" i="10"/>
  <c r="N657" i="10"/>
  <c r="N662" i="10"/>
  <c r="N668" i="10"/>
  <c r="N669" i="10"/>
  <c r="N671" i="10"/>
  <c r="N678" i="10"/>
  <c r="N693" i="10"/>
  <c r="N695" i="10"/>
  <c r="N699" i="10"/>
  <c r="N700" i="10"/>
  <c r="N724" i="10"/>
  <c r="N731" i="10"/>
  <c r="N732" i="10"/>
  <c r="N734" i="10"/>
  <c r="N743" i="10"/>
  <c r="N756" i="10"/>
  <c r="N758" i="10"/>
  <c r="N766" i="10"/>
  <c r="N771" i="10"/>
  <c r="N788" i="10"/>
  <c r="N800" i="10"/>
  <c r="N803" i="10"/>
  <c r="N804" i="10"/>
  <c r="N822" i="10"/>
  <c r="N824" i="10"/>
  <c r="N825" i="10"/>
  <c r="N871" i="10"/>
  <c r="N874" i="10"/>
  <c r="N875" i="10"/>
  <c r="N900" i="10"/>
  <c r="N923" i="10"/>
  <c r="N936" i="10"/>
  <c r="N961" i="10"/>
  <c r="N963" i="10"/>
  <c r="N978" i="10"/>
  <c r="N986" i="10"/>
  <c r="N1002" i="10"/>
  <c r="N1018" i="10"/>
  <c r="N1050" i="10"/>
  <c r="N1067" i="10"/>
  <c r="N1183" i="10"/>
  <c r="N1186" i="10"/>
  <c r="N1194" i="10"/>
  <c r="N1216" i="10"/>
  <c r="N1234" i="10"/>
  <c r="N1236" i="10"/>
  <c r="N1249" i="10"/>
  <c r="N1260" i="10"/>
  <c r="N1328" i="10"/>
  <c r="N1340" i="10"/>
  <c r="N1351" i="10"/>
  <c r="N1364" i="10"/>
  <c r="N1404" i="10"/>
  <c r="N1434" i="10"/>
  <c r="N1442" i="10"/>
  <c r="N1451" i="10"/>
  <c r="N1458" i="10"/>
  <c r="N1498" i="10"/>
  <c r="N1514" i="10"/>
  <c r="N1529" i="10"/>
  <c r="M3" i="3" a="1"/>
  <c r="M3" i="3" s="1"/>
  <c r="M4" i="3" a="1"/>
  <c r="M4" i="3" s="1"/>
  <c r="M5" i="3" a="1"/>
  <c r="M5" i="3" s="1"/>
  <c r="M6" i="3" a="1"/>
  <c r="M6" i="3" s="1"/>
  <c r="M7" i="3" a="1"/>
  <c r="M7" i="3" s="1"/>
  <c r="M8" i="3" a="1"/>
  <c r="M8" i="3" s="1"/>
  <c r="M9" i="3" a="1"/>
  <c r="M9" i="3" s="1"/>
  <c r="M10" i="3" a="1"/>
  <c r="M10" i="3" s="1"/>
  <c r="M11" i="3" a="1"/>
  <c r="M11" i="3" s="1"/>
  <c r="M12" i="3" a="1"/>
  <c r="M12" i="3" s="1"/>
  <c r="M13" i="3" a="1"/>
  <c r="M13" i="3" s="1"/>
  <c r="M14" i="3" a="1"/>
  <c r="M14" i="3" s="1"/>
  <c r="M15" i="3" a="1"/>
  <c r="M15" i="3" s="1"/>
  <c r="M16" i="3" a="1"/>
  <c r="M16" i="3" s="1"/>
  <c r="M17" i="3" a="1"/>
  <c r="M17" i="3" s="1"/>
  <c r="M18" i="3" a="1"/>
  <c r="M18" i="3" s="1"/>
  <c r="M19" i="3" a="1"/>
  <c r="M19" i="3" s="1"/>
  <c r="M20" i="3" a="1"/>
  <c r="M20" i="3" s="1"/>
  <c r="M21" i="3" a="1"/>
  <c r="M21" i="3" s="1"/>
  <c r="M22" i="3" a="1"/>
  <c r="M22" i="3" s="1"/>
  <c r="M23" i="3" a="1"/>
  <c r="M23" i="3" s="1"/>
  <c r="M24" i="3" a="1"/>
  <c r="M24" i="3" s="1"/>
  <c r="M25" i="3" a="1"/>
  <c r="M25" i="3" s="1"/>
  <c r="M26" i="3" a="1"/>
  <c r="M26" i="3" s="1"/>
  <c r="M27" i="3" a="1"/>
  <c r="M27" i="3" s="1"/>
  <c r="M28" i="3" a="1"/>
  <c r="M28" i="3" s="1"/>
  <c r="M29" i="3" a="1"/>
  <c r="M29" i="3" s="1"/>
  <c r="M30" i="3" a="1"/>
  <c r="M30" i="3"/>
  <c r="M31" i="3" a="1"/>
  <c r="M31" i="3" s="1"/>
  <c r="M32" i="3" a="1"/>
  <c r="M32" i="3" s="1"/>
  <c r="M33" i="3" a="1"/>
  <c r="M33" i="3" s="1"/>
  <c r="M34" i="3" a="1"/>
  <c r="M34" i="3" s="1"/>
  <c r="M35" i="3" a="1"/>
  <c r="M35" i="3" s="1"/>
  <c r="M36" i="3" a="1"/>
  <c r="M36" i="3" s="1"/>
  <c r="M37" i="3" a="1"/>
  <c r="M37" i="3" s="1"/>
  <c r="M38" i="3" a="1"/>
  <c r="M38" i="3" s="1"/>
  <c r="M39" i="3" a="1"/>
  <c r="M39" i="3" s="1"/>
  <c r="M40" i="3" a="1"/>
  <c r="M40" i="3" s="1"/>
  <c r="M41" i="3" a="1"/>
  <c r="M41" i="3" s="1"/>
  <c r="M42" i="3" a="1"/>
  <c r="M42" i="3" s="1"/>
  <c r="M43" i="3" a="1"/>
  <c r="M43" i="3" s="1"/>
  <c r="M44" i="3" a="1"/>
  <c r="M44" i="3" s="1"/>
  <c r="M45" i="3" a="1"/>
  <c r="M45" i="3" s="1"/>
  <c r="M46" i="3" a="1"/>
  <c r="M46" i="3" s="1"/>
  <c r="M47" i="3" a="1"/>
  <c r="M47" i="3" s="1"/>
  <c r="M48" i="3" a="1"/>
  <c r="M48" i="3" s="1"/>
  <c r="M49" i="3" a="1"/>
  <c r="M49" i="3" s="1"/>
  <c r="M50" i="3" a="1"/>
  <c r="M50" i="3" s="1"/>
  <c r="M51" i="3" a="1"/>
  <c r="M51" i="3" s="1"/>
  <c r="M52" i="3" a="1"/>
  <c r="M52" i="3" s="1"/>
  <c r="M53" i="3" a="1"/>
  <c r="M53" i="3" s="1"/>
  <c r="M54" i="3" a="1"/>
  <c r="M54" i="3" s="1"/>
  <c r="M55" i="3" a="1"/>
  <c r="M55" i="3" s="1"/>
  <c r="M56" i="3" a="1"/>
  <c r="M56" i="3" s="1"/>
  <c r="M57" i="3" a="1"/>
  <c r="M57" i="3" s="1"/>
  <c r="M58" i="3" a="1"/>
  <c r="M58" i="3" s="1"/>
  <c r="M59" i="3" a="1"/>
  <c r="M59" i="3" s="1"/>
  <c r="M60" i="3" a="1"/>
  <c r="M60" i="3" s="1"/>
  <c r="M61" i="3" a="1"/>
  <c r="M61" i="3" s="1"/>
  <c r="M62" i="3" a="1"/>
  <c r="M62" i="3" s="1"/>
  <c r="M63" i="3" a="1"/>
  <c r="M63" i="3" s="1"/>
  <c r="M64" i="3" a="1"/>
  <c r="M64" i="3" s="1"/>
  <c r="M65" i="3" a="1"/>
  <c r="M65" i="3" s="1"/>
  <c r="M66" i="3" a="1"/>
  <c r="M66" i="3" s="1"/>
  <c r="M67" i="3" a="1"/>
  <c r="M67" i="3" s="1"/>
  <c r="M68" i="3" a="1"/>
  <c r="M68" i="3" s="1"/>
  <c r="M69" i="3" a="1"/>
  <c r="M69" i="3" s="1"/>
  <c r="M70" i="3" a="1"/>
  <c r="M70" i="3" s="1"/>
  <c r="M71" i="3" a="1"/>
  <c r="M71" i="3" s="1"/>
  <c r="M72" i="3" a="1"/>
  <c r="M72" i="3" s="1"/>
  <c r="M73" i="3" a="1"/>
  <c r="M73" i="3" s="1"/>
  <c r="M74" i="3" a="1"/>
  <c r="M74" i="3" s="1"/>
  <c r="M75" i="3" a="1"/>
  <c r="M75" i="3" s="1"/>
  <c r="M76" i="3" a="1"/>
  <c r="M76" i="3" s="1"/>
  <c r="M77" i="3" a="1"/>
  <c r="M77" i="3" s="1"/>
  <c r="M78" i="3" a="1"/>
  <c r="M78" i="3" s="1"/>
  <c r="M79" i="3" a="1"/>
  <c r="M79" i="3" s="1"/>
  <c r="M80" i="3" a="1"/>
  <c r="M80" i="3" s="1"/>
  <c r="M81" i="3" a="1"/>
  <c r="M81" i="3" s="1"/>
  <c r="M82" i="3" a="1"/>
  <c r="M82" i="3" s="1"/>
  <c r="M83" i="3" a="1"/>
  <c r="M83" i="3" s="1"/>
  <c r="M84" i="3" a="1"/>
  <c r="M84" i="3" s="1"/>
  <c r="M85" i="3" a="1"/>
  <c r="M85" i="3" s="1"/>
  <c r="M86" i="3" a="1"/>
  <c r="M86" i="3" s="1"/>
  <c r="M87" i="3" a="1"/>
  <c r="M87" i="3" s="1"/>
  <c r="M88" i="3" a="1"/>
  <c r="M88" i="3" s="1"/>
  <c r="M89" i="3" a="1"/>
  <c r="M89" i="3" s="1"/>
  <c r="M90" i="3" a="1"/>
  <c r="M90" i="3" s="1"/>
  <c r="M91" i="3" a="1"/>
  <c r="M91" i="3" s="1"/>
  <c r="M92" i="3" a="1"/>
  <c r="M92" i="3" s="1"/>
  <c r="M93" i="3" a="1"/>
  <c r="M93" i="3" s="1"/>
  <c r="M94" i="3" a="1"/>
  <c r="M94" i="3" s="1"/>
  <c r="M95" i="3" a="1"/>
  <c r="M95" i="3" s="1"/>
  <c r="M96" i="3" a="1"/>
  <c r="M96" i="3" s="1"/>
  <c r="M97" i="3" a="1"/>
  <c r="M97" i="3" s="1"/>
  <c r="M98" i="3" a="1"/>
  <c r="M98" i="3" s="1"/>
  <c r="M99" i="3" a="1"/>
  <c r="M99" i="3" s="1"/>
  <c r="M100" i="3" a="1"/>
  <c r="M100" i="3" s="1"/>
  <c r="M101" i="3" a="1"/>
  <c r="M101" i="3" s="1"/>
  <c r="M102" i="3" a="1"/>
  <c r="M102" i="3" s="1"/>
  <c r="M103" i="3" a="1"/>
  <c r="M103" i="3" s="1"/>
  <c r="M104" i="3" a="1"/>
  <c r="M104" i="3" s="1"/>
  <c r="M105" i="3" a="1"/>
  <c r="M105" i="3" s="1"/>
  <c r="M106" i="3" a="1"/>
  <c r="M106" i="3" s="1"/>
  <c r="M107" i="3" a="1"/>
  <c r="M107" i="3" s="1"/>
  <c r="M108" i="3" a="1"/>
  <c r="M108" i="3" s="1"/>
  <c r="M109" i="3" a="1"/>
  <c r="M109" i="3" s="1"/>
  <c r="M110" i="3" a="1"/>
  <c r="M110" i="3" s="1"/>
  <c r="M111" i="3" a="1"/>
  <c r="M111" i="3" s="1"/>
  <c r="M112" i="3" a="1"/>
  <c r="M112" i="3" s="1"/>
  <c r="M113" i="3" a="1"/>
  <c r="M113" i="3" s="1"/>
  <c r="M114" i="3" a="1"/>
  <c r="M114" i="3" s="1"/>
  <c r="M115" i="3" a="1"/>
  <c r="M115" i="3" s="1"/>
  <c r="M116" i="3" a="1"/>
  <c r="M116" i="3" s="1"/>
  <c r="M117" i="3" a="1"/>
  <c r="M117" i="3" s="1"/>
  <c r="M118" i="3" a="1"/>
  <c r="M118" i="3" s="1"/>
  <c r="M119" i="3" a="1"/>
  <c r="M119" i="3" s="1"/>
  <c r="M120" i="3" a="1"/>
  <c r="M120" i="3" s="1"/>
  <c r="M121" i="3" a="1"/>
  <c r="M121" i="3" s="1"/>
  <c r="M122" i="3" a="1"/>
  <c r="M122" i="3" s="1"/>
  <c r="M123" i="3" a="1"/>
  <c r="M123" i="3" s="1"/>
  <c r="M124" i="3" a="1"/>
  <c r="M124" i="3" s="1"/>
  <c r="M125" i="3" a="1"/>
  <c r="M125" i="3" s="1"/>
  <c r="M126" i="3" a="1"/>
  <c r="M126" i="3" s="1"/>
  <c r="M127" i="3" a="1"/>
  <c r="M127" i="3" s="1"/>
  <c r="M128" i="3" a="1"/>
  <c r="M128" i="3" s="1"/>
  <c r="M129" i="3" a="1"/>
  <c r="M129" i="3" s="1"/>
  <c r="M130" i="3" a="1"/>
  <c r="M130" i="3" s="1"/>
  <c r="M131" i="3" a="1"/>
  <c r="M131" i="3" s="1"/>
  <c r="M132" i="3" a="1"/>
  <c r="M132" i="3" s="1"/>
  <c r="M133" i="3" a="1"/>
  <c r="M133" i="3" s="1"/>
  <c r="M134" i="3" a="1"/>
  <c r="M134" i="3" s="1"/>
  <c r="M135" i="3" a="1"/>
  <c r="M135" i="3" s="1"/>
  <c r="M136" i="3" a="1"/>
  <c r="M136" i="3" s="1"/>
  <c r="M137" i="3" a="1"/>
  <c r="M137" i="3" s="1"/>
  <c r="M138" i="3" a="1"/>
  <c r="M138" i="3" s="1"/>
  <c r="M139" i="3" a="1"/>
  <c r="M139" i="3" s="1"/>
  <c r="M140" i="3" a="1"/>
  <c r="M140" i="3" s="1"/>
  <c r="M141" i="3" a="1"/>
  <c r="M141" i="3" s="1"/>
  <c r="M142" i="3" a="1"/>
  <c r="M142" i="3" s="1"/>
  <c r="M143" i="3" a="1"/>
  <c r="M143" i="3" s="1"/>
  <c r="M144" i="3" a="1"/>
  <c r="M144" i="3" s="1"/>
  <c r="M145" i="3" a="1"/>
  <c r="M145" i="3" s="1"/>
  <c r="M146" i="3" a="1"/>
  <c r="M146" i="3" s="1"/>
  <c r="M147" i="3" a="1"/>
  <c r="M147" i="3" s="1"/>
  <c r="M148" i="3" a="1"/>
  <c r="M148" i="3" s="1"/>
  <c r="M149" i="3" a="1"/>
  <c r="M149" i="3" s="1"/>
  <c r="M150" i="3" a="1"/>
  <c r="M150" i="3" s="1"/>
  <c r="M151" i="3" a="1"/>
  <c r="M151" i="3" s="1"/>
  <c r="M152" i="3" a="1"/>
  <c r="M152" i="3" s="1"/>
  <c r="M153" i="3" a="1"/>
  <c r="M153" i="3" s="1"/>
  <c r="M154" i="3" a="1"/>
  <c r="M154" i="3" s="1"/>
  <c r="M155" i="3" a="1"/>
  <c r="M155" i="3" s="1"/>
  <c r="M156" i="3" a="1"/>
  <c r="M156" i="3" s="1"/>
  <c r="M157" i="3" a="1"/>
  <c r="M157" i="3" s="1"/>
  <c r="M158" i="3" a="1"/>
  <c r="M158" i="3" s="1"/>
  <c r="M159" i="3" a="1"/>
  <c r="M159" i="3" s="1"/>
  <c r="M160" i="3" a="1"/>
  <c r="M160" i="3" s="1"/>
  <c r="M161" i="3" a="1"/>
  <c r="M161" i="3" s="1"/>
  <c r="M162" i="3" a="1"/>
  <c r="M162" i="3" s="1"/>
  <c r="M163" i="3" a="1"/>
  <c r="M163" i="3" s="1"/>
  <c r="M164" i="3" a="1"/>
  <c r="M164" i="3" s="1"/>
  <c r="M165" i="3" a="1"/>
  <c r="M165" i="3" s="1"/>
  <c r="M166" i="3" a="1"/>
  <c r="M166" i="3" s="1"/>
  <c r="M167" i="3" a="1"/>
  <c r="M167" i="3" s="1"/>
  <c r="M168" i="3" a="1"/>
  <c r="M168" i="3" s="1"/>
  <c r="M169" i="3" a="1"/>
  <c r="M169" i="3" s="1"/>
  <c r="M170" i="3" a="1"/>
  <c r="M170" i="3" s="1"/>
  <c r="M171" i="3" a="1"/>
  <c r="M171" i="3" s="1"/>
  <c r="M172" i="3" a="1"/>
  <c r="M172" i="3" s="1"/>
  <c r="M173" i="3" a="1"/>
  <c r="M173" i="3" s="1"/>
  <c r="M174" i="3" a="1"/>
  <c r="M174" i="3" s="1"/>
  <c r="M175" i="3" a="1"/>
  <c r="M175" i="3" s="1"/>
  <c r="M176" i="3" a="1"/>
  <c r="M176" i="3" s="1"/>
  <c r="M177" i="3" a="1"/>
  <c r="M177" i="3" s="1"/>
  <c r="M178" i="3" a="1"/>
  <c r="M178" i="3" s="1"/>
  <c r="M179" i="3" a="1"/>
  <c r="M179" i="3" s="1"/>
  <c r="M180" i="3" a="1"/>
  <c r="M180" i="3" s="1"/>
  <c r="M181" i="3" a="1"/>
  <c r="M181" i="3" s="1"/>
  <c r="M182" i="3" a="1"/>
  <c r="M182" i="3" s="1"/>
  <c r="M183" i="3" a="1"/>
  <c r="M183" i="3" s="1"/>
  <c r="M184" i="3" a="1"/>
  <c r="M184" i="3" s="1"/>
  <c r="M185" i="3" a="1"/>
  <c r="M185" i="3" s="1"/>
  <c r="M186" i="3" a="1"/>
  <c r="M186" i="3" s="1"/>
  <c r="M187" i="3" a="1"/>
  <c r="M187" i="3" s="1"/>
  <c r="M188" i="3" a="1"/>
  <c r="M188" i="3" s="1"/>
  <c r="M189" i="3" a="1"/>
  <c r="M189" i="3" s="1"/>
  <c r="M190" i="3" a="1"/>
  <c r="M190" i="3" s="1"/>
  <c r="M191" i="3" a="1"/>
  <c r="M191" i="3" s="1"/>
  <c r="M192" i="3" a="1"/>
  <c r="M192" i="3" s="1"/>
  <c r="M193" i="3" a="1"/>
  <c r="M193" i="3" s="1"/>
  <c r="M194" i="3" a="1"/>
  <c r="M194" i="3" s="1"/>
  <c r="M195" i="3" a="1"/>
  <c r="M195" i="3" s="1"/>
  <c r="M196" i="3" a="1"/>
  <c r="M196" i="3" s="1"/>
  <c r="M197" i="3" a="1"/>
  <c r="M197" i="3" s="1"/>
  <c r="M198" i="3" a="1"/>
  <c r="M198" i="3" s="1"/>
  <c r="M199" i="3" a="1"/>
  <c r="M199" i="3" s="1"/>
  <c r="M200" i="3" a="1"/>
  <c r="M200" i="3" s="1"/>
  <c r="M201" i="3" a="1"/>
  <c r="M201" i="3" s="1"/>
  <c r="M202" i="3" a="1"/>
  <c r="M202" i="3" s="1"/>
  <c r="M203" i="3" a="1"/>
  <c r="M203" i="3" s="1"/>
  <c r="M204" i="3" a="1"/>
  <c r="M204" i="3" s="1"/>
  <c r="M205" i="3" a="1"/>
  <c r="M205" i="3" s="1"/>
  <c r="M206" i="3" a="1"/>
  <c r="M206" i="3" s="1"/>
  <c r="M207" i="3" a="1"/>
  <c r="M207" i="3" s="1"/>
  <c r="M208" i="3" a="1"/>
  <c r="M208" i="3" s="1"/>
  <c r="M209" i="3" a="1"/>
  <c r="M209" i="3" s="1"/>
  <c r="M210" i="3" a="1"/>
  <c r="M210" i="3" s="1"/>
  <c r="M211" i="3" a="1"/>
  <c r="M211" i="3" s="1"/>
  <c r="M212" i="3" a="1"/>
  <c r="M212" i="3" s="1"/>
  <c r="M213" i="3" a="1"/>
  <c r="M213" i="3" s="1"/>
  <c r="M214" i="3" a="1"/>
  <c r="M214" i="3" s="1"/>
  <c r="M215" i="3" a="1"/>
  <c r="M215" i="3" s="1"/>
  <c r="M216" i="3" a="1"/>
  <c r="M216" i="3" s="1"/>
  <c r="M217" i="3" a="1"/>
  <c r="M217" i="3" s="1"/>
  <c r="M218" i="3" a="1"/>
  <c r="M218" i="3" s="1"/>
  <c r="M219" i="3" a="1"/>
  <c r="M219" i="3" s="1"/>
  <c r="M220" i="3" a="1"/>
  <c r="M220" i="3" s="1"/>
  <c r="M221" i="3" a="1"/>
  <c r="M221" i="3" s="1"/>
  <c r="M222" i="3" a="1"/>
  <c r="M222" i="3" s="1"/>
  <c r="M223" i="3" a="1"/>
  <c r="M223" i="3" s="1"/>
  <c r="M224" i="3" a="1"/>
  <c r="M224" i="3" s="1"/>
  <c r="M225" i="3" a="1"/>
  <c r="M225" i="3" s="1"/>
  <c r="M226" i="3" a="1"/>
  <c r="M226" i="3" s="1"/>
  <c r="M227" i="3" a="1"/>
  <c r="M227" i="3" s="1"/>
  <c r="M228" i="3" a="1"/>
  <c r="M228" i="3" s="1"/>
  <c r="M229" i="3" a="1"/>
  <c r="M229" i="3" s="1"/>
  <c r="M230" i="3" a="1"/>
  <c r="M230" i="3" s="1"/>
  <c r="M231" i="3" a="1"/>
  <c r="M231" i="3" s="1"/>
  <c r="M232" i="3" a="1"/>
  <c r="M232" i="3" s="1"/>
  <c r="M233" i="3" a="1"/>
  <c r="M233" i="3" s="1"/>
  <c r="M234" i="3" a="1"/>
  <c r="M234" i="3" s="1"/>
  <c r="M235" i="3" a="1"/>
  <c r="M235" i="3" s="1"/>
  <c r="M236" i="3" a="1"/>
  <c r="M236" i="3" s="1"/>
  <c r="M237" i="3" a="1"/>
  <c r="M237" i="3" s="1"/>
  <c r="M238" i="3" a="1"/>
  <c r="M238" i="3" s="1"/>
  <c r="M239" i="3" a="1"/>
  <c r="M239" i="3" s="1"/>
  <c r="M240" i="3" a="1"/>
  <c r="M240" i="3" s="1"/>
  <c r="M241" i="3" a="1"/>
  <c r="M241" i="3" s="1"/>
  <c r="M242" i="3" a="1"/>
  <c r="M242" i="3" s="1"/>
  <c r="M243" i="3" a="1"/>
  <c r="M243" i="3" s="1"/>
  <c r="M244" i="3" a="1"/>
  <c r="M244" i="3" s="1"/>
  <c r="M245" i="3" a="1"/>
  <c r="M245" i="3" s="1"/>
  <c r="M246" i="3" a="1"/>
  <c r="M246" i="3" s="1"/>
  <c r="M247" i="3" a="1"/>
  <c r="M247" i="3" s="1"/>
  <c r="M248" i="3" a="1"/>
  <c r="M248" i="3" s="1"/>
  <c r="M249" i="3" a="1"/>
  <c r="M249" i="3" s="1"/>
  <c r="M250" i="3" a="1"/>
  <c r="M250" i="3" s="1"/>
  <c r="M251" i="3" a="1"/>
  <c r="M251" i="3" s="1"/>
  <c r="M252" i="3" a="1"/>
  <c r="M252" i="3" s="1"/>
  <c r="M253" i="3" a="1"/>
  <c r="M253" i="3" s="1"/>
  <c r="M254" i="3" a="1"/>
  <c r="M254" i="3" s="1"/>
  <c r="M255" i="3" a="1"/>
  <c r="M255" i="3" s="1"/>
  <c r="M256" i="3" a="1"/>
  <c r="M256" i="3" s="1"/>
  <c r="M257" i="3" a="1"/>
  <c r="M257" i="3" s="1"/>
  <c r="M258" i="3" a="1"/>
  <c r="M258" i="3" s="1"/>
  <c r="M259" i="3" a="1"/>
  <c r="M259" i="3" s="1"/>
  <c r="M260" i="3" a="1"/>
  <c r="M260" i="3" s="1"/>
  <c r="M261" i="3" a="1"/>
  <c r="M261" i="3" s="1"/>
  <c r="M262" i="3" a="1"/>
  <c r="M262" i="3" s="1"/>
  <c r="M263" i="3" a="1"/>
  <c r="M263" i="3" s="1"/>
  <c r="M264" i="3" a="1"/>
  <c r="M264" i="3" s="1"/>
  <c r="M265" i="3" a="1"/>
  <c r="M265" i="3" s="1"/>
  <c r="M266" i="3" a="1"/>
  <c r="M266" i="3" s="1"/>
  <c r="M267" i="3" a="1"/>
  <c r="M267" i="3" s="1"/>
  <c r="M268" i="3" a="1"/>
  <c r="M268" i="3" s="1"/>
  <c r="M269" i="3" a="1"/>
  <c r="M269" i="3" s="1"/>
  <c r="M270" i="3" a="1"/>
  <c r="M270" i="3" s="1"/>
  <c r="M271" i="3" a="1"/>
  <c r="M271" i="3" s="1"/>
  <c r="M272" i="3" a="1"/>
  <c r="M272" i="3" s="1"/>
  <c r="M273" i="3" a="1"/>
  <c r="M273" i="3" s="1"/>
  <c r="M274" i="3" a="1"/>
  <c r="M274" i="3" s="1"/>
  <c r="M275" i="3" a="1"/>
  <c r="M275" i="3" s="1"/>
  <c r="M276" i="3" a="1"/>
  <c r="M276" i="3" s="1"/>
  <c r="M277" i="3" a="1"/>
  <c r="M277" i="3" s="1"/>
  <c r="M278" i="3" a="1"/>
  <c r="M278" i="3" s="1"/>
  <c r="M279" i="3" a="1"/>
  <c r="M279" i="3" s="1"/>
  <c r="M280" i="3" a="1"/>
  <c r="M280" i="3" s="1"/>
  <c r="M281" i="3" a="1"/>
  <c r="M281" i="3" s="1"/>
  <c r="M282" i="3" a="1"/>
  <c r="M282" i="3" s="1"/>
  <c r="M283" i="3" a="1"/>
  <c r="M283" i="3" s="1"/>
  <c r="M284" i="3" a="1"/>
  <c r="M284" i="3" s="1"/>
  <c r="M285" i="3" a="1"/>
  <c r="M285" i="3" s="1"/>
  <c r="M286" i="3" a="1"/>
  <c r="M286" i="3" s="1"/>
  <c r="M287" i="3" a="1"/>
  <c r="M287" i="3" s="1"/>
  <c r="M288" i="3" a="1"/>
  <c r="M288" i="3" s="1"/>
  <c r="M289" i="3" a="1"/>
  <c r="M289" i="3" s="1"/>
  <c r="M290" i="3" a="1"/>
  <c r="M290" i="3" s="1"/>
  <c r="M291" i="3" a="1"/>
  <c r="M291" i="3" s="1"/>
  <c r="M292" i="3" a="1"/>
  <c r="M292" i="3" s="1"/>
  <c r="M293" i="3" a="1"/>
  <c r="M293" i="3" s="1"/>
  <c r="M294" i="3" a="1"/>
  <c r="M294" i="3" s="1"/>
  <c r="M295" i="3" a="1"/>
  <c r="M295" i="3" s="1"/>
  <c r="M296" i="3" a="1"/>
  <c r="M296" i="3" s="1"/>
  <c r="M297" i="3" a="1"/>
  <c r="M297" i="3" s="1"/>
  <c r="M298" i="3" a="1"/>
  <c r="M298" i="3" s="1"/>
  <c r="M299" i="3" a="1"/>
  <c r="M299" i="3" s="1"/>
  <c r="M300" i="3" a="1"/>
  <c r="M300" i="3" s="1"/>
  <c r="M301" i="3" a="1"/>
  <c r="M301" i="3" s="1"/>
  <c r="M302" i="3" a="1"/>
  <c r="M302" i="3" s="1"/>
  <c r="M303" i="3" a="1"/>
  <c r="M303" i="3" s="1"/>
  <c r="M304" i="3" a="1"/>
  <c r="M304" i="3" s="1"/>
  <c r="M305" i="3" a="1"/>
  <c r="M305" i="3" s="1"/>
  <c r="M306" i="3" a="1"/>
  <c r="M306" i="3" s="1"/>
  <c r="M307" i="3" a="1"/>
  <c r="M307" i="3" s="1"/>
  <c r="M308" i="3" a="1"/>
  <c r="M308" i="3" s="1"/>
  <c r="M309" i="3" a="1"/>
  <c r="M309" i="3" s="1"/>
  <c r="M310" i="3" a="1"/>
  <c r="M310" i="3" s="1"/>
  <c r="M311" i="3" a="1"/>
  <c r="M311" i="3" s="1"/>
  <c r="M312" i="3" a="1"/>
  <c r="M312" i="3" s="1"/>
  <c r="M313" i="3" a="1"/>
  <c r="M313" i="3" s="1"/>
  <c r="M314" i="3" a="1"/>
  <c r="M314" i="3" s="1"/>
  <c r="M315" i="3" a="1"/>
  <c r="M315" i="3" s="1"/>
  <c r="M316" i="3" a="1"/>
  <c r="M316" i="3" s="1"/>
  <c r="M317" i="3" a="1"/>
  <c r="M317" i="3" s="1"/>
  <c r="M318" i="3" a="1"/>
  <c r="M318" i="3" s="1"/>
  <c r="M319" i="3" a="1"/>
  <c r="M319" i="3" s="1"/>
  <c r="M320" i="3" a="1"/>
  <c r="M320" i="3" s="1"/>
  <c r="M321" i="3" a="1"/>
  <c r="M321" i="3" s="1"/>
  <c r="M322" i="3" a="1"/>
  <c r="M322" i="3" s="1"/>
  <c r="M323" i="3" a="1"/>
  <c r="M323" i="3" s="1"/>
  <c r="M324" i="3" a="1"/>
  <c r="M324" i="3" s="1"/>
  <c r="M325" i="3" a="1"/>
  <c r="M325" i="3" s="1"/>
  <c r="M326" i="3" a="1"/>
  <c r="M326" i="3" s="1"/>
  <c r="M327" i="3" a="1"/>
  <c r="M327" i="3" s="1"/>
  <c r="M328" i="3" a="1"/>
  <c r="M328" i="3" s="1"/>
  <c r="M329" i="3" a="1"/>
  <c r="M329" i="3" s="1"/>
  <c r="M330" i="3" a="1"/>
  <c r="M330" i="3" s="1"/>
  <c r="M331" i="3" a="1"/>
  <c r="M331" i="3" s="1"/>
  <c r="M332" i="3" a="1"/>
  <c r="M332" i="3" s="1"/>
  <c r="M333" i="3" a="1"/>
  <c r="M333" i="3" s="1"/>
  <c r="M334" i="3" a="1"/>
  <c r="M334" i="3" s="1"/>
  <c r="M335" i="3" a="1"/>
  <c r="M335" i="3" s="1"/>
  <c r="M336" i="3" a="1"/>
  <c r="M336" i="3" s="1"/>
  <c r="M337" i="3" a="1"/>
  <c r="M337" i="3" s="1"/>
  <c r="M338" i="3" a="1"/>
  <c r="M338" i="3" s="1"/>
  <c r="M339" i="3" a="1"/>
  <c r="M339" i="3" s="1"/>
  <c r="M340" i="3" a="1"/>
  <c r="M340" i="3" s="1"/>
  <c r="M341" i="3" a="1"/>
  <c r="M341" i="3" s="1"/>
  <c r="M342" i="3" a="1"/>
  <c r="M342" i="3" s="1"/>
  <c r="M343" i="3" a="1"/>
  <c r="M343" i="3" s="1"/>
  <c r="M344" i="3" a="1"/>
  <c r="M344" i="3" s="1"/>
  <c r="M345" i="3" a="1"/>
  <c r="M345" i="3" s="1"/>
  <c r="M346" i="3" a="1"/>
  <c r="M346" i="3" s="1"/>
  <c r="M347" i="3" a="1"/>
  <c r="M347" i="3" s="1"/>
  <c r="M348" i="3" a="1"/>
  <c r="M348" i="3" s="1"/>
  <c r="M349" i="3" a="1"/>
  <c r="M349" i="3" s="1"/>
  <c r="M350" i="3" a="1"/>
  <c r="M350" i="3" s="1"/>
  <c r="M351" i="3" a="1"/>
  <c r="M351" i="3" s="1"/>
  <c r="M352" i="3" a="1"/>
  <c r="M352" i="3" s="1"/>
  <c r="M353" i="3" a="1"/>
  <c r="M353" i="3" s="1"/>
  <c r="M354" i="3" a="1"/>
  <c r="M354" i="3" s="1"/>
  <c r="M355" i="3" a="1"/>
  <c r="M355" i="3" s="1"/>
  <c r="M356" i="3" a="1"/>
  <c r="M356" i="3" s="1"/>
  <c r="M357" i="3" a="1"/>
  <c r="M357" i="3" s="1"/>
  <c r="M358" i="3" a="1"/>
  <c r="M358" i="3" s="1"/>
  <c r="M359" i="3" a="1"/>
  <c r="M359" i="3" s="1"/>
  <c r="M360" i="3" a="1"/>
  <c r="M360" i="3" s="1"/>
  <c r="M361" i="3" a="1"/>
  <c r="M361" i="3" s="1"/>
  <c r="M362" i="3" a="1"/>
  <c r="M362" i="3" s="1"/>
  <c r="M363" i="3" a="1"/>
  <c r="M363" i="3" s="1"/>
  <c r="M364" i="3" a="1"/>
  <c r="M364" i="3" s="1"/>
  <c r="M365" i="3" a="1"/>
  <c r="M365" i="3" s="1"/>
  <c r="M366" i="3" a="1"/>
  <c r="M366" i="3" s="1"/>
  <c r="M367" i="3" a="1"/>
  <c r="M367" i="3" s="1"/>
  <c r="M368" i="3" a="1"/>
  <c r="M368" i="3" s="1"/>
  <c r="M369" i="3" a="1"/>
  <c r="M369" i="3" s="1"/>
  <c r="M370" i="3" a="1"/>
  <c r="M370" i="3" s="1"/>
  <c r="M371" i="3" a="1"/>
  <c r="M371" i="3" s="1"/>
  <c r="M372" i="3" a="1"/>
  <c r="M372" i="3" s="1"/>
  <c r="M373" i="3" a="1"/>
  <c r="M373" i="3" s="1"/>
  <c r="M374" i="3" a="1"/>
  <c r="M374" i="3" s="1"/>
  <c r="M375" i="3" a="1"/>
  <c r="M375" i="3" s="1"/>
  <c r="M376" i="3" a="1"/>
  <c r="M376" i="3" s="1"/>
  <c r="M377" i="3" a="1"/>
  <c r="M377" i="3" s="1"/>
  <c r="M378" i="3" a="1"/>
  <c r="M378" i="3" s="1"/>
  <c r="M379" i="3" a="1"/>
  <c r="M379" i="3" s="1"/>
  <c r="M380" i="3" a="1"/>
  <c r="M380" i="3" s="1"/>
  <c r="M381" i="3" a="1"/>
  <c r="M381" i="3" s="1"/>
  <c r="M382" i="3" a="1"/>
  <c r="M382" i="3" s="1"/>
  <c r="M383" i="3" a="1"/>
  <c r="M383" i="3" s="1"/>
  <c r="M384" i="3" a="1"/>
  <c r="M384" i="3" s="1"/>
  <c r="M385" i="3" a="1"/>
  <c r="M385" i="3" s="1"/>
  <c r="M386" i="3" a="1"/>
  <c r="M386" i="3" s="1"/>
  <c r="M387" i="3" a="1"/>
  <c r="M387" i="3" s="1"/>
  <c r="M388" i="3" a="1"/>
  <c r="M388" i="3" s="1"/>
  <c r="M389" i="3" a="1"/>
  <c r="M389" i="3" s="1"/>
  <c r="M390" i="3" a="1"/>
  <c r="M390" i="3" s="1"/>
  <c r="M391" i="3" a="1"/>
  <c r="M391" i="3" s="1"/>
  <c r="M392" i="3" a="1"/>
  <c r="M392" i="3" s="1"/>
  <c r="M393" i="3" a="1"/>
  <c r="M393" i="3" s="1"/>
  <c r="M394" i="3" a="1"/>
  <c r="M394" i="3" s="1"/>
  <c r="M395" i="3" a="1"/>
  <c r="M395" i="3" s="1"/>
  <c r="M396" i="3" a="1"/>
  <c r="M396" i="3" s="1"/>
  <c r="M397" i="3" a="1"/>
  <c r="M397" i="3" s="1"/>
  <c r="M398" i="3" a="1"/>
  <c r="M398" i="3" s="1"/>
  <c r="M399" i="3" a="1"/>
  <c r="M399" i="3" s="1"/>
  <c r="M400" i="3" a="1"/>
  <c r="M400" i="3" s="1"/>
  <c r="M401" i="3" a="1"/>
  <c r="M401" i="3" s="1"/>
  <c r="M402" i="3" a="1"/>
  <c r="M402" i="3" s="1"/>
  <c r="M403" i="3" a="1"/>
  <c r="M403" i="3" s="1"/>
  <c r="M404" i="3" a="1"/>
  <c r="M404" i="3" s="1"/>
  <c r="M405" i="3" a="1"/>
  <c r="M405" i="3" s="1"/>
  <c r="M406" i="3" a="1"/>
  <c r="M406" i="3" s="1"/>
  <c r="M407" i="3" a="1"/>
  <c r="M407" i="3" s="1"/>
  <c r="M408" i="3" a="1"/>
  <c r="M408" i="3" s="1"/>
  <c r="M409" i="3" a="1"/>
  <c r="M409" i="3" s="1"/>
  <c r="M410" i="3" a="1"/>
  <c r="M410" i="3" s="1"/>
  <c r="M411" i="3" a="1"/>
  <c r="M411" i="3" s="1"/>
  <c r="M412" i="3" a="1"/>
  <c r="M412" i="3" s="1"/>
  <c r="M413" i="3" a="1"/>
  <c r="M413" i="3" s="1"/>
  <c r="M414" i="3" a="1"/>
  <c r="M414" i="3" s="1"/>
  <c r="M415" i="3" a="1"/>
  <c r="M415" i="3" s="1"/>
  <c r="M416" i="3" a="1"/>
  <c r="M416" i="3" s="1"/>
  <c r="M417" i="3" a="1"/>
  <c r="M417" i="3" s="1"/>
  <c r="M418" i="3" a="1"/>
  <c r="M418" i="3" s="1"/>
  <c r="M419" i="3" a="1"/>
  <c r="M419" i="3" s="1"/>
  <c r="M420" i="3" a="1"/>
  <c r="M420" i="3" s="1"/>
  <c r="M421" i="3" a="1"/>
  <c r="M421" i="3" s="1"/>
  <c r="M422" i="3" a="1"/>
  <c r="M422" i="3" s="1"/>
  <c r="M423" i="3" a="1"/>
  <c r="M423" i="3" s="1"/>
  <c r="M424" i="3" a="1"/>
  <c r="M424" i="3" s="1"/>
  <c r="M425" i="3" a="1"/>
  <c r="M425" i="3" s="1"/>
  <c r="M426" i="3" a="1"/>
  <c r="M426" i="3" s="1"/>
  <c r="M427" i="3" a="1"/>
  <c r="M427" i="3" s="1"/>
  <c r="M428" i="3" a="1"/>
  <c r="M428" i="3" s="1"/>
  <c r="M429" i="3" a="1"/>
  <c r="M429" i="3" s="1"/>
  <c r="M430" i="3" a="1"/>
  <c r="M430" i="3" s="1"/>
  <c r="M431" i="3" a="1"/>
  <c r="M431" i="3" s="1"/>
  <c r="M432" i="3" a="1"/>
  <c r="M432" i="3" s="1"/>
  <c r="M433" i="3" a="1"/>
  <c r="M433" i="3" s="1"/>
  <c r="M434" i="3" a="1"/>
  <c r="M434" i="3" s="1"/>
  <c r="M435" i="3" a="1"/>
  <c r="M435" i="3" s="1"/>
  <c r="M436" i="3" a="1"/>
  <c r="M436" i="3" s="1"/>
  <c r="M437" i="3" a="1"/>
  <c r="M437" i="3" s="1"/>
  <c r="M438" i="3" a="1"/>
  <c r="M438" i="3" s="1"/>
  <c r="M439" i="3" a="1"/>
  <c r="M439" i="3" s="1"/>
  <c r="M440" i="3" a="1"/>
  <c r="M440" i="3" s="1"/>
  <c r="M441" i="3" a="1"/>
  <c r="M441" i="3" s="1"/>
  <c r="M442" i="3" a="1"/>
  <c r="M442" i="3" s="1"/>
  <c r="M443" i="3" a="1"/>
  <c r="M443" i="3" s="1"/>
  <c r="M444" i="3" a="1"/>
  <c r="M444" i="3" s="1"/>
  <c r="M445" i="3" a="1"/>
  <c r="M445" i="3" s="1"/>
  <c r="M446" i="3" a="1"/>
  <c r="M446" i="3" s="1"/>
  <c r="M447" i="3" a="1"/>
  <c r="M447" i="3" s="1"/>
  <c r="M448" i="3" a="1"/>
  <c r="M448" i="3" s="1"/>
  <c r="M449" i="3" a="1"/>
  <c r="M449" i="3" s="1"/>
  <c r="M450" i="3" a="1"/>
  <c r="M450" i="3" s="1"/>
  <c r="M451" i="3" a="1"/>
  <c r="M451" i="3" s="1"/>
  <c r="M452" i="3" a="1"/>
  <c r="M452" i="3" s="1"/>
  <c r="M453" i="3" a="1"/>
  <c r="M453" i="3" s="1"/>
  <c r="M454" i="3" a="1"/>
  <c r="M454" i="3" s="1"/>
  <c r="M455" i="3" a="1"/>
  <c r="M455" i="3" s="1"/>
  <c r="M456" i="3" a="1"/>
  <c r="M456" i="3" s="1"/>
  <c r="M457" i="3" a="1"/>
  <c r="M457" i="3" s="1"/>
  <c r="M458" i="3" a="1"/>
  <c r="M458" i="3" s="1"/>
  <c r="M459" i="3" a="1"/>
  <c r="M459" i="3" s="1"/>
  <c r="M460" i="3" a="1"/>
  <c r="M460" i="3" s="1"/>
  <c r="M461" i="3" a="1"/>
  <c r="M461" i="3" s="1"/>
  <c r="M462" i="3" a="1"/>
  <c r="M462" i="3" s="1"/>
  <c r="M463" i="3" a="1"/>
  <c r="M463" i="3" s="1"/>
  <c r="M464" i="3" a="1"/>
  <c r="M464" i="3" s="1"/>
  <c r="M465" i="3" a="1"/>
  <c r="M465" i="3" s="1"/>
  <c r="M466" i="3" a="1"/>
  <c r="M466" i="3" s="1"/>
  <c r="M467" i="3" a="1"/>
  <c r="M467" i="3" s="1"/>
  <c r="M468" i="3" a="1"/>
  <c r="M468" i="3" s="1"/>
  <c r="M469" i="3" a="1"/>
  <c r="M469" i="3" s="1"/>
  <c r="M470" i="3" a="1"/>
  <c r="M470" i="3" s="1"/>
  <c r="M471" i="3" a="1"/>
  <c r="M471" i="3" s="1"/>
  <c r="M472" i="3" a="1"/>
  <c r="M472" i="3" s="1"/>
  <c r="M473" i="3" a="1"/>
  <c r="M473" i="3" s="1"/>
  <c r="M474" i="3" a="1"/>
  <c r="M474" i="3" s="1"/>
  <c r="M475" i="3" a="1"/>
  <c r="M475" i="3" s="1"/>
  <c r="M476" i="3" a="1"/>
  <c r="M476" i="3" s="1"/>
  <c r="M477" i="3" a="1"/>
  <c r="M477" i="3" s="1"/>
  <c r="M478" i="3" a="1"/>
  <c r="M478" i="3" s="1"/>
  <c r="M479" i="3" a="1"/>
  <c r="M479" i="3" s="1"/>
  <c r="M480" i="3" a="1"/>
  <c r="M480" i="3" s="1"/>
  <c r="M481" i="3" a="1"/>
  <c r="M481" i="3" s="1"/>
  <c r="M482" i="3" a="1"/>
  <c r="M482" i="3" s="1"/>
  <c r="M483" i="3" a="1"/>
  <c r="M483" i="3" s="1"/>
  <c r="M484" i="3" a="1"/>
  <c r="M484" i="3" s="1"/>
  <c r="M485" i="3" a="1"/>
  <c r="M485" i="3" s="1"/>
  <c r="M486" i="3" a="1"/>
  <c r="M486" i="3" s="1"/>
  <c r="M487" i="3" a="1"/>
  <c r="M487" i="3" s="1"/>
  <c r="M488" i="3" a="1"/>
  <c r="M488" i="3" s="1"/>
  <c r="M489" i="3" a="1"/>
  <c r="M489" i="3" s="1"/>
  <c r="M490" i="3" a="1"/>
  <c r="M490" i="3" s="1"/>
  <c r="M491" i="3" a="1"/>
  <c r="M491" i="3" s="1"/>
  <c r="M492" i="3" a="1"/>
  <c r="M492" i="3" s="1"/>
  <c r="M493" i="3" a="1"/>
  <c r="M493" i="3" s="1"/>
  <c r="M494" i="3" a="1"/>
  <c r="M494" i="3" s="1"/>
  <c r="M495" i="3" a="1"/>
  <c r="M495" i="3" s="1"/>
  <c r="M496" i="3" a="1"/>
  <c r="M496" i="3" s="1"/>
  <c r="M497" i="3" a="1"/>
  <c r="M497" i="3" s="1"/>
  <c r="M498" i="3" a="1"/>
  <c r="M498" i="3" s="1"/>
  <c r="M499" i="3" a="1"/>
  <c r="M499" i="3" s="1"/>
  <c r="M500" i="3" a="1"/>
  <c r="M500" i="3" s="1"/>
  <c r="M501" i="3" a="1"/>
  <c r="M501" i="3" s="1"/>
  <c r="M502" i="3" a="1"/>
  <c r="M502" i="3" s="1"/>
  <c r="M503" i="3" a="1"/>
  <c r="M503" i="3" s="1"/>
  <c r="M504" i="3" a="1"/>
  <c r="M504" i="3" s="1"/>
  <c r="M505" i="3" a="1"/>
  <c r="M505" i="3" s="1"/>
  <c r="M506" i="3" a="1"/>
  <c r="M506" i="3" s="1"/>
  <c r="M507" i="3" a="1"/>
  <c r="M507" i="3" s="1"/>
  <c r="M508" i="3" a="1"/>
  <c r="M508" i="3" s="1"/>
  <c r="M509" i="3" a="1"/>
  <c r="M509" i="3" s="1"/>
  <c r="M510" i="3" a="1"/>
  <c r="M510" i="3" s="1"/>
  <c r="M511" i="3" a="1"/>
  <c r="M511" i="3" s="1"/>
  <c r="M512" i="3" a="1"/>
  <c r="M512" i="3" s="1"/>
  <c r="M513" i="3" a="1"/>
  <c r="M513" i="3" s="1"/>
  <c r="M514" i="3" a="1"/>
  <c r="M514" i="3" s="1"/>
  <c r="M515" i="3" a="1"/>
  <c r="M515" i="3" s="1"/>
  <c r="M516" i="3" a="1"/>
  <c r="M516" i="3" s="1"/>
  <c r="M517" i="3" a="1"/>
  <c r="M517" i="3" s="1"/>
  <c r="M518" i="3" a="1"/>
  <c r="M518" i="3" s="1"/>
  <c r="M519" i="3" a="1"/>
  <c r="M519" i="3" s="1"/>
  <c r="M520" i="3" a="1"/>
  <c r="M520" i="3" s="1"/>
  <c r="M521" i="3" a="1"/>
  <c r="M521" i="3" s="1"/>
  <c r="M522" i="3" a="1"/>
  <c r="M522" i="3" s="1"/>
  <c r="M523" i="3" a="1"/>
  <c r="M523" i="3" s="1"/>
  <c r="M524" i="3" a="1"/>
  <c r="M524" i="3" s="1"/>
  <c r="M525" i="3" a="1"/>
  <c r="M525" i="3" s="1"/>
  <c r="M526" i="3" a="1"/>
  <c r="M526" i="3" s="1"/>
  <c r="M527" i="3" a="1"/>
  <c r="M527" i="3" s="1"/>
  <c r="M528" i="3" a="1"/>
  <c r="M528" i="3" s="1"/>
  <c r="M529" i="3" a="1"/>
  <c r="M529" i="3" s="1"/>
  <c r="M530" i="3" a="1"/>
  <c r="M530" i="3" s="1"/>
  <c r="M531" i="3" a="1"/>
  <c r="M531" i="3" s="1"/>
  <c r="M532" i="3" a="1"/>
  <c r="M532" i="3" s="1"/>
  <c r="M533" i="3" a="1"/>
  <c r="M533" i="3" s="1"/>
  <c r="M534" i="3" a="1"/>
  <c r="M534" i="3" s="1"/>
  <c r="M535" i="3" a="1"/>
  <c r="M535" i="3" s="1"/>
  <c r="M536" i="3" a="1"/>
  <c r="M536" i="3" s="1"/>
  <c r="M537" i="3" a="1"/>
  <c r="M537" i="3" s="1"/>
  <c r="M538" i="3" a="1"/>
  <c r="M538" i="3" s="1"/>
  <c r="M539" i="3" a="1"/>
  <c r="M539" i="3" s="1"/>
  <c r="M540" i="3" a="1"/>
  <c r="M540" i="3" s="1"/>
  <c r="M541" i="3" a="1"/>
  <c r="M541" i="3" s="1"/>
  <c r="M542" i="3" a="1"/>
  <c r="M542" i="3" s="1"/>
  <c r="M543" i="3" a="1"/>
  <c r="M543" i="3" s="1"/>
  <c r="M544" i="3" a="1"/>
  <c r="M544" i="3" s="1"/>
  <c r="M545" i="3" a="1"/>
  <c r="M545" i="3" s="1"/>
  <c r="M546" i="3" a="1"/>
  <c r="M546" i="3" s="1"/>
  <c r="M547" i="3" a="1"/>
  <c r="M547" i="3" s="1"/>
  <c r="M548" i="3" a="1"/>
  <c r="M548" i="3" s="1"/>
  <c r="M549" i="3" a="1"/>
  <c r="M549" i="3" s="1"/>
  <c r="M550" i="3" a="1"/>
  <c r="M550" i="3" s="1"/>
  <c r="M551" i="3" a="1"/>
  <c r="M551" i="3" s="1"/>
  <c r="M552" i="3" a="1"/>
  <c r="M552" i="3" s="1"/>
  <c r="M553" i="3" a="1"/>
  <c r="M553" i="3" s="1"/>
  <c r="M554" i="3" a="1"/>
  <c r="M554" i="3" s="1"/>
  <c r="M555" i="3" a="1"/>
  <c r="M555" i="3" s="1"/>
  <c r="M556" i="3" a="1"/>
  <c r="M556" i="3" s="1"/>
  <c r="M557" i="3" a="1"/>
  <c r="M557" i="3" s="1"/>
  <c r="M558" i="3" a="1"/>
  <c r="M558" i="3" s="1"/>
  <c r="M559" i="3" a="1"/>
  <c r="M559" i="3" s="1"/>
  <c r="M560" i="3" a="1"/>
  <c r="M560" i="3" s="1"/>
  <c r="M561" i="3" a="1"/>
  <c r="M561" i="3" s="1"/>
  <c r="M562" i="3" a="1"/>
  <c r="M562" i="3" s="1"/>
  <c r="M563" i="3" a="1"/>
  <c r="M563" i="3" s="1"/>
  <c r="M564" i="3" a="1"/>
  <c r="M564" i="3" s="1"/>
  <c r="M565" i="3" a="1"/>
  <c r="M565" i="3" s="1"/>
  <c r="M566" i="3" a="1"/>
  <c r="M566" i="3" s="1"/>
  <c r="M567" i="3" a="1"/>
  <c r="M567" i="3" s="1"/>
  <c r="M568" i="3" a="1"/>
  <c r="M568" i="3" s="1"/>
  <c r="M569" i="3" a="1"/>
  <c r="M569" i="3" s="1"/>
  <c r="M570" i="3" a="1"/>
  <c r="M570" i="3" s="1"/>
  <c r="M571" i="3" a="1"/>
  <c r="M571" i="3" s="1"/>
  <c r="M572" i="3" a="1"/>
  <c r="M572" i="3" s="1"/>
  <c r="M573" i="3" a="1"/>
  <c r="M573" i="3" s="1"/>
  <c r="M574" i="3" a="1"/>
  <c r="M574" i="3" s="1"/>
  <c r="M575" i="3" a="1"/>
  <c r="M575" i="3" s="1"/>
  <c r="M576" i="3" a="1"/>
  <c r="M576" i="3" s="1"/>
  <c r="M577" i="3" a="1"/>
  <c r="M577" i="3" s="1"/>
  <c r="M578" i="3" a="1"/>
  <c r="M578" i="3" s="1"/>
  <c r="M579" i="3" a="1"/>
  <c r="M579" i="3" s="1"/>
  <c r="M580" i="3" a="1"/>
  <c r="M580" i="3" s="1"/>
  <c r="M581" i="3" a="1"/>
  <c r="M581" i="3" s="1"/>
  <c r="M582" i="3" a="1"/>
  <c r="M582" i="3" s="1"/>
  <c r="M583" i="3" a="1"/>
  <c r="M583" i="3" s="1"/>
  <c r="M584" i="3" a="1"/>
  <c r="M584" i="3" s="1"/>
  <c r="M585" i="3" a="1"/>
  <c r="M585" i="3" s="1"/>
  <c r="M586" i="3" a="1"/>
  <c r="M586" i="3" s="1"/>
  <c r="M587" i="3" a="1"/>
  <c r="M587" i="3" s="1"/>
  <c r="M588" i="3" a="1"/>
  <c r="M588" i="3" s="1"/>
  <c r="M589" i="3" a="1"/>
  <c r="M589" i="3" s="1"/>
  <c r="M590" i="3" a="1"/>
  <c r="M590" i="3" s="1"/>
  <c r="M591" i="3" a="1"/>
  <c r="M591" i="3" s="1"/>
  <c r="M592" i="3" a="1"/>
  <c r="M592" i="3" s="1"/>
  <c r="M593" i="3" a="1"/>
  <c r="M593" i="3" s="1"/>
  <c r="M594" i="3" a="1"/>
  <c r="M594" i="3" s="1"/>
  <c r="M595" i="3" a="1"/>
  <c r="M595" i="3" s="1"/>
  <c r="M596" i="3" a="1"/>
  <c r="M596" i="3" s="1"/>
  <c r="M597" i="3" a="1"/>
  <c r="M597" i="3" s="1"/>
  <c r="M598" i="3" a="1"/>
  <c r="M598" i="3" s="1"/>
  <c r="M599" i="3" a="1"/>
  <c r="M599" i="3" s="1"/>
  <c r="M600" i="3" a="1"/>
  <c r="M600" i="3" s="1"/>
  <c r="M601" i="3" a="1"/>
  <c r="M601" i="3" s="1"/>
  <c r="M602" i="3" a="1"/>
  <c r="M602" i="3" s="1"/>
  <c r="M603" i="3" a="1"/>
  <c r="M603" i="3" s="1"/>
  <c r="M604" i="3" a="1"/>
  <c r="M604" i="3" s="1"/>
  <c r="M605" i="3" a="1"/>
  <c r="M605" i="3" s="1"/>
  <c r="M606" i="3" a="1"/>
  <c r="M606" i="3" s="1"/>
  <c r="M607" i="3" a="1"/>
  <c r="M607" i="3" s="1"/>
  <c r="M608" i="3" a="1"/>
  <c r="M608" i="3" s="1"/>
  <c r="M609" i="3" a="1"/>
  <c r="M609" i="3" s="1"/>
  <c r="M610" i="3" a="1"/>
  <c r="M610" i="3" s="1"/>
  <c r="M611" i="3" a="1"/>
  <c r="M611" i="3" s="1"/>
  <c r="M612" i="3" a="1"/>
  <c r="M612" i="3" s="1"/>
  <c r="M613" i="3" a="1"/>
  <c r="M613" i="3" s="1"/>
  <c r="M614" i="3" a="1"/>
  <c r="M614" i="3" s="1"/>
  <c r="M615" i="3" a="1"/>
  <c r="M615" i="3" s="1"/>
  <c r="M616" i="3" a="1"/>
  <c r="M616" i="3" s="1"/>
  <c r="M617" i="3" a="1"/>
  <c r="M617" i="3" s="1"/>
  <c r="M618" i="3" a="1"/>
  <c r="M618" i="3" s="1"/>
  <c r="M619" i="3" a="1"/>
  <c r="M619" i="3" s="1"/>
  <c r="M620" i="3" a="1"/>
  <c r="M620" i="3" s="1"/>
  <c r="M621" i="3" a="1"/>
  <c r="M621" i="3" s="1"/>
  <c r="M622" i="3" a="1"/>
  <c r="M622" i="3" s="1"/>
  <c r="M623" i="3" a="1"/>
  <c r="M623" i="3" s="1"/>
  <c r="M624" i="3" a="1"/>
  <c r="M624" i="3" s="1"/>
  <c r="M625" i="3" a="1"/>
  <c r="M625" i="3" s="1"/>
  <c r="M626" i="3" a="1"/>
  <c r="M626" i="3" s="1"/>
  <c r="M627" i="3" a="1"/>
  <c r="M627" i="3" s="1"/>
  <c r="M628" i="3" a="1"/>
  <c r="M628" i="3" s="1"/>
  <c r="M629" i="3" a="1"/>
  <c r="M629" i="3" s="1"/>
  <c r="M630" i="3" a="1"/>
  <c r="M630" i="3" s="1"/>
  <c r="M631" i="3" a="1"/>
  <c r="M631" i="3" s="1"/>
  <c r="M632" i="3" a="1"/>
  <c r="M632" i="3" s="1"/>
  <c r="M633" i="3" a="1"/>
  <c r="M633" i="3" s="1"/>
  <c r="M634" i="3" a="1"/>
  <c r="M634" i="3" s="1"/>
  <c r="M635" i="3" a="1"/>
  <c r="M635" i="3" s="1"/>
  <c r="M636" i="3" a="1"/>
  <c r="M636" i="3" s="1"/>
  <c r="M637" i="3" a="1"/>
  <c r="M637" i="3" s="1"/>
  <c r="M638" i="3" a="1"/>
  <c r="M638" i="3" s="1"/>
  <c r="M639" i="3" a="1"/>
  <c r="M639" i="3" s="1"/>
  <c r="M640" i="3" a="1"/>
  <c r="M640" i="3" s="1"/>
  <c r="M641" i="3" a="1"/>
  <c r="M641" i="3" s="1"/>
  <c r="M642" i="3" a="1"/>
  <c r="M642" i="3" s="1"/>
  <c r="M643" i="3" a="1"/>
  <c r="M643" i="3" s="1"/>
  <c r="M644" i="3" a="1"/>
  <c r="M644" i="3" s="1"/>
  <c r="M645" i="3" a="1"/>
  <c r="M645" i="3" s="1"/>
  <c r="M646" i="3" a="1"/>
  <c r="M646" i="3" s="1"/>
  <c r="M647" i="3" a="1"/>
  <c r="M647" i="3" s="1"/>
  <c r="M648" i="3" a="1"/>
  <c r="M648" i="3" s="1"/>
  <c r="M649" i="3" a="1"/>
  <c r="M649" i="3" s="1"/>
  <c r="M650" i="3" a="1"/>
  <c r="M650" i="3" s="1"/>
  <c r="M651" i="3" a="1"/>
  <c r="M651" i="3" s="1"/>
  <c r="M652" i="3" a="1"/>
  <c r="M652" i="3" s="1"/>
  <c r="M653" i="3" a="1"/>
  <c r="M653" i="3" s="1"/>
  <c r="M654" i="3" a="1"/>
  <c r="M654" i="3" s="1"/>
  <c r="M655" i="3" a="1"/>
  <c r="M655" i="3" s="1"/>
  <c r="M656" i="3" a="1"/>
  <c r="M656" i="3" s="1"/>
  <c r="M657" i="3" a="1"/>
  <c r="M657" i="3" s="1"/>
  <c r="M658" i="3" a="1"/>
  <c r="M658" i="3" s="1"/>
  <c r="M659" i="3" a="1"/>
  <c r="M659" i="3" s="1"/>
  <c r="M660" i="3" a="1"/>
  <c r="M660" i="3" s="1"/>
  <c r="M661" i="3" a="1"/>
  <c r="M661" i="3" s="1"/>
  <c r="M662" i="3" a="1"/>
  <c r="M662" i="3" s="1"/>
  <c r="M663" i="3" a="1"/>
  <c r="M663" i="3" s="1"/>
  <c r="M664" i="3" a="1"/>
  <c r="M664" i="3" s="1"/>
  <c r="M665" i="3" a="1"/>
  <c r="M665" i="3" s="1"/>
  <c r="M666" i="3" a="1"/>
  <c r="M666" i="3" s="1"/>
  <c r="M667" i="3" a="1"/>
  <c r="M667" i="3" s="1"/>
  <c r="M668" i="3" a="1"/>
  <c r="M668" i="3" s="1"/>
  <c r="M669" i="3" a="1"/>
  <c r="M669" i="3" s="1"/>
  <c r="M670" i="3" a="1"/>
  <c r="M670" i="3" s="1"/>
  <c r="M671" i="3" a="1"/>
  <c r="M671" i="3" s="1"/>
  <c r="M672" i="3" a="1"/>
  <c r="M672" i="3" s="1"/>
  <c r="M673" i="3" a="1"/>
  <c r="M673" i="3" s="1"/>
  <c r="M674" i="3" a="1"/>
  <c r="M674" i="3" s="1"/>
  <c r="M675" i="3" a="1"/>
  <c r="M675" i="3" s="1"/>
  <c r="M676" i="3" a="1"/>
  <c r="M676" i="3" s="1"/>
  <c r="M677" i="3" a="1"/>
  <c r="M677" i="3" s="1"/>
  <c r="M678" i="3" a="1"/>
  <c r="M678" i="3" s="1"/>
  <c r="M679" i="3" a="1"/>
  <c r="M679" i="3" s="1"/>
  <c r="M680" i="3" a="1"/>
  <c r="M680" i="3" s="1"/>
  <c r="M681" i="3" a="1"/>
  <c r="M681" i="3" s="1"/>
  <c r="M682" i="3" a="1"/>
  <c r="M682" i="3" s="1"/>
  <c r="M683" i="3" a="1"/>
  <c r="M683" i="3" s="1"/>
  <c r="M684" i="3" a="1"/>
  <c r="M684" i="3" s="1"/>
  <c r="M685" i="3" a="1"/>
  <c r="M685" i="3" s="1"/>
  <c r="M686" i="3" a="1"/>
  <c r="M686" i="3" s="1"/>
  <c r="M687" i="3" a="1"/>
  <c r="M687" i="3" s="1"/>
  <c r="M688" i="3" a="1"/>
  <c r="M688" i="3" s="1"/>
  <c r="M689" i="3" a="1"/>
  <c r="M689" i="3" s="1"/>
  <c r="M690" i="3" a="1"/>
  <c r="M690" i="3" s="1"/>
  <c r="M691" i="3" a="1"/>
  <c r="M691" i="3" s="1"/>
  <c r="M692" i="3" a="1"/>
  <c r="M692" i="3" s="1"/>
  <c r="M693" i="3" a="1"/>
  <c r="M693" i="3" s="1"/>
  <c r="M694" i="3" a="1"/>
  <c r="M694" i="3" s="1"/>
  <c r="M695" i="3" a="1"/>
  <c r="M695" i="3" s="1"/>
  <c r="M696" i="3" a="1"/>
  <c r="M696" i="3" s="1"/>
  <c r="M697" i="3" a="1"/>
  <c r="M697" i="3" s="1"/>
  <c r="M698" i="3" a="1"/>
  <c r="M698" i="3" s="1"/>
  <c r="M699" i="3" a="1"/>
  <c r="M699" i="3" s="1"/>
  <c r="M700" i="3" a="1"/>
  <c r="M700" i="3" s="1"/>
  <c r="M701" i="3" a="1"/>
  <c r="M701" i="3" s="1"/>
  <c r="M702" i="3" a="1"/>
  <c r="M702" i="3" s="1"/>
  <c r="M703" i="3" a="1"/>
  <c r="M703" i="3" s="1"/>
  <c r="M704" i="3" a="1"/>
  <c r="M704" i="3" s="1"/>
  <c r="M705" i="3" a="1"/>
  <c r="M705" i="3" s="1"/>
  <c r="M706" i="3" a="1"/>
  <c r="M706" i="3" s="1"/>
  <c r="M707" i="3" a="1"/>
  <c r="M707" i="3" s="1"/>
  <c r="M708" i="3" a="1"/>
  <c r="M708" i="3" s="1"/>
  <c r="M709" i="3" a="1"/>
  <c r="M709" i="3" s="1"/>
  <c r="M710" i="3" a="1"/>
  <c r="M710" i="3"/>
  <c r="M711" i="3" a="1"/>
  <c r="M711" i="3" s="1"/>
  <c r="M712" i="3" a="1"/>
  <c r="M712" i="3" s="1"/>
  <c r="M713" i="3" a="1"/>
  <c r="M713" i="3" s="1"/>
  <c r="M714" i="3" a="1"/>
  <c r="M714" i="3" s="1"/>
  <c r="M715" i="3" a="1"/>
  <c r="M715" i="3" s="1"/>
  <c r="M716" i="3" a="1"/>
  <c r="M716" i="3" s="1"/>
  <c r="M717" i="3" a="1"/>
  <c r="M717" i="3" s="1"/>
  <c r="M718" i="3" a="1"/>
  <c r="M718" i="3" s="1"/>
  <c r="M719" i="3" a="1"/>
  <c r="M719" i="3" s="1"/>
  <c r="M720" i="3" a="1"/>
  <c r="M720" i="3" s="1"/>
  <c r="M721" i="3" a="1"/>
  <c r="M721" i="3" s="1"/>
  <c r="M722" i="3" a="1"/>
  <c r="M722" i="3" s="1"/>
  <c r="M723" i="3" a="1"/>
  <c r="M723" i="3" s="1"/>
  <c r="M724" i="3" a="1"/>
  <c r="M724" i="3" s="1"/>
  <c r="M725" i="3" a="1"/>
  <c r="M725" i="3" s="1"/>
  <c r="M726" i="3" a="1"/>
  <c r="M726" i="3" s="1"/>
  <c r="M727" i="3" a="1"/>
  <c r="M727" i="3" s="1"/>
  <c r="M728" i="3" a="1"/>
  <c r="M728" i="3" s="1"/>
  <c r="M729" i="3" a="1"/>
  <c r="M729" i="3" s="1"/>
  <c r="M730" i="3" a="1"/>
  <c r="M730" i="3" s="1"/>
  <c r="M731" i="3" a="1"/>
  <c r="M731" i="3" s="1"/>
  <c r="M732" i="3" a="1"/>
  <c r="M732" i="3" s="1"/>
  <c r="M733" i="3" a="1"/>
  <c r="M733" i="3" s="1"/>
  <c r="M734" i="3" a="1"/>
  <c r="M734" i="3" s="1"/>
  <c r="M735" i="3" a="1"/>
  <c r="M735" i="3" s="1"/>
  <c r="M736" i="3" a="1"/>
  <c r="M736" i="3" s="1"/>
  <c r="M737" i="3" a="1"/>
  <c r="M737" i="3" s="1"/>
  <c r="M738" i="3" a="1"/>
  <c r="M738" i="3" s="1"/>
  <c r="M739" i="3" a="1"/>
  <c r="M739" i="3" s="1"/>
  <c r="M740" i="3" a="1"/>
  <c r="M740" i="3" s="1"/>
  <c r="M741" i="3" a="1"/>
  <c r="M741" i="3" s="1"/>
  <c r="M742" i="3" a="1"/>
  <c r="M742" i="3" s="1"/>
  <c r="M743" i="3" a="1"/>
  <c r="M743" i="3" s="1"/>
  <c r="M744" i="3" a="1"/>
  <c r="M744" i="3" s="1"/>
  <c r="M745" i="3" a="1"/>
  <c r="M745" i="3" s="1"/>
  <c r="M746" i="3" a="1"/>
  <c r="M746" i="3" s="1"/>
  <c r="M747" i="3" a="1"/>
  <c r="M747" i="3" s="1"/>
  <c r="M748" i="3" a="1"/>
  <c r="M748" i="3" s="1"/>
  <c r="M749" i="3" a="1"/>
  <c r="M749" i="3" s="1"/>
  <c r="M750" i="3" a="1"/>
  <c r="M750" i="3" s="1"/>
  <c r="M751" i="3" a="1"/>
  <c r="M751" i="3" s="1"/>
  <c r="M752" i="3" a="1"/>
  <c r="M752" i="3" s="1"/>
  <c r="M753" i="3" a="1"/>
  <c r="M753" i="3" s="1"/>
  <c r="M754" i="3" a="1"/>
  <c r="M754" i="3" s="1"/>
  <c r="M755" i="3" a="1"/>
  <c r="M755" i="3" s="1"/>
  <c r="M756" i="3" a="1"/>
  <c r="M756" i="3" s="1"/>
  <c r="M757" i="3" a="1"/>
  <c r="M757" i="3" s="1"/>
  <c r="M758" i="3" a="1"/>
  <c r="M758" i="3" s="1"/>
  <c r="M759" i="3" a="1"/>
  <c r="M759" i="3" s="1"/>
  <c r="M760" i="3" a="1"/>
  <c r="M760" i="3" s="1"/>
  <c r="M761" i="3" a="1"/>
  <c r="M761" i="3" s="1"/>
  <c r="M762" i="3" a="1"/>
  <c r="M762" i="3" s="1"/>
  <c r="M763" i="3" a="1"/>
  <c r="M763" i="3" s="1"/>
  <c r="M764" i="3" a="1"/>
  <c r="M764" i="3" s="1"/>
  <c r="M765" i="3" a="1"/>
  <c r="M765" i="3" s="1"/>
  <c r="M766" i="3" a="1"/>
  <c r="M766" i="3" s="1"/>
  <c r="M767" i="3" a="1"/>
  <c r="M767" i="3" s="1"/>
  <c r="M768" i="3" a="1"/>
  <c r="M768" i="3" s="1"/>
  <c r="M769" i="3" a="1"/>
  <c r="M769" i="3" s="1"/>
  <c r="M770" i="3" a="1"/>
  <c r="M770" i="3" s="1"/>
  <c r="M771" i="3" a="1"/>
  <c r="M771" i="3" s="1"/>
  <c r="M772" i="3" a="1"/>
  <c r="M772" i="3" s="1"/>
  <c r="M773" i="3" a="1"/>
  <c r="M773" i="3" s="1"/>
  <c r="M774" i="3" a="1"/>
  <c r="M774" i="3" s="1"/>
  <c r="M775" i="3" a="1"/>
  <c r="M775" i="3" s="1"/>
  <c r="M776" i="3" a="1"/>
  <c r="M776" i="3" s="1"/>
  <c r="M777" i="3" a="1"/>
  <c r="M777" i="3" s="1"/>
  <c r="M778" i="3" a="1"/>
  <c r="M778" i="3" s="1"/>
  <c r="M779" i="3" a="1"/>
  <c r="M779" i="3" s="1"/>
  <c r="M780" i="3" a="1"/>
  <c r="M780" i="3" s="1"/>
  <c r="M781" i="3" a="1"/>
  <c r="M781" i="3" s="1"/>
  <c r="M782" i="3" a="1"/>
  <c r="M782" i="3" s="1"/>
  <c r="M783" i="3" a="1"/>
  <c r="M783" i="3" s="1"/>
  <c r="M784" i="3" a="1"/>
  <c r="M784" i="3" s="1"/>
  <c r="M785" i="3" a="1"/>
  <c r="M785" i="3" s="1"/>
  <c r="M786" i="3" a="1"/>
  <c r="M786" i="3" s="1"/>
  <c r="M787" i="3" a="1"/>
  <c r="M787" i="3" s="1"/>
  <c r="M788" i="3" a="1"/>
  <c r="M788" i="3" s="1"/>
  <c r="M789" i="3" a="1"/>
  <c r="M789" i="3" s="1"/>
  <c r="M790" i="3" a="1"/>
  <c r="M790" i="3" s="1"/>
  <c r="M791" i="3" a="1"/>
  <c r="M791" i="3" s="1"/>
  <c r="M792" i="3" a="1"/>
  <c r="M792" i="3" s="1"/>
  <c r="M793" i="3" a="1"/>
  <c r="M793" i="3" s="1"/>
  <c r="M794" i="3" a="1"/>
  <c r="M794" i="3" s="1"/>
  <c r="M795" i="3" a="1"/>
  <c r="M795" i="3" s="1"/>
  <c r="M796" i="3" a="1"/>
  <c r="M796" i="3" s="1"/>
  <c r="M797" i="3" a="1"/>
  <c r="M797" i="3" s="1"/>
  <c r="M798" i="3" a="1"/>
  <c r="M798" i="3" s="1"/>
  <c r="M799" i="3" a="1"/>
  <c r="M799" i="3" s="1"/>
  <c r="M800" i="3" a="1"/>
  <c r="M800" i="3" s="1"/>
  <c r="M801" i="3" a="1"/>
  <c r="M801" i="3" s="1"/>
  <c r="M802" i="3" a="1"/>
  <c r="M802" i="3" s="1"/>
  <c r="M803" i="3" a="1"/>
  <c r="M803" i="3" s="1"/>
  <c r="M804" i="3" a="1"/>
  <c r="M804" i="3" s="1"/>
  <c r="M805" i="3" a="1"/>
  <c r="M805" i="3" s="1"/>
  <c r="M806" i="3" a="1"/>
  <c r="M806" i="3" s="1"/>
  <c r="M807" i="3" a="1"/>
  <c r="M807" i="3" s="1"/>
  <c r="M808" i="3" a="1"/>
  <c r="M808" i="3" s="1"/>
  <c r="M809" i="3" a="1"/>
  <c r="M809" i="3" s="1"/>
  <c r="M810" i="3" a="1"/>
  <c r="M810" i="3" s="1"/>
  <c r="M811" i="3" a="1"/>
  <c r="M811" i="3" s="1"/>
  <c r="M812" i="3" a="1"/>
  <c r="M812" i="3" s="1"/>
  <c r="M813" i="3" a="1"/>
  <c r="M813" i="3" s="1"/>
  <c r="M814" i="3" a="1"/>
  <c r="M814" i="3" s="1"/>
  <c r="M815" i="3" a="1"/>
  <c r="M815" i="3" s="1"/>
  <c r="M816" i="3" a="1"/>
  <c r="M816" i="3" s="1"/>
  <c r="M817" i="3" a="1"/>
  <c r="M817" i="3" s="1"/>
  <c r="M818" i="3" a="1"/>
  <c r="M818" i="3" s="1"/>
  <c r="M819" i="3" a="1"/>
  <c r="M819" i="3" s="1"/>
  <c r="M820" i="3" a="1"/>
  <c r="M820" i="3" s="1"/>
  <c r="M821" i="3" a="1"/>
  <c r="M821" i="3" s="1"/>
  <c r="M822" i="3" a="1"/>
  <c r="M822" i="3" s="1"/>
  <c r="M823" i="3" a="1"/>
  <c r="M823" i="3" s="1"/>
  <c r="M824" i="3" a="1"/>
  <c r="M824" i="3" s="1"/>
  <c r="M825" i="3" a="1"/>
  <c r="M825" i="3" s="1"/>
  <c r="M826" i="3" a="1"/>
  <c r="M826" i="3" s="1"/>
  <c r="M827" i="3" a="1"/>
  <c r="M827" i="3" s="1"/>
  <c r="M828" i="3" a="1"/>
  <c r="M828" i="3" s="1"/>
  <c r="M829" i="3" a="1"/>
  <c r="M829" i="3" s="1"/>
  <c r="M830" i="3" a="1"/>
  <c r="M830" i="3" s="1"/>
  <c r="M831" i="3" a="1"/>
  <c r="M831" i="3" s="1"/>
  <c r="M832" i="3" a="1"/>
  <c r="M832" i="3" s="1"/>
  <c r="M833" i="3" a="1"/>
  <c r="M833" i="3" s="1"/>
  <c r="M834" i="3" a="1"/>
  <c r="M834" i="3" s="1"/>
  <c r="M835" i="3" a="1"/>
  <c r="M835" i="3" s="1"/>
  <c r="M836" i="3" a="1"/>
  <c r="M836" i="3" s="1"/>
  <c r="M837" i="3" a="1"/>
  <c r="M837" i="3" s="1"/>
  <c r="M838" i="3" a="1"/>
  <c r="M838" i="3" s="1"/>
  <c r="M839" i="3" a="1"/>
  <c r="M839" i="3" s="1"/>
  <c r="M840" i="3" a="1"/>
  <c r="M840" i="3" s="1"/>
  <c r="M841" i="3" a="1"/>
  <c r="M841" i="3" s="1"/>
  <c r="M842" i="3" a="1"/>
  <c r="M842" i="3" s="1"/>
  <c r="M843" i="3" a="1"/>
  <c r="M843" i="3" s="1"/>
  <c r="M844" i="3" a="1"/>
  <c r="M844" i="3" s="1"/>
  <c r="M845" i="3" a="1"/>
  <c r="M845" i="3" s="1"/>
  <c r="M846" i="3" a="1"/>
  <c r="M846" i="3" s="1"/>
  <c r="M847" i="3" a="1"/>
  <c r="M847" i="3" s="1"/>
  <c r="M848" i="3" a="1"/>
  <c r="M848" i="3" s="1"/>
  <c r="M849" i="3" a="1"/>
  <c r="M849" i="3" s="1"/>
  <c r="M850" i="3" a="1"/>
  <c r="M850" i="3" s="1"/>
  <c r="M851" i="3" a="1"/>
  <c r="M851" i="3" s="1"/>
  <c r="M852" i="3" a="1"/>
  <c r="M852" i="3" s="1"/>
  <c r="M853" i="3" a="1"/>
  <c r="M853" i="3" s="1"/>
  <c r="M854" i="3" a="1"/>
  <c r="M854" i="3" s="1"/>
  <c r="M855" i="3" a="1"/>
  <c r="M855" i="3" s="1"/>
  <c r="M856" i="3" a="1"/>
  <c r="M856" i="3" s="1"/>
  <c r="M857" i="3" a="1"/>
  <c r="M857" i="3" s="1"/>
  <c r="M858" i="3" a="1"/>
  <c r="M858" i="3" s="1"/>
  <c r="M859" i="3" a="1"/>
  <c r="M859" i="3" s="1"/>
  <c r="M860" i="3" a="1"/>
  <c r="M860" i="3" s="1"/>
  <c r="M861" i="3" a="1"/>
  <c r="M861" i="3" s="1"/>
  <c r="M862" i="3" a="1"/>
  <c r="M862" i="3" s="1"/>
  <c r="M863" i="3" a="1"/>
  <c r="M863" i="3" s="1"/>
  <c r="M864" i="3" a="1"/>
  <c r="M864" i="3" s="1"/>
  <c r="M865" i="3" a="1"/>
  <c r="M865" i="3" s="1"/>
  <c r="M866" i="3" a="1"/>
  <c r="M866" i="3" s="1"/>
  <c r="M867" i="3" a="1"/>
  <c r="M867" i="3" s="1"/>
  <c r="M868" i="3" a="1"/>
  <c r="M868" i="3" s="1"/>
  <c r="M869" i="3" a="1"/>
  <c r="M869" i="3" s="1"/>
  <c r="M870" i="3" a="1"/>
  <c r="M870" i="3" s="1"/>
  <c r="M871" i="3" a="1"/>
  <c r="M871" i="3" s="1"/>
  <c r="M872" i="3" a="1"/>
  <c r="M872" i="3" s="1"/>
  <c r="M873" i="3" a="1"/>
  <c r="M873" i="3" s="1"/>
  <c r="M874" i="3" a="1"/>
  <c r="M874" i="3" s="1"/>
  <c r="M875" i="3" a="1"/>
  <c r="M875" i="3" s="1"/>
  <c r="M876" i="3" a="1"/>
  <c r="M876" i="3" s="1"/>
  <c r="M877" i="3" a="1"/>
  <c r="M877" i="3" s="1"/>
  <c r="M878" i="3" a="1"/>
  <c r="M878" i="3" s="1"/>
  <c r="M879" i="3" a="1"/>
  <c r="M879" i="3" s="1"/>
  <c r="M880" i="3" a="1"/>
  <c r="M880" i="3" s="1"/>
  <c r="M881" i="3" a="1"/>
  <c r="M881" i="3" s="1"/>
  <c r="M882" i="3" a="1"/>
  <c r="M882" i="3" s="1"/>
  <c r="M883" i="3" a="1"/>
  <c r="M883" i="3" s="1"/>
  <c r="M884" i="3" a="1"/>
  <c r="M884" i="3" s="1"/>
  <c r="M885" i="3" a="1"/>
  <c r="M885" i="3" s="1"/>
  <c r="M886" i="3" a="1"/>
  <c r="M886" i="3" s="1"/>
  <c r="M887" i="3" a="1"/>
  <c r="M887" i="3" s="1"/>
  <c r="M888" i="3" a="1"/>
  <c r="M888" i="3" s="1"/>
  <c r="M889" i="3" a="1"/>
  <c r="M889" i="3" s="1"/>
  <c r="M890" i="3" a="1"/>
  <c r="M890" i="3" s="1"/>
  <c r="M891" i="3" a="1"/>
  <c r="M891" i="3" s="1"/>
  <c r="M892" i="3" a="1"/>
  <c r="M892" i="3" s="1"/>
  <c r="M893" i="3" a="1"/>
  <c r="M893" i="3" s="1"/>
  <c r="M894" i="3" a="1"/>
  <c r="M894" i="3" s="1"/>
  <c r="M895" i="3" a="1"/>
  <c r="M895" i="3" s="1"/>
  <c r="M896" i="3" a="1"/>
  <c r="M896" i="3" s="1"/>
  <c r="M897" i="3" a="1"/>
  <c r="M897" i="3" s="1"/>
  <c r="M898" i="3" a="1"/>
  <c r="M898" i="3" s="1"/>
  <c r="M899" i="3" a="1"/>
  <c r="M899" i="3" s="1"/>
  <c r="M900" i="3" a="1"/>
  <c r="M900" i="3" s="1"/>
  <c r="M901" i="3" a="1"/>
  <c r="M901" i="3" s="1"/>
  <c r="M902" i="3" a="1"/>
  <c r="M902" i="3" s="1"/>
  <c r="M903" i="3" a="1"/>
  <c r="M903" i="3" s="1"/>
  <c r="M904" i="3" a="1"/>
  <c r="M904" i="3" s="1"/>
  <c r="M905" i="3" a="1"/>
  <c r="M905" i="3" s="1"/>
  <c r="M906" i="3" a="1"/>
  <c r="M906" i="3" s="1"/>
  <c r="M907" i="3" a="1"/>
  <c r="M907" i="3" s="1"/>
  <c r="M908" i="3" a="1"/>
  <c r="M908" i="3" s="1"/>
  <c r="M909" i="3" a="1"/>
  <c r="M909" i="3" s="1"/>
  <c r="M910" i="3" a="1"/>
  <c r="M910" i="3" s="1"/>
  <c r="M911" i="3" a="1"/>
  <c r="M911" i="3" s="1"/>
  <c r="M912" i="3" a="1"/>
  <c r="M912" i="3" s="1"/>
  <c r="M913" i="3" a="1"/>
  <c r="M913" i="3"/>
  <c r="M914" i="3" a="1"/>
  <c r="M914" i="3" s="1"/>
  <c r="M915" i="3" a="1"/>
  <c r="M915" i="3" s="1"/>
  <c r="M916" i="3" a="1"/>
  <c r="M916" i="3" s="1"/>
  <c r="M917" i="3" a="1"/>
  <c r="M917" i="3" s="1"/>
  <c r="M918" i="3" a="1"/>
  <c r="M918" i="3" s="1"/>
  <c r="M919" i="3" a="1"/>
  <c r="M919" i="3" s="1"/>
  <c r="M920" i="3" a="1"/>
  <c r="M920" i="3" s="1"/>
  <c r="M921" i="3" a="1"/>
  <c r="M921" i="3" s="1"/>
  <c r="M922" i="3" a="1"/>
  <c r="M922" i="3" s="1"/>
  <c r="M923" i="3" a="1"/>
  <c r="M923" i="3" s="1"/>
  <c r="M924" i="3" a="1"/>
  <c r="M924" i="3" s="1"/>
  <c r="M925" i="3" a="1"/>
  <c r="M925" i="3" s="1"/>
  <c r="M926" i="3" a="1"/>
  <c r="M926" i="3" s="1"/>
  <c r="M927" i="3" a="1"/>
  <c r="M927" i="3" s="1"/>
  <c r="M928" i="3" a="1"/>
  <c r="M928" i="3" s="1"/>
  <c r="M929" i="3" a="1"/>
  <c r="M929" i="3" s="1"/>
  <c r="M930" i="3" a="1"/>
  <c r="M930" i="3" s="1"/>
  <c r="M931" i="3" a="1"/>
  <c r="M931" i="3" s="1"/>
  <c r="M932" i="3" a="1"/>
  <c r="M932" i="3" s="1"/>
  <c r="M933" i="3" a="1"/>
  <c r="M933" i="3" s="1"/>
  <c r="M934" i="3" a="1"/>
  <c r="M934" i="3" s="1"/>
  <c r="M935" i="3" a="1"/>
  <c r="M935" i="3" s="1"/>
  <c r="M936" i="3" a="1"/>
  <c r="M936" i="3" s="1"/>
  <c r="M937" i="3" a="1"/>
  <c r="M937" i="3" s="1"/>
  <c r="M938" i="3" a="1"/>
  <c r="M938" i="3" s="1"/>
  <c r="M939" i="3" a="1"/>
  <c r="M939" i="3" s="1"/>
  <c r="M940" i="3" a="1"/>
  <c r="M940" i="3" s="1"/>
  <c r="M941" i="3" a="1"/>
  <c r="M941" i="3" s="1"/>
  <c r="M942" i="3" a="1"/>
  <c r="M942" i="3" s="1"/>
  <c r="M943" i="3" a="1"/>
  <c r="M943" i="3" s="1"/>
  <c r="M944" i="3" a="1"/>
  <c r="M944" i="3" s="1"/>
  <c r="M945" i="3" a="1"/>
  <c r="M945" i="3" s="1"/>
  <c r="M946" i="3" a="1"/>
  <c r="M946" i="3" s="1"/>
  <c r="M947" i="3" a="1"/>
  <c r="M947" i="3" s="1"/>
  <c r="M948" i="3" a="1"/>
  <c r="M948" i="3" s="1"/>
  <c r="M949" i="3" a="1"/>
  <c r="M949" i="3" s="1"/>
  <c r="M950" i="3" a="1"/>
  <c r="M950" i="3" s="1"/>
  <c r="M951" i="3" a="1"/>
  <c r="M951" i="3" s="1"/>
  <c r="M952" i="3" a="1"/>
  <c r="M952" i="3" s="1"/>
  <c r="M953" i="3" a="1"/>
  <c r="M953" i="3" s="1"/>
  <c r="M954" i="3" a="1"/>
  <c r="M954" i="3" s="1"/>
  <c r="M955" i="3" a="1"/>
  <c r="M955" i="3" s="1"/>
  <c r="M956" i="3" a="1"/>
  <c r="M956" i="3" s="1"/>
  <c r="M957" i="3" a="1"/>
  <c r="M957" i="3" s="1"/>
  <c r="M958" i="3" a="1"/>
  <c r="M958" i="3" s="1"/>
  <c r="M959" i="3" a="1"/>
  <c r="M959" i="3" s="1"/>
  <c r="M960" i="3" a="1"/>
  <c r="M960" i="3" s="1"/>
  <c r="M961" i="3" a="1"/>
  <c r="M961" i="3" s="1"/>
  <c r="M962" i="3" a="1"/>
  <c r="M962" i="3" s="1"/>
  <c r="M963" i="3" a="1"/>
  <c r="M963" i="3" s="1"/>
  <c r="M964" i="3" a="1"/>
  <c r="M964" i="3" s="1"/>
  <c r="M965" i="3" a="1"/>
  <c r="M965" i="3" s="1"/>
  <c r="M966" i="3" a="1"/>
  <c r="M966" i="3" s="1"/>
  <c r="M967" i="3" a="1"/>
  <c r="M967" i="3" s="1"/>
  <c r="M968" i="3" a="1"/>
  <c r="M968" i="3" s="1"/>
  <c r="M969" i="3" a="1"/>
  <c r="M969" i="3" s="1"/>
  <c r="M970" i="3" a="1"/>
  <c r="M970" i="3" s="1"/>
  <c r="M971" i="3" a="1"/>
  <c r="M971" i="3" s="1"/>
  <c r="M972" i="3" a="1"/>
  <c r="M972" i="3" s="1"/>
  <c r="M973" i="3" a="1"/>
  <c r="M973" i="3" s="1"/>
  <c r="M974" i="3" a="1"/>
  <c r="M974" i="3" s="1"/>
  <c r="M975" i="3" a="1"/>
  <c r="M975" i="3" s="1"/>
  <c r="M976" i="3" a="1"/>
  <c r="M976" i="3" s="1"/>
  <c r="M977" i="3" a="1"/>
  <c r="M977" i="3" s="1"/>
  <c r="M978" i="3" a="1"/>
  <c r="M978" i="3" s="1"/>
  <c r="M979" i="3" a="1"/>
  <c r="M979" i="3" s="1"/>
  <c r="M980" i="3" a="1"/>
  <c r="M980" i="3" s="1"/>
  <c r="M981" i="3" a="1"/>
  <c r="M981" i="3" s="1"/>
  <c r="M982" i="3" a="1"/>
  <c r="M982" i="3" s="1"/>
  <c r="M983" i="3" a="1"/>
  <c r="M983" i="3" s="1"/>
  <c r="M984" i="3" a="1"/>
  <c r="M984" i="3" s="1"/>
  <c r="M985" i="3" a="1"/>
  <c r="M985" i="3" s="1"/>
  <c r="M986" i="3" a="1"/>
  <c r="M986" i="3" s="1"/>
  <c r="M987" i="3" a="1"/>
  <c r="M987" i="3" s="1"/>
  <c r="M988" i="3" a="1"/>
  <c r="M988" i="3" s="1"/>
  <c r="M989" i="3" a="1"/>
  <c r="M989" i="3" s="1"/>
  <c r="M990" i="3" a="1"/>
  <c r="M990" i="3" s="1"/>
  <c r="M991" i="3" a="1"/>
  <c r="M991" i="3" s="1"/>
  <c r="M992" i="3" a="1"/>
  <c r="M992" i="3" s="1"/>
  <c r="M993" i="3" a="1"/>
  <c r="M993" i="3" s="1"/>
  <c r="M994" i="3" a="1"/>
  <c r="M994" i="3" s="1"/>
  <c r="M995" i="3" a="1"/>
  <c r="M995" i="3" s="1"/>
  <c r="M996" i="3" a="1"/>
  <c r="M996" i="3" s="1"/>
  <c r="M997" i="3" a="1"/>
  <c r="M997" i="3" s="1"/>
  <c r="M998" i="3" a="1"/>
  <c r="M998" i="3" s="1"/>
  <c r="M999" i="3" a="1"/>
  <c r="M999" i="3" s="1"/>
  <c r="M1000" i="3" a="1"/>
  <c r="M1000" i="3" s="1"/>
  <c r="M1001" i="3" a="1"/>
  <c r="M1001" i="3" s="1"/>
  <c r="M1002" i="3" a="1"/>
  <c r="M1002" i="3" s="1"/>
  <c r="M1003" i="3" a="1"/>
  <c r="M1003" i="3" s="1"/>
  <c r="M1004" i="3" a="1"/>
  <c r="M1004" i="3" s="1"/>
  <c r="M1005" i="3" a="1"/>
  <c r="M1005" i="3" s="1"/>
  <c r="M1006" i="3" a="1"/>
  <c r="M1006" i="3" s="1"/>
  <c r="M1007" i="3" a="1"/>
  <c r="M1007" i="3" s="1"/>
  <c r="M1008" i="3" a="1"/>
  <c r="M1008" i="3" s="1"/>
  <c r="M1009" i="3" a="1"/>
  <c r="M1009" i="3" s="1"/>
  <c r="M1010" i="3" a="1"/>
  <c r="M1010" i="3" s="1"/>
  <c r="M1011" i="3" a="1"/>
  <c r="M1011" i="3" s="1"/>
  <c r="M1012" i="3" a="1"/>
  <c r="M1012" i="3" s="1"/>
  <c r="M1013" i="3" a="1"/>
  <c r="M1013" i="3" s="1"/>
  <c r="M1014" i="3" a="1"/>
  <c r="M1014" i="3" s="1"/>
  <c r="M1015" i="3" a="1"/>
  <c r="M1015" i="3" s="1"/>
  <c r="M1016" i="3" a="1"/>
  <c r="M1016" i="3" s="1"/>
  <c r="M1017" i="3" a="1"/>
  <c r="M1017" i="3" s="1"/>
  <c r="M1018" i="3" a="1"/>
  <c r="M1018" i="3" s="1"/>
  <c r="M1019" i="3" a="1"/>
  <c r="M1019" i="3" s="1"/>
  <c r="M1020" i="3" a="1"/>
  <c r="M1020" i="3" s="1"/>
  <c r="M1021" i="3" a="1"/>
  <c r="M1021" i="3" s="1"/>
  <c r="M1022" i="3" a="1"/>
  <c r="M1022" i="3" s="1"/>
  <c r="M1023" i="3" a="1"/>
  <c r="M1023" i="3" s="1"/>
  <c r="M1024" i="3" a="1"/>
  <c r="M1024" i="3" s="1"/>
  <c r="M1025" i="3" a="1"/>
  <c r="M1025" i="3" s="1"/>
  <c r="M1026" i="3" a="1"/>
  <c r="M1026" i="3" s="1"/>
  <c r="M1027" i="3" a="1"/>
  <c r="M1027" i="3" s="1"/>
  <c r="M1028" i="3" a="1"/>
  <c r="M1028" i="3" s="1"/>
  <c r="M1029" i="3" a="1"/>
  <c r="M1029" i="3" s="1"/>
  <c r="M1030" i="3" a="1"/>
  <c r="M1030" i="3" s="1"/>
  <c r="M1031" i="3" a="1"/>
  <c r="M1031" i="3" s="1"/>
  <c r="M1032" i="3" a="1"/>
  <c r="M1032" i="3" s="1"/>
  <c r="M1033" i="3" a="1"/>
  <c r="M1033" i="3" s="1"/>
  <c r="M1034" i="3" a="1"/>
  <c r="M1034" i="3" s="1"/>
  <c r="M1035" i="3" a="1"/>
  <c r="M1035" i="3" s="1"/>
  <c r="M1036" i="3" a="1"/>
  <c r="M1036" i="3" s="1"/>
  <c r="M1037" i="3" a="1"/>
  <c r="M1037" i="3" s="1"/>
  <c r="M1038" i="3" a="1"/>
  <c r="M1038" i="3" s="1"/>
  <c r="M1039" i="3" a="1"/>
  <c r="M1039" i="3" s="1"/>
  <c r="M1040" i="3" a="1"/>
  <c r="M1040" i="3" s="1"/>
  <c r="M1041" i="3" a="1"/>
  <c r="M1041" i="3" s="1"/>
  <c r="M1042" i="3" a="1"/>
  <c r="M1042" i="3" s="1"/>
  <c r="M1043" i="3" a="1"/>
  <c r="M1043" i="3" s="1"/>
  <c r="M1044" i="3" a="1"/>
  <c r="M1044" i="3" s="1"/>
  <c r="M1045" i="3" a="1"/>
  <c r="M1045" i="3" s="1"/>
  <c r="M1046" i="3" a="1"/>
  <c r="M1046" i="3" s="1"/>
  <c r="M1047" i="3" a="1"/>
  <c r="M1047" i="3" s="1"/>
  <c r="M1048" i="3" a="1"/>
  <c r="M1048" i="3" s="1"/>
  <c r="M1049" i="3" a="1"/>
  <c r="M1049" i="3" s="1"/>
  <c r="M1050" i="3" a="1"/>
  <c r="M1050" i="3" s="1"/>
  <c r="M1051" i="3" a="1"/>
  <c r="M1051" i="3" s="1"/>
  <c r="M1052" i="3" a="1"/>
  <c r="M1052" i="3" s="1"/>
  <c r="M1053" i="3" a="1"/>
  <c r="M1053" i="3" s="1"/>
  <c r="M1054" i="3" a="1"/>
  <c r="M1054" i="3" s="1"/>
  <c r="M1055" i="3" a="1"/>
  <c r="M1055" i="3" s="1"/>
  <c r="M1056" i="3" a="1"/>
  <c r="M1056" i="3" s="1"/>
  <c r="M1057" i="3" a="1"/>
  <c r="M1057" i="3" s="1"/>
  <c r="M1058" i="3" a="1"/>
  <c r="M1058" i="3" s="1"/>
  <c r="M1059" i="3" a="1"/>
  <c r="M1059" i="3" s="1"/>
  <c r="M1060" i="3" a="1"/>
  <c r="M1060" i="3" s="1"/>
  <c r="M1061" i="3" a="1"/>
  <c r="M1061" i="3" s="1"/>
  <c r="M1062" i="3" a="1"/>
  <c r="M1062" i="3" s="1"/>
  <c r="M1063" i="3" a="1"/>
  <c r="M1063" i="3" s="1"/>
  <c r="M1064" i="3" a="1"/>
  <c r="M1064" i="3" s="1"/>
  <c r="M1065" i="3" a="1"/>
  <c r="M1065" i="3" s="1"/>
  <c r="M1066" i="3" a="1"/>
  <c r="M1066" i="3" s="1"/>
  <c r="M1067" i="3" a="1"/>
  <c r="M1067" i="3" s="1"/>
  <c r="M1068" i="3" a="1"/>
  <c r="M1068" i="3" s="1"/>
  <c r="M1069" i="3" a="1"/>
  <c r="M1069" i="3" s="1"/>
  <c r="M1070" i="3" a="1"/>
  <c r="M1070" i="3" s="1"/>
  <c r="M1071" i="3" a="1"/>
  <c r="M1071" i="3" s="1"/>
  <c r="M1072" i="3" a="1"/>
  <c r="M1072" i="3" s="1"/>
  <c r="M1073" i="3" a="1"/>
  <c r="M1073" i="3" s="1"/>
  <c r="M1074" i="3" a="1"/>
  <c r="M1074" i="3" s="1"/>
  <c r="M1075" i="3" a="1"/>
  <c r="M1075" i="3" s="1"/>
  <c r="M1076" i="3" a="1"/>
  <c r="M1076" i="3" s="1"/>
  <c r="M1077" i="3" a="1"/>
  <c r="M1077" i="3" s="1"/>
  <c r="M1078" i="3" a="1"/>
  <c r="M1078" i="3" s="1"/>
  <c r="M1079" i="3" a="1"/>
  <c r="M1079" i="3" s="1"/>
  <c r="M1080" i="3" a="1"/>
  <c r="M1080" i="3" s="1"/>
  <c r="M1081" i="3" a="1"/>
  <c r="M1081" i="3" s="1"/>
  <c r="M1082" i="3" a="1"/>
  <c r="M1082" i="3" s="1"/>
  <c r="M1083" i="3" a="1"/>
  <c r="M1083" i="3" s="1"/>
  <c r="M1084" i="3" a="1"/>
  <c r="M1084" i="3" s="1"/>
  <c r="M1085" i="3" a="1"/>
  <c r="M1085" i="3" s="1"/>
  <c r="M1086" i="3" a="1"/>
  <c r="M1086" i="3" s="1"/>
  <c r="M1087" i="3" a="1"/>
  <c r="M1087" i="3" s="1"/>
  <c r="M1088" i="3" a="1"/>
  <c r="M1088" i="3" s="1"/>
  <c r="M1089" i="3" a="1"/>
  <c r="M1089" i="3" s="1"/>
  <c r="M1090" i="3" a="1"/>
  <c r="M1090" i="3" s="1"/>
  <c r="M1091" i="3" a="1"/>
  <c r="M1091" i="3" s="1"/>
  <c r="M1092" i="3" a="1"/>
  <c r="M1092" i="3" s="1"/>
  <c r="M1093" i="3" a="1"/>
  <c r="M1093" i="3" s="1"/>
  <c r="M1094" i="3" a="1"/>
  <c r="M1094" i="3" s="1"/>
  <c r="M1095" i="3" a="1"/>
  <c r="M1095" i="3" s="1"/>
  <c r="M1096" i="3" a="1"/>
  <c r="M1096" i="3" s="1"/>
  <c r="M1097" i="3" a="1"/>
  <c r="M1097" i="3" s="1"/>
  <c r="M1098" i="3" a="1"/>
  <c r="M1098" i="3" s="1"/>
  <c r="M1099" i="3" a="1"/>
  <c r="M1099" i="3" s="1"/>
  <c r="M1100" i="3" a="1"/>
  <c r="M1100" i="3" s="1"/>
  <c r="M1101" i="3" a="1"/>
  <c r="M1101" i="3" s="1"/>
  <c r="M1102" i="3" a="1"/>
  <c r="M1102" i="3" s="1"/>
  <c r="M1103" i="3" a="1"/>
  <c r="M1103" i="3" s="1"/>
  <c r="M1104" i="3" a="1"/>
  <c r="M1104" i="3" s="1"/>
  <c r="M1105" i="3" a="1"/>
  <c r="M1105" i="3" s="1"/>
  <c r="M1106" i="3" a="1"/>
  <c r="M1106" i="3" s="1"/>
  <c r="M1107" i="3" a="1"/>
  <c r="M1107" i="3" s="1"/>
  <c r="M1108" i="3" a="1"/>
  <c r="M1108" i="3" s="1"/>
  <c r="M1109" i="3" a="1"/>
  <c r="M1109" i="3" s="1"/>
  <c r="M1110" i="3" a="1"/>
  <c r="M1110" i="3" s="1"/>
  <c r="M1111" i="3" a="1"/>
  <c r="M1111" i="3" s="1"/>
  <c r="M1112" i="3" a="1"/>
  <c r="M1112" i="3" s="1"/>
  <c r="M1113" i="3" a="1"/>
  <c r="M1113" i="3" s="1"/>
  <c r="M1114" i="3" a="1"/>
  <c r="M1114" i="3" s="1"/>
  <c r="M1115" i="3" a="1"/>
  <c r="M1115" i="3" s="1"/>
  <c r="M1116" i="3" a="1"/>
  <c r="M1116" i="3" s="1"/>
  <c r="M1117" i="3" a="1"/>
  <c r="M1117" i="3" s="1"/>
  <c r="M1118" i="3" a="1"/>
  <c r="M1118" i="3" s="1"/>
  <c r="M1119" i="3" a="1"/>
  <c r="M1119" i="3" s="1"/>
  <c r="M1120" i="3" a="1"/>
  <c r="M1120" i="3" s="1"/>
  <c r="M1121" i="3" a="1"/>
  <c r="M1121" i="3"/>
  <c r="M1122" i="3" a="1"/>
  <c r="M1122" i="3" s="1"/>
  <c r="M1123" i="3" a="1"/>
  <c r="M1123" i="3" s="1"/>
  <c r="M1124" i="3" a="1"/>
  <c r="M1124" i="3" s="1"/>
  <c r="M1125" i="3" a="1"/>
  <c r="M1125" i="3" s="1"/>
  <c r="M1126" i="3" a="1"/>
  <c r="M1126" i="3" s="1"/>
  <c r="M1127" i="3" a="1"/>
  <c r="M1127" i="3" s="1"/>
  <c r="M1128" i="3" a="1"/>
  <c r="M1128" i="3" s="1"/>
  <c r="M1129" i="3" a="1"/>
  <c r="M1129" i="3" s="1"/>
  <c r="M1130" i="3" a="1"/>
  <c r="M1130" i="3" s="1"/>
  <c r="M1131" i="3" a="1"/>
  <c r="M1131" i="3" s="1"/>
  <c r="M1132" i="3" a="1"/>
  <c r="M1132" i="3" s="1"/>
  <c r="M1133" i="3" a="1"/>
  <c r="M1133" i="3" s="1"/>
  <c r="M1134" i="3" a="1"/>
  <c r="M1134" i="3" s="1"/>
  <c r="M1135" i="3" a="1"/>
  <c r="M1135" i="3" s="1"/>
  <c r="M1136" i="3" a="1"/>
  <c r="M1136" i="3" s="1"/>
  <c r="M1137" i="3" a="1"/>
  <c r="M1137" i="3" s="1"/>
  <c r="M1138" i="3" a="1"/>
  <c r="M1138" i="3" s="1"/>
  <c r="M1139" i="3" a="1"/>
  <c r="M1139" i="3" s="1"/>
  <c r="M1140" i="3" a="1"/>
  <c r="M1140" i="3" s="1"/>
  <c r="M1141" i="3" a="1"/>
  <c r="M1141" i="3" s="1"/>
  <c r="M1142" i="3" a="1"/>
  <c r="M1142" i="3" s="1"/>
  <c r="M1143" i="3" a="1"/>
  <c r="M1143" i="3" s="1"/>
  <c r="M1144" i="3" a="1"/>
  <c r="M1144" i="3" s="1"/>
  <c r="M1145" i="3" a="1"/>
  <c r="M1145" i="3" s="1"/>
  <c r="M1146" i="3" a="1"/>
  <c r="M1146" i="3" s="1"/>
  <c r="M1147" i="3" a="1"/>
  <c r="M1147" i="3" s="1"/>
  <c r="M1148" i="3" a="1"/>
  <c r="M1148" i="3" s="1"/>
  <c r="M1149" i="3" a="1"/>
  <c r="M1149" i="3" s="1"/>
  <c r="M1150" i="3" a="1"/>
  <c r="M1150" i="3" s="1"/>
  <c r="M1151" i="3" a="1"/>
  <c r="M1151" i="3" s="1"/>
  <c r="M1152" i="3" a="1"/>
  <c r="M1152" i="3" s="1"/>
  <c r="M1153" i="3" a="1"/>
  <c r="M1153" i="3" s="1"/>
  <c r="M1154" i="3" a="1"/>
  <c r="M1154" i="3" s="1"/>
  <c r="M1155" i="3" a="1"/>
  <c r="M1155" i="3" s="1"/>
  <c r="M1156" i="3" a="1"/>
  <c r="M1156" i="3" s="1"/>
  <c r="M1157" i="3" a="1"/>
  <c r="M1157" i="3" s="1"/>
  <c r="M1158" i="3" a="1"/>
  <c r="M1158" i="3" s="1"/>
  <c r="M1159" i="3" a="1"/>
  <c r="M1159" i="3" s="1"/>
  <c r="M1160" i="3" a="1"/>
  <c r="M1160" i="3" s="1"/>
  <c r="M1161" i="3" a="1"/>
  <c r="M1161" i="3" s="1"/>
  <c r="M1162" i="3" a="1"/>
  <c r="M1162" i="3" s="1"/>
  <c r="M1163" i="3" a="1"/>
  <c r="M1163" i="3" s="1"/>
  <c r="M1164" i="3" a="1"/>
  <c r="M1164" i="3" s="1"/>
  <c r="M1165" i="3" a="1"/>
  <c r="M1165" i="3" s="1"/>
  <c r="M1166" i="3" a="1"/>
  <c r="M1166" i="3" s="1"/>
  <c r="M1167" i="3" a="1"/>
  <c r="M1167" i="3" s="1"/>
  <c r="M1168" i="3" a="1"/>
  <c r="M1168" i="3" s="1"/>
  <c r="M1169" i="3" a="1"/>
  <c r="M1169" i="3" s="1"/>
  <c r="M1170" i="3" a="1"/>
  <c r="M1170" i="3" s="1"/>
  <c r="M1171" i="3" a="1"/>
  <c r="M1171" i="3" s="1"/>
  <c r="M1172" i="3" a="1"/>
  <c r="M1172" i="3" s="1"/>
  <c r="M1173" i="3" a="1"/>
  <c r="M1173" i="3" s="1"/>
  <c r="M1174" i="3" a="1"/>
  <c r="M1174" i="3" s="1"/>
  <c r="M1175" i="3" a="1"/>
  <c r="M1175" i="3" s="1"/>
  <c r="M1176" i="3" a="1"/>
  <c r="M1176" i="3" s="1"/>
  <c r="M1177" i="3" a="1"/>
  <c r="M1177" i="3" s="1"/>
  <c r="M1178" i="3" a="1"/>
  <c r="M1178" i="3" s="1"/>
  <c r="M1179" i="3" a="1"/>
  <c r="M1179" i="3" s="1"/>
  <c r="M1180" i="3" a="1"/>
  <c r="M1180" i="3" s="1"/>
  <c r="M1181" i="3" a="1"/>
  <c r="M1181" i="3" s="1"/>
  <c r="M1182" i="3" a="1"/>
  <c r="M1182" i="3" s="1"/>
  <c r="M1183" i="3" a="1"/>
  <c r="M1183" i="3" s="1"/>
  <c r="M1184" i="3" a="1"/>
  <c r="M1184" i="3" s="1"/>
  <c r="M1185" i="3" a="1"/>
  <c r="M1185" i="3" s="1"/>
  <c r="M1186" i="3" a="1"/>
  <c r="M1186" i="3" s="1"/>
  <c r="M1187" i="3" a="1"/>
  <c r="M1187" i="3" s="1"/>
  <c r="M1188" i="3" a="1"/>
  <c r="M1188" i="3" s="1"/>
  <c r="M1189" i="3" a="1"/>
  <c r="M1189" i="3" s="1"/>
  <c r="M1190" i="3" a="1"/>
  <c r="M1190" i="3" s="1"/>
  <c r="M1191" i="3" a="1"/>
  <c r="M1191" i="3" s="1"/>
  <c r="M1192" i="3" a="1"/>
  <c r="M1192" i="3" s="1"/>
  <c r="M1193" i="3" a="1"/>
  <c r="M1193" i="3" s="1"/>
  <c r="M1194" i="3" a="1"/>
  <c r="M1194" i="3" s="1"/>
  <c r="M1195" i="3" a="1"/>
  <c r="M1195" i="3" s="1"/>
  <c r="M1196" i="3" a="1"/>
  <c r="M1196" i="3" s="1"/>
  <c r="M1197" i="3" a="1"/>
  <c r="M1197" i="3" s="1"/>
  <c r="M1198" i="3" a="1"/>
  <c r="M1198" i="3" s="1"/>
  <c r="M1199" i="3" a="1"/>
  <c r="M1199" i="3" s="1"/>
  <c r="M1200" i="3" a="1"/>
  <c r="M1200" i="3" s="1"/>
  <c r="M1201" i="3" a="1"/>
  <c r="M1201" i="3" s="1"/>
  <c r="M1202" i="3" a="1"/>
  <c r="M1202" i="3" s="1"/>
  <c r="M1203" i="3" a="1"/>
  <c r="M1203" i="3" s="1"/>
  <c r="M1204" i="3" a="1"/>
  <c r="M1204" i="3" s="1"/>
  <c r="M1205" i="3" a="1"/>
  <c r="M1205" i="3" s="1"/>
  <c r="M1206" i="3" a="1"/>
  <c r="M1206" i="3" s="1"/>
  <c r="M1207" i="3" a="1"/>
  <c r="M1207" i="3" s="1"/>
  <c r="M1208" i="3" a="1"/>
  <c r="M1208" i="3" s="1"/>
  <c r="M1209" i="3" a="1"/>
  <c r="M1209" i="3" s="1"/>
  <c r="M1210" i="3" a="1"/>
  <c r="M1210" i="3" s="1"/>
  <c r="M1211" i="3" a="1"/>
  <c r="M1211" i="3" s="1"/>
  <c r="M1212" i="3" a="1"/>
  <c r="M1212" i="3" s="1"/>
  <c r="M1213" i="3" a="1"/>
  <c r="M1213" i="3" s="1"/>
  <c r="M1214" i="3" a="1"/>
  <c r="M1214" i="3" s="1"/>
  <c r="M1215" i="3" a="1"/>
  <c r="M1215" i="3" s="1"/>
  <c r="M1216" i="3" a="1"/>
  <c r="M1216" i="3" s="1"/>
  <c r="M1217" i="3" a="1"/>
  <c r="M1217" i="3" s="1"/>
  <c r="M1218" i="3" a="1"/>
  <c r="M1218" i="3" s="1"/>
  <c r="M1219" i="3" a="1"/>
  <c r="M1219" i="3" s="1"/>
  <c r="M1220" i="3" a="1"/>
  <c r="M1220" i="3" s="1"/>
  <c r="M1221" i="3" a="1"/>
  <c r="M1221" i="3" s="1"/>
  <c r="M1222" i="3" a="1"/>
  <c r="M1222" i="3" s="1"/>
  <c r="M1223" i="3" a="1"/>
  <c r="M1223" i="3" s="1"/>
  <c r="M1224" i="3" a="1"/>
  <c r="M1224" i="3" s="1"/>
  <c r="M1225" i="3" a="1"/>
  <c r="M1225" i="3" s="1"/>
  <c r="M1226" i="3" a="1"/>
  <c r="M1226" i="3" s="1"/>
  <c r="M1227" i="3" a="1"/>
  <c r="M1227" i="3" s="1"/>
  <c r="M1228" i="3" a="1"/>
  <c r="M1228" i="3" s="1"/>
  <c r="M1229" i="3" a="1"/>
  <c r="M1229" i="3" s="1"/>
  <c r="M1230" i="3" a="1"/>
  <c r="M1230" i="3" s="1"/>
  <c r="M1231" i="3" a="1"/>
  <c r="M1231" i="3" s="1"/>
  <c r="M1232" i="3" a="1"/>
  <c r="M1232" i="3" s="1"/>
  <c r="M1233" i="3" a="1"/>
  <c r="M1233" i="3" s="1"/>
  <c r="M1234" i="3" a="1"/>
  <c r="M1234" i="3" s="1"/>
  <c r="M1235" i="3" a="1"/>
  <c r="M1235" i="3" s="1"/>
  <c r="M1236" i="3" a="1"/>
  <c r="M1236" i="3" s="1"/>
  <c r="M1237" i="3" a="1"/>
  <c r="M1237" i="3" s="1"/>
  <c r="M1238" i="3" a="1"/>
  <c r="M1238" i="3" s="1"/>
  <c r="M1239" i="3" a="1"/>
  <c r="M1239" i="3" s="1"/>
  <c r="M1240" i="3" a="1"/>
  <c r="M1240" i="3" s="1"/>
  <c r="M1241" i="3" a="1"/>
  <c r="M1241" i="3" s="1"/>
  <c r="M1242" i="3" a="1"/>
  <c r="M1242" i="3" s="1"/>
  <c r="M1243" i="3" a="1"/>
  <c r="M1243" i="3" s="1"/>
  <c r="M1244" i="3" a="1"/>
  <c r="M1244" i="3" s="1"/>
  <c r="M1245" i="3" a="1"/>
  <c r="M1245" i="3" s="1"/>
  <c r="M1246" i="3" a="1"/>
  <c r="M1246" i="3" s="1"/>
  <c r="M1247" i="3" a="1"/>
  <c r="M1247" i="3" s="1"/>
  <c r="M1248" i="3" a="1"/>
  <c r="M1248" i="3" s="1"/>
  <c r="M1249" i="3" a="1"/>
  <c r="M1249" i="3" s="1"/>
  <c r="M1250" i="3" a="1"/>
  <c r="M1250" i="3" s="1"/>
  <c r="M1251" i="3" a="1"/>
  <c r="M1251" i="3" s="1"/>
  <c r="M1252" i="3" a="1"/>
  <c r="M1252" i="3" s="1"/>
  <c r="M1253" i="3" a="1"/>
  <c r="M1253" i="3" s="1"/>
  <c r="M1254" i="3" a="1"/>
  <c r="M1254" i="3" s="1"/>
  <c r="M1255" i="3" a="1"/>
  <c r="M1255" i="3" s="1"/>
  <c r="M1256" i="3" a="1"/>
  <c r="M1256" i="3"/>
  <c r="M1257" i="3" a="1"/>
  <c r="M1257" i="3" s="1"/>
  <c r="M1258" i="3" a="1"/>
  <c r="M1258" i="3" s="1"/>
  <c r="M1259" i="3" a="1"/>
  <c r="M1259" i="3" s="1"/>
  <c r="M1260" i="3" a="1"/>
  <c r="M1260" i="3" s="1"/>
  <c r="M1261" i="3" a="1"/>
  <c r="M1261" i="3" s="1"/>
  <c r="M1262" i="3" a="1"/>
  <c r="M1262" i="3" s="1"/>
  <c r="M1263" i="3" a="1"/>
  <c r="M1263" i="3" s="1"/>
  <c r="M1264" i="3" a="1"/>
  <c r="M1264" i="3" s="1"/>
  <c r="M1265" i="3" a="1"/>
  <c r="M1265" i="3" s="1"/>
  <c r="M1266" i="3" a="1"/>
  <c r="M1266" i="3" s="1"/>
  <c r="M1267" i="3" a="1"/>
  <c r="M1267" i="3" s="1"/>
  <c r="M1268" i="3" a="1"/>
  <c r="M1268" i="3" s="1"/>
  <c r="M1269" i="3" a="1"/>
  <c r="M1269" i="3" s="1"/>
  <c r="M1270" i="3" a="1"/>
  <c r="M1270" i="3" s="1"/>
  <c r="M1271" i="3" a="1"/>
  <c r="M1271" i="3" s="1"/>
  <c r="M1272" i="3" a="1"/>
  <c r="M1272" i="3" s="1"/>
  <c r="M1273" i="3" a="1"/>
  <c r="M1273" i="3" s="1"/>
  <c r="M1274" i="3" a="1"/>
  <c r="M1274" i="3" s="1"/>
  <c r="M1275" i="3" a="1"/>
  <c r="M1275" i="3" s="1"/>
  <c r="M1276" i="3" a="1"/>
  <c r="M1276" i="3" s="1"/>
  <c r="M1277" i="3" a="1"/>
  <c r="M1277" i="3" s="1"/>
  <c r="M1278" i="3" a="1"/>
  <c r="M1278" i="3" s="1"/>
  <c r="M1279" i="3" a="1"/>
  <c r="M1279" i="3" s="1"/>
  <c r="M1280" i="3" a="1"/>
  <c r="M1280" i="3" s="1"/>
  <c r="M1281" i="3" a="1"/>
  <c r="M1281" i="3" s="1"/>
  <c r="M1282" i="3" a="1"/>
  <c r="M1282" i="3" s="1"/>
  <c r="M1283" i="3" a="1"/>
  <c r="M1283" i="3" s="1"/>
  <c r="M1284" i="3" a="1"/>
  <c r="M1284" i="3" s="1"/>
  <c r="M1285" i="3" a="1"/>
  <c r="M1285" i="3" s="1"/>
  <c r="M1286" i="3" a="1"/>
  <c r="M1286" i="3" s="1"/>
  <c r="M1287" i="3" a="1"/>
  <c r="M1287" i="3" s="1"/>
  <c r="M1288" i="3" a="1"/>
  <c r="M1288" i="3" s="1"/>
  <c r="M1289" i="3" a="1"/>
  <c r="M1289" i="3" s="1"/>
  <c r="M1290" i="3" a="1"/>
  <c r="M1290" i="3" s="1"/>
  <c r="M1291" i="3" a="1"/>
  <c r="M1291" i="3" s="1"/>
  <c r="M1292" i="3" a="1"/>
  <c r="M1292" i="3" s="1"/>
  <c r="M1293" i="3" a="1"/>
  <c r="M1293" i="3" s="1"/>
  <c r="M1294" i="3" a="1"/>
  <c r="M1294" i="3" s="1"/>
  <c r="M1295" i="3" a="1"/>
  <c r="M1295" i="3" s="1"/>
  <c r="M1296" i="3" a="1"/>
  <c r="M1296" i="3" s="1"/>
  <c r="M1297" i="3" a="1"/>
  <c r="M1297" i="3" s="1"/>
  <c r="M1298" i="3" a="1"/>
  <c r="M1298" i="3" s="1"/>
  <c r="M1299" i="3" a="1"/>
  <c r="M1299" i="3" s="1"/>
  <c r="M1300" i="3" a="1"/>
  <c r="M1300" i="3" s="1"/>
  <c r="M1301" i="3" a="1"/>
  <c r="M1301" i="3" s="1"/>
  <c r="M1302" i="3" a="1"/>
  <c r="M1302" i="3" s="1"/>
  <c r="M1303" i="3" a="1"/>
  <c r="M1303" i="3" s="1"/>
  <c r="M1304" i="3" a="1"/>
  <c r="M1304" i="3" s="1"/>
  <c r="M1305" i="3" a="1"/>
  <c r="M1305" i="3" s="1"/>
  <c r="M1306" i="3" a="1"/>
  <c r="M1306" i="3" s="1"/>
  <c r="M1307" i="3" a="1"/>
  <c r="M1307" i="3" s="1"/>
  <c r="M1308" i="3" a="1"/>
  <c r="M1308" i="3" s="1"/>
  <c r="M1309" i="3" a="1"/>
  <c r="M1309" i="3" s="1"/>
  <c r="M1310" i="3" a="1"/>
  <c r="M1310" i="3" s="1"/>
  <c r="M1311" i="3" a="1"/>
  <c r="M1311" i="3" s="1"/>
  <c r="M1312" i="3" a="1"/>
  <c r="M1312" i="3" s="1"/>
  <c r="M1313" i="3" a="1"/>
  <c r="M1313" i="3" s="1"/>
  <c r="M1314" i="3" a="1"/>
  <c r="M1314" i="3" s="1"/>
  <c r="M1315" i="3" a="1"/>
  <c r="M1315" i="3" s="1"/>
  <c r="M1316" i="3" a="1"/>
  <c r="M1316" i="3" s="1"/>
  <c r="M1317" i="3" a="1"/>
  <c r="M1317" i="3" s="1"/>
  <c r="M1318" i="3" a="1"/>
  <c r="M1318" i="3" s="1"/>
  <c r="M1319" i="3" a="1"/>
  <c r="M1319" i="3" s="1"/>
  <c r="M1320" i="3" a="1"/>
  <c r="M1320" i="3" s="1"/>
  <c r="M1321" i="3" a="1"/>
  <c r="M1321" i="3" s="1"/>
  <c r="M1322" i="3" a="1"/>
  <c r="M1322" i="3" s="1"/>
  <c r="M1323" i="3" a="1"/>
  <c r="M1323" i="3" s="1"/>
  <c r="M1324" i="3" a="1"/>
  <c r="M1324" i="3" s="1"/>
  <c r="M1325" i="3" a="1"/>
  <c r="M1325" i="3" s="1"/>
  <c r="M1326" i="3" a="1"/>
  <c r="M1326" i="3" s="1"/>
  <c r="M1327" i="3" a="1"/>
  <c r="M1327" i="3" s="1"/>
  <c r="M1328" i="3" a="1"/>
  <c r="M1328" i="3" s="1"/>
  <c r="M1329" i="3" a="1"/>
  <c r="M1329" i="3" s="1"/>
  <c r="M1330" i="3" a="1"/>
  <c r="M1330" i="3" s="1"/>
  <c r="M1331" i="3" a="1"/>
  <c r="M1331" i="3" s="1"/>
  <c r="M1332" i="3" a="1"/>
  <c r="M1332" i="3" s="1"/>
  <c r="M1333" i="3" a="1"/>
  <c r="M1333" i="3" s="1"/>
  <c r="M1334" i="3" a="1"/>
  <c r="M1334" i="3" s="1"/>
  <c r="M1335" i="3" a="1"/>
  <c r="M1335" i="3" s="1"/>
  <c r="M1336" i="3" a="1"/>
  <c r="M1336" i="3" s="1"/>
  <c r="M1337" i="3" a="1"/>
  <c r="M1337" i="3" s="1"/>
  <c r="M1338" i="3" a="1"/>
  <c r="M1338" i="3" s="1"/>
  <c r="M1339" i="3" a="1"/>
  <c r="M1339" i="3" s="1"/>
  <c r="M1340" i="3" a="1"/>
  <c r="M1340" i="3" s="1"/>
  <c r="M1341" i="3" a="1"/>
  <c r="M1341" i="3" s="1"/>
  <c r="M1342" i="3" a="1"/>
  <c r="M1342" i="3" s="1"/>
  <c r="M1343" i="3" a="1"/>
  <c r="M1343" i="3" s="1"/>
  <c r="M1344" i="3" a="1"/>
  <c r="M1344" i="3" s="1"/>
  <c r="M1345" i="3" a="1"/>
  <c r="M1345" i="3" s="1"/>
  <c r="M1346" i="3" a="1"/>
  <c r="M1346" i="3" s="1"/>
  <c r="M1347" i="3" a="1"/>
  <c r="M1347" i="3" s="1"/>
  <c r="M1348" i="3" a="1"/>
  <c r="M1348" i="3" s="1"/>
  <c r="M1349" i="3" a="1"/>
  <c r="M1349" i="3" s="1"/>
  <c r="M1350" i="3" a="1"/>
  <c r="M1350" i="3" s="1"/>
  <c r="M1351" i="3" a="1"/>
  <c r="M1351" i="3" s="1"/>
  <c r="M1352" i="3" a="1"/>
  <c r="M1352" i="3" s="1"/>
  <c r="M1353" i="3" a="1"/>
  <c r="M1353" i="3" s="1"/>
  <c r="M1354" i="3" a="1"/>
  <c r="M1354" i="3" s="1"/>
  <c r="M1355" i="3" a="1"/>
  <c r="M1355" i="3" s="1"/>
  <c r="M1356" i="3" a="1"/>
  <c r="M1356" i="3" s="1"/>
  <c r="M1357" i="3" a="1"/>
  <c r="M1357" i="3" s="1"/>
  <c r="M1358" i="3" a="1"/>
  <c r="M1358" i="3" s="1"/>
  <c r="M1359" i="3" a="1"/>
  <c r="M1359" i="3" s="1"/>
  <c r="M1360" i="3" a="1"/>
  <c r="M1360" i="3" s="1"/>
  <c r="M1361" i="3" a="1"/>
  <c r="M1361" i="3" s="1"/>
  <c r="M1362" i="3" a="1"/>
  <c r="M1362" i="3" s="1"/>
  <c r="M1363" i="3" a="1"/>
  <c r="M1363" i="3" s="1"/>
  <c r="M1364" i="3" a="1"/>
  <c r="M1364" i="3" s="1"/>
  <c r="M1365" i="3" a="1"/>
  <c r="M1365" i="3" s="1"/>
  <c r="M1366" i="3" a="1"/>
  <c r="M1366" i="3" s="1"/>
  <c r="M1367" i="3" a="1"/>
  <c r="M1367" i="3" s="1"/>
  <c r="M1368" i="3" a="1"/>
  <c r="M1368" i="3" s="1"/>
  <c r="M1369" i="3" a="1"/>
  <c r="M1369" i="3" s="1"/>
  <c r="M1370" i="3" a="1"/>
  <c r="M1370" i="3" s="1"/>
  <c r="M1371" i="3" a="1"/>
  <c r="M1371" i="3" s="1"/>
  <c r="M1372" i="3" a="1"/>
  <c r="M1372" i="3" s="1"/>
  <c r="M1373" i="3" a="1"/>
  <c r="M1373" i="3" s="1"/>
  <c r="M1374" i="3" a="1"/>
  <c r="M1374" i="3" s="1"/>
  <c r="M1375" i="3" a="1"/>
  <c r="M1375" i="3" s="1"/>
  <c r="M1376" i="3" a="1"/>
  <c r="M1376" i="3" s="1"/>
  <c r="M1377" i="3" a="1"/>
  <c r="M1377" i="3" s="1"/>
  <c r="M1378" i="3" a="1"/>
  <c r="M1378" i="3" s="1"/>
  <c r="M1379" i="3" a="1"/>
  <c r="M1379" i="3" s="1"/>
  <c r="M1380" i="3" a="1"/>
  <c r="M1380" i="3" s="1"/>
  <c r="M1381" i="3" a="1"/>
  <c r="M1381" i="3" s="1"/>
  <c r="M1382" i="3" a="1"/>
  <c r="M1382" i="3" s="1"/>
  <c r="M1383" i="3" a="1"/>
  <c r="M1383" i="3" s="1"/>
  <c r="M1384" i="3" a="1"/>
  <c r="M1384" i="3" s="1"/>
  <c r="M1385" i="3" a="1"/>
  <c r="M1385" i="3" s="1"/>
  <c r="M1386" i="3" a="1"/>
  <c r="M1386" i="3" s="1"/>
  <c r="M1387" i="3" a="1"/>
  <c r="M1387" i="3" s="1"/>
  <c r="M1388" i="3" a="1"/>
  <c r="M1388" i="3" s="1"/>
  <c r="M1389" i="3" a="1"/>
  <c r="M1389" i="3" s="1"/>
  <c r="M1390" i="3" a="1"/>
  <c r="M1390" i="3" s="1"/>
  <c r="M1391" i="3" a="1"/>
  <c r="M1391" i="3" s="1"/>
  <c r="M1392" i="3" a="1"/>
  <c r="M1392" i="3" s="1"/>
  <c r="M1393" i="3" a="1"/>
  <c r="M1393" i="3" s="1"/>
  <c r="M1394" i="3" a="1"/>
  <c r="M1394" i="3" s="1"/>
  <c r="M1395" i="3" a="1"/>
  <c r="M1395" i="3" s="1"/>
  <c r="M1396" i="3" a="1"/>
  <c r="M1396" i="3" s="1"/>
  <c r="M1397" i="3" a="1"/>
  <c r="M1397" i="3" s="1"/>
  <c r="M1398" i="3" a="1"/>
  <c r="M1398" i="3" s="1"/>
  <c r="M1399" i="3" a="1"/>
  <c r="M1399" i="3" s="1"/>
  <c r="M1400" i="3" a="1"/>
  <c r="M1400" i="3" s="1"/>
  <c r="M1401" i="3" a="1"/>
  <c r="M1401" i="3" s="1"/>
  <c r="M1402" i="3" a="1"/>
  <c r="M1402" i="3" s="1"/>
  <c r="M1403" i="3" a="1"/>
  <c r="M1403" i="3" s="1"/>
  <c r="M1404" i="3" a="1"/>
  <c r="M1404" i="3" s="1"/>
  <c r="M1405" i="3" a="1"/>
  <c r="M1405" i="3" s="1"/>
  <c r="M1406" i="3" a="1"/>
  <c r="M1406" i="3" s="1"/>
  <c r="M1407" i="3" a="1"/>
  <c r="M1407" i="3" s="1"/>
  <c r="M1408" i="3" a="1"/>
  <c r="M1408" i="3" s="1"/>
  <c r="M1409" i="3" a="1"/>
  <c r="M1409" i="3" s="1"/>
  <c r="M1410" i="3" a="1"/>
  <c r="M1410" i="3" s="1"/>
  <c r="M1411" i="3" a="1"/>
  <c r="M1411" i="3" s="1"/>
  <c r="M1412" i="3" a="1"/>
  <c r="M1412" i="3" s="1"/>
  <c r="M1413" i="3" a="1"/>
  <c r="M1413" i="3" s="1"/>
  <c r="M1414" i="3" a="1"/>
  <c r="M1414" i="3" s="1"/>
  <c r="M1415" i="3" a="1"/>
  <c r="M1415" i="3" s="1"/>
  <c r="M1416" i="3" a="1"/>
  <c r="M1416" i="3" s="1"/>
  <c r="M1417" i="3" a="1"/>
  <c r="M1417" i="3" s="1"/>
  <c r="M1418" i="3" a="1"/>
  <c r="M1418" i="3" s="1"/>
  <c r="M1419" i="3" a="1"/>
  <c r="M1419" i="3" s="1"/>
  <c r="M1420" i="3" a="1"/>
  <c r="M1420" i="3" s="1"/>
  <c r="M1421" i="3" a="1"/>
  <c r="M1421" i="3" s="1"/>
  <c r="M1422" i="3" a="1"/>
  <c r="M1422" i="3" s="1"/>
  <c r="M1423" i="3" a="1"/>
  <c r="M1423" i="3" s="1"/>
  <c r="M1424" i="3" a="1"/>
  <c r="M1424" i="3" s="1"/>
  <c r="M1425" i="3" a="1"/>
  <c r="M1425" i="3" s="1"/>
  <c r="M1426" i="3" a="1"/>
  <c r="M1426" i="3" s="1"/>
  <c r="M1427" i="3" a="1"/>
  <c r="M1427" i="3" s="1"/>
  <c r="M1428" i="3" a="1"/>
  <c r="M1428" i="3"/>
  <c r="M1429" i="3" a="1"/>
  <c r="M1429" i="3" s="1"/>
  <c r="M1430" i="3" a="1"/>
  <c r="M1430" i="3" s="1"/>
  <c r="M1431" i="3" a="1"/>
  <c r="M1431" i="3" s="1"/>
  <c r="M1432" i="3" a="1"/>
  <c r="M1432" i="3" s="1"/>
  <c r="M1433" i="3" a="1"/>
  <c r="M1433" i="3" s="1"/>
  <c r="M1434" i="3" a="1"/>
  <c r="M1434" i="3" s="1"/>
  <c r="M1435" i="3" a="1"/>
  <c r="M1435" i="3" s="1"/>
  <c r="M1436" i="3" a="1"/>
  <c r="M1436" i="3" s="1"/>
  <c r="M1437" i="3" a="1"/>
  <c r="M1437" i="3" s="1"/>
  <c r="M1438" i="3" a="1"/>
  <c r="M1438" i="3" s="1"/>
  <c r="M1439" i="3" a="1"/>
  <c r="M1439" i="3" s="1"/>
  <c r="M1440" i="3" a="1"/>
  <c r="M1440" i="3" s="1"/>
  <c r="M1441" i="3" a="1"/>
  <c r="M1441" i="3" s="1"/>
  <c r="M1442" i="3" a="1"/>
  <c r="M1442" i="3" s="1"/>
  <c r="M1443" i="3" a="1"/>
  <c r="M1443" i="3" s="1"/>
  <c r="M1444" i="3" a="1"/>
  <c r="M1444" i="3" s="1"/>
  <c r="M1445" i="3" a="1"/>
  <c r="M1445" i="3" s="1"/>
  <c r="M1446" i="3" a="1"/>
  <c r="M1446" i="3" s="1"/>
  <c r="M1447" i="3" a="1"/>
  <c r="M1447" i="3" s="1"/>
  <c r="M1448" i="3" a="1"/>
  <c r="M1448" i="3" s="1"/>
  <c r="M1449" i="3" a="1"/>
  <c r="M1449" i="3" s="1"/>
  <c r="M1450" i="3" a="1"/>
  <c r="M1450" i="3" s="1"/>
  <c r="M1451" i="3" a="1"/>
  <c r="M1451" i="3" s="1"/>
  <c r="M1452" i="3" a="1"/>
  <c r="M1452" i="3" s="1"/>
  <c r="M1453" i="3" a="1"/>
  <c r="M1453" i="3" s="1"/>
  <c r="M1454" i="3" a="1"/>
  <c r="M1454" i="3" s="1"/>
  <c r="M1455" i="3" a="1"/>
  <c r="M1455" i="3" s="1"/>
  <c r="M1456" i="3" a="1"/>
  <c r="M1456" i="3" s="1"/>
  <c r="M1457" i="3" a="1"/>
  <c r="M1457" i="3" s="1"/>
  <c r="M1458" i="3" a="1"/>
  <c r="M1458" i="3" s="1"/>
  <c r="M1459" i="3" a="1"/>
  <c r="M1459" i="3" s="1"/>
  <c r="M1460" i="3" a="1"/>
  <c r="M1460" i="3" s="1"/>
  <c r="M1461" i="3" a="1"/>
  <c r="M1461" i="3" s="1"/>
  <c r="M1462" i="3" a="1"/>
  <c r="M1462" i="3" s="1"/>
  <c r="M1463" i="3" a="1"/>
  <c r="M1463" i="3" s="1"/>
  <c r="M1464" i="3" a="1"/>
  <c r="M1464" i="3" s="1"/>
  <c r="M1465" i="3" a="1"/>
  <c r="M1465" i="3" s="1"/>
  <c r="M1466" i="3" a="1"/>
  <c r="M1466" i="3" s="1"/>
  <c r="M1467" i="3" a="1"/>
  <c r="M1467" i="3" s="1"/>
  <c r="M1468" i="3" a="1"/>
  <c r="M1468" i="3" s="1"/>
  <c r="M1469" i="3" a="1"/>
  <c r="M1469" i="3" s="1"/>
  <c r="M1470" i="3" a="1"/>
  <c r="M1470" i="3" s="1"/>
  <c r="M1471" i="3" a="1"/>
  <c r="M1471" i="3" s="1"/>
  <c r="M1472" i="3" a="1"/>
  <c r="M1472" i="3" s="1"/>
  <c r="M1473" i="3" a="1"/>
  <c r="M1473" i="3" s="1"/>
  <c r="M1474" i="3" a="1"/>
  <c r="M1474" i="3" s="1"/>
  <c r="M1475" i="3" a="1"/>
  <c r="M1475" i="3" s="1"/>
  <c r="M1476" i="3" a="1"/>
  <c r="M1476" i="3" s="1"/>
  <c r="M1477" i="3" a="1"/>
  <c r="M1477" i="3" s="1"/>
  <c r="M1478" i="3" a="1"/>
  <c r="M1478" i="3" s="1"/>
  <c r="M1479" i="3" a="1"/>
  <c r="M1479" i="3" s="1"/>
  <c r="M1480" i="3" a="1"/>
  <c r="M1480" i="3" s="1"/>
  <c r="M1481" i="3" a="1"/>
  <c r="M1481" i="3" s="1"/>
  <c r="M1482" i="3" a="1"/>
  <c r="M1482" i="3" s="1"/>
  <c r="M1483" i="3" a="1"/>
  <c r="M1483" i="3" s="1"/>
  <c r="M1484" i="3" a="1"/>
  <c r="M1484" i="3" s="1"/>
  <c r="M1485" i="3" a="1"/>
  <c r="M1485" i="3" s="1"/>
  <c r="M1486" i="3" a="1"/>
  <c r="M1486" i="3" s="1"/>
  <c r="M1487" i="3" a="1"/>
  <c r="M1487" i="3" s="1"/>
  <c r="M1488" i="3" a="1"/>
  <c r="M1488" i="3" s="1"/>
  <c r="M1489" i="3" a="1"/>
  <c r="M1489" i="3" s="1"/>
  <c r="M1490" i="3" a="1"/>
  <c r="M1490" i="3" s="1"/>
  <c r="M1491" i="3" a="1"/>
  <c r="M1491" i="3" s="1"/>
  <c r="M1492" i="3" a="1"/>
  <c r="M1492" i="3" s="1"/>
  <c r="M1493" i="3" a="1"/>
  <c r="M1493" i="3" s="1"/>
  <c r="M1494" i="3" a="1"/>
  <c r="M1494" i="3" s="1"/>
  <c r="M1495" i="3" a="1"/>
  <c r="M1495" i="3" s="1"/>
  <c r="M1496" i="3" a="1"/>
  <c r="M1496" i="3" s="1"/>
  <c r="M1497" i="3" a="1"/>
  <c r="M1497" i="3" s="1"/>
  <c r="M1498" i="3" a="1"/>
  <c r="M1498" i="3" s="1"/>
  <c r="M1499" i="3" a="1"/>
  <c r="M1499" i="3" s="1"/>
  <c r="M1500" i="3" a="1"/>
  <c r="M1500" i="3" s="1"/>
  <c r="M1501" i="3" a="1"/>
  <c r="M1501" i="3" s="1"/>
  <c r="M1502" i="3" a="1"/>
  <c r="M1502" i="3" s="1"/>
  <c r="M1503" i="3" a="1"/>
  <c r="M1503" i="3" s="1"/>
  <c r="M1504" i="3" a="1"/>
  <c r="M1504" i="3" s="1"/>
  <c r="M1505" i="3" a="1"/>
  <c r="M1505" i="3" s="1"/>
  <c r="M1506" i="3" a="1"/>
  <c r="M1506" i="3" s="1"/>
  <c r="M1507" i="3" a="1"/>
  <c r="M1507" i="3" s="1"/>
  <c r="M1508" i="3" a="1"/>
  <c r="M1508" i="3" s="1"/>
  <c r="M1509" i="3" a="1"/>
  <c r="M1509" i="3" s="1"/>
  <c r="M1510" i="3" a="1"/>
  <c r="M1510" i="3" s="1"/>
  <c r="M1511" i="3" a="1"/>
  <c r="M1511" i="3" s="1"/>
  <c r="M1512" i="3" a="1"/>
  <c r="M1512" i="3" s="1"/>
  <c r="M1513" i="3" a="1"/>
  <c r="M1513" i="3" s="1"/>
  <c r="M1514" i="3" a="1"/>
  <c r="M1514" i="3" s="1"/>
  <c r="M1515" i="3" a="1"/>
  <c r="M1515" i="3" s="1"/>
  <c r="M1516" i="3" a="1"/>
  <c r="M1516" i="3" s="1"/>
  <c r="M1517" i="3" a="1"/>
  <c r="M1517" i="3" s="1"/>
  <c r="M1518" i="3" a="1"/>
  <c r="M1518" i="3" s="1"/>
  <c r="M1519" i="3" a="1"/>
  <c r="M1519" i="3" s="1"/>
  <c r="M1520" i="3" a="1"/>
  <c r="M1520" i="3" s="1"/>
  <c r="M1521" i="3" a="1"/>
  <c r="M1521" i="3" s="1"/>
  <c r="M1522" i="3" a="1"/>
  <c r="M1522" i="3" s="1"/>
  <c r="M1523" i="3" a="1"/>
  <c r="M1523" i="3" s="1"/>
  <c r="M1524" i="3" a="1"/>
  <c r="M1524" i="3" s="1"/>
  <c r="M1525" i="3" a="1"/>
  <c r="M1525" i="3" s="1"/>
  <c r="M1526" i="3" a="1"/>
  <c r="M1526" i="3" s="1"/>
  <c r="M1527" i="3" a="1"/>
  <c r="M1527" i="3" s="1"/>
  <c r="M1528" i="3" a="1"/>
  <c r="M1528" i="3" s="1"/>
  <c r="M1529" i="3" a="1"/>
  <c r="M1529" i="3" s="1"/>
  <c r="M1530" i="3" a="1"/>
  <c r="M1530" i="3" s="1"/>
  <c r="M1531" i="3" a="1"/>
  <c r="M1531" i="3" s="1"/>
  <c r="M1532" i="3" a="1"/>
  <c r="M1532" i="3" s="1"/>
  <c r="M1533" i="3" a="1"/>
  <c r="M1533" i="3" s="1"/>
  <c r="M1534" i="3" a="1"/>
  <c r="M1534" i="3" s="1"/>
  <c r="M1535" i="3" a="1"/>
  <c r="M1535" i="3" s="1"/>
  <c r="M1536" i="3" a="1"/>
  <c r="M1536" i="3" s="1"/>
  <c r="M1537" i="3" a="1"/>
  <c r="M1537" i="3" s="1"/>
  <c r="M1538" i="3" a="1"/>
  <c r="M1538" i="3" s="1"/>
  <c r="M1539" i="3" a="1"/>
  <c r="M1539" i="3" s="1"/>
  <c r="M1540" i="3" a="1"/>
  <c r="M1540" i="3" s="1"/>
  <c r="M1541" i="3" a="1"/>
  <c r="M1541" i="3" s="1"/>
  <c r="M1542" i="3" a="1"/>
  <c r="M1542" i="3" s="1"/>
  <c r="M1543" i="3" a="1"/>
  <c r="M1543" i="3" s="1"/>
  <c r="M1544" i="3" a="1"/>
  <c r="M1544" i="3" s="1"/>
  <c r="M1545" i="3" a="1"/>
  <c r="M1545" i="3" s="1"/>
  <c r="M1546" i="3" a="1"/>
  <c r="M1546" i="3" s="1"/>
  <c r="M1547" i="3" a="1"/>
  <c r="M1547" i="3" s="1"/>
  <c r="M1548" i="3" a="1"/>
  <c r="M1548" i="3" s="1"/>
  <c r="M1549" i="3" a="1"/>
  <c r="M1549" i="3" s="1"/>
  <c r="M1550" i="3" a="1"/>
  <c r="M1550" i="3" s="1"/>
  <c r="M1551" i="3" a="1"/>
  <c r="M1551" i="3" s="1"/>
  <c r="M1552" i="3" a="1"/>
  <c r="M1552" i="3" s="1"/>
  <c r="M1553" i="3" a="1"/>
  <c r="M1553" i="3" s="1"/>
  <c r="M1554" i="3" a="1"/>
  <c r="M1554" i="3" s="1"/>
  <c r="M1555" i="3" a="1"/>
  <c r="M1555" i="3" s="1"/>
  <c r="M1556" i="3" a="1"/>
  <c r="M1556" i="3" s="1"/>
  <c r="M1557" i="3" a="1"/>
  <c r="M1557" i="3" s="1"/>
  <c r="M1558" i="3" a="1"/>
  <c r="M1558" i="3" s="1"/>
  <c r="M1559" i="3" a="1"/>
  <c r="M1559" i="3" s="1"/>
  <c r="M1560" i="3" a="1"/>
  <c r="M1560" i="3" s="1"/>
  <c r="M1561" i="3" a="1"/>
  <c r="M1561" i="3" s="1"/>
  <c r="M1562" i="3" a="1"/>
  <c r="M1562" i="3" s="1"/>
  <c r="M1563" i="3" a="1"/>
  <c r="M1563" i="3" s="1"/>
  <c r="M1564" i="3" a="1"/>
  <c r="M1564" i="3" s="1"/>
  <c r="M1565" i="3" a="1"/>
  <c r="M1565" i="3" s="1"/>
  <c r="M1566" i="3" a="1"/>
  <c r="M1566" i="3" s="1"/>
  <c r="M1567" i="3" a="1"/>
  <c r="M1567" i="3" s="1"/>
  <c r="M1568" i="3" a="1"/>
  <c r="M1568" i="3" s="1"/>
  <c r="M1569" i="3" a="1"/>
  <c r="M1569" i="3" s="1"/>
  <c r="M1570" i="3" a="1"/>
  <c r="M1570" i="3" s="1"/>
  <c r="M1571" i="3" a="1"/>
  <c r="M1571" i="3" s="1"/>
  <c r="M1572" i="3" a="1"/>
  <c r="M1572" i="3" s="1"/>
  <c r="M1573" i="3" a="1"/>
  <c r="M1573" i="3"/>
  <c r="M1574" i="3" a="1"/>
  <c r="M1574" i="3" s="1"/>
  <c r="M1575" i="3" a="1"/>
  <c r="M1575" i="3" s="1"/>
  <c r="M1576" i="3" a="1"/>
  <c r="M1576" i="3" s="1"/>
  <c r="M1577" i="3" a="1"/>
  <c r="M1577" i="3" s="1"/>
  <c r="M1578" i="3" a="1"/>
  <c r="M1578" i="3" s="1"/>
  <c r="M1579" i="3" a="1"/>
  <c r="M1579" i="3" s="1"/>
  <c r="M1580" i="3" a="1"/>
  <c r="M1580" i="3" s="1"/>
  <c r="M1581" i="3" a="1"/>
  <c r="M1581" i="3" s="1"/>
  <c r="M1582" i="3" a="1"/>
  <c r="M1582" i="3" s="1"/>
  <c r="M1583" i="3" a="1"/>
  <c r="M1583" i="3" s="1"/>
  <c r="M1584" i="3" a="1"/>
  <c r="M1584" i="3" s="1"/>
  <c r="M1585" i="3" a="1"/>
  <c r="M1585" i="3" s="1"/>
  <c r="M1586" i="3" a="1"/>
  <c r="M1586" i="3" s="1"/>
  <c r="M1587" i="3" a="1"/>
  <c r="M1587" i="3" s="1"/>
  <c r="M1588" i="3" a="1"/>
  <c r="M1588" i="3" s="1"/>
  <c r="M1589" i="3" a="1"/>
  <c r="M1589" i="3" s="1"/>
  <c r="M1590" i="3" a="1"/>
  <c r="M1590" i="3" s="1"/>
  <c r="M1591" i="3" a="1"/>
  <c r="M1591" i="3" s="1"/>
  <c r="M1592" i="3" a="1"/>
  <c r="M1592" i="3" s="1"/>
  <c r="M1593" i="3" a="1"/>
  <c r="M1593" i="3" s="1"/>
  <c r="M1594" i="3" a="1"/>
  <c r="M1594" i="3" s="1"/>
  <c r="M1595" i="3" a="1"/>
  <c r="M1595" i="3" s="1"/>
  <c r="M1596" i="3" a="1"/>
  <c r="M1596" i="3" s="1"/>
  <c r="M1597" i="3" a="1"/>
  <c r="M1597" i="3" s="1"/>
  <c r="M1598" i="3" a="1"/>
  <c r="M1598" i="3" s="1"/>
  <c r="M1599" i="3" a="1"/>
  <c r="M1599" i="3" s="1"/>
  <c r="M1600" i="3" a="1"/>
  <c r="M1600" i="3" s="1"/>
  <c r="M1601" i="3" a="1"/>
  <c r="M1601" i="3" s="1"/>
  <c r="M1602" i="3" a="1"/>
  <c r="M1602" i="3" s="1"/>
  <c r="M1603" i="3" a="1"/>
  <c r="M1603" i="3" s="1"/>
  <c r="M1604" i="3" a="1"/>
  <c r="M1604" i="3" s="1"/>
  <c r="M1605" i="3" a="1"/>
  <c r="M1605" i="3" s="1"/>
  <c r="M1606" i="3" a="1"/>
  <c r="M1606" i="3" s="1"/>
  <c r="M1607" i="3" a="1"/>
  <c r="M1607" i="3" s="1"/>
  <c r="M1608" i="3" a="1"/>
  <c r="M1608" i="3" s="1"/>
  <c r="M1609" i="3" a="1"/>
  <c r="M1609" i="3" s="1"/>
  <c r="M1610" i="3" a="1"/>
  <c r="M1610" i="3" s="1"/>
  <c r="M1611" i="3" a="1"/>
  <c r="M1611" i="3" s="1"/>
  <c r="M1612" i="3" a="1"/>
  <c r="M1612" i="3" s="1"/>
  <c r="M1613" i="3" a="1"/>
  <c r="M1613" i="3" s="1"/>
  <c r="M1614" i="3" a="1"/>
  <c r="M1614" i="3" s="1"/>
  <c r="M1615" i="3" a="1"/>
  <c r="M1615" i="3" s="1"/>
  <c r="M1616" i="3" a="1"/>
  <c r="M1616" i="3" s="1"/>
  <c r="M1617" i="3" a="1"/>
  <c r="M1617" i="3" s="1"/>
  <c r="M1618" i="3" a="1"/>
  <c r="M1618" i="3" s="1"/>
  <c r="M1619" i="3" a="1"/>
  <c r="M1619" i="3" s="1"/>
  <c r="M1620" i="3" a="1"/>
  <c r="M1620" i="3" s="1"/>
  <c r="M1621" i="3" a="1"/>
  <c r="M1621" i="3" s="1"/>
  <c r="M1622" i="3" a="1"/>
  <c r="M1622" i="3" s="1"/>
  <c r="M1623" i="3" a="1"/>
  <c r="M1623" i="3" s="1"/>
  <c r="M1624" i="3" a="1"/>
  <c r="M1624" i="3" s="1"/>
  <c r="M1625" i="3" a="1"/>
  <c r="M1625" i="3" s="1"/>
  <c r="M1626" i="3" a="1"/>
  <c r="M1626" i="3" s="1"/>
  <c r="M1627" i="3" a="1"/>
  <c r="M1627" i="3" s="1"/>
  <c r="M1628" i="3" a="1"/>
  <c r="M1628" i="3" s="1"/>
  <c r="M1629" i="3" a="1"/>
  <c r="M1629" i="3" s="1"/>
  <c r="M1630" i="3" a="1"/>
  <c r="M1630" i="3" s="1"/>
  <c r="M1631" i="3" a="1"/>
  <c r="M1631" i="3" s="1"/>
  <c r="M1632" i="3" a="1"/>
  <c r="M1632" i="3" s="1"/>
  <c r="M1633" i="3" a="1"/>
  <c r="M1633" i="3" s="1"/>
  <c r="M1634" i="3" a="1"/>
  <c r="M1634" i="3" s="1"/>
  <c r="M1635" i="3" a="1"/>
  <c r="M1635" i="3" s="1"/>
  <c r="M1636" i="3" a="1"/>
  <c r="M1636" i="3" s="1"/>
  <c r="M1637" i="3" a="1"/>
  <c r="M1637" i="3" s="1"/>
  <c r="M1638" i="3" a="1"/>
  <c r="M1638" i="3" s="1"/>
  <c r="M1639" i="3" a="1"/>
  <c r="M1639" i="3" s="1"/>
  <c r="M1640" i="3" a="1"/>
  <c r="M1640" i="3" s="1"/>
  <c r="M1641" i="3" a="1"/>
  <c r="M1641" i="3" s="1"/>
  <c r="M1642" i="3" a="1"/>
  <c r="M1642" i="3" s="1"/>
  <c r="M1643" i="3" a="1"/>
  <c r="M1643" i="3" s="1"/>
  <c r="M1644" i="3" a="1"/>
  <c r="M1644" i="3" s="1"/>
  <c r="M1645" i="3" a="1"/>
  <c r="M1645" i="3" s="1"/>
  <c r="M1646" i="3" a="1"/>
  <c r="M1646" i="3" s="1"/>
  <c r="M1647" i="3" a="1"/>
  <c r="M1647" i="3" s="1"/>
  <c r="M1648" i="3" a="1"/>
  <c r="M1648" i="3" s="1"/>
  <c r="M1649" i="3" a="1"/>
  <c r="M1649" i="3" s="1"/>
  <c r="M1650" i="3" a="1"/>
  <c r="M1650" i="3" s="1"/>
  <c r="M1651" i="3" a="1"/>
  <c r="M1651" i="3" s="1"/>
  <c r="M1652" i="3" a="1"/>
  <c r="M1652" i="3" s="1"/>
  <c r="M1653" i="3" a="1"/>
  <c r="M1653" i="3" s="1"/>
  <c r="M1654" i="3" a="1"/>
  <c r="M1654" i="3" s="1"/>
  <c r="M1655" i="3" a="1"/>
  <c r="M1655" i="3" s="1"/>
  <c r="M1656" i="3" a="1"/>
  <c r="M1656" i="3" s="1"/>
  <c r="M1657" i="3" a="1"/>
  <c r="M1657" i="3" s="1"/>
  <c r="M1658" i="3" a="1"/>
  <c r="M1658" i="3" s="1"/>
  <c r="M1659" i="3" a="1"/>
  <c r="M1659" i="3" s="1"/>
  <c r="M1660" i="3" a="1"/>
  <c r="M1660" i="3" s="1"/>
  <c r="M1661" i="3" a="1"/>
  <c r="M1661" i="3" s="1"/>
  <c r="M1662" i="3" a="1"/>
  <c r="M1662" i="3" s="1"/>
  <c r="M1663" i="3" a="1"/>
  <c r="M1663" i="3" s="1"/>
  <c r="M1664" i="3" a="1"/>
  <c r="M1664" i="3" s="1"/>
  <c r="M1665" i="3" a="1"/>
  <c r="M1665" i="3" s="1"/>
  <c r="M1666" i="3" a="1"/>
  <c r="M1666" i="3" s="1"/>
  <c r="M1667" i="3" a="1"/>
  <c r="M1667" i="3" s="1"/>
  <c r="M1668" i="3" a="1"/>
  <c r="M1668" i="3" s="1"/>
  <c r="M1669" i="3" a="1"/>
  <c r="M1669" i="3" s="1"/>
  <c r="M1670" i="3" a="1"/>
  <c r="M1670" i="3" s="1"/>
  <c r="M1671" i="3" a="1"/>
  <c r="M1671" i="3" s="1"/>
  <c r="M1672" i="3" a="1"/>
  <c r="M1672" i="3" s="1"/>
  <c r="M1673" i="3" a="1"/>
  <c r="M1673" i="3" s="1"/>
  <c r="M1674" i="3" a="1"/>
  <c r="M1674" i="3" s="1"/>
  <c r="M1675" i="3" a="1"/>
  <c r="M1675" i="3" s="1"/>
  <c r="M1676" i="3" a="1"/>
  <c r="M1676" i="3" s="1"/>
  <c r="M1677" i="3" a="1"/>
  <c r="M1677" i="3" s="1"/>
  <c r="M1678" i="3" a="1"/>
  <c r="M1678" i="3" s="1"/>
  <c r="M1679" i="3" a="1"/>
  <c r="M1679" i="3" s="1"/>
  <c r="M1680" i="3" a="1"/>
  <c r="M1680" i="3" s="1"/>
  <c r="M1681" i="3" a="1"/>
  <c r="M1681" i="3" s="1"/>
  <c r="M1682" i="3" a="1"/>
  <c r="M1682" i="3" s="1"/>
  <c r="M1683" i="3" a="1"/>
  <c r="M1683" i="3" s="1"/>
  <c r="M1684" i="3" a="1"/>
  <c r="M1684" i="3" s="1"/>
  <c r="M1685" i="3" a="1"/>
  <c r="M1685" i="3" s="1"/>
  <c r="M1686" i="3" a="1"/>
  <c r="M1686" i="3" s="1"/>
  <c r="M1687" i="3" a="1"/>
  <c r="M1687" i="3" s="1"/>
  <c r="M1688" i="3" a="1"/>
  <c r="M1688" i="3" s="1"/>
  <c r="M1689" i="3" a="1"/>
  <c r="M1689" i="3" s="1"/>
  <c r="M1690" i="3" a="1"/>
  <c r="M1690" i="3" s="1"/>
  <c r="M1691" i="3" a="1"/>
  <c r="M1691" i="3" s="1"/>
  <c r="M1692" i="3" a="1"/>
  <c r="M1692" i="3" s="1"/>
  <c r="M1693" i="3" a="1"/>
  <c r="M1693" i="3" s="1"/>
  <c r="M1694" i="3" a="1"/>
  <c r="M1694" i="3" s="1"/>
  <c r="M1695" i="3" a="1"/>
  <c r="M1695" i="3" s="1"/>
  <c r="M1696" i="3" a="1"/>
  <c r="M1696" i="3" s="1"/>
  <c r="M1697" i="3" a="1"/>
  <c r="M1697" i="3" s="1"/>
  <c r="M1698" i="3" a="1"/>
  <c r="M1698" i="3" s="1"/>
  <c r="M1699" i="3" a="1"/>
  <c r="M1699" i="3" s="1"/>
  <c r="M1700" i="3" a="1"/>
  <c r="M1700" i="3" s="1"/>
  <c r="M1701" i="3" a="1"/>
  <c r="M1701" i="3" s="1"/>
  <c r="M1702" i="3" a="1"/>
  <c r="M1702" i="3" s="1"/>
  <c r="M1703" i="3" a="1"/>
  <c r="M1703" i="3" s="1"/>
  <c r="M1704" i="3" a="1"/>
  <c r="M1704" i="3" s="1"/>
  <c r="M1705" i="3" a="1"/>
  <c r="M1705" i="3" s="1"/>
  <c r="M1706" i="3" a="1"/>
  <c r="M1706" i="3" s="1"/>
  <c r="M1707" i="3" a="1"/>
  <c r="M1707" i="3" s="1"/>
  <c r="M1708" i="3" a="1"/>
  <c r="M1708" i="3" s="1"/>
  <c r="M1709" i="3" a="1"/>
  <c r="M1709" i="3" s="1"/>
  <c r="M1710" i="3" a="1"/>
  <c r="M1710" i="3" s="1"/>
  <c r="M1711" i="3" a="1"/>
  <c r="M1711" i="3" s="1"/>
  <c r="M1712" i="3" a="1"/>
  <c r="M1712" i="3" s="1"/>
  <c r="M1713" i="3" a="1"/>
  <c r="M1713" i="3" s="1"/>
  <c r="M1714" i="3" a="1"/>
  <c r="M1714" i="3" s="1"/>
  <c r="M1715" i="3" a="1"/>
  <c r="M1715" i="3" s="1"/>
  <c r="M1716" i="3" a="1"/>
  <c r="M1716" i="3" s="1"/>
  <c r="M1717" i="3" a="1"/>
  <c r="M1717" i="3" s="1"/>
  <c r="M1718" i="3" a="1"/>
  <c r="M1718" i="3" s="1"/>
  <c r="M1719" i="3" a="1"/>
  <c r="M1719" i="3" s="1"/>
  <c r="M1720" i="3" a="1"/>
  <c r="M1720" i="3" s="1"/>
  <c r="M1721" i="3" a="1"/>
  <c r="M1721" i="3" s="1"/>
  <c r="M1722" i="3" a="1"/>
  <c r="M1722" i="3" s="1"/>
  <c r="M1723" i="3" a="1"/>
  <c r="M1723" i="3" s="1"/>
  <c r="M1724" i="3" a="1"/>
  <c r="M1724" i="3" s="1"/>
  <c r="M1725" i="3" a="1"/>
  <c r="M1725" i="3" s="1"/>
  <c r="M1726" i="3" a="1"/>
  <c r="M1726" i="3" s="1"/>
  <c r="M1727" i="3" a="1"/>
  <c r="M1727" i="3" s="1"/>
  <c r="M1728" i="3" a="1"/>
  <c r="M1728" i="3" s="1"/>
  <c r="M1729" i="3" a="1"/>
  <c r="M1729" i="3" s="1"/>
  <c r="M1730" i="3" a="1"/>
  <c r="M1730" i="3" s="1"/>
  <c r="M1731" i="3" a="1"/>
  <c r="M1731" i="3" s="1"/>
  <c r="M1732" i="3" a="1"/>
  <c r="M1732" i="3" s="1"/>
  <c r="M1733" i="3" a="1"/>
  <c r="M1733" i="3" s="1"/>
  <c r="M1734" i="3" a="1"/>
  <c r="M1734" i="3" s="1"/>
  <c r="M1735" i="3" a="1"/>
  <c r="M1735" i="3" s="1"/>
  <c r="M1736" i="3" a="1"/>
  <c r="M1736" i="3" s="1"/>
  <c r="M1737" i="3" a="1"/>
  <c r="M1737" i="3" s="1"/>
  <c r="M1738" i="3" a="1"/>
  <c r="M1738" i="3" s="1"/>
  <c r="M1739" i="3" a="1"/>
  <c r="M1739" i="3" s="1"/>
  <c r="M1740" i="3" a="1"/>
  <c r="M1740" i="3" s="1"/>
  <c r="M1741" i="3" a="1"/>
  <c r="M1741" i="3" s="1"/>
  <c r="M1742" i="3" a="1"/>
  <c r="M1742" i="3" s="1"/>
  <c r="M1743" i="3" a="1"/>
  <c r="M1743" i="3" s="1"/>
  <c r="M1744" i="3" a="1"/>
  <c r="M1744" i="3" s="1"/>
  <c r="M1745" i="3" a="1"/>
  <c r="M1745" i="3" s="1"/>
  <c r="M1746" i="3" a="1"/>
  <c r="M1746" i="3" s="1"/>
  <c r="M1747" i="3" a="1"/>
  <c r="M1747" i="3" s="1"/>
  <c r="M1748" i="3" a="1"/>
  <c r="M1748" i="3" s="1"/>
  <c r="M1749" i="3" a="1"/>
  <c r="M1749" i="3" s="1"/>
  <c r="M1750" i="3" a="1"/>
  <c r="M1750" i="3" s="1"/>
  <c r="M1751" i="3" a="1"/>
  <c r="M1751" i="3" s="1"/>
  <c r="M1752" i="3" a="1"/>
  <c r="M1752" i="3" s="1"/>
  <c r="M1753" i="3" a="1"/>
  <c r="M1753" i="3" s="1"/>
  <c r="M1754" i="3" a="1"/>
  <c r="M1754" i="3" s="1"/>
  <c r="M1755" i="3" a="1"/>
  <c r="M1755" i="3" s="1"/>
  <c r="M1756" i="3" a="1"/>
  <c r="M1756" i="3" s="1"/>
  <c r="M1757" i="3" a="1"/>
  <c r="M1757" i="3" s="1"/>
  <c r="M1758" i="3" a="1"/>
  <c r="M1758" i="3" s="1"/>
  <c r="M1759" i="3" a="1"/>
  <c r="M1759" i="3" s="1"/>
  <c r="M1760" i="3" a="1"/>
  <c r="M1760" i="3" s="1"/>
  <c r="M1761" i="3" a="1"/>
  <c r="M1761" i="3" s="1"/>
  <c r="M1762" i="3" a="1"/>
  <c r="M1762" i="3" s="1"/>
  <c r="M1763" i="3" a="1"/>
  <c r="M1763" i="3" s="1"/>
  <c r="M1764" i="3" a="1"/>
  <c r="M1764" i="3" s="1"/>
  <c r="M1765" i="3" a="1"/>
  <c r="M1765" i="3" s="1"/>
  <c r="M1766" i="3" a="1"/>
  <c r="M1766" i="3" s="1"/>
  <c r="M1767" i="3" a="1"/>
  <c r="M1767" i="3" s="1"/>
  <c r="M1768" i="3" a="1"/>
  <c r="M1768" i="3" s="1"/>
  <c r="M1769" i="3" a="1"/>
  <c r="M1769" i="3" s="1"/>
  <c r="M1770" i="3" a="1"/>
  <c r="M1770" i="3" s="1"/>
  <c r="M1771" i="3" a="1"/>
  <c r="M1771" i="3" s="1"/>
  <c r="M1772" i="3" a="1"/>
  <c r="M1772" i="3" s="1"/>
  <c r="M1773" i="3" a="1"/>
  <c r="M1773" i="3" s="1"/>
  <c r="M1774" i="3" a="1"/>
  <c r="M1774" i="3" s="1"/>
  <c r="M1775" i="3" a="1"/>
  <c r="M1775" i="3" s="1"/>
  <c r="M1776" i="3" a="1"/>
  <c r="M1776" i="3" s="1"/>
  <c r="M1777" i="3" a="1"/>
  <c r="M1777" i="3" s="1"/>
  <c r="M1778" i="3" a="1"/>
  <c r="M1778" i="3" s="1"/>
  <c r="M1779" i="3" a="1"/>
  <c r="M1779" i="3" s="1"/>
  <c r="M1780" i="3" a="1"/>
  <c r="M1780" i="3" s="1"/>
  <c r="M1781" i="3" a="1"/>
  <c r="M1781" i="3" s="1"/>
  <c r="M1782" i="3" a="1"/>
  <c r="M1782" i="3" s="1"/>
  <c r="M1783" i="3" a="1"/>
  <c r="M1783" i="3" s="1"/>
  <c r="M1784" i="3" a="1"/>
  <c r="M1784" i="3" s="1"/>
  <c r="M1785" i="3" a="1"/>
  <c r="M1785" i="3" s="1"/>
  <c r="M1786" i="3" a="1"/>
  <c r="M1786" i="3" s="1"/>
  <c r="M1787" i="3" a="1"/>
  <c r="M1787" i="3" s="1"/>
  <c r="M1788" i="3" a="1"/>
  <c r="M1788" i="3" s="1"/>
  <c r="M1789" i="3" a="1"/>
  <c r="M1789" i="3" s="1"/>
  <c r="M1790" i="3" a="1"/>
  <c r="M1790" i="3" s="1"/>
  <c r="M1791" i="3" a="1"/>
  <c r="M1791" i="3" s="1"/>
  <c r="M1792" i="3" a="1"/>
  <c r="M1792" i="3" s="1"/>
  <c r="M1793" i="3" a="1"/>
  <c r="M1793" i="3" s="1"/>
  <c r="M1794" i="3" a="1"/>
  <c r="M1794" i="3" s="1"/>
  <c r="M1795" i="3" a="1"/>
  <c r="M1795" i="3" s="1"/>
  <c r="M1796" i="3" a="1"/>
  <c r="M1796" i="3" s="1"/>
  <c r="M1797" i="3" a="1"/>
  <c r="M1797" i="3" s="1"/>
  <c r="M1798" i="3" a="1"/>
  <c r="M1798" i="3" s="1"/>
  <c r="M1799" i="3" a="1"/>
  <c r="M1799" i="3" s="1"/>
  <c r="M1800" i="3" a="1"/>
  <c r="M1800" i="3" s="1"/>
  <c r="M1801" i="3" a="1"/>
  <c r="M1801" i="3" s="1"/>
  <c r="M1802" i="3" a="1"/>
  <c r="M1802" i="3" s="1"/>
  <c r="M1803" i="3" a="1"/>
  <c r="M1803" i="3" s="1"/>
  <c r="M1804" i="3" a="1"/>
  <c r="M1804" i="3" s="1"/>
  <c r="M1805" i="3" a="1"/>
  <c r="M1805" i="3" s="1"/>
  <c r="M1806" i="3" a="1"/>
  <c r="M1806" i="3" s="1"/>
  <c r="M1807" i="3" a="1"/>
  <c r="M1807" i="3" s="1"/>
  <c r="M1808" i="3" a="1"/>
  <c r="M1808" i="3" s="1"/>
  <c r="M1809" i="3" a="1"/>
  <c r="M1809" i="3" s="1"/>
  <c r="M1810" i="3" a="1"/>
  <c r="M1810" i="3" s="1"/>
  <c r="M1811" i="3" a="1"/>
  <c r="M1811" i="3" s="1"/>
  <c r="M1812" i="3" a="1"/>
  <c r="M1812" i="3" s="1"/>
  <c r="M1813" i="3" a="1"/>
  <c r="M1813" i="3" s="1"/>
  <c r="M1814" i="3" a="1"/>
  <c r="M1814" i="3" s="1"/>
  <c r="M1815" i="3" a="1"/>
  <c r="M1815" i="3" s="1"/>
  <c r="M1816" i="3" a="1"/>
  <c r="M1816" i="3" s="1"/>
  <c r="M1817" i="3" a="1"/>
  <c r="M1817" i="3" s="1"/>
  <c r="M1818" i="3" a="1"/>
  <c r="M1818" i="3" s="1"/>
  <c r="M1819" i="3" a="1"/>
  <c r="M1819" i="3" s="1"/>
  <c r="M1820" i="3" a="1"/>
  <c r="M1820" i="3" s="1"/>
  <c r="M1821" i="3" a="1"/>
  <c r="M1821" i="3" s="1"/>
  <c r="M1822" i="3" a="1"/>
  <c r="M1822" i="3" s="1"/>
  <c r="M1823" i="3" a="1"/>
  <c r="M1823" i="3" s="1"/>
  <c r="M1824" i="3" a="1"/>
  <c r="M1824" i="3" s="1"/>
  <c r="M1825" i="3" a="1"/>
  <c r="M1825" i="3" s="1"/>
  <c r="M1826" i="3" a="1"/>
  <c r="M1826" i="3" s="1"/>
  <c r="M1827" i="3" a="1"/>
  <c r="M1827" i="3" s="1"/>
  <c r="M1828" i="3" a="1"/>
  <c r="M1828" i="3" s="1"/>
  <c r="M1829" i="3" a="1"/>
  <c r="M1829" i="3" s="1"/>
  <c r="M1830" i="3" a="1"/>
  <c r="M1830" i="3" s="1"/>
  <c r="M1831" i="3" a="1"/>
  <c r="M1831" i="3" s="1"/>
  <c r="M1832" i="3" a="1"/>
  <c r="M1832" i="3" s="1"/>
  <c r="M1833" i="3" a="1"/>
  <c r="M1833" i="3" s="1"/>
  <c r="M1834" i="3" a="1"/>
  <c r="M1834" i="3" s="1"/>
  <c r="M1835" i="3" a="1"/>
  <c r="M1835" i="3" s="1"/>
  <c r="M1836" i="3" a="1"/>
  <c r="M1836" i="3" s="1"/>
  <c r="M1837" i="3" a="1"/>
  <c r="M1837" i="3" s="1"/>
  <c r="M1838" i="3" a="1"/>
  <c r="M1838" i="3" s="1"/>
  <c r="M1839" i="3" a="1"/>
  <c r="M1839" i="3" s="1"/>
  <c r="M1840" i="3" a="1"/>
  <c r="M1840" i="3" s="1"/>
  <c r="M1841" i="3" a="1"/>
  <c r="M1841" i="3" s="1"/>
  <c r="M1842" i="3" a="1"/>
  <c r="M1842" i="3" s="1"/>
  <c r="M1843" i="3" a="1"/>
  <c r="M1843" i="3" s="1"/>
  <c r="M1844" i="3" a="1"/>
  <c r="M1844" i="3" s="1"/>
  <c r="M1845" i="3" a="1"/>
  <c r="M1845" i="3" s="1"/>
  <c r="M1846" i="3" a="1"/>
  <c r="M1846" i="3" s="1"/>
  <c r="M1847" i="3" a="1"/>
  <c r="M1847" i="3" s="1"/>
  <c r="M1848" i="3" a="1"/>
  <c r="M1848" i="3" s="1"/>
  <c r="M1849" i="3" a="1"/>
  <c r="M1849" i="3" s="1"/>
  <c r="M1850" i="3" a="1"/>
  <c r="M1850" i="3" s="1"/>
  <c r="M1851" i="3" a="1"/>
  <c r="M1851" i="3" s="1"/>
  <c r="M1852" i="3" a="1"/>
  <c r="M1852" i="3" s="1"/>
  <c r="M1853" i="3" a="1"/>
  <c r="M1853" i="3" s="1"/>
  <c r="M1854" i="3" a="1"/>
  <c r="M1854" i="3" s="1"/>
  <c r="M1855" i="3" a="1"/>
  <c r="M1855" i="3" s="1"/>
  <c r="M1856" i="3" a="1"/>
  <c r="M1856" i="3" s="1"/>
  <c r="M1857" i="3" a="1"/>
  <c r="M1857" i="3" s="1"/>
  <c r="M1858" i="3" a="1"/>
  <c r="M1858" i="3" s="1"/>
  <c r="M1859" i="3" a="1"/>
  <c r="M1859" i="3" s="1"/>
  <c r="M1860" i="3" a="1"/>
  <c r="M1860" i="3" s="1"/>
  <c r="M1861" i="3" a="1"/>
  <c r="M1861" i="3" s="1"/>
  <c r="M1862" i="3" a="1"/>
  <c r="M1862" i="3" s="1"/>
  <c r="M1863" i="3" a="1"/>
  <c r="M1863" i="3" s="1"/>
  <c r="M1864" i="3" a="1"/>
  <c r="M1864" i="3" s="1"/>
  <c r="M1865" i="3" a="1"/>
  <c r="M1865" i="3" s="1"/>
  <c r="M1866" i="3" a="1"/>
  <c r="M1866" i="3" s="1"/>
  <c r="M1867" i="3" a="1"/>
  <c r="M1867" i="3" s="1"/>
  <c r="M1868" i="3" a="1"/>
  <c r="M1868" i="3" s="1"/>
  <c r="M1869" i="3" a="1"/>
  <c r="M1869" i="3" s="1"/>
  <c r="M1870" i="3" a="1"/>
  <c r="M1870" i="3" s="1"/>
  <c r="M1871" i="3" a="1"/>
  <c r="M1871" i="3" s="1"/>
  <c r="M1872" i="3" a="1"/>
  <c r="M1872" i="3" s="1"/>
  <c r="M1873" i="3" a="1"/>
  <c r="M1873" i="3" s="1"/>
  <c r="M1874" i="3" a="1"/>
  <c r="M1874" i="3" s="1"/>
  <c r="M1875" i="3" a="1"/>
  <c r="M1875" i="3" s="1"/>
  <c r="M1876" i="3" a="1"/>
  <c r="M1876" i="3" s="1"/>
  <c r="M1877" i="3" a="1"/>
  <c r="M1877" i="3" s="1"/>
  <c r="M1878" i="3" a="1"/>
  <c r="M1878" i="3" s="1"/>
  <c r="M1879" i="3" a="1"/>
  <c r="M1879" i="3" s="1"/>
  <c r="M1880" i="3" a="1"/>
  <c r="M1880" i="3" s="1"/>
  <c r="M1881" i="3" a="1"/>
  <c r="M1881" i="3" s="1"/>
  <c r="M1882" i="3" a="1"/>
  <c r="M1882" i="3" s="1"/>
  <c r="M1883" i="3" a="1"/>
  <c r="M1883" i="3" s="1"/>
  <c r="M1884" i="3" a="1"/>
  <c r="M1884" i="3" s="1"/>
  <c r="M1885" i="3" a="1"/>
  <c r="M1885" i="3" s="1"/>
  <c r="M1886" i="3" a="1"/>
  <c r="M1886" i="3" s="1"/>
  <c r="M1887" i="3" a="1"/>
  <c r="M1887" i="3" s="1"/>
  <c r="M1888" i="3" a="1"/>
  <c r="M1888" i="3" s="1"/>
  <c r="M1889" i="3" a="1"/>
  <c r="M1889" i="3" s="1"/>
  <c r="M1890" i="3" a="1"/>
  <c r="M1890" i="3" s="1"/>
  <c r="M1891" i="3" a="1"/>
  <c r="M1891" i="3" s="1"/>
  <c r="M1892" i="3" a="1"/>
  <c r="M1892" i="3" s="1"/>
  <c r="M1893" i="3" a="1"/>
  <c r="M1893" i="3" s="1"/>
  <c r="M1894" i="3" a="1"/>
  <c r="M1894" i="3" s="1"/>
  <c r="M1895" i="3" a="1"/>
  <c r="M1895" i="3" s="1"/>
  <c r="M1896" i="3" a="1"/>
  <c r="M1896" i="3" s="1"/>
  <c r="M1897" i="3" a="1"/>
  <c r="M1897" i="3" s="1"/>
  <c r="M1898" i="3" a="1"/>
  <c r="M1898" i="3" s="1"/>
  <c r="M1899" i="3" a="1"/>
  <c r="M1899" i="3" s="1"/>
  <c r="M1900" i="3" a="1"/>
  <c r="M1900" i="3" s="1"/>
  <c r="M1901" i="3" a="1"/>
  <c r="M1901" i="3" s="1"/>
  <c r="M1902" i="3" a="1"/>
  <c r="M1902" i="3" s="1"/>
  <c r="M1903" i="3" a="1"/>
  <c r="M1903" i="3" s="1"/>
  <c r="M1904" i="3" a="1"/>
  <c r="M1904" i="3" s="1"/>
  <c r="M1905" i="3" a="1"/>
  <c r="M1905" i="3" s="1"/>
  <c r="M1906" i="3" a="1"/>
  <c r="M1906" i="3" s="1"/>
  <c r="M1907" i="3" a="1"/>
  <c r="M1907" i="3" s="1"/>
  <c r="M1908" i="3" a="1"/>
  <c r="M1908" i="3" s="1"/>
  <c r="M1909" i="3" a="1"/>
  <c r="M1909" i="3" s="1"/>
  <c r="M1910" i="3" a="1"/>
  <c r="M1910" i="3" s="1"/>
  <c r="M1911" i="3" a="1"/>
  <c r="M1911" i="3" s="1"/>
  <c r="M1912" i="3" a="1"/>
  <c r="M1912" i="3" s="1"/>
  <c r="M1913" i="3" a="1"/>
  <c r="M1913" i="3" s="1"/>
  <c r="M1914" i="3" a="1"/>
  <c r="M1914" i="3" s="1"/>
  <c r="M1915" i="3" a="1"/>
  <c r="M1915" i="3" s="1"/>
  <c r="M1916" i="3" a="1"/>
  <c r="M1916" i="3" s="1"/>
  <c r="M1917" i="3" a="1"/>
  <c r="M1917" i="3" s="1"/>
  <c r="M1918" i="3" a="1"/>
  <c r="M1918" i="3" s="1"/>
  <c r="M1919" i="3" a="1"/>
  <c r="M1919" i="3" s="1"/>
  <c r="M1920" i="3" a="1"/>
  <c r="M1920" i="3" s="1"/>
  <c r="M1921" i="3" a="1"/>
  <c r="M1921" i="3" s="1"/>
  <c r="M1922" i="3" a="1"/>
  <c r="M1922" i="3" s="1"/>
  <c r="M1923" i="3" a="1"/>
  <c r="M1923" i="3" s="1"/>
  <c r="M1924" i="3" a="1"/>
  <c r="M1924" i="3" s="1"/>
  <c r="M1925" i="3" a="1"/>
  <c r="M1925" i="3" s="1"/>
  <c r="M1926" i="3" a="1"/>
  <c r="M1926" i="3" s="1"/>
  <c r="M1927" i="3" a="1"/>
  <c r="M1927" i="3" s="1"/>
  <c r="M1928" i="3" a="1"/>
  <c r="M1928" i="3" s="1"/>
  <c r="M1929" i="3" a="1"/>
  <c r="M1929" i="3" s="1"/>
  <c r="M1930" i="3" a="1"/>
  <c r="M1930" i="3" s="1"/>
  <c r="M1931" i="3" a="1"/>
  <c r="M1931" i="3" s="1"/>
  <c r="M1932" i="3" a="1"/>
  <c r="M1932" i="3" s="1"/>
  <c r="M1933" i="3" a="1"/>
  <c r="M1933" i="3" s="1"/>
  <c r="M1934" i="3" a="1"/>
  <c r="M1934" i="3" s="1"/>
  <c r="M1935" i="3" a="1"/>
  <c r="M1935" i="3" s="1"/>
  <c r="M1936" i="3" a="1"/>
  <c r="M1936" i="3" s="1"/>
  <c r="M1937" i="3" a="1"/>
  <c r="M1937" i="3" s="1"/>
  <c r="M1938" i="3" a="1"/>
  <c r="M1938" i="3" s="1"/>
  <c r="M1939" i="3" a="1"/>
  <c r="M1939" i="3" s="1"/>
  <c r="M1940" i="3" a="1"/>
  <c r="M1940" i="3" s="1"/>
  <c r="M1941" i="3" a="1"/>
  <c r="M1941" i="3" s="1"/>
  <c r="M1942" i="3" a="1"/>
  <c r="M1942" i="3" s="1"/>
  <c r="M1943" i="3" a="1"/>
  <c r="M1943" i="3" s="1"/>
  <c r="M1944" i="3" a="1"/>
  <c r="M1944" i="3" s="1"/>
  <c r="M1945" i="3" a="1"/>
  <c r="M1945" i="3" s="1"/>
  <c r="M1946" i="3" a="1"/>
  <c r="M1946" i="3" s="1"/>
  <c r="M1947" i="3" a="1"/>
  <c r="M1947" i="3" s="1"/>
  <c r="M1948" i="3" a="1"/>
  <c r="M1948" i="3" s="1"/>
  <c r="M1949" i="3" a="1"/>
  <c r="M1949" i="3" s="1"/>
  <c r="M1950" i="3" a="1"/>
  <c r="M1950" i="3" s="1"/>
  <c r="M1951" i="3" a="1"/>
  <c r="M1951" i="3" s="1"/>
  <c r="M1952" i="3" a="1"/>
  <c r="M1952" i="3" s="1"/>
  <c r="M1953" i="3" a="1"/>
  <c r="M1953" i="3" s="1"/>
  <c r="M1954" i="3" a="1"/>
  <c r="M1954" i="3" s="1"/>
  <c r="M1955" i="3" a="1"/>
  <c r="M1955" i="3" s="1"/>
  <c r="M1956" i="3" a="1"/>
  <c r="M1956" i="3" s="1"/>
  <c r="M1957" i="3" a="1"/>
  <c r="M1957" i="3" s="1"/>
  <c r="M1958" i="3" a="1"/>
  <c r="M1958" i="3" s="1"/>
  <c r="M1959" i="3" a="1"/>
  <c r="M1959" i="3" s="1"/>
  <c r="M1960" i="3" a="1"/>
  <c r="M1960" i="3" s="1"/>
  <c r="M1961" i="3" a="1"/>
  <c r="M1961" i="3" s="1"/>
  <c r="M1962" i="3" a="1"/>
  <c r="M1962" i="3" s="1"/>
  <c r="M1963" i="3" a="1"/>
  <c r="M1963" i="3" s="1"/>
  <c r="M1964" i="3" a="1"/>
  <c r="M1964" i="3" s="1"/>
  <c r="M1965" i="3" a="1"/>
  <c r="M1965" i="3" s="1"/>
  <c r="M1966" i="3" a="1"/>
  <c r="M1966" i="3" s="1"/>
  <c r="M1967" i="3" a="1"/>
  <c r="M1967" i="3" s="1"/>
  <c r="M1968" i="3" a="1"/>
  <c r="M1968" i="3" s="1"/>
  <c r="M1969" i="3" a="1"/>
  <c r="M1969" i="3" s="1"/>
  <c r="M1970" i="3" a="1"/>
  <c r="M1970" i="3" s="1"/>
  <c r="M1971" i="3" a="1"/>
  <c r="M1971" i="3" s="1"/>
  <c r="M1972" i="3" a="1"/>
  <c r="M1972" i="3" s="1"/>
  <c r="M1973" i="3" a="1"/>
  <c r="M1973" i="3" s="1"/>
  <c r="M1974" i="3" a="1"/>
  <c r="M1974" i="3" s="1"/>
  <c r="M1975" i="3" a="1"/>
  <c r="M1975" i="3" s="1"/>
  <c r="M1976" i="3" a="1"/>
  <c r="M1976" i="3" s="1"/>
  <c r="M1977" i="3" a="1"/>
  <c r="M1977" i="3" s="1"/>
  <c r="M1978" i="3" a="1"/>
  <c r="M1978" i="3" s="1"/>
  <c r="M1979" i="3" a="1"/>
  <c r="M1979" i="3" s="1"/>
  <c r="M1980" i="3" a="1"/>
  <c r="M1980" i="3" s="1"/>
  <c r="M1981" i="3" a="1"/>
  <c r="M1981" i="3" s="1"/>
  <c r="M1982" i="3" a="1"/>
  <c r="M1982" i="3" s="1"/>
  <c r="M1983" i="3" a="1"/>
  <c r="M1983" i="3" s="1"/>
  <c r="M1984" i="3" a="1"/>
  <c r="M1984" i="3" s="1"/>
  <c r="M1985" i="3" a="1"/>
  <c r="M1985" i="3" s="1"/>
  <c r="M1986" i="3" a="1"/>
  <c r="M1986" i="3" s="1"/>
  <c r="M1987" i="3" a="1"/>
  <c r="M1987" i="3" s="1"/>
  <c r="M1988" i="3" a="1"/>
  <c r="M1988" i="3" s="1"/>
  <c r="M1989" i="3" a="1"/>
  <c r="M1989" i="3" s="1"/>
  <c r="M1990" i="3" a="1"/>
  <c r="M1990" i="3" s="1"/>
  <c r="M1991" i="3" a="1"/>
  <c r="M1991" i="3" s="1"/>
  <c r="M1992" i="3" a="1"/>
  <c r="M1992" i="3" s="1"/>
  <c r="M1993" i="3" a="1"/>
  <c r="M1993" i="3" s="1"/>
  <c r="M1994" i="3" a="1"/>
  <c r="M1994" i="3" s="1"/>
  <c r="M1995" i="3" a="1"/>
  <c r="M1995" i="3" s="1"/>
  <c r="M1996" i="3" a="1"/>
  <c r="M1996" i="3" s="1"/>
  <c r="M1997" i="3" a="1"/>
  <c r="M1997" i="3" s="1"/>
  <c r="M1998" i="3" a="1"/>
  <c r="M1998" i="3" s="1"/>
  <c r="M1999" i="3" a="1"/>
  <c r="M1999" i="3" s="1"/>
  <c r="M2000" i="3" a="1"/>
  <c r="M2000" i="3" s="1"/>
  <c r="M2001" i="3" a="1"/>
  <c r="M2001" i="3" s="1"/>
  <c r="M2002" i="3" a="1"/>
  <c r="M2002" i="3" s="1"/>
  <c r="M2003" i="3" a="1"/>
  <c r="M2003" i="3" s="1"/>
  <c r="M2004" i="3" a="1"/>
  <c r="M2004" i="3" s="1"/>
  <c r="M2005" i="3" a="1"/>
  <c r="M2005" i="3" s="1"/>
  <c r="M2006" i="3" a="1"/>
  <c r="M2006" i="3" s="1"/>
  <c r="M2007" i="3" a="1"/>
  <c r="M2007" i="3" s="1"/>
  <c r="M2008" i="3" a="1"/>
  <c r="M2008" i="3" s="1"/>
  <c r="M2009" i="3" a="1"/>
  <c r="M2009" i="3" s="1"/>
  <c r="M2010" i="3" a="1"/>
  <c r="M2010" i="3" s="1"/>
  <c r="M2011" i="3" a="1"/>
  <c r="M2011" i="3" s="1"/>
  <c r="M2012" i="3" a="1"/>
  <c r="M2012" i="3" s="1"/>
  <c r="M2013" i="3" a="1"/>
  <c r="M2013" i="3" s="1"/>
  <c r="M2014" i="3" a="1"/>
  <c r="M2014" i="3" s="1"/>
  <c r="M2015" i="3" a="1"/>
  <c r="M2015" i="3" s="1"/>
  <c r="M2016" i="3" a="1"/>
  <c r="M2016" i="3" s="1"/>
  <c r="M2017" i="3" a="1"/>
  <c r="M2017" i="3" s="1"/>
  <c r="M2018" i="3" a="1"/>
  <c r="M2018" i="3" s="1"/>
  <c r="M2019" i="3" a="1"/>
  <c r="M2019" i="3" s="1"/>
  <c r="M2020" i="3" a="1"/>
  <c r="M2020" i="3" s="1"/>
  <c r="M2021" i="3" a="1"/>
  <c r="M2021" i="3" s="1"/>
  <c r="M2022" i="3" a="1"/>
  <c r="M2022" i="3" s="1"/>
  <c r="M2023" i="3" a="1"/>
  <c r="M2023" i="3" s="1"/>
  <c r="M2024" i="3" a="1"/>
  <c r="M2024" i="3" s="1"/>
  <c r="M2025" i="3" a="1"/>
  <c r="M2025" i="3" s="1"/>
  <c r="M2026" i="3" a="1"/>
  <c r="M2026" i="3" s="1"/>
  <c r="M2" i="3" a="1"/>
  <c r="M2" i="3" s="1"/>
  <c r="L59" i="8"/>
  <c r="K59" i="8"/>
  <c r="B98" i="8"/>
  <c r="B40" i="8"/>
  <c r="M58" i="8"/>
  <c r="L58" i="8"/>
  <c r="K64" i="8"/>
  <c r="K63" i="8"/>
  <c r="K62" i="8"/>
  <c r="K61" i="8"/>
  <c r="K60" i="8"/>
  <c r="L64" i="8"/>
  <c r="K58" i="8"/>
  <c r="A78" i="8"/>
  <c r="L63" i="8"/>
  <c r="L62" i="8"/>
  <c r="M61" i="8"/>
  <c r="L61" i="8"/>
  <c r="M60" i="8"/>
  <c r="L60" i="8"/>
  <c r="M59"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D7A86A-1184-4123-9FCD-92CDDE8FC8C7}" keepAlive="1" name="Query - 1  2025 Business Fair - Raw Data File xlsx" description="Connection to the '1  2025 Business Fair - Raw Data File xlsx' query in the workbook." type="5" refreshedVersion="8" background="1" saveData="1">
    <dbPr connection="Provider=Microsoft.Mashup.OleDb.1;Data Source=$Workbook$;Location=&quot;1  2025 Business Fair - Raw Data File xlsx&quot;;Extended Properties=&quot;&quot;" command="SELECT * FROM [1  2025 Business Fair - Raw Data File xlsx]"/>
  </connection>
  <connection id="2" xr16:uid="{E4EB2D2E-CFE4-4DA0-A011-AB521BF4A4BB}" keepAlive="1" name="Query - attendee_download20251114-29-n0" description="Connection to the 'attendee_download20251114-29-n0' query in the workbook." type="5" refreshedVersion="0" background="1">
    <dbPr connection="Provider=Microsoft.Mashup.OleDb.1;Data Source=$Workbook$;Location=attendee_download20251114-29-n0;Extended Properties=&quot;&quot;" command="SELECT * FROM [attendee_download20251114-29-n0]"/>
  </connection>
  <connection id="3" xr16:uid="{88EB57D4-155E-437E-991E-00EF7DBD14A3}" keepAlive="1" name="Query - attendee_download20260220-32-t4" description="Connection to the 'attendee_download20260220-32-t4' query in the workbook." type="5" refreshedVersion="0" background="1">
    <dbPr connection="Provider=Microsoft.Mashup.OleDb.1;Data Source=$Workbook$;Location=attendee_download20260220-32-t4;Extended Properties=&quot;&quot;" command="SELECT * FROM [attendee_download20260220-32-t4]"/>
  </connection>
  <connection id="4" xr16:uid="{E2E10356-46CC-46D0-BF4E-EFE75272358F}" keepAlive="1" name="Query - attendee_download20260320-29-gm" description="Connection to the 'attendee_download20260320-29-gm' query in the workbook." type="5" refreshedVersion="0" background="1">
    <dbPr connection="Provider=Microsoft.Mashup.OleDb.1;Data Source=$Workbook$;Location=attendee_download20260320-29-gm;Extended Properties=&quot;&quot;" command="SELECT * FROM [attendee_download20260320-29-gm]"/>
  </connection>
  <connection id="5" xr16:uid="{CD376AB5-140A-45D9-86FB-0EBC741CF457}" keepAlive="1" name="Query - attendee_download20260407-33-n8" description="Connection to the 'attendee_download20260407-33-n8' query in the workbook." type="5" refreshedVersion="0" background="1">
    <dbPr connection="Provider=Microsoft.Mashup.OleDb.1;Data Source=$Workbook$;Location=attendee_download20260407-33-n8;Extended Properties=&quot;&quot;" command="SELECT * FROM [attendee_download20260407-33-n8]"/>
  </connection>
  <connection id="6" xr16:uid="{CA3889FF-0BF9-44B8-AC8A-9376AC805A17}" keepAlive="1" name="Query - Just In Time Fair" description="Connection to the 'Just In Time Fair' query in the workbook." type="5" refreshedVersion="0" background="1">
    <dbPr connection="Provider=Microsoft.Mashup.OleDb.1;Data Source=$Workbook$;Location=&quot;Just In Time Fair&quot;;Extended Properties=&quot;&quot;" command="SELECT * FROM [Just In Time Fair]"/>
  </connection>
  <connection id="7" xr16:uid="{7A6963C6-4D83-4781-AED4-33A497F1BCE6}" keepAlive="1" name="Query - RAw Data" description="Connection to the 'RAw Data' query in the workbook." type="5" refreshedVersion="0" background="1">
    <dbPr connection="Provider=Microsoft.Mashup.OleDb.1;Data Source=$Workbook$;Location=&quot;RAw Data&quot;;Extended Properties=&quot;&quot;" command="SELECT * FROM [RAw Data]"/>
  </connection>
  <connection id="8" xr16:uid="{1F2DA380-23FF-4F2C-9A40-02D66EFC9A68}" keepAlive="1" name="Query - Raw Data (2)" description="Connection to the 'Raw Data (2)' query in the workbook." type="5" refreshedVersion="0" background="1">
    <dbPr connection="Provider=Microsoft.Mashup.OleDb.1;Data Source=$Workbook$;Location=&quot;Raw Data (2)&quot;;Extended Properties=&quot;&quot;" command="SELECT * FROM [Raw Data (2)]"/>
  </connection>
  <connection id="9" xr16:uid="{2ECEA0A0-E66D-4C27-A248-15D1B9A062BC}"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<sst xmlns="http://schemas.openxmlformats.org/spreadsheetml/2006/main" count="25178" uniqueCount="3970">
  <si>
    <t>Attendee ID</t>
  </si>
  <si>
    <t>First Name</t>
  </si>
  <si>
    <t>Last Name</t>
  </si>
  <si>
    <t>Email Address</t>
  </si>
  <si>
    <t>Institution Name</t>
  </si>
  <si>
    <t>Registered</t>
  </si>
  <si>
    <t>Checked In</t>
  </si>
  <si>
    <t>College</t>
  </si>
  <si>
    <t>Majors</t>
  </si>
  <si>
    <t>School Year</t>
  </si>
  <si>
    <t>Total Check-Ins</t>
  </si>
  <si>
    <t>Drashti Hiteshbhai</t>
  </si>
  <si>
    <t>Desai</t>
  </si>
  <si>
    <t>drashtihiteshbhai.desai@calbaptist.edu</t>
  </si>
  <si>
    <t>California Baptist University</t>
  </si>
  <si>
    <t>Business Administration</t>
  </si>
  <si>
    <t>Alumni</t>
  </si>
  <si>
    <t>Crystal</t>
  </si>
  <si>
    <t>Castillo</t>
  </si>
  <si>
    <t>crystal.castillo@calbaptist.edu</t>
  </si>
  <si>
    <t>Junior</t>
  </si>
  <si>
    <t>Mia</t>
  </si>
  <si>
    <t>Leiva</t>
  </si>
  <si>
    <t>mialocay.leiva@calbaptist.edu</t>
  </si>
  <si>
    <t>Marketing</t>
  </si>
  <si>
    <t>Luke</t>
  </si>
  <si>
    <t>Fleming</t>
  </si>
  <si>
    <t>luke.fleming@calbaptist.edu</t>
  </si>
  <si>
    <t>Entrepreneurship, Business Administration</t>
  </si>
  <si>
    <t>Dylan</t>
  </si>
  <si>
    <t>Williams</t>
  </si>
  <si>
    <t>dylanchanyi.williams@calbaptist.edu</t>
  </si>
  <si>
    <t>Senior</t>
  </si>
  <si>
    <t>Adrianna</t>
  </si>
  <si>
    <t>Mack</t>
  </si>
  <si>
    <t>adriannarose.mack@calbaptist.edu</t>
  </si>
  <si>
    <t>Business Administration - Management</t>
  </si>
  <si>
    <t>Daniel</t>
  </si>
  <si>
    <t>Gnandt</t>
  </si>
  <si>
    <t>danielmilad.gnandt@calbaptist.edu</t>
  </si>
  <si>
    <t>Masters</t>
  </si>
  <si>
    <t>Jasmine</t>
  </si>
  <si>
    <t>Burks</t>
  </si>
  <si>
    <t>jasminem.burks@calbaptist.edu</t>
  </si>
  <si>
    <t>Eli</t>
  </si>
  <si>
    <t>Sheeren</t>
  </si>
  <si>
    <t>elip.sheeren@calbaptist.edu</t>
  </si>
  <si>
    <t>Zayne</t>
  </si>
  <si>
    <t>Carter</t>
  </si>
  <si>
    <t>zaynemarques.carter@calbaptist.edu</t>
  </si>
  <si>
    <t>Sophomore</t>
  </si>
  <si>
    <t>Griffin</t>
  </si>
  <si>
    <t>Gutierrez</t>
  </si>
  <si>
    <t>griffinkazar.gutierrez@calbaptist.edu</t>
  </si>
  <si>
    <t>Accounting</t>
  </si>
  <si>
    <t>Angela</t>
  </si>
  <si>
    <t>Gurrola</t>
  </si>
  <si>
    <t>angela.gurrola@calbaptist.edu</t>
  </si>
  <si>
    <t>Zachary</t>
  </si>
  <si>
    <t>Smith</t>
  </si>
  <si>
    <t>zachary.smith@calbaptist.edu</t>
  </si>
  <si>
    <t>Christerpher</t>
  </si>
  <si>
    <t>Coleman</t>
  </si>
  <si>
    <t>christerpherfreeman.coleman@calbaptist.edu</t>
  </si>
  <si>
    <t>Logan</t>
  </si>
  <si>
    <t>Everhart</t>
  </si>
  <si>
    <t>loganjames.everhart@calbaptist.edu</t>
  </si>
  <si>
    <t>Andrew</t>
  </si>
  <si>
    <t>Dear</t>
  </si>
  <si>
    <t>andrewrichard.dear@calbaptist.edu</t>
  </si>
  <si>
    <t>Gurdev</t>
  </si>
  <si>
    <t>Singh</t>
  </si>
  <si>
    <t>gurdev.singh@calbaptist.edu</t>
  </si>
  <si>
    <t>Information Tech Mgmt</t>
  </si>
  <si>
    <t>Maria</t>
  </si>
  <si>
    <t>Lopez</t>
  </si>
  <si>
    <t>maria.lopez2@calbaptist.edu</t>
  </si>
  <si>
    <t>Jasen</t>
  </si>
  <si>
    <t>Villalobos</t>
  </si>
  <si>
    <t>jaseneli.villalobos@calbaptist.edu</t>
  </si>
  <si>
    <t>Finance</t>
  </si>
  <si>
    <t>Tobey</t>
  </si>
  <si>
    <t>Aguilar</t>
  </si>
  <si>
    <t>tobeyalvaro.aguilar@calbaptist.edu</t>
  </si>
  <si>
    <t>Faith</t>
  </si>
  <si>
    <t>Wilson</t>
  </si>
  <si>
    <t>faithmadison.wilson@calbaptist.edu</t>
  </si>
  <si>
    <t>Ariana</t>
  </si>
  <si>
    <t>Velasco</t>
  </si>
  <si>
    <t>arianaberenice.velasco@calbaptist.edu</t>
  </si>
  <si>
    <t>Enrique</t>
  </si>
  <si>
    <t>Cruz</t>
  </si>
  <si>
    <t>enriquepena.cruz@calbaptist.edu</t>
  </si>
  <si>
    <t>Mary</t>
  </si>
  <si>
    <t>Whiting</t>
  </si>
  <si>
    <t>maryjoyd.whiting@calbaptist.edu</t>
  </si>
  <si>
    <t>Gamboa</t>
  </si>
  <si>
    <t>mariaguillen.gamboa@calbaptist.edu</t>
  </si>
  <si>
    <t>Zsa Zsa</t>
  </si>
  <si>
    <t>Mueller</t>
  </si>
  <si>
    <t>zsazsai.mueller@calbaptist.edu</t>
  </si>
  <si>
    <t>Kayden</t>
  </si>
  <si>
    <t>Rouse</t>
  </si>
  <si>
    <t>kaydenemily.rouse@calbaptist.edu</t>
  </si>
  <si>
    <t>Kelli</t>
  </si>
  <si>
    <t>Wood</t>
  </si>
  <si>
    <t>kellipaige.wood@calbaptist.edu</t>
  </si>
  <si>
    <t>Caleb</t>
  </si>
  <si>
    <t>Cho</t>
  </si>
  <si>
    <t>calebhayoung.cho@calbaptist.edu</t>
  </si>
  <si>
    <t>Abraham</t>
  </si>
  <si>
    <t>Montenegro</t>
  </si>
  <si>
    <t>abraham.montenegro@calbaptist.edu</t>
  </si>
  <si>
    <t>Trinity</t>
  </si>
  <si>
    <t>Villa</t>
  </si>
  <si>
    <t>trinity.villa@calbaptist.edu</t>
  </si>
  <si>
    <t>Noah</t>
  </si>
  <si>
    <t>Ban</t>
  </si>
  <si>
    <t>noahyoul.ban@calbaptist.edu</t>
  </si>
  <si>
    <t>Maite</t>
  </si>
  <si>
    <t>Celaya</t>
  </si>
  <si>
    <t>maitemichelle.celaya@calbaptist.edu</t>
  </si>
  <si>
    <t>Philosophy, Finance</t>
  </si>
  <si>
    <t>Samantha</t>
  </si>
  <si>
    <t>Knapp</t>
  </si>
  <si>
    <t>samanthapaige.knapp@calbaptist.edu</t>
  </si>
  <si>
    <t>Freshman</t>
  </si>
  <si>
    <t>Alexis</t>
  </si>
  <si>
    <t>Barba</t>
  </si>
  <si>
    <t>alexisr.herrera@calbaptist.edu</t>
  </si>
  <si>
    <t>Business Administration &amp; Management</t>
  </si>
  <si>
    <t>Favor</t>
  </si>
  <si>
    <t>Nafula Khaoya</t>
  </si>
  <si>
    <t>favor.nafulakhaoya@calbaptist.edu</t>
  </si>
  <si>
    <t>Manibog</t>
  </si>
  <si>
    <t>daniels.manibog@calbaptist.edu</t>
  </si>
  <si>
    <t>Jean</t>
  </si>
  <si>
    <t>Turcutto</t>
  </si>
  <si>
    <t>jeanringo.turcutto@calbaptist.edu</t>
  </si>
  <si>
    <t>Mitchell</t>
  </si>
  <si>
    <t>McAnany</t>
  </si>
  <si>
    <t>mitchells.mcanany@calbaptist.edu</t>
  </si>
  <si>
    <t>Sara</t>
  </si>
  <si>
    <t>Svorcan</t>
  </si>
  <si>
    <t>sara.svorcan@calbaptist.edu</t>
  </si>
  <si>
    <t>Alee</t>
  </si>
  <si>
    <t>Peterson</t>
  </si>
  <si>
    <t>aleemichaela.peterson@calbaptist.edu</t>
  </si>
  <si>
    <t>Christopher</t>
  </si>
  <si>
    <t>Gadea</t>
  </si>
  <si>
    <t>christopher.gadea@calbaptist.edu</t>
  </si>
  <si>
    <t>Md Naveed</t>
  </si>
  <si>
    <t>Ahmed</t>
  </si>
  <si>
    <t>mdnaveed.ahmed@calbaptist.edu</t>
  </si>
  <si>
    <t>Stacy</t>
  </si>
  <si>
    <t>Rendler</t>
  </si>
  <si>
    <t>stacy.rendler@calbaptist.edu</t>
  </si>
  <si>
    <t>Cynthia</t>
  </si>
  <si>
    <t>Monsivais</t>
  </si>
  <si>
    <t>cynthianayeli.monsivais@calbaptist.edu</t>
  </si>
  <si>
    <t>Sandy</t>
  </si>
  <si>
    <t>Thomas</t>
  </si>
  <si>
    <t>sandy.thomas@calbaptist.edu</t>
  </si>
  <si>
    <t>Computer Science</t>
  </si>
  <si>
    <t>Peter</t>
  </si>
  <si>
    <t>peteryohanan.smith@calbaptist.edu</t>
  </si>
  <si>
    <t>Philosophy, Business Administration</t>
  </si>
  <si>
    <t>Cesar</t>
  </si>
  <si>
    <t>cesar.lopez@calbaptist.edu</t>
  </si>
  <si>
    <t>Finance, Stats and Data Analytics</t>
  </si>
  <si>
    <t>Hunter</t>
  </si>
  <si>
    <t>Arechiga</t>
  </si>
  <si>
    <t>hunterj.arechiga@calbaptist.edu</t>
  </si>
  <si>
    <t>McCullough</t>
  </si>
  <si>
    <t>jasminemichelle.mccullough@calbaptist.edu</t>
  </si>
  <si>
    <t>Hailey</t>
  </si>
  <si>
    <t>Hohmann</t>
  </si>
  <si>
    <t>haileypaige.hohmann@calbaptist.edu</t>
  </si>
  <si>
    <t>Anthropology, Marketing</t>
  </si>
  <si>
    <t>Vicente</t>
  </si>
  <si>
    <t>Atilano</t>
  </si>
  <si>
    <t>vicenteenrique.atilano@calbaptist.edu</t>
  </si>
  <si>
    <t>Liam</t>
  </si>
  <si>
    <t>liamkevin.smith@calbaptist.edu</t>
  </si>
  <si>
    <t>Christy</t>
  </si>
  <si>
    <t>Perez</t>
  </si>
  <si>
    <t>christy.perez@calbaptist.edu</t>
  </si>
  <si>
    <t>Ethan</t>
  </si>
  <si>
    <t>Stiefel</t>
  </si>
  <si>
    <t>ethand.stiefel@calbaptist.edu</t>
  </si>
  <si>
    <t>Aaron</t>
  </si>
  <si>
    <t>Ramirez</t>
  </si>
  <si>
    <t>aaron.ramirez@calbaptist.edu</t>
  </si>
  <si>
    <t>Pedro</t>
  </si>
  <si>
    <t>Armenta</t>
  </si>
  <si>
    <t>pedro.armenta@calbaptist.edu</t>
  </si>
  <si>
    <t>Aleksander</t>
  </si>
  <si>
    <t>Bialek</t>
  </si>
  <si>
    <t>aleksander.bialek@calbaptist.edu</t>
  </si>
  <si>
    <t>Anthony</t>
  </si>
  <si>
    <t>Venegas</t>
  </si>
  <si>
    <t>anthony.venegas@calbaptist.edu</t>
  </si>
  <si>
    <t>Kayley</t>
  </si>
  <si>
    <t>kayley.hunter@calbaptist.edu</t>
  </si>
  <si>
    <t>Valcarcel</t>
  </si>
  <si>
    <t>calebnathaniel.valcarcel@calbaptist.edu</t>
  </si>
  <si>
    <t>Mechanical Engineering</t>
  </si>
  <si>
    <t>Pawandeep</t>
  </si>
  <si>
    <t>Punian</t>
  </si>
  <si>
    <t>pawandeepkaur.punian@calbaptist.edu</t>
  </si>
  <si>
    <t>Lency</t>
  </si>
  <si>
    <t>Galo Zelaya</t>
  </si>
  <si>
    <t>lencynohemy.galozelaya@calbaptist.edu</t>
  </si>
  <si>
    <t>Grace</t>
  </si>
  <si>
    <t>Chi</t>
  </si>
  <si>
    <t>graceh.chi@calbaptist.edu</t>
  </si>
  <si>
    <t>Abby</t>
  </si>
  <si>
    <t>Daugherty</t>
  </si>
  <si>
    <t>abby.daugherty@calbaptist.edu</t>
  </si>
  <si>
    <t>Herrera</t>
  </si>
  <si>
    <t>samanthaayleen.herrera@calbaptist.edu</t>
  </si>
  <si>
    <t>Adelaide</t>
  </si>
  <si>
    <t>Conchas</t>
  </si>
  <si>
    <t>adelaide.conchas@calbaptist.edu</t>
  </si>
  <si>
    <t>Marissa</t>
  </si>
  <si>
    <t>Rodarte</t>
  </si>
  <si>
    <t>marissa.rodarte@calbaptist.edu</t>
  </si>
  <si>
    <t>Aldama</t>
  </si>
  <si>
    <t>jasmine.aldama@calbaptist.edu</t>
  </si>
  <si>
    <t>Alan</t>
  </si>
  <si>
    <t>alan.gutierrez@calbaptist.edu</t>
  </si>
  <si>
    <t>Brennan</t>
  </si>
  <si>
    <t>Sams</t>
  </si>
  <si>
    <t>brennanmichael.sams@calbaptist.edu</t>
  </si>
  <si>
    <t>Michael</t>
  </si>
  <si>
    <t>Vass</t>
  </si>
  <si>
    <t>michaelbryan.vass@calbaptist.edu</t>
  </si>
  <si>
    <t>Creative Writing, Accounting</t>
  </si>
  <si>
    <t>Minyoung</t>
  </si>
  <si>
    <t>Jung</t>
  </si>
  <si>
    <t>minyoung.jung@calbaptist.edu</t>
  </si>
  <si>
    <t>Christian Studies, Accounting</t>
  </si>
  <si>
    <t>Evan</t>
  </si>
  <si>
    <t>Guerin</t>
  </si>
  <si>
    <t>evan.guerin@calbaptist.edu</t>
  </si>
  <si>
    <t>Adam</t>
  </si>
  <si>
    <t>Myers</t>
  </si>
  <si>
    <t>a-myers@cox.net</t>
  </si>
  <si>
    <t>Thompson</t>
  </si>
  <si>
    <t>loganchristian.thompson@calbaptist.edu</t>
  </si>
  <si>
    <t>Mischa</t>
  </si>
  <si>
    <t>Mathieu</t>
  </si>
  <si>
    <t>mischamarie.mathieu@calbaptist.edu</t>
  </si>
  <si>
    <t>Alyssa</t>
  </si>
  <si>
    <t>Malinowski</t>
  </si>
  <si>
    <t>alyssataylor.malinowski@calbaptist.edu</t>
  </si>
  <si>
    <t>Kyle</t>
  </si>
  <si>
    <t>Baiza</t>
  </si>
  <si>
    <t>kylejoseph.baiza@calbaptist.edu</t>
  </si>
  <si>
    <t>Sarah</t>
  </si>
  <si>
    <t>Esterline</t>
  </si>
  <si>
    <t>sarahlynn.esterline@calbaptist.edu</t>
  </si>
  <si>
    <t>Martha</t>
  </si>
  <si>
    <t>Maduena</t>
  </si>
  <si>
    <t>marthakarlet.maduena@calbaptist.edu</t>
  </si>
  <si>
    <t>Gabriel</t>
  </si>
  <si>
    <t>Schumm</t>
  </si>
  <si>
    <t>gabrielrodi.schumm@calbaptist.edu</t>
  </si>
  <si>
    <t>Vivien</t>
  </si>
  <si>
    <t>Verdin</t>
  </si>
  <si>
    <t>verdinvivien18@gmail.com</t>
  </si>
  <si>
    <t>Asiyah</t>
  </si>
  <si>
    <t>Edwards</t>
  </si>
  <si>
    <t>asiyahr.edwards@calbaptist.edu</t>
  </si>
  <si>
    <t>Jazmine</t>
  </si>
  <si>
    <t>Velazquez</t>
  </si>
  <si>
    <t>jazmine.velazquez@calbaptist.edu</t>
  </si>
  <si>
    <t>Jeruson Paul</t>
  </si>
  <si>
    <t>Chinnathambi</t>
  </si>
  <si>
    <t>jerusonpaul.chinnathambi@calbaptist.edu</t>
  </si>
  <si>
    <t>Nathan</t>
  </si>
  <si>
    <t>King</t>
  </si>
  <si>
    <t>nathana.king@calbaptist.edu</t>
  </si>
  <si>
    <t>Shane</t>
  </si>
  <si>
    <t>Sodia</t>
  </si>
  <si>
    <t>shanepatrick.sodia@calbaptist.edu</t>
  </si>
  <si>
    <t>Briana</t>
  </si>
  <si>
    <t>Alejandre</t>
  </si>
  <si>
    <t>brianacrystal.alejandre@calbaptist.edu</t>
  </si>
  <si>
    <t>Brooke</t>
  </si>
  <si>
    <t>Shirley</t>
  </si>
  <si>
    <t>brooken.shirley@calbaptist.edu</t>
  </si>
  <si>
    <t>Presley</t>
  </si>
  <si>
    <t>Jacobsen</t>
  </si>
  <si>
    <t>presleyrebecca.jacobsen@calbaptist.edu</t>
  </si>
  <si>
    <t>Brigette</t>
  </si>
  <si>
    <t>Garcia</t>
  </si>
  <si>
    <t>brigette.garcia@calbaptist.edu</t>
  </si>
  <si>
    <t>DeMent</t>
  </si>
  <si>
    <t>noahedward.dement@calbaptist.edu</t>
  </si>
  <si>
    <t>Software Engineering</t>
  </si>
  <si>
    <t>Riya</t>
  </si>
  <si>
    <t>Darji</t>
  </si>
  <si>
    <t>riyalalabhai.darji@calbaptist.edu</t>
  </si>
  <si>
    <t>lukethomas.myers@calbaptist.edu</t>
  </si>
  <si>
    <t>Les</t>
  </si>
  <si>
    <t>Higgins</t>
  </si>
  <si>
    <t>lesbrooks.higgins@calbaptist.edu</t>
  </si>
  <si>
    <t>Miranda</t>
  </si>
  <si>
    <t>Leyvas</t>
  </si>
  <si>
    <t>miranda.leyvas@calbaptist.edu</t>
  </si>
  <si>
    <t>George</t>
  </si>
  <si>
    <t>Valenzuela</t>
  </si>
  <si>
    <t>georgeemilio.valenzuela@calbaptist.edu</t>
  </si>
  <si>
    <t>Berenice</t>
  </si>
  <si>
    <t>Santana</t>
  </si>
  <si>
    <t>berenice.santana@calbaptist.edu</t>
  </si>
  <si>
    <t>Behavioral Science, Criminal Justice</t>
  </si>
  <si>
    <t>Bernard</t>
  </si>
  <si>
    <t>Lobe</t>
  </si>
  <si>
    <t>bernardmetombe.lobe@calbaptist.edu</t>
  </si>
  <si>
    <t>Leadership Studies</t>
  </si>
  <si>
    <t>Doctorate</t>
  </si>
  <si>
    <t>Reading</t>
  </si>
  <si>
    <t>caleb.reading@calbaptist.edu</t>
  </si>
  <si>
    <t>Trilby</t>
  </si>
  <si>
    <t>Hellwich</t>
  </si>
  <si>
    <t>trilbyjoanna.hellwich@calbaptist.edu</t>
  </si>
  <si>
    <t>Aden</t>
  </si>
  <si>
    <t>Moreno</t>
  </si>
  <si>
    <t>adenjames.moreno@calbaptist.edu</t>
  </si>
  <si>
    <t>Gannon</t>
  </si>
  <si>
    <t>Jones</t>
  </si>
  <si>
    <t>gannonmichael.jones@calbaptist.edu</t>
  </si>
  <si>
    <t>Osorio</t>
  </si>
  <si>
    <t>anthonylopez.osorio@calbaptist.edu</t>
  </si>
  <si>
    <t>Katie</t>
  </si>
  <si>
    <t>Estrada</t>
  </si>
  <si>
    <t>katie.estrada@calbaptist.edu</t>
  </si>
  <si>
    <t>Allexandria</t>
  </si>
  <si>
    <t>allexandrianicole.smith@calbaptist.edu</t>
  </si>
  <si>
    <t>Healthcare Admin &amp; Mgmt</t>
  </si>
  <si>
    <t>Joseph</t>
  </si>
  <si>
    <t>Muganza</t>
  </si>
  <si>
    <t>joseph.muganza@calbaptist.edu</t>
  </si>
  <si>
    <t>Rebecca</t>
  </si>
  <si>
    <t>Lee</t>
  </si>
  <si>
    <t>rebeccanoel.lee@calbaptist.edu</t>
  </si>
  <si>
    <t>Donnovan</t>
  </si>
  <si>
    <t>Rogers</t>
  </si>
  <si>
    <t>donrog2004@gmail.com</t>
  </si>
  <si>
    <t>Rafaela</t>
  </si>
  <si>
    <t>De Figueiredo</t>
  </si>
  <si>
    <t>rafaelagois.defigueiredo@calbaptist.edu</t>
  </si>
  <si>
    <t>Political Science</t>
  </si>
  <si>
    <t>Natalie</t>
  </si>
  <si>
    <t>Rivas</t>
  </si>
  <si>
    <t>nataliehope.rivas@calbaptist.edu</t>
  </si>
  <si>
    <t>Mark</t>
  </si>
  <si>
    <t>Tran</t>
  </si>
  <si>
    <t>mark.tran@calbaptist.edu</t>
  </si>
  <si>
    <t>Ki-Sang</t>
  </si>
  <si>
    <t>Park</t>
  </si>
  <si>
    <t>kisang.park@calbaptist.edu</t>
  </si>
  <si>
    <t>Philosophy, Accounting</t>
  </si>
  <si>
    <t>Cole</t>
  </si>
  <si>
    <t>colemitchell.thomas@calbaptist.edu</t>
  </si>
  <si>
    <t>Sh'leah</t>
  </si>
  <si>
    <t>Johnson</t>
  </si>
  <si>
    <t>shleahcherylyn.johnson@calbaptist.edu</t>
  </si>
  <si>
    <t>Alyson</t>
  </si>
  <si>
    <t>Nishimura</t>
  </si>
  <si>
    <t>alysonk.nishimura@calbaptist.edu</t>
  </si>
  <si>
    <t>Cara</t>
  </si>
  <si>
    <t>Brigliadoro</t>
  </si>
  <si>
    <t>caramarie.brigliadoro@calbaptist.edu</t>
  </si>
  <si>
    <t>Robert</t>
  </si>
  <si>
    <t>robertalexander.barba@calbaptist.edu</t>
  </si>
  <si>
    <t>Luciano</t>
  </si>
  <si>
    <t>lucianomassimiliano.aguilar@calbaptist.edu</t>
  </si>
  <si>
    <t>Stats and Data Analytics</t>
  </si>
  <si>
    <t>Daisy</t>
  </si>
  <si>
    <t>Amankwaah</t>
  </si>
  <si>
    <t>daisydufie.amankwaah@calbaptist.edu</t>
  </si>
  <si>
    <t>Graphic Design &amp; Vis Exp, Business Administration</t>
  </si>
  <si>
    <t>Jessica</t>
  </si>
  <si>
    <t>Souza</t>
  </si>
  <si>
    <t>jessica.souza@calbaptist.edu</t>
  </si>
  <si>
    <t>Communication Studies</t>
  </si>
  <si>
    <t>Maya</t>
  </si>
  <si>
    <t>Hitzges</t>
  </si>
  <si>
    <t>mayagrace.hitzges@calbaptist.edu</t>
  </si>
  <si>
    <t>Joshua</t>
  </si>
  <si>
    <t>Rattray</t>
  </si>
  <si>
    <t>joshuaa.rattray@calbaptist.edu</t>
  </si>
  <si>
    <t>Kalei</t>
  </si>
  <si>
    <t>Ortuno</t>
  </si>
  <si>
    <t>kalei.ortuno@calbaptist.edu</t>
  </si>
  <si>
    <t>Solis</t>
  </si>
  <si>
    <t>andrewadan.solis@calbaptist.edu</t>
  </si>
  <si>
    <t>Lindsey</t>
  </si>
  <si>
    <t>Ifeanyi-Eriri</t>
  </si>
  <si>
    <t>lindseychimelu.ifeanyieriri@calbaptist.edu</t>
  </si>
  <si>
    <t>Keira</t>
  </si>
  <si>
    <t>Martinez</t>
  </si>
  <si>
    <t>keiraalana.martinez@calbaptist.edu</t>
  </si>
  <si>
    <t>Aiden</t>
  </si>
  <si>
    <t>Alfaro</t>
  </si>
  <si>
    <t>aidenvaughn.alfaro@calbaptist.edu</t>
  </si>
  <si>
    <t>Shields</t>
  </si>
  <si>
    <t>robertcorwin.shields@calbaptist.edu</t>
  </si>
  <si>
    <t>Studio Production</t>
  </si>
  <si>
    <t>Anisah</t>
  </si>
  <si>
    <t>Bhujwala</t>
  </si>
  <si>
    <t>anisahjosie.bhujwala@calbaptist.edu</t>
  </si>
  <si>
    <t>Green</t>
  </si>
  <si>
    <t>calebm.green@calbaptist.edu</t>
  </si>
  <si>
    <t>Gabriela</t>
  </si>
  <si>
    <t>Lozada</t>
  </si>
  <si>
    <t>gabrielaalexandra.lozada@calbaptist.edu</t>
  </si>
  <si>
    <t>Nala</t>
  </si>
  <si>
    <t>nalaa.smith@calbaptist.edu</t>
  </si>
  <si>
    <t>Baldwin</t>
  </si>
  <si>
    <t>loganjusten.baldwin@calbaptist.edu</t>
  </si>
  <si>
    <t>Townsend</t>
  </si>
  <si>
    <t>coleray.townsend@calbaptist.edu</t>
  </si>
  <si>
    <t>Kylie</t>
  </si>
  <si>
    <t>Frank</t>
  </si>
  <si>
    <t>kylierae.frank@calbaptist.edu</t>
  </si>
  <si>
    <t>Kinesiology</t>
  </si>
  <si>
    <t>Seyeon</t>
  </si>
  <si>
    <t>seyeon.park@calbaptist.edu</t>
  </si>
  <si>
    <t>Intercultural Studies, Business Administration</t>
  </si>
  <si>
    <t>Parker</t>
  </si>
  <si>
    <t>parkerb.williams@calbaptist.edu</t>
  </si>
  <si>
    <t>Elias</t>
  </si>
  <si>
    <t>Murcray</t>
  </si>
  <si>
    <t>eliasjamison.murcray@calbaptist.edu</t>
  </si>
  <si>
    <t>Tacy</t>
  </si>
  <si>
    <t>Westhuyzen</t>
  </si>
  <si>
    <t>tacyclaire.westhuyzen@calbaptist.edu</t>
  </si>
  <si>
    <t>Philosophy, Marketing</t>
  </si>
  <si>
    <t>Abong</t>
  </si>
  <si>
    <t>Tumban</t>
  </si>
  <si>
    <t>abongadimo.tumban@calbaptist.edu</t>
  </si>
  <si>
    <t>Jaylen</t>
  </si>
  <si>
    <t>Trejo</t>
  </si>
  <si>
    <t>jaylen.trejo@calbaptist.edu</t>
  </si>
  <si>
    <t>Aviation Management</t>
  </si>
  <si>
    <t>Bryan</t>
  </si>
  <si>
    <t>Salazar</t>
  </si>
  <si>
    <t>bryana.salazar@calbaptist.edu</t>
  </si>
  <si>
    <t>Lucas</t>
  </si>
  <si>
    <t>Donovan</t>
  </si>
  <si>
    <t>lucaschristian.donovan@calbaptist.edu</t>
  </si>
  <si>
    <t>Genesis</t>
  </si>
  <si>
    <t>Ano</t>
  </si>
  <si>
    <t>genesisimani.ano@calbaptist.edu</t>
  </si>
  <si>
    <t>Strategic Communication</t>
  </si>
  <si>
    <t>Prewitt</t>
  </si>
  <si>
    <t>calebmichael.prewitt@calbaptist.edu</t>
  </si>
  <si>
    <t>International Business</t>
  </si>
  <si>
    <t>Emma</t>
  </si>
  <si>
    <t>Rooney</t>
  </si>
  <si>
    <t>emmakathryn.rooney@calbaptist.edu</t>
  </si>
  <si>
    <t>Annick</t>
  </si>
  <si>
    <t>Uwase</t>
  </si>
  <si>
    <t>annick.uwase@calbaptist.edu</t>
  </si>
  <si>
    <t>Avianna</t>
  </si>
  <si>
    <t>Carballo</t>
  </si>
  <si>
    <t>aviannai.carballo@calbaptist.edu</t>
  </si>
  <si>
    <t>Architecture</t>
  </si>
  <si>
    <t>Amy</t>
  </si>
  <si>
    <t>Romero</t>
  </si>
  <si>
    <t>amyruby.romero@calbaptist.edu</t>
  </si>
  <si>
    <t>Blower</t>
  </si>
  <si>
    <t>lukejames.blower@calbaptist.edu</t>
  </si>
  <si>
    <t>Emilie</t>
  </si>
  <si>
    <t>emiliem.salazar@calbaptist.edu</t>
  </si>
  <si>
    <t>Leah</t>
  </si>
  <si>
    <t>Sales</t>
  </si>
  <si>
    <t>leahkatherine.sales@calbaptist.edu</t>
  </si>
  <si>
    <t>Francisco</t>
  </si>
  <si>
    <t>francisco.lopez@calbaptist.edu</t>
  </si>
  <si>
    <t>Matthew</t>
  </si>
  <si>
    <t>Marks</t>
  </si>
  <si>
    <t>matthewb.marks@calbaptist.edu</t>
  </si>
  <si>
    <t>Tyler</t>
  </si>
  <si>
    <t>Marcus</t>
  </si>
  <si>
    <t>tyleralan.marcus@calbaptist.edu</t>
  </si>
  <si>
    <t>Karson</t>
  </si>
  <si>
    <t>Wieser</t>
  </si>
  <si>
    <t>karsonelijah.wieser@calbaptist.edu</t>
  </si>
  <si>
    <t>Cortez</t>
  </si>
  <si>
    <t>nathan.cortez@calbaptist.edu</t>
  </si>
  <si>
    <t>Greer</t>
  </si>
  <si>
    <t>danielpatrick.greer@calbaptist.edu</t>
  </si>
  <si>
    <t>History</t>
  </si>
  <si>
    <t>Pollock</t>
  </si>
  <si>
    <t>miam.pollock@calbaptist.edu</t>
  </si>
  <si>
    <t>Destiny</t>
  </si>
  <si>
    <t>Jimenez</t>
  </si>
  <si>
    <t>destiny.jimenez@calbaptist.edu</t>
  </si>
  <si>
    <t>Public Relations</t>
  </si>
  <si>
    <t>Sedey</t>
  </si>
  <si>
    <t>Tewodros</t>
  </si>
  <si>
    <t>sedeyshefnie.tewodros@calbaptist.edu</t>
  </si>
  <si>
    <t>Paul</t>
  </si>
  <si>
    <t>Bravo</t>
  </si>
  <si>
    <t>paul.bravo@calbaptist.edu</t>
  </si>
  <si>
    <t>Isabella</t>
  </si>
  <si>
    <t>Rocher</t>
  </si>
  <si>
    <t>isabellamonet.rocher@calbaptist.edu</t>
  </si>
  <si>
    <t>Jensen</t>
  </si>
  <si>
    <t>Pascal Smith</t>
  </si>
  <si>
    <t>jensen.pascalsmith@calbaptist.edu</t>
  </si>
  <si>
    <t>Hatfield</t>
  </si>
  <si>
    <t>kyliej.hatfield@calbaptist.edu</t>
  </si>
  <si>
    <t>Christian Studies, Business Administration</t>
  </si>
  <si>
    <t>Amaranta</t>
  </si>
  <si>
    <t>Villalon</t>
  </si>
  <si>
    <t>amaranta.villalon@calbaptist.edu</t>
  </si>
  <si>
    <t>Jacob</t>
  </si>
  <si>
    <t>Chabot</t>
  </si>
  <si>
    <t>jacobr.chabot@calbaptist.edu</t>
  </si>
  <si>
    <t>Justus</t>
  </si>
  <si>
    <t>Tieche</t>
  </si>
  <si>
    <t>justusalan.tieche@calbaptist.edu</t>
  </si>
  <si>
    <t>jessicaa.conchas@calbaptist.edu</t>
  </si>
  <si>
    <t>McGuire</t>
  </si>
  <si>
    <t>cesarmateo.mcguire@calbaptist.edu</t>
  </si>
  <si>
    <t>Jeremy</t>
  </si>
  <si>
    <t>Cheng</t>
  </si>
  <si>
    <t>jeremyethan.cheng@calbaptist.edu</t>
  </si>
  <si>
    <t>Creative Writing</t>
  </si>
  <si>
    <t>Jeimmy</t>
  </si>
  <si>
    <t>Escobar Mayen</t>
  </si>
  <si>
    <t>jeimmydaniela.escobarmayen@calbaptist.edu</t>
  </si>
  <si>
    <t>Malang</t>
  </si>
  <si>
    <t>joshuamallari.malang@calbaptist.edu</t>
  </si>
  <si>
    <t>InterdisciplinaryStudies</t>
  </si>
  <si>
    <t>Phinehas</t>
  </si>
  <si>
    <t>Maina</t>
  </si>
  <si>
    <t>phinehaskiyozeal.maina@calbaptist.edu</t>
  </si>
  <si>
    <t>Sloan</t>
  </si>
  <si>
    <t>lucasphillip.sloan@calbaptist.edu</t>
  </si>
  <si>
    <t>Sharon</t>
  </si>
  <si>
    <t>Jite</t>
  </si>
  <si>
    <t>sharonchimezie.jite@calbaptist.edu</t>
  </si>
  <si>
    <t>Psychology</t>
  </si>
  <si>
    <t>Rakesh</t>
  </si>
  <si>
    <t>Chugani</t>
  </si>
  <si>
    <t>rakeshsanjay.chugani@calbaptist.edu</t>
  </si>
  <si>
    <t>Indstrl Organiztnl Psych</t>
  </si>
  <si>
    <t>Ryan</t>
  </si>
  <si>
    <t>Monroe</t>
  </si>
  <si>
    <t>ryanj.monroe@calbaptist.edu</t>
  </si>
  <si>
    <t>Christian Studies, Marketing</t>
  </si>
  <si>
    <t>Brisco</t>
  </si>
  <si>
    <t>johnevan.brisco@calbaptist.edu</t>
  </si>
  <si>
    <t>Thania</t>
  </si>
  <si>
    <t>Nicolas</t>
  </si>
  <si>
    <t>thania.nicolas@calbaptist.edu</t>
  </si>
  <si>
    <t>Health &amp; Human Sciences, Pre-Nursing Curriculum</t>
  </si>
  <si>
    <t>Contreras</t>
  </si>
  <si>
    <t>noah.contreras@calbaptist.edu</t>
  </si>
  <si>
    <t>Electrical/Computer Engr</t>
  </si>
  <si>
    <t>Akina</t>
  </si>
  <si>
    <t>Au</t>
  </si>
  <si>
    <t>akina.au@calbaptist.edu</t>
  </si>
  <si>
    <t>Film &amp; Cinematic Arts</t>
  </si>
  <si>
    <t>Monterrosa</t>
  </si>
  <si>
    <t>daniel.monterrosa@calbaptist.edu</t>
  </si>
  <si>
    <t>Brenda</t>
  </si>
  <si>
    <t>De La Rocha Beltran</t>
  </si>
  <si>
    <t>brendaselene.delarochabeltran@calbaptist.edu</t>
  </si>
  <si>
    <t>Tymond</t>
  </si>
  <si>
    <t>Dailey</t>
  </si>
  <si>
    <t>tymond.dailey@calbaptist.edu</t>
  </si>
  <si>
    <t>Astrid</t>
  </si>
  <si>
    <t>Mauricio</t>
  </si>
  <si>
    <t>astrideileen.mauricio@calbaptist.edu</t>
  </si>
  <si>
    <t>Gabe</t>
  </si>
  <si>
    <t>Avila</t>
  </si>
  <si>
    <t>gabrielluis.avila@calbaptist.edu</t>
  </si>
  <si>
    <t>Sociology</t>
  </si>
  <si>
    <t>Kimberly</t>
  </si>
  <si>
    <t>kimberlyyorgelis.martinez@calbaptist.edu</t>
  </si>
  <si>
    <t>Humphreys</t>
  </si>
  <si>
    <t>faithe.humphreys@calbaptist.edu</t>
  </si>
  <si>
    <t>Jesse</t>
  </si>
  <si>
    <t>Vasquez Jr</t>
  </si>
  <si>
    <t>jesse.vasquezjr@calbaptist.edu</t>
  </si>
  <si>
    <t>Laura</t>
  </si>
  <si>
    <t>Davis</t>
  </si>
  <si>
    <t>lauralynn.davis@calbaptist.edu</t>
  </si>
  <si>
    <t>Hannah</t>
  </si>
  <si>
    <t>Aguas</t>
  </si>
  <si>
    <t>hannah.aguas@calbaptist.edu</t>
  </si>
  <si>
    <t>Shallom</t>
  </si>
  <si>
    <t>Kimanzi</t>
  </si>
  <si>
    <t>shallom.kimanzi@calbaptist.edu</t>
  </si>
  <si>
    <t>Ortiz</t>
  </si>
  <si>
    <t>maria.ortiz1@calbaptist.edu</t>
  </si>
  <si>
    <t>Selene</t>
  </si>
  <si>
    <t>Flores</t>
  </si>
  <si>
    <t>selenemarisol.flores@calbaptist.edu</t>
  </si>
  <si>
    <t>Yuui</t>
  </si>
  <si>
    <t>Ortega</t>
  </si>
  <si>
    <t>yuuia.ortega@calbaptist.edu</t>
  </si>
  <si>
    <t>Brianna</t>
  </si>
  <si>
    <t>Guess</t>
  </si>
  <si>
    <t>briannaruth.guess@calbaptist.edu</t>
  </si>
  <si>
    <t>Lewis</t>
  </si>
  <si>
    <t>jacobharnedlewis@gmail.com</t>
  </si>
  <si>
    <t>Jermaine</t>
  </si>
  <si>
    <t>Gary</t>
  </si>
  <si>
    <t>jermaine.gary@calbaptist.edu</t>
  </si>
  <si>
    <t>Leadership Studies, Christian Studies</t>
  </si>
  <si>
    <t>Kaylee</t>
  </si>
  <si>
    <t>Houghton</t>
  </si>
  <si>
    <t>kayleemarissa.houghton@calbaptist.edu</t>
  </si>
  <si>
    <t>Saucedo</t>
  </si>
  <si>
    <t>nathanadrian.saucedo@calbaptist.edu</t>
  </si>
  <si>
    <t>Ponce de leon</t>
  </si>
  <si>
    <t>gabriela.poncedeleon@calbaptist.edu</t>
  </si>
  <si>
    <t>Reagan</t>
  </si>
  <si>
    <t>Villanueva</t>
  </si>
  <si>
    <t>reagan.villanueva@calbaptist.edu</t>
  </si>
  <si>
    <t>Mirna</t>
  </si>
  <si>
    <t>mirnaerendira.garcia@calbaptist.edu</t>
  </si>
  <si>
    <t>Criminal Justice</t>
  </si>
  <si>
    <t>Dhrunal</t>
  </si>
  <si>
    <t>Patel</t>
  </si>
  <si>
    <t>dhrunalghanshyambhai.patel@calbaptist.edu</t>
  </si>
  <si>
    <t>Sacks</t>
  </si>
  <si>
    <t>gracekatherine.sacks@calbaptist.edu</t>
  </si>
  <si>
    <t>Impalli</t>
  </si>
  <si>
    <t>sarahnoel.impalli@calbaptist.edu</t>
  </si>
  <si>
    <t>Cyrus</t>
  </si>
  <si>
    <t>Damirchi</t>
  </si>
  <si>
    <t>cyrus.damirchi@calbaptist.edu</t>
  </si>
  <si>
    <t>Christian</t>
  </si>
  <si>
    <t>christianmanuel.lopez@calbaptist.edu</t>
  </si>
  <si>
    <t>Talha Ahmed</t>
  </si>
  <si>
    <t>Mohammed</t>
  </si>
  <si>
    <t>talhaahmed.mohammed@calbaptist.edu</t>
  </si>
  <si>
    <t>Sirhondes</t>
  </si>
  <si>
    <t>Williams V</t>
  </si>
  <si>
    <t>sirhondesd.williamsv@calbaptist.edu</t>
  </si>
  <si>
    <t>Shivani</t>
  </si>
  <si>
    <t>shivaniharsh.patel@calbaptist.edu</t>
  </si>
  <si>
    <t>Counseling Psychology</t>
  </si>
  <si>
    <t>Alayna</t>
  </si>
  <si>
    <t>Winans</t>
  </si>
  <si>
    <t>alaynachristine.winans@calbaptist.edu</t>
  </si>
  <si>
    <t>Creative Writing, History</t>
  </si>
  <si>
    <t>Bavly</t>
  </si>
  <si>
    <t>Mikhaeil</t>
  </si>
  <si>
    <t>bavlyy.mikhaeil@calbaptist.edu</t>
  </si>
  <si>
    <t>Organizational Leadershp</t>
  </si>
  <si>
    <t>Susan</t>
  </si>
  <si>
    <t>Wardak</t>
  </si>
  <si>
    <t>susan.wardak@calbaptist.edu</t>
  </si>
  <si>
    <t>Pre-Radiologic Sciences</t>
  </si>
  <si>
    <t>David,</t>
  </si>
  <si>
    <t>Estrella</t>
  </si>
  <si>
    <t>david.estrella@calbaptist.edu</t>
  </si>
  <si>
    <t>Stephanie</t>
  </si>
  <si>
    <t>stephanie.gutierrez1@calbaptist.edu</t>
  </si>
  <si>
    <t>Tiffany</t>
  </si>
  <si>
    <t>tiffanyrenee.jones@calbaptist.edu</t>
  </si>
  <si>
    <t>Gisselle</t>
  </si>
  <si>
    <t>Rivera</t>
  </si>
  <si>
    <t>gisselle.rivera@calbaptist.edu</t>
  </si>
  <si>
    <t>Christian Studies, Social Work</t>
  </si>
  <si>
    <t>Dheeraj</t>
  </si>
  <si>
    <t>Kanneganti</t>
  </si>
  <si>
    <t>dheeraj.kanneganti@calbaptist.edu</t>
  </si>
  <si>
    <t>Lauren</t>
  </si>
  <si>
    <t>Nunez</t>
  </si>
  <si>
    <t>lauren.nunez@calbaptist.edu</t>
  </si>
  <si>
    <t>Prince</t>
  </si>
  <si>
    <t>Ezeh</t>
  </si>
  <si>
    <t>prince.ezeh@calbaptist.edu</t>
  </si>
  <si>
    <t>Roxanne</t>
  </si>
  <si>
    <t>Gaona</t>
  </si>
  <si>
    <t>roxannemegan.gaona@calbaptist.edu</t>
  </si>
  <si>
    <t>frank.trejo@calbaptist.edu</t>
  </si>
  <si>
    <t>Rachel</t>
  </si>
  <si>
    <t>Baggay</t>
  </si>
  <si>
    <t>rachellynne.baggay@calbaptist.edu</t>
  </si>
  <si>
    <t>Siroky</t>
  </si>
  <si>
    <t>thomashartley.siroky@calbaptist.edu</t>
  </si>
  <si>
    <t>Gonsalves</t>
  </si>
  <si>
    <t>emmajoy.gonsalves@calbaptist.edu</t>
  </si>
  <si>
    <t>Olivia</t>
  </si>
  <si>
    <t>Falls</t>
  </si>
  <si>
    <t>oliviachase.falls@calbaptist.edu</t>
  </si>
  <si>
    <t>Spartos</t>
  </si>
  <si>
    <t>olivial.spartos@calbaptist.edu</t>
  </si>
  <si>
    <t>Psychology, Business Administration</t>
  </si>
  <si>
    <t>gabriela.martinez2@calbaptist.edu</t>
  </si>
  <si>
    <t>Exercise Science</t>
  </si>
  <si>
    <t>Ulysses</t>
  </si>
  <si>
    <t>Becerra</t>
  </si>
  <si>
    <t>ulysses.becerra@calbaptist.edu</t>
  </si>
  <si>
    <t>jessicatrinity.ramirez@calbaptist.edu</t>
  </si>
  <si>
    <t>Jose</t>
  </si>
  <si>
    <t>josethomas.lopez@calbaptist.edu</t>
  </si>
  <si>
    <t>Seth</t>
  </si>
  <si>
    <t>Browning</t>
  </si>
  <si>
    <t>sethj.browning@calbaptist.edu</t>
  </si>
  <si>
    <t>Jason</t>
  </si>
  <si>
    <t>James</t>
  </si>
  <si>
    <t>jasonalan.james@calbaptist.edu</t>
  </si>
  <si>
    <t>Computer Info Technology</t>
  </si>
  <si>
    <t>Richard</t>
  </si>
  <si>
    <t>Iniguez</t>
  </si>
  <si>
    <t>richard.iniguez@calbaptist.edu</t>
  </si>
  <si>
    <t>Nicole</t>
  </si>
  <si>
    <t>Marston</t>
  </si>
  <si>
    <t>nicolesierra.marston@calbaptist.edu</t>
  </si>
  <si>
    <t>Political Science, Business Administration</t>
  </si>
  <si>
    <t>Connor</t>
  </si>
  <si>
    <t>Berliner</t>
  </si>
  <si>
    <t>connorjosel.berliner@calbaptist.edu</t>
  </si>
  <si>
    <t>Mikaela</t>
  </si>
  <si>
    <t>Reynaga</t>
  </si>
  <si>
    <t>mikaelag.reynaga@calbaptist.edu</t>
  </si>
  <si>
    <t>Elisha</t>
  </si>
  <si>
    <t>Cadaing</t>
  </si>
  <si>
    <t>elishayoung.cadaing@calbaptist.edu</t>
  </si>
  <si>
    <t>kylem.thomas@calbaptist.edu</t>
  </si>
  <si>
    <t>Angelina</t>
  </si>
  <si>
    <t>Rodriguez</t>
  </si>
  <si>
    <t>angelinajoanna.rodriguez@calbaptist.edu</t>
  </si>
  <si>
    <t>Iris</t>
  </si>
  <si>
    <t>irisy.contreras@calbaptist.edu</t>
  </si>
  <si>
    <t>Anela</t>
  </si>
  <si>
    <t>Encinas</t>
  </si>
  <si>
    <t>anelaz.encinas@calbaptist.edu</t>
  </si>
  <si>
    <t>Edel</t>
  </si>
  <si>
    <t>Kiprop</t>
  </si>
  <si>
    <t>edelchepkemboi.kiprop@calbaptist.edu</t>
  </si>
  <si>
    <t>Lin</t>
  </si>
  <si>
    <t>Zuo</t>
  </si>
  <si>
    <t>lin.zuo@calbaptist.edu</t>
  </si>
  <si>
    <t>Helen</t>
  </si>
  <si>
    <t>Caicedo</t>
  </si>
  <si>
    <t>helen.caicedo@calbaptist.edu</t>
  </si>
  <si>
    <t>Gus</t>
  </si>
  <si>
    <t>McEvoy</t>
  </si>
  <si>
    <t>gusronald.mcevoy@calbaptist.edu</t>
  </si>
  <si>
    <t>Wagner</t>
  </si>
  <si>
    <t>brookekelly.wagner@calbaptist.edu</t>
  </si>
  <si>
    <t>Padilla</t>
  </si>
  <si>
    <t>michaela.padilla@calbaptist.edu</t>
  </si>
  <si>
    <t>Fair</t>
  </si>
  <si>
    <t>Business Fair</t>
  </si>
  <si>
    <t>Maddox</t>
  </si>
  <si>
    <t>Halls</t>
  </si>
  <si>
    <t>maddoxdesmond.halls@calbaptist.edu</t>
  </si>
  <si>
    <t>Chemical Engineering</t>
  </si>
  <si>
    <t>Legaspi</t>
  </si>
  <si>
    <t>christian.legaspi@calbaptist.edu</t>
  </si>
  <si>
    <t>Jaden</t>
  </si>
  <si>
    <t>Whaley</t>
  </si>
  <si>
    <t>jadenthomas.whaley@calbaptist.edu</t>
  </si>
  <si>
    <t>Emily</t>
  </si>
  <si>
    <t>Ehrenberg</t>
  </si>
  <si>
    <t>emily.ehrenberg@calbaptist.edu</t>
  </si>
  <si>
    <t>Bradshaw</t>
  </si>
  <si>
    <t>hunterjames.bradshaw@calbaptist.edu</t>
  </si>
  <si>
    <t>Civil Engineering</t>
  </si>
  <si>
    <t>Haneul</t>
  </si>
  <si>
    <t>Kim</t>
  </si>
  <si>
    <t>haneul.kim@calbaptist.edu</t>
  </si>
  <si>
    <t>Hartford</t>
  </si>
  <si>
    <t>matthewjames.hartford@calbaptist.edu</t>
  </si>
  <si>
    <t>Worland</t>
  </si>
  <si>
    <t>nicole.worland@calbaptist.edu</t>
  </si>
  <si>
    <t>Carson</t>
  </si>
  <si>
    <t>Montini</t>
  </si>
  <si>
    <t>carsonmanuel.montini@calbaptist.edu</t>
  </si>
  <si>
    <t>Levi</t>
  </si>
  <si>
    <t>Schain</t>
  </si>
  <si>
    <t>levir.schain@calbaptist.edu</t>
  </si>
  <si>
    <t>Micah</t>
  </si>
  <si>
    <t>Ramos</t>
  </si>
  <si>
    <t>micahraditya.ramos@calbaptist.edu</t>
  </si>
  <si>
    <t>Mariah</t>
  </si>
  <si>
    <t>Schreiber</t>
  </si>
  <si>
    <t>mariahgene.schreiber@calbaptist.edu</t>
  </si>
  <si>
    <t>Servey</t>
  </si>
  <si>
    <t>andrewmark.servey@calbaptist.edu</t>
  </si>
  <si>
    <t>Timothy</t>
  </si>
  <si>
    <t>Huang</t>
  </si>
  <si>
    <t>timothym.huang@calbaptist.edu</t>
  </si>
  <si>
    <t>Airam</t>
  </si>
  <si>
    <t>Diaz</t>
  </si>
  <si>
    <t>airamjudith.diaz@calbaptist.edu</t>
  </si>
  <si>
    <t>Van Randwyk</t>
  </si>
  <si>
    <t>calebjohn.vanrandwyk@calbaptist.edu</t>
  </si>
  <si>
    <t>Linsey</t>
  </si>
  <si>
    <t>linsey.miranda@calbaptist.edu</t>
  </si>
  <si>
    <t>Kadin</t>
  </si>
  <si>
    <t>Rollins</t>
  </si>
  <si>
    <t>kadin.rollins@calbaptist.edu</t>
  </si>
  <si>
    <t>Construction Management</t>
  </si>
  <si>
    <t>William</t>
  </si>
  <si>
    <t>LaClare</t>
  </si>
  <si>
    <t>williamc.laclare@calbaptist.edu</t>
  </si>
  <si>
    <t>Avery</t>
  </si>
  <si>
    <t>Raya</t>
  </si>
  <si>
    <t>averyd.raya@calbaptist.edu</t>
  </si>
  <si>
    <t>Trevor</t>
  </si>
  <si>
    <t>Bollin</t>
  </si>
  <si>
    <t>trevorp.bollin@calbaptist.edu</t>
  </si>
  <si>
    <t>Imanol</t>
  </si>
  <si>
    <t>Perez Mares</t>
  </si>
  <si>
    <t>imanoldejesus.perezmares@calbaptist.edu</t>
  </si>
  <si>
    <t>Brandon</t>
  </si>
  <si>
    <t>Magana</t>
  </si>
  <si>
    <t>brandon.magana@calbaptist.edu</t>
  </si>
  <si>
    <t>Blynn</t>
  </si>
  <si>
    <t>Martin</t>
  </si>
  <si>
    <t>blynnelizabeth.martin@calbaptist.edu</t>
  </si>
  <si>
    <t>Biomedical Engineering</t>
  </si>
  <si>
    <t>Jenna</t>
  </si>
  <si>
    <t>Ramsay</t>
  </si>
  <si>
    <t>jennan.ramsay@calbaptist.edu</t>
  </si>
  <si>
    <t>Randy</t>
  </si>
  <si>
    <t>randyadam.herrera@calbaptist.edu</t>
  </si>
  <si>
    <t>Sydney</t>
  </si>
  <si>
    <t>Vermilion</t>
  </si>
  <si>
    <t>sydneymarie.vermilion@calbaptist.edu</t>
  </si>
  <si>
    <t>Engineering</t>
  </si>
  <si>
    <t>Bartell</t>
  </si>
  <si>
    <t>zacharybennett.bartell@calbaptist.edu</t>
  </si>
  <si>
    <t>Wesley</t>
  </si>
  <si>
    <t>Lehman</t>
  </si>
  <si>
    <t>wesley.lehman@calbaptist.edu</t>
  </si>
  <si>
    <t>Kaleb</t>
  </si>
  <si>
    <t>McKinney</t>
  </si>
  <si>
    <t>kalebryan.mckinney@calbaptist.edu</t>
  </si>
  <si>
    <t>Addison</t>
  </si>
  <si>
    <t>Reardon</t>
  </si>
  <si>
    <t>addisone.reardon@calbaptist.edu</t>
  </si>
  <si>
    <t>Deborah</t>
  </si>
  <si>
    <t>deborahmusao.muganza@calbaptist.edu</t>
  </si>
  <si>
    <t>Picazo</t>
  </si>
  <si>
    <t>andrewa.picazo@calbaptist.edu</t>
  </si>
  <si>
    <t>Moronez</t>
  </si>
  <si>
    <t>ethan.moronez@calbaptist.edu</t>
  </si>
  <si>
    <t>Isaac</t>
  </si>
  <si>
    <t>Allen</t>
  </si>
  <si>
    <t>isaacdeane.allen@calbaptist.edu</t>
  </si>
  <si>
    <t>Elijah</t>
  </si>
  <si>
    <t>Simmonds</t>
  </si>
  <si>
    <t>lemueldean.simmonds@calbaptist.edu</t>
  </si>
  <si>
    <t>Pivovaroff</t>
  </si>
  <si>
    <t>gabriel.pivovaroff@calbaptist.edu</t>
  </si>
  <si>
    <t>Hsing</t>
  </si>
  <si>
    <t>paulenlee.hsing@calbaptist.edu</t>
  </si>
  <si>
    <t>Stoffel</t>
  </si>
  <si>
    <t>ryanthomas.stoffel@calbaptist.edu</t>
  </si>
  <si>
    <t>Payton</t>
  </si>
  <si>
    <t>Henry</t>
  </si>
  <si>
    <t>paytonedward.henry@calbaptist.edu</t>
  </si>
  <si>
    <t>Gomez</t>
  </si>
  <si>
    <t>amys.gomez@calbaptist.edu</t>
  </si>
  <si>
    <t>christian.carter@calbaptist.edu</t>
  </si>
  <si>
    <t>Xi</t>
  </si>
  <si>
    <t>jensen.xi@calbaptist.edu</t>
  </si>
  <si>
    <t>Wilcox</t>
  </si>
  <si>
    <t>williamryan.wilcox@calbaptist.edu</t>
  </si>
  <si>
    <t>Trent</t>
  </si>
  <si>
    <t>Higa</t>
  </si>
  <si>
    <t>trentjameskaipo.higa@calbaptist.edu</t>
  </si>
  <si>
    <t>Gonzalez</t>
  </si>
  <si>
    <t>christianlee.gonzalez@calbaptist.edu</t>
  </si>
  <si>
    <t>Vang</t>
  </si>
  <si>
    <t>ryant.vang@calbaptist.edu</t>
  </si>
  <si>
    <t>ethan.smith@calbaptist.edu</t>
  </si>
  <si>
    <t>Chemical Engineering, Mechanical Engineering</t>
  </si>
  <si>
    <t>Kaden</t>
  </si>
  <si>
    <t>Yip</t>
  </si>
  <si>
    <t>kaden.yip@calbaptist.edu</t>
  </si>
  <si>
    <t>De La Vega</t>
  </si>
  <si>
    <t>thomas.delavega@calbaptist.edu</t>
  </si>
  <si>
    <t>Laci</t>
  </si>
  <si>
    <t>Harpenau</t>
  </si>
  <si>
    <t>lacia.harpenau@calbaptist.edu</t>
  </si>
  <si>
    <t>Omar</t>
  </si>
  <si>
    <t>Chegue</t>
  </si>
  <si>
    <t>omar.chegue@calbaptist.edu</t>
  </si>
  <si>
    <t>Tianxiang</t>
  </si>
  <si>
    <t>Yang</t>
  </si>
  <si>
    <t>tianxiang.yang@calbaptist.edu</t>
  </si>
  <si>
    <t>Corr</t>
  </si>
  <si>
    <t>william.corr@calbaptist.edu</t>
  </si>
  <si>
    <t>Mya</t>
  </si>
  <si>
    <t>Santacroce</t>
  </si>
  <si>
    <t>myacarroll.santacroce@calbaptist.edu</t>
  </si>
  <si>
    <t>Biology</t>
  </si>
  <si>
    <t>Jonathan</t>
  </si>
  <si>
    <t>Sum</t>
  </si>
  <si>
    <t>jonathanrichard.sum@calbaptist.edu</t>
  </si>
  <si>
    <t>Mason</t>
  </si>
  <si>
    <t>Espinoza</t>
  </si>
  <si>
    <t>masonnicholas.espinoza@calbaptist.edu</t>
  </si>
  <si>
    <t>Pennington</t>
  </si>
  <si>
    <t>evan.pennington@calbaptist.edu</t>
  </si>
  <si>
    <t>Samuel</t>
  </si>
  <si>
    <t>samuel.davis@calbaptist.edu</t>
  </si>
  <si>
    <t>Abigail</t>
  </si>
  <si>
    <t>Sumida</t>
  </si>
  <si>
    <t>abigailm.sumida@calbaptist.edu</t>
  </si>
  <si>
    <t>Diego</t>
  </si>
  <si>
    <t>diego.gomez1@calbaptist.edu</t>
  </si>
  <si>
    <t>Jorge</t>
  </si>
  <si>
    <t>Leon Duran</t>
  </si>
  <si>
    <t>jorge.leonduran@calbaptist.edu</t>
  </si>
  <si>
    <t>Serly</t>
  </si>
  <si>
    <t>Boyadjian</t>
  </si>
  <si>
    <t>serly.boyadjian@calbaptist.edu</t>
  </si>
  <si>
    <t>Sean</t>
  </si>
  <si>
    <t>Daquioag</t>
  </si>
  <si>
    <t>seananthonypascual.daquioag@calbaptist.edu</t>
  </si>
  <si>
    <t>Courvoisier</t>
  </si>
  <si>
    <t>nathanj.courvoisier@calbaptist.edu</t>
  </si>
  <si>
    <t>Kropp</t>
  </si>
  <si>
    <t>matthewanthony.kropp@calbaptist.edu</t>
  </si>
  <si>
    <t>Manuel</t>
  </si>
  <si>
    <t>Alcaraz</t>
  </si>
  <si>
    <t>manuel.alcaraz@calbaptist.edu</t>
  </si>
  <si>
    <t>jensen.henry@calbaptist.edu</t>
  </si>
  <si>
    <t>Dakota</t>
  </si>
  <si>
    <t>Dodridge</t>
  </si>
  <si>
    <t>dakotajoy.dodridge@calbaptist.edu</t>
  </si>
  <si>
    <t>Massie</t>
  </si>
  <si>
    <t>joshuarorora.massie@calbaptist.edu</t>
  </si>
  <si>
    <t>Gavin</t>
  </si>
  <si>
    <t>Deering</t>
  </si>
  <si>
    <t>gavinalton.deering@calbaptist.edu</t>
  </si>
  <si>
    <t>Leon</t>
  </si>
  <si>
    <t>isaacpeter.leon@calbaptist.edu</t>
  </si>
  <si>
    <t>Demiana</t>
  </si>
  <si>
    <t>Guirgis</t>
  </si>
  <si>
    <t>demianam.guirgis@calbaptist.edu</t>
  </si>
  <si>
    <t>Ortloff</t>
  </si>
  <si>
    <t>mitchelllogan.ortloff@calbaptist.edu</t>
  </si>
  <si>
    <t>Hohn</t>
  </si>
  <si>
    <t>brandons.hohn@calbaptist.edu</t>
  </si>
  <si>
    <t>jacobmicheal.jones@calbaptist.edu</t>
  </si>
  <si>
    <t>Romito</t>
  </si>
  <si>
    <t>zacharyj.romito@calbaptist.edu</t>
  </si>
  <si>
    <t>Freeman</t>
  </si>
  <si>
    <t>jeremymatthew.freeman@calbaptist.edu</t>
  </si>
  <si>
    <t>Willis</t>
  </si>
  <si>
    <t>andrewwilliam.willis@calbaptist.edu</t>
  </si>
  <si>
    <t>Landon</t>
  </si>
  <si>
    <t>Petriccione</t>
  </si>
  <si>
    <t>landonmatthew.petriccione@calbaptist.edu</t>
  </si>
  <si>
    <t>Johnstone</t>
  </si>
  <si>
    <t>andrew.johnstone@calbaptist.edu</t>
  </si>
  <si>
    <t>Nathaniel</t>
  </si>
  <si>
    <t>Wilberding</t>
  </si>
  <si>
    <t>nathanieljoseph.wilberding@calbaptist.edu</t>
  </si>
  <si>
    <t>Taylor</t>
  </si>
  <si>
    <t>Navarro</t>
  </si>
  <si>
    <t>taylornicole.navarro@calbaptist.edu</t>
  </si>
  <si>
    <t>Ruth</t>
  </si>
  <si>
    <t>Thibault</t>
  </si>
  <si>
    <t>ruthamy.thibault@calbaptist.edu</t>
  </si>
  <si>
    <t>Kathryn</t>
  </si>
  <si>
    <t>Nungester</t>
  </si>
  <si>
    <t>kathrynhannah.nungester@calbaptist.edu</t>
  </si>
  <si>
    <t>Horvatich</t>
  </si>
  <si>
    <t>rebecca.horvatich@calbaptist.edu</t>
  </si>
  <si>
    <t>Edgar</t>
  </si>
  <si>
    <t>edgar.gonzalez@calbaptist.edu</t>
  </si>
  <si>
    <t>Chayne</t>
  </si>
  <si>
    <t>Banks</t>
  </si>
  <si>
    <t>chaynen.banks@calbaptist.edu</t>
  </si>
  <si>
    <t>Madison</t>
  </si>
  <si>
    <t>Ritarita</t>
  </si>
  <si>
    <t>madisonmarie.ritarita@calbaptist.edu</t>
  </si>
  <si>
    <t>Sam</t>
  </si>
  <si>
    <t>Mourtzanos</t>
  </si>
  <si>
    <t>samuel.mourtzanos@calbaptist.edu</t>
  </si>
  <si>
    <t>Tara</t>
  </si>
  <si>
    <t>Powell</t>
  </si>
  <si>
    <t>tarae.powell@calbaptist.edu</t>
  </si>
  <si>
    <t>adamj.aguilar@calbaptist.edu</t>
  </si>
  <si>
    <t>David</t>
  </si>
  <si>
    <t>david.jimenez4@calbaptist.edu</t>
  </si>
  <si>
    <t>Dayanara</t>
  </si>
  <si>
    <t>Vega</t>
  </si>
  <si>
    <t>dayanara.vega@calbaptist.edu</t>
  </si>
  <si>
    <t>Gerritt Ernest</t>
  </si>
  <si>
    <t>Goodman</t>
  </si>
  <si>
    <t>gerritternesternest.goodman@calbaptist.edu</t>
  </si>
  <si>
    <t>Cosgrove</t>
  </si>
  <si>
    <t>brennandavid.cosgrove@calbaptist.edu</t>
  </si>
  <si>
    <t>Menendez</t>
  </si>
  <si>
    <t>danielnelson.menendez@calbaptist.edu</t>
  </si>
  <si>
    <t>Cortes</t>
  </si>
  <si>
    <t>joshua.cortes@calbaptist.edu</t>
  </si>
  <si>
    <t>Parsio</t>
  </si>
  <si>
    <t>joshua.parsio@calbaptist.edu</t>
  </si>
  <si>
    <t>Liliana</t>
  </si>
  <si>
    <t>Leaman</t>
  </si>
  <si>
    <t>lilianaj.leaman@calbaptist.edu</t>
  </si>
  <si>
    <t>Alexandra</t>
  </si>
  <si>
    <t>Frederick</t>
  </si>
  <si>
    <t>alexandrac.frederick@calbaptist.edu</t>
  </si>
  <si>
    <t>Sophia</t>
  </si>
  <si>
    <t>Hekman</t>
  </si>
  <si>
    <t>sophianaifa.hekman@calbaptist.edu</t>
  </si>
  <si>
    <t>Eric</t>
  </si>
  <si>
    <t>Ulloa</t>
  </si>
  <si>
    <t>eric.ulloa@calbaptist.edu</t>
  </si>
  <si>
    <t>Jack</t>
  </si>
  <si>
    <t>Helfer</t>
  </si>
  <si>
    <t>jackchristian.helfer@calbaptist.edu</t>
  </si>
  <si>
    <t>Caden</t>
  </si>
  <si>
    <t>Cooper</t>
  </si>
  <si>
    <t>cadenjohn.cooper@calbaptist.edu</t>
  </si>
  <si>
    <t>Pugh</t>
  </si>
  <si>
    <t>jacobdean.pugh@calbaptist.edu</t>
  </si>
  <si>
    <t>isaac.vass@calbaptist.edu</t>
  </si>
  <si>
    <t>Zubiate</t>
  </si>
  <si>
    <t>andrewthomas.zubiate@calbaptist.edu</t>
  </si>
  <si>
    <t>nathanieljoseph.griffin@calbaptist.edu</t>
  </si>
  <si>
    <t>Cutter</t>
  </si>
  <si>
    <t>Rolfs</t>
  </si>
  <si>
    <t>cuttert.rolfs@calbaptist.edu</t>
  </si>
  <si>
    <t>Anklam</t>
  </si>
  <si>
    <t>williamjames.anklam@calbaptist.edu</t>
  </si>
  <si>
    <t>Mathematics, Computer Science</t>
  </si>
  <si>
    <t>Ian</t>
  </si>
  <si>
    <t>Deckman</t>
  </si>
  <si>
    <t>iana.deckman@calbaptist.edu</t>
  </si>
  <si>
    <t>Collin</t>
  </si>
  <si>
    <t>Kerker</t>
  </si>
  <si>
    <t>collin.kerker@calbaptist.edu</t>
  </si>
  <si>
    <t>Ashley</t>
  </si>
  <si>
    <t>Hood</t>
  </si>
  <si>
    <t>ashley.hood@calbaptist.edu</t>
  </si>
  <si>
    <t>Domke</t>
  </si>
  <si>
    <t>kaitlynlaurel.domke@calbaptist.edu</t>
  </si>
  <si>
    <t>Russell</t>
  </si>
  <si>
    <t>josephbernard.russell@calbaptist.edu</t>
  </si>
  <si>
    <t>Treto</t>
  </si>
  <si>
    <t>davidalejandro.treto@calbaptist.edu</t>
  </si>
  <si>
    <t>Arturo</t>
  </si>
  <si>
    <t>Valle</t>
  </si>
  <si>
    <t>arturog.valle@calbaptist.edu</t>
  </si>
  <si>
    <t>Aidan</t>
  </si>
  <si>
    <t>Arroyo</t>
  </si>
  <si>
    <t>aidanjohn.arroyo@calbaptist.edu</t>
  </si>
  <si>
    <t>Baeza</t>
  </si>
  <si>
    <t>joshuaalexander.baeza@calbaptist.edu</t>
  </si>
  <si>
    <t>Ella</t>
  </si>
  <si>
    <t>Alcantara</t>
  </si>
  <si>
    <t>ellar.alcantara@calbaptist.edu</t>
  </si>
  <si>
    <t>Limtiaco</t>
  </si>
  <si>
    <t>kaleb.limtiaco@calbaptist.edu</t>
  </si>
  <si>
    <t>Evans</t>
  </si>
  <si>
    <t>davidkent.evans@calbaptist.edu</t>
  </si>
  <si>
    <t>AnalÃ­</t>
  </si>
  <si>
    <t>Mucino</t>
  </si>
  <si>
    <t>anali.mucino@calbaptist.edu</t>
  </si>
  <si>
    <t>Toma</t>
  </si>
  <si>
    <t>deborah.toma@calbaptist.edu</t>
  </si>
  <si>
    <t>Annalisse</t>
  </si>
  <si>
    <t>Leyva</t>
  </si>
  <si>
    <t>annalissemikaela.leyva@calbaptist.edu</t>
  </si>
  <si>
    <t>Harshbarger</t>
  </si>
  <si>
    <t>jameskeith.harshbarger@calbaptist.edu</t>
  </si>
  <si>
    <t>Miguel</t>
  </si>
  <si>
    <t>miguelangel.gonzalez1@calbaptist.edu</t>
  </si>
  <si>
    <t>Felix</t>
  </si>
  <si>
    <t>Cabral</t>
  </si>
  <si>
    <t>felix.cabral@calbaptist.edu</t>
  </si>
  <si>
    <t>Gidalti</t>
  </si>
  <si>
    <t>Chavez</t>
  </si>
  <si>
    <t>gidaltijatniel.chavez@calbaptist.edu</t>
  </si>
  <si>
    <t>Lacayo</t>
  </si>
  <si>
    <t>jorge.lacayo@calbaptist.edu</t>
  </si>
  <si>
    <t>diego.gutierrez1@calbaptist.edu</t>
  </si>
  <si>
    <t>andrewrobson.mourtzanos@calbaptist.edu</t>
  </si>
  <si>
    <t>John</t>
  </si>
  <si>
    <t>Pearson</t>
  </si>
  <si>
    <t>johnelliot.pearson@calbaptist.edu</t>
  </si>
  <si>
    <t>Benson</t>
  </si>
  <si>
    <t>carter.benson@calbaptist.edu</t>
  </si>
  <si>
    <t>Photography</t>
  </si>
  <si>
    <t>Alex</t>
  </si>
  <si>
    <t>Brown</t>
  </si>
  <si>
    <t>alex.brown@calbaptist.edu</t>
  </si>
  <si>
    <t>Kiara</t>
  </si>
  <si>
    <t>Bravo Valenzuela</t>
  </si>
  <si>
    <t>kiara.bravovalenzuela@calbaptist.edu</t>
  </si>
  <si>
    <t>Josiah</t>
  </si>
  <si>
    <t>Berryman</t>
  </si>
  <si>
    <t>josiah.berryman@calbaptist.edu</t>
  </si>
  <si>
    <t>Kayla</t>
  </si>
  <si>
    <t>Koppes</t>
  </si>
  <si>
    <t>kaylan.koppes@calbaptist.edu</t>
  </si>
  <si>
    <t>Jesus</t>
  </si>
  <si>
    <t>Hernandez</t>
  </si>
  <si>
    <t>jesus.hernandez3@calbaptist.edu</t>
  </si>
  <si>
    <t>Del Cid Campos</t>
  </si>
  <si>
    <t>bryanj.delcidcampos@calbaptist.edu</t>
  </si>
  <si>
    <t>Salvador</t>
  </si>
  <si>
    <t>Casanova</t>
  </si>
  <si>
    <t>salvador.casanova@calbaptist.edu</t>
  </si>
  <si>
    <t>Alexa</t>
  </si>
  <si>
    <t>alexa.gonzalez@calbaptist.edu</t>
  </si>
  <si>
    <t>Suk</t>
  </si>
  <si>
    <t>micahyounggil.suk@calbaptist.edu</t>
  </si>
  <si>
    <t>Ryan Thomas</t>
  </si>
  <si>
    <t>Bondoc</t>
  </si>
  <si>
    <t>ryanthomas.bondoc@calbaptist.edu</t>
  </si>
  <si>
    <t>Waggoner</t>
  </si>
  <si>
    <t>matthewthomas.waggoner@calbaptist.edu</t>
  </si>
  <si>
    <t>Mena</t>
  </si>
  <si>
    <t>jamesa.mena@calbaptist.edu</t>
  </si>
  <si>
    <t>Alejandro</t>
  </si>
  <si>
    <t>Alarcon</t>
  </si>
  <si>
    <t>alejandrouriel.alarcon@calbaptist.edu</t>
  </si>
  <si>
    <t>Angel</t>
  </si>
  <si>
    <t>Cancelado</t>
  </si>
  <si>
    <t>angele.cancelado@calbaptist.edu</t>
  </si>
  <si>
    <t>Tatiana</t>
  </si>
  <si>
    <t>tatianamae.hunter@calbaptist.edu</t>
  </si>
  <si>
    <t>ian.garcia@calbaptist.edu</t>
  </si>
  <si>
    <t>Giuseppe</t>
  </si>
  <si>
    <t>Serrao</t>
  </si>
  <si>
    <t>giuseppe.serrao@calbaptist.edu</t>
  </si>
  <si>
    <t>Isabeles</t>
  </si>
  <si>
    <t>mariadelcarmen.isabeles@calbaptist.edu</t>
  </si>
  <si>
    <t>Ed</t>
  </si>
  <si>
    <t>Pineda</t>
  </si>
  <si>
    <t>edlogan.pineda@calbaptist.edu</t>
  </si>
  <si>
    <t>Vasquez</t>
  </si>
  <si>
    <t>gabrielafaith.vasquez@calbaptist.edu</t>
  </si>
  <si>
    <t>Ellie</t>
  </si>
  <si>
    <t>Goltiao</t>
  </si>
  <si>
    <t>elliefaith.goltiao@calbaptist.edu</t>
  </si>
  <si>
    <t>Fischer</t>
  </si>
  <si>
    <t>Mcgrath</t>
  </si>
  <si>
    <t>fischerthomas.mcgrath@calbaptist.edu</t>
  </si>
  <si>
    <t>Murray</t>
  </si>
  <si>
    <t>connorsteven.murray@calbaptist.edu</t>
  </si>
  <si>
    <t>Kroger</t>
  </si>
  <si>
    <t>abigailmadelaine.kroger@calbaptist.edu</t>
  </si>
  <si>
    <t>Benjamin</t>
  </si>
  <si>
    <t>Elmore</t>
  </si>
  <si>
    <t>benjaminneal.elmore@calbaptist.edu</t>
  </si>
  <si>
    <t>Alejandro G.</t>
  </si>
  <si>
    <t>alejandrog.gomez@calbaptist.edu</t>
  </si>
  <si>
    <t>Atienza</t>
  </si>
  <si>
    <t>jessica.atienza@calbaptist.edu</t>
  </si>
  <si>
    <t>Nursing</t>
  </si>
  <si>
    <t>Randeen</t>
  </si>
  <si>
    <t>cooperd.randeen@calbaptist.edu</t>
  </si>
  <si>
    <t>DuPree</t>
  </si>
  <si>
    <t>ethanandrew.dupree@calbaptist.edu</t>
  </si>
  <si>
    <t>Nicholas</t>
  </si>
  <si>
    <t>nicholasgraff.valle@calbaptist.edu</t>
  </si>
  <si>
    <t>eliascarlos.diaz@calbaptist.edu</t>
  </si>
  <si>
    <t>danielr.elias@calbaptist.edu</t>
  </si>
  <si>
    <t>Baladad</t>
  </si>
  <si>
    <t>aidenjoseph.baladad@calbaptist.edu</t>
  </si>
  <si>
    <t>Jessie</t>
  </si>
  <si>
    <t>Gordon</t>
  </si>
  <si>
    <t>jessicamae.gordon@calbaptist.edu</t>
  </si>
  <si>
    <t>Konnor</t>
  </si>
  <si>
    <t>Moshier</t>
  </si>
  <si>
    <t>konnorjames.moshier@calbaptist.edu</t>
  </si>
  <si>
    <t>Schulenberg</t>
  </si>
  <si>
    <t>colem.schulenberg@calbaptist.edu</t>
  </si>
  <si>
    <t>Stevens</t>
  </si>
  <si>
    <t>jack.stevens1@calbaptist.edu</t>
  </si>
  <si>
    <t>Garber</t>
  </si>
  <si>
    <t>jacobperry.garber@calbaptist.edu</t>
  </si>
  <si>
    <t>Karter</t>
  </si>
  <si>
    <t>Fluck</t>
  </si>
  <si>
    <t>karterd.fluck@calbaptist.edu</t>
  </si>
  <si>
    <t>McReynolds</t>
  </si>
  <si>
    <t>caden.mcreynolds@calbaptist.edu</t>
  </si>
  <si>
    <t>Joaquin</t>
  </si>
  <si>
    <t>Luna</t>
  </si>
  <si>
    <t>joaquindiego.luna@calbaptist.edu</t>
  </si>
  <si>
    <t>Barber</t>
  </si>
  <si>
    <t>ashleyn.barber@calbaptist.edu</t>
  </si>
  <si>
    <t>Chris</t>
  </si>
  <si>
    <t>Stock</t>
  </si>
  <si>
    <t>christophershawn.stock@calbaptist.edu</t>
  </si>
  <si>
    <t>Miles</t>
  </si>
  <si>
    <t>Watrous</t>
  </si>
  <si>
    <t>milesd.watrous@calbaptist.edu</t>
  </si>
  <si>
    <t>Ivana</t>
  </si>
  <si>
    <t>Malenkovic</t>
  </si>
  <si>
    <t>ivananela.malenkovic@calbaptist.edu</t>
  </si>
  <si>
    <t>Hayden</t>
  </si>
  <si>
    <t>Updegraff</t>
  </si>
  <si>
    <t>haydena.updegraff@calbaptist.edu</t>
  </si>
  <si>
    <t>Alexander</t>
  </si>
  <si>
    <t>Morente</t>
  </si>
  <si>
    <t>alexandervillavicencio.morente@calbaptist.edu</t>
  </si>
  <si>
    <t>Iliev</t>
  </si>
  <si>
    <t>benjamin.iliev@calbaptist.edu</t>
  </si>
  <si>
    <t>Isaiah</t>
  </si>
  <si>
    <t>Hreische</t>
  </si>
  <si>
    <t>isaiaha.hreische@calbaptist.edu</t>
  </si>
  <si>
    <t>Estrick</t>
  </si>
  <si>
    <t>samueljoseph.estrick@calbaptist.edu</t>
  </si>
  <si>
    <t>Ikenouye</t>
  </si>
  <si>
    <t>colethomas.ikenouye@calbaptist.edu</t>
  </si>
  <si>
    <t>Cox</t>
  </si>
  <si>
    <t>lukequinton.cox@calbaptist.edu</t>
  </si>
  <si>
    <t>Riley</t>
  </si>
  <si>
    <t>Kis</t>
  </si>
  <si>
    <t>rileychristian.kis@calbaptist.edu</t>
  </si>
  <si>
    <t>Drew</t>
  </si>
  <si>
    <t>Harris</t>
  </si>
  <si>
    <t>andrewc.harris@calbaptist.edu</t>
  </si>
  <si>
    <t>Sandoval</t>
  </si>
  <si>
    <t>lucasdavid.sandoval@calbaptist.edu</t>
  </si>
  <si>
    <t>Slagter</t>
  </si>
  <si>
    <t>calebb.slagter@calbaptist.edu</t>
  </si>
  <si>
    <t>Sanika</t>
  </si>
  <si>
    <t>Pawar</t>
  </si>
  <si>
    <t>sanikadilip.pawar@calbaptist.edu</t>
  </si>
  <si>
    <t>Linthicum</t>
  </si>
  <si>
    <t>kyliea.linthicum@calbaptist.edu</t>
  </si>
  <si>
    <t>Agustin</t>
  </si>
  <si>
    <t>agustinangel.castillo@calbaptist.edu</t>
  </si>
  <si>
    <t>Duncan</t>
  </si>
  <si>
    <t>Snow</t>
  </si>
  <si>
    <t>duncanjak.snow@calbaptist.edu</t>
  </si>
  <si>
    <t>Ashlyn</t>
  </si>
  <si>
    <t>ashlyn.davis@calbaptist.edu</t>
  </si>
  <si>
    <t>Patterson</t>
  </si>
  <si>
    <t>diegochristopher.patterson@calbaptist.edu</t>
  </si>
  <si>
    <t>Jang</t>
  </si>
  <si>
    <t>jessica.jang@calbaptist.edu</t>
  </si>
  <si>
    <t>Garrett</t>
  </si>
  <si>
    <t>Francis</t>
  </si>
  <si>
    <t>garrettmorgan.francis@calbaptist.edu</t>
  </si>
  <si>
    <t>Computer Science, Philosophy</t>
  </si>
  <si>
    <t>Kamel</t>
  </si>
  <si>
    <t>david.kamel@calbaptist.edu</t>
  </si>
  <si>
    <t>Aleksandra</t>
  </si>
  <si>
    <t>Antanasijevic</t>
  </si>
  <si>
    <t>aleksandra.antanasijevic@calbaptist.edu</t>
  </si>
  <si>
    <t>Kaewpalug</t>
  </si>
  <si>
    <t>tylerscott.kaewpalug@calbaptist.edu</t>
  </si>
  <si>
    <t>william.henry@calbaptist.edu</t>
  </si>
  <si>
    <t>Erickson</t>
  </si>
  <si>
    <t>micahc.erickson@calbaptist.edu</t>
  </si>
  <si>
    <t>Mabry</t>
  </si>
  <si>
    <t>emmaelicia.mabry@calbaptist.edu</t>
  </si>
  <si>
    <t>Nayeli</t>
  </si>
  <si>
    <t>nayelijmartin@gmail.com</t>
  </si>
  <si>
    <t>Alvarado</t>
  </si>
  <si>
    <t>andrewjonathan.alvarado@calbaptist.edu</t>
  </si>
  <si>
    <t>Valiente</t>
  </si>
  <si>
    <t>andrewjosue.valiente@calbaptist.edu</t>
  </si>
  <si>
    <t>Austin</t>
  </si>
  <si>
    <t>Dickinson</t>
  </si>
  <si>
    <t>austinw.dickinson@calbaptist.edu</t>
  </si>
  <si>
    <t>Kaitlynn</t>
  </si>
  <si>
    <t>Teasley</t>
  </si>
  <si>
    <t>kaitlynn.teasley@calbaptist.edu</t>
  </si>
  <si>
    <t>Priscilla</t>
  </si>
  <si>
    <t>priscillayizhen.lee@calbaptist.edu</t>
  </si>
  <si>
    <t>Kiersten</t>
  </si>
  <si>
    <t>Eads</t>
  </si>
  <si>
    <t>kiersten.eads@calbaptist.edu</t>
  </si>
  <si>
    <t>Jarrett</t>
  </si>
  <si>
    <t>Macias</t>
  </si>
  <si>
    <t>jarrett.macias@calbaptist.edu</t>
  </si>
  <si>
    <t>Jeffrey</t>
  </si>
  <si>
    <t>Fowlkes</t>
  </si>
  <si>
    <t>jeffreyallen.fowlkes@calbaptist.edu</t>
  </si>
  <si>
    <t>Waller</t>
  </si>
  <si>
    <t>calebmichael.waller@calbaptist.edu</t>
  </si>
  <si>
    <t>Buss</t>
  </si>
  <si>
    <t>lukea.buss@calbaptist.edu</t>
  </si>
  <si>
    <t>Justin</t>
  </si>
  <si>
    <t>Nguyen</t>
  </si>
  <si>
    <t>justin.nguyen@calbaptist.edu</t>
  </si>
  <si>
    <t>Eperjesi</t>
  </si>
  <si>
    <t>sean.eperjesi@calbaptist.edu</t>
  </si>
  <si>
    <t>Akira</t>
  </si>
  <si>
    <t>akirasofie.padilla@calbaptist.edu</t>
  </si>
  <si>
    <t>Joziah</t>
  </si>
  <si>
    <t>Vergara</t>
  </si>
  <si>
    <t>joziah.vergara@calbaptist.edu</t>
  </si>
  <si>
    <t>Marquez</t>
  </si>
  <si>
    <t>mauriciogonzalomasin.marquez@calbaptist.edu</t>
  </si>
  <si>
    <t>Kilham</t>
  </si>
  <si>
    <t>kyle.kilham@calbaptist.edu</t>
  </si>
  <si>
    <t>Tolentino</t>
  </si>
  <si>
    <t>andrewcesar.tolentino@calbaptist.edu</t>
  </si>
  <si>
    <t>Manning</t>
  </si>
  <si>
    <t>eli.manning@calbaptist.edu</t>
  </si>
  <si>
    <t>Conor</t>
  </si>
  <si>
    <t>McHorney</t>
  </si>
  <si>
    <t>conorgregory.mchorney@calbaptist.edu</t>
  </si>
  <si>
    <t>Fridrik</t>
  </si>
  <si>
    <t>Tiedemann</t>
  </si>
  <si>
    <t>fridrikedward.tiedemann@calbaptist.edu</t>
  </si>
  <si>
    <t>robertb.reagan@calbaptist.edu</t>
  </si>
  <si>
    <t>evan.ryan@calbaptist.edu</t>
  </si>
  <si>
    <t>Lehr</t>
  </si>
  <si>
    <t>austin.lehr@calbaptist.edu</t>
  </si>
  <si>
    <t>Brody</t>
  </si>
  <si>
    <t>Larsen</t>
  </si>
  <si>
    <t>brodyjohn.larsen@calbaptist.edu</t>
  </si>
  <si>
    <t>Abie</t>
  </si>
  <si>
    <t>abiem.ortiz@calbaptist.edu</t>
  </si>
  <si>
    <t>Sequoia-Rock</t>
  </si>
  <si>
    <t>Hall</t>
  </si>
  <si>
    <t>sequoiarockjeshurun.hall@calbaptist.edu</t>
  </si>
  <si>
    <t>Lani</t>
  </si>
  <si>
    <t>lanijoy.lee@calbaptist.edu</t>
  </si>
  <si>
    <t>trevormichael.johnson@calbaptist.edu</t>
  </si>
  <si>
    <t>Cowan</t>
  </si>
  <si>
    <t>taylorglenn.cowan@calbaptist.edu</t>
  </si>
  <si>
    <t>Jake</t>
  </si>
  <si>
    <t>Baca</t>
  </si>
  <si>
    <t>jakedalton.baca@calbaptist.edu</t>
  </si>
  <si>
    <t>Castaneda</t>
  </si>
  <si>
    <t>nathana.castaneda@calbaptist.edu</t>
  </si>
  <si>
    <t>Joel</t>
  </si>
  <si>
    <t>Burns</t>
  </si>
  <si>
    <t>joelalexender.burns@calbaptist.edu</t>
  </si>
  <si>
    <t>Brian</t>
  </si>
  <si>
    <t>Serrano</t>
  </si>
  <si>
    <t>brianisrael.serrano@calbaptist.edu</t>
  </si>
  <si>
    <t>Giles</t>
  </si>
  <si>
    <t>josiahmathew.giles@calbaptist.edu</t>
  </si>
  <si>
    <t>Jacell</t>
  </si>
  <si>
    <t>Phay</t>
  </si>
  <si>
    <t>jacelljonah.phay@calbaptist.edu</t>
  </si>
  <si>
    <t>Selena</t>
  </si>
  <si>
    <t>Torres</t>
  </si>
  <si>
    <t>selenacarina.torres@calbaptist.edu</t>
  </si>
  <si>
    <t>Ruben</t>
  </si>
  <si>
    <t>Lecaro</t>
  </si>
  <si>
    <t>ruben.lecaro@calbaptist.edu</t>
  </si>
  <si>
    <t>Elliott</t>
  </si>
  <si>
    <t>Willer</t>
  </si>
  <si>
    <t>elliottmathew.willer@calbaptist.edu</t>
  </si>
  <si>
    <t>Arndt</t>
  </si>
  <si>
    <t>nathan.arndt@calbaptist.edu</t>
  </si>
  <si>
    <t>Eaton</t>
  </si>
  <si>
    <t>jacobr.eaton@calbaptist.edu</t>
  </si>
  <si>
    <t>Ron</t>
  </si>
  <si>
    <t>Webb</t>
  </si>
  <si>
    <t>rona.webb@calbaptist.edu</t>
  </si>
  <si>
    <t>Tom</t>
  </si>
  <si>
    <t>Brownfield</t>
  </si>
  <si>
    <t>tbrown8185@gmail.com</t>
  </si>
  <si>
    <t>joshuahernando.gomez@calbaptist.edu</t>
  </si>
  <si>
    <t>Jared</t>
  </si>
  <si>
    <t>Uluan-Birrueta</t>
  </si>
  <si>
    <t>jaredb.uluanbirrueta@calbaptist.edu</t>
  </si>
  <si>
    <t>Elizabeth</t>
  </si>
  <si>
    <t>Bleier</t>
  </si>
  <si>
    <t>elizabethc.bleier@calbaptist.edu</t>
  </si>
  <si>
    <t>Autumn</t>
  </si>
  <si>
    <t>Morlock</t>
  </si>
  <si>
    <t>autumnelizabeth.morlock@calbaptist.edu</t>
  </si>
  <si>
    <t>Hromyk</t>
  </si>
  <si>
    <t>samuelchristian.hromyk@calbaptist.edu</t>
  </si>
  <si>
    <t>Jonathan Abishek</t>
  </si>
  <si>
    <t>Barrie</t>
  </si>
  <si>
    <t>jonathanabishek.barrie@calbaptist.edu</t>
  </si>
  <si>
    <t>Genevieve</t>
  </si>
  <si>
    <t>Cybart</t>
  </si>
  <si>
    <t>genevieverose.cybart@calbaptist.edu</t>
  </si>
  <si>
    <t>Kroeker</t>
  </si>
  <si>
    <t>benjamincaleb.kroeker@calbaptist.edu</t>
  </si>
  <si>
    <t>Rose</t>
  </si>
  <si>
    <t>Davidson</t>
  </si>
  <si>
    <t>rose.davidson@calbaptist.edu</t>
  </si>
  <si>
    <t>Gray</t>
  </si>
  <si>
    <t>hannah.gray1@calbaptist.edu</t>
  </si>
  <si>
    <t>Mathematics</t>
  </si>
  <si>
    <t>Braden</t>
  </si>
  <si>
    <t>Herzog</t>
  </si>
  <si>
    <t>braden.herzog@calbaptist.edu</t>
  </si>
  <si>
    <t>Asariah</t>
  </si>
  <si>
    <t>jasonsean.asariah@calbaptist.edu</t>
  </si>
  <si>
    <t>Colton</t>
  </si>
  <si>
    <t>Wells</t>
  </si>
  <si>
    <t>coltonbruce.wells@calbaptist.edu</t>
  </si>
  <si>
    <t>Wyatt</t>
  </si>
  <si>
    <t>Van Buren</t>
  </si>
  <si>
    <t>wyatt.vanburen@calbaptist.edu</t>
  </si>
  <si>
    <t>Justice</t>
  </si>
  <si>
    <t>Eriksen</t>
  </si>
  <si>
    <t>justicedaniel.eriksen@calbaptist.edu</t>
  </si>
  <si>
    <t>Kameron</t>
  </si>
  <si>
    <t>Fudenna</t>
  </si>
  <si>
    <t>kameronleonard.fudenna@calbaptist.edu</t>
  </si>
  <si>
    <t>zacharya.thompson@calbaptist.edu</t>
  </si>
  <si>
    <t>Dagmar</t>
  </si>
  <si>
    <t>Medrano</t>
  </si>
  <si>
    <t>dagmardamaris.medrano@calbaptist.edu</t>
  </si>
  <si>
    <t>Arcos</t>
  </si>
  <si>
    <t>samanthak.arcos@calbaptist.edu</t>
  </si>
  <si>
    <t>Barrett</t>
  </si>
  <si>
    <t>emily.barrett@calbaptist.edu</t>
  </si>
  <si>
    <t>Health Science</t>
  </si>
  <si>
    <t>Camden</t>
  </si>
  <si>
    <t>Winter</t>
  </si>
  <si>
    <t>camdenjoshuasiaki.winter@calbaptist.edu</t>
  </si>
  <si>
    <t>Foster</t>
  </si>
  <si>
    <t>emmaelizabeth.foster@calbaptist.edu</t>
  </si>
  <si>
    <t>Garland</t>
  </si>
  <si>
    <t>calebm.garland@calbaptist.edu</t>
  </si>
  <si>
    <t>Hicks</t>
  </si>
  <si>
    <t>jacobbradley.hicks@calbaptist.edu</t>
  </si>
  <si>
    <t>Lansang</t>
  </si>
  <si>
    <t>elijahcaleb.lansang@calbaptist.edu</t>
  </si>
  <si>
    <t>Savannah</t>
  </si>
  <si>
    <t>Punak</t>
  </si>
  <si>
    <t>savannahs.punak@calbaptist.edu</t>
  </si>
  <si>
    <t>Juan Carlos</t>
  </si>
  <si>
    <t>Olea</t>
  </si>
  <si>
    <t>juancarlos.olea@calbaptist.edu</t>
  </si>
  <si>
    <t>nicolascesar.lopez@calbaptist.edu</t>
  </si>
  <si>
    <t>Nicandro</t>
  </si>
  <si>
    <t>Rosas</t>
  </si>
  <si>
    <t>nicandro.rosas@calbaptist.edu</t>
  </si>
  <si>
    <t>Devlen</t>
  </si>
  <si>
    <t>Mateo</t>
  </si>
  <si>
    <t>devlen.mateo@calbaptist.edu</t>
  </si>
  <si>
    <t>Sanborn</t>
  </si>
  <si>
    <t>isaiahalbert.sanborn@calbaptist.edu</t>
  </si>
  <si>
    <t>ryananthony.contreras@calbaptist.edu</t>
  </si>
  <si>
    <t>andrewdavid.parker@calbaptist.edu</t>
  </si>
  <si>
    <t>Labnow</t>
  </si>
  <si>
    <t>zacharyd.labnow@calbaptist.edu</t>
  </si>
  <si>
    <t>Albert</t>
  </si>
  <si>
    <t>albertestevan.hernandez@calbaptist.edu</t>
  </si>
  <si>
    <t>Guevarra</t>
  </si>
  <si>
    <t>brandon.guevarra@calbaptist.edu</t>
  </si>
  <si>
    <t>Even</t>
  </si>
  <si>
    <t>Sollie</t>
  </si>
  <si>
    <t>evenf.sollie@calbaptist.edu</t>
  </si>
  <si>
    <t>Herbert</t>
  </si>
  <si>
    <t>Mejia-Munoz</t>
  </si>
  <si>
    <t>herbertr.mejiamunoz@calbaptist.edu</t>
  </si>
  <si>
    <t>Lumley</t>
  </si>
  <si>
    <t>jonathan.lumley@calbaptist.edu</t>
  </si>
  <si>
    <t>Chruszcz</t>
  </si>
  <si>
    <t>johnpaul.chruszcz@calbaptist.edu</t>
  </si>
  <si>
    <t>Mili</t>
  </si>
  <si>
    <t>Anderson</t>
  </si>
  <si>
    <t>mili.anderson@calbaptist.edu</t>
  </si>
  <si>
    <t>Grim</t>
  </si>
  <si>
    <t>randy.grim@calbaptist.edu</t>
  </si>
  <si>
    <t>Petras</t>
  </si>
  <si>
    <t>noahdaniel.petras@calbaptist.edu</t>
  </si>
  <si>
    <t>Maximus</t>
  </si>
  <si>
    <t>Solorzano</t>
  </si>
  <si>
    <t>maximuslee.solorzano@calbaptist.edu</t>
  </si>
  <si>
    <t>Krispin</t>
  </si>
  <si>
    <t>calebjosiah.krispin@calbaptist.edu</t>
  </si>
  <si>
    <t>Marisa</t>
  </si>
  <si>
    <t>Durkin</t>
  </si>
  <si>
    <t>marisa.durkin@calbaptist.edu</t>
  </si>
  <si>
    <t>Interior Design</t>
  </si>
  <si>
    <t>Sanchez</t>
  </si>
  <si>
    <t>miguela.sanchez1@calbaptist.edu</t>
  </si>
  <si>
    <t>matthewedward.lopez@calbaptist.edu</t>
  </si>
  <si>
    <t>Ricky</t>
  </si>
  <si>
    <t>Rivero</t>
  </si>
  <si>
    <t>rickyjesus.rivero@calbaptist.edu</t>
  </si>
  <si>
    <t>Malachi</t>
  </si>
  <si>
    <t>malachij.lopez@calbaptist.edu</t>
  </si>
  <si>
    <t>Danny</t>
  </si>
  <si>
    <t>Franquez</t>
  </si>
  <si>
    <t>danny.franquez@calbaptist.edu</t>
  </si>
  <si>
    <t>Gritters</t>
  </si>
  <si>
    <t>isaacmichael.gritters@calbaptist.edu</t>
  </si>
  <si>
    <t>Petrov</t>
  </si>
  <si>
    <t>christopherp.petrov@calbaptist.edu</t>
  </si>
  <si>
    <t>Adrian</t>
  </si>
  <si>
    <t>Pina</t>
  </si>
  <si>
    <t>adrian.pina@calbaptist.edu</t>
  </si>
  <si>
    <t>Bolton</t>
  </si>
  <si>
    <t>taylorg.bolton@calbaptist.edu</t>
  </si>
  <si>
    <t>Lily</t>
  </si>
  <si>
    <t>Poma</t>
  </si>
  <si>
    <t>lilynoelxiaohuan.poma@calbaptist.edu</t>
  </si>
  <si>
    <t>Graphic Design &amp; Vis Exp</t>
  </si>
  <si>
    <t>Kip</t>
  </si>
  <si>
    <t>kipung.park@calbaptist.edu</t>
  </si>
  <si>
    <t>danielfernando.pineda@calbaptist.edu</t>
  </si>
  <si>
    <t>wyatt.deering@calbaptist.edu</t>
  </si>
  <si>
    <t>Electrical/Computer Engr, Mechanical Engineering</t>
  </si>
  <si>
    <t>Fernandez</t>
  </si>
  <si>
    <t>elixavier.fernandez@calbaptist.edu</t>
  </si>
  <si>
    <t>jorge.rivera@calbaptist.edu</t>
  </si>
  <si>
    <t>Mendoza</t>
  </si>
  <si>
    <t>joser.mendoza@calbaptist.edu</t>
  </si>
  <si>
    <t>Catherine</t>
  </si>
  <si>
    <t>Oser</t>
  </si>
  <si>
    <t>catieelizabeth.oser@calbaptist.edu</t>
  </si>
  <si>
    <t>Hokulani</t>
  </si>
  <si>
    <t>Howard</t>
  </si>
  <si>
    <t>hokulani.howard@calbaptist.edu</t>
  </si>
  <si>
    <t>End</t>
  </si>
  <si>
    <t>amylynn.end@calbaptist.edu</t>
  </si>
  <si>
    <t>Adams</t>
  </si>
  <si>
    <t>rileykristopher.adams@calbaptist.edu</t>
  </si>
  <si>
    <t>Lugo</t>
  </si>
  <si>
    <t>jasminesarah.lugo@calbaptist.edu</t>
  </si>
  <si>
    <t>Issac</t>
  </si>
  <si>
    <t>Ruiz</t>
  </si>
  <si>
    <t>issacmichael.ruiz@calbaptist.edu</t>
  </si>
  <si>
    <t>Naim</t>
  </si>
  <si>
    <t>Khnifs</t>
  </si>
  <si>
    <t>naim.khnifs@calbaptist.edu</t>
  </si>
  <si>
    <t>Julie</t>
  </si>
  <si>
    <t>Moncada</t>
  </si>
  <si>
    <t>julie.moncada@calbaptist.edu</t>
  </si>
  <si>
    <t>Pettiford</t>
  </si>
  <si>
    <t>michaelxavier.pettiford@calbaptist.edu</t>
  </si>
  <si>
    <t>Rodrigo</t>
  </si>
  <si>
    <t>rodrigof.alcaraz@calbaptist.edu</t>
  </si>
  <si>
    <t>Rehard</t>
  </si>
  <si>
    <t>hannaherin.rehard@calbaptist.edu</t>
  </si>
  <si>
    <t>Alec</t>
  </si>
  <si>
    <t>Berghorst</t>
  </si>
  <si>
    <t>alecj.berghorst@calbaptist.edu</t>
  </si>
  <si>
    <t>Ricardo</t>
  </si>
  <si>
    <t>Vargas-Silva</t>
  </si>
  <si>
    <t>ricardo.vargassilva@calbaptist.edu</t>
  </si>
  <si>
    <t>Nied</t>
  </si>
  <si>
    <t>jackthomas.nied@calbaptist.edu</t>
  </si>
  <si>
    <t>Jayden</t>
  </si>
  <si>
    <t>Summers</t>
  </si>
  <si>
    <t>jaydenarthur.summers@calbaptist.edu</t>
  </si>
  <si>
    <t>Walker</t>
  </si>
  <si>
    <t>matthewryan.walker@calbaptist.edu</t>
  </si>
  <si>
    <t>Lawson</t>
  </si>
  <si>
    <t>elijahford.lawson@calbaptist.edu</t>
  </si>
  <si>
    <t>Julia</t>
  </si>
  <si>
    <t>Dagel</t>
  </si>
  <si>
    <t>juliaa.dagel@calbaptist.edu</t>
  </si>
  <si>
    <t>Gianna</t>
  </si>
  <si>
    <t>giannaeve.lawson@calbaptist.edu</t>
  </si>
  <si>
    <t>Orozco</t>
  </si>
  <si>
    <t>jeremyd.orozco@calbaptist.edu</t>
  </si>
  <si>
    <t>Van Haaster</t>
  </si>
  <si>
    <t>graceelizabeth.vanhaaster@calbaptist.edu</t>
  </si>
  <si>
    <t>Westwick</t>
  </si>
  <si>
    <t>garrettmatthew.westwick@calbaptist.edu</t>
  </si>
  <si>
    <t>Titus</t>
  </si>
  <si>
    <t>titus.rehard@calbaptist.edu</t>
  </si>
  <si>
    <t>Hollister</t>
  </si>
  <si>
    <t>andrewjeffrey.hollister@calbaptist.edu</t>
  </si>
  <si>
    <t>Foley</t>
  </si>
  <si>
    <t>loganb.foley@calbaptist.edu</t>
  </si>
  <si>
    <t>Pommer</t>
  </si>
  <si>
    <t>micahstewart.pommer@calbaptist.edu</t>
  </si>
  <si>
    <t>Fady</t>
  </si>
  <si>
    <t>Baskhayroun</t>
  </si>
  <si>
    <t>fady.baskhayroun@calbaptist.edu</t>
  </si>
  <si>
    <t>Lizbeth</t>
  </si>
  <si>
    <t>lizbethisabel.espinoza@calbaptist.edu</t>
  </si>
  <si>
    <t>Kaitlyn</t>
  </si>
  <si>
    <t>Greene</t>
  </si>
  <si>
    <t>kaitlyn.greene@calbaptist.edu</t>
  </si>
  <si>
    <t>Victoria</t>
  </si>
  <si>
    <t>Ugarte</t>
  </si>
  <si>
    <t>victoriahennessy.ugarte@calbaptist.edu</t>
  </si>
  <si>
    <t>Jonah</t>
  </si>
  <si>
    <t>jonahm.parker@calbaptist.edu</t>
  </si>
  <si>
    <t>Clements</t>
  </si>
  <si>
    <t>loganmicheal.clements@calbaptist.edu</t>
  </si>
  <si>
    <t>Barrera</t>
  </si>
  <si>
    <t>william.barrera@calbaptist.edu</t>
  </si>
  <si>
    <t>Anika</t>
  </si>
  <si>
    <t>Ibnat Tuba</t>
  </si>
  <si>
    <t>anika.ibnattuba@calbaptist.edu</t>
  </si>
  <si>
    <t>Juan</t>
  </si>
  <si>
    <t>Neri-Avila</t>
  </si>
  <si>
    <t>juanmanuel.neriavila@calbaptist.edu</t>
  </si>
  <si>
    <t>Mendoza Mondragon</t>
  </si>
  <si>
    <t>juancarlos.mendozamondragon@calbaptist.edu</t>
  </si>
  <si>
    <t>andrewa.smith@calbaptist.edu</t>
  </si>
  <si>
    <t>Jaxon</t>
  </si>
  <si>
    <t>Adrain</t>
  </si>
  <si>
    <t>jaxon.adrain@calbaptist.edu</t>
  </si>
  <si>
    <t>Schmitt</t>
  </si>
  <si>
    <t>joshua.schmitt@calbaptist.edu</t>
  </si>
  <si>
    <t>Franco</t>
  </si>
  <si>
    <t>alan.franco@calbaptist.edu</t>
  </si>
  <si>
    <t>Diane</t>
  </si>
  <si>
    <t>Montellano</t>
  </si>
  <si>
    <t>dianecastro.montellano@calbaptist.edu</t>
  </si>
  <si>
    <t>Dania</t>
  </si>
  <si>
    <t>Cordova</t>
  </si>
  <si>
    <t>daniaalessandra.cordova@calbaptist.edu</t>
  </si>
  <si>
    <t>Klein</t>
  </si>
  <si>
    <t>william.klein@calbaptist.edu</t>
  </si>
  <si>
    <t>Harrison</t>
  </si>
  <si>
    <t>Tincknell</t>
  </si>
  <si>
    <t>harrisongrant.tincknell@calbaptist.edu</t>
  </si>
  <si>
    <t>michaelr.armenta@calbaptist.edu</t>
  </si>
  <si>
    <t>Villegas</t>
  </si>
  <si>
    <t>gabrieljames.villegas@calbaptist.edu</t>
  </si>
  <si>
    <t>Ilish</t>
  </si>
  <si>
    <t>Pena</t>
  </si>
  <si>
    <t>ilish.pena@calbaptist.edu</t>
  </si>
  <si>
    <t>Vargas</t>
  </si>
  <si>
    <t>jesusangel.vargas@calbaptist.edu</t>
  </si>
  <si>
    <t>Crowell</t>
  </si>
  <si>
    <t>williamgabrielpierce.crowell@calbaptist.edu</t>
  </si>
  <si>
    <t>Poonoosamy</t>
  </si>
  <si>
    <t>matthewsundrasen.poonoosamy@calbaptist.edu</t>
  </si>
  <si>
    <t>Lack</t>
  </si>
  <si>
    <t>christian.lack@calbaptist.edu</t>
  </si>
  <si>
    <t>Hensley</t>
  </si>
  <si>
    <t>jasonc.hensley@calbaptist.edu</t>
  </si>
  <si>
    <t>Carney</t>
  </si>
  <si>
    <t>brandonj.carney@calbaptist.edu</t>
  </si>
  <si>
    <t>Josue</t>
  </si>
  <si>
    <t>josue.hernandez1@calbaptist.edu</t>
  </si>
  <si>
    <t>Ringenberg</t>
  </si>
  <si>
    <t>ryanjoseph.ringenberg@calbaptist.edu</t>
  </si>
  <si>
    <t>Jessalyn</t>
  </si>
  <si>
    <t>Qualls</t>
  </si>
  <si>
    <t>jessalyndawn.qualls@calbaptist.edu</t>
  </si>
  <si>
    <t>Sabins</t>
  </si>
  <si>
    <t>landonmateo.sabins@calbaptist.edu</t>
  </si>
  <si>
    <t>Schilz</t>
  </si>
  <si>
    <t>lucaspauldanger.schilz@calbaptist.edu</t>
  </si>
  <si>
    <t>Price</t>
  </si>
  <si>
    <t>ryanl.price@calbaptist.edu</t>
  </si>
  <si>
    <t>Challenger</t>
  </si>
  <si>
    <t>cesartimothy.challenger@calbaptist.edu</t>
  </si>
  <si>
    <t>Breyer</t>
  </si>
  <si>
    <t>joshuaparker.breyer@calbaptist.edu</t>
  </si>
  <si>
    <t>Kathleen</t>
  </si>
  <si>
    <t>Granger</t>
  </si>
  <si>
    <t>kathleenmary.granger@calbaptist.edu</t>
  </si>
  <si>
    <t>Woodard</t>
  </si>
  <si>
    <t>carsonjames.woodard@calbaptist.edu</t>
  </si>
  <si>
    <t>Eiles</t>
  </si>
  <si>
    <t>peterandrew.eiles@calbaptist.edu</t>
  </si>
  <si>
    <t>joshua.patel@calbaptist.edu</t>
  </si>
  <si>
    <t>Roeder</t>
  </si>
  <si>
    <t>alexanderjames.roeder@calbaptist.edu</t>
  </si>
  <si>
    <t>Simonton</t>
  </si>
  <si>
    <t>williamdylan.simonton@calbaptist.edu</t>
  </si>
  <si>
    <t>Catiller</t>
  </si>
  <si>
    <t>emmanoelle.catiller@calbaptist.edu</t>
  </si>
  <si>
    <t>Hofman</t>
  </si>
  <si>
    <t>jennalynn.hofman@calbaptist.edu</t>
  </si>
  <si>
    <t>Azam</t>
  </si>
  <si>
    <t>Shaikh</t>
  </si>
  <si>
    <t>azam.shaikh@calbaptist.edu</t>
  </si>
  <si>
    <t>Nehrbass</t>
  </si>
  <si>
    <t>kathleenruth.nehrbass@calbaptist.edu</t>
  </si>
  <si>
    <t>Wright</t>
  </si>
  <si>
    <t>jaden.wright@calbaptist.edu</t>
  </si>
  <si>
    <t>Fiala</t>
  </si>
  <si>
    <t>jacobmartin.fiala@calbaptist.edu</t>
  </si>
  <si>
    <t>Olsen</t>
  </si>
  <si>
    <t>jonahedward.olsen@calbaptist.edu</t>
  </si>
  <si>
    <t>Christian Studies, Civil Engineering</t>
  </si>
  <si>
    <t>Sander</t>
  </si>
  <si>
    <t>sandertimothy.johnson@calbaptist.edu</t>
  </si>
  <si>
    <t>joshuadavid.ramirez@calbaptist.edu</t>
  </si>
  <si>
    <t>Pulley</t>
  </si>
  <si>
    <t>ethanmichael.pulley@calbaptist.edu</t>
  </si>
  <si>
    <t>robertjohn.powell@calbaptist.edu</t>
  </si>
  <si>
    <t>Wolf</t>
  </si>
  <si>
    <t>noahlee.wolf@calbaptist.edu</t>
  </si>
  <si>
    <t>Kelly</t>
  </si>
  <si>
    <t>pauljoseph.kelly@calbaptist.edu</t>
  </si>
  <si>
    <t>Ava</t>
  </si>
  <si>
    <t>Barbee</t>
  </si>
  <si>
    <t>avarose.barbee@calbaptist.edu</t>
  </si>
  <si>
    <t>Joe</t>
  </si>
  <si>
    <t>joee.yang@calbaptist.edu</t>
  </si>
  <si>
    <t>Frisbee</t>
  </si>
  <si>
    <t>graceelizabeth.frisbee@calbaptist.edu</t>
  </si>
  <si>
    <t>nataliek.pina@calbaptist.edu</t>
  </si>
  <si>
    <t>Johnathan</t>
  </si>
  <si>
    <t>Fierro</t>
  </si>
  <si>
    <t>johnathant.fierro@calbaptist.edu</t>
  </si>
  <si>
    <t>Javier</t>
  </si>
  <si>
    <t>javierjose.sanchez@calbaptist.edu</t>
  </si>
  <si>
    <t>Jay</t>
  </si>
  <si>
    <t>jayn.patel@calbaptist.edu</t>
  </si>
  <si>
    <t>Cammarato</t>
  </si>
  <si>
    <t>nicholassteven.cammarato@calbaptist.edu</t>
  </si>
  <si>
    <t>Criminal Justice, Philosophy</t>
  </si>
  <si>
    <t>Dahlgren</t>
  </si>
  <si>
    <t>elizabethmorgan.dahlgren@calbaptist.edu</t>
  </si>
  <si>
    <t>Sims</t>
  </si>
  <si>
    <t>williamfrederick.sims@calbaptist.edu</t>
  </si>
  <si>
    <t>International Studies, Mechanical Engineering</t>
  </si>
  <si>
    <t>Berkebile</t>
  </si>
  <si>
    <t>samuelthomas.berkebile@calbaptist.edu</t>
  </si>
  <si>
    <t>abigailgrace.smith@calbaptist.edu</t>
  </si>
  <si>
    <t>Intercultural Studies, Spanish</t>
  </si>
  <si>
    <t>brookegianna.hunter@calbaptist.edu</t>
  </si>
  <si>
    <t>Janae</t>
  </si>
  <si>
    <t>Frazier</t>
  </si>
  <si>
    <t>janaea.frazier@calbaptist.edu</t>
  </si>
  <si>
    <t>Artiga</t>
  </si>
  <si>
    <t>benjaminshiloh.artiga@calbaptist.edu</t>
  </si>
  <si>
    <t>Chan</t>
  </si>
  <si>
    <t>matthewrobert.chan@calbaptist.edu</t>
  </si>
  <si>
    <t>Bragg</t>
  </si>
  <si>
    <t>christopherwesley.bragg@calbaptist.edu</t>
  </si>
  <si>
    <t>Engineering Fair</t>
  </si>
  <si>
    <t>Amedee</t>
  </si>
  <si>
    <t>Ngano</t>
  </si>
  <si>
    <t>amedee.ngano@calbaptist.edu</t>
  </si>
  <si>
    <t>Tzu Ying (Yume)</t>
  </si>
  <si>
    <t>Hsu</t>
  </si>
  <si>
    <t>tzuying.hsu@calbaptist.edu</t>
  </si>
  <si>
    <t>jayden.johnson@calbaptist.edu</t>
  </si>
  <si>
    <t>Emmalea</t>
  </si>
  <si>
    <t>Ma</t>
  </si>
  <si>
    <t>emmaleaalexisbo.ma@calbaptist.edu</t>
  </si>
  <si>
    <t>Gordinier</t>
  </si>
  <si>
    <t>madisonpaige.gordinier@calbaptist.edu</t>
  </si>
  <si>
    <t>miakathrine.ortega@calbaptist.edu</t>
  </si>
  <si>
    <t>Talley</t>
  </si>
  <si>
    <t>richards.talley@calbaptist.edu</t>
  </si>
  <si>
    <t>Carrasco</t>
  </si>
  <si>
    <t>danielalexander.carrasco@calbaptist.edu</t>
  </si>
  <si>
    <t>Avery '</t>
  </si>
  <si>
    <t>averykaren.rooney@calbaptist.edu</t>
  </si>
  <si>
    <t>Yaritza</t>
  </si>
  <si>
    <t>Quezada</t>
  </si>
  <si>
    <t>yaritzamichelle.quezada@calbaptist.edu</t>
  </si>
  <si>
    <t>Forensic Psychology</t>
  </si>
  <si>
    <t>Julian John</t>
  </si>
  <si>
    <t>Mathew</t>
  </si>
  <si>
    <t>julianjohn.mathew@calbaptist.edu</t>
  </si>
  <si>
    <t>Parth</t>
  </si>
  <si>
    <t>Kadam</t>
  </si>
  <si>
    <t>parth.kadam@calbaptist.edu</t>
  </si>
  <si>
    <t>Melanie</t>
  </si>
  <si>
    <t>Dieguez</t>
  </si>
  <si>
    <t>melaniechris.dieguez@calbaptist.edu</t>
  </si>
  <si>
    <t>Political Science, Criminal Justice</t>
  </si>
  <si>
    <t>Kiaurra</t>
  </si>
  <si>
    <t>Grinstead</t>
  </si>
  <si>
    <t>kiaurra.grinstead@calbaptist.edu</t>
  </si>
  <si>
    <t>Jordan</t>
  </si>
  <si>
    <t>Arca</t>
  </si>
  <si>
    <t>jordanleanne.arca@calbaptist.edu</t>
  </si>
  <si>
    <t>Communication Studies, Psychology</t>
  </si>
  <si>
    <t>Solomon</t>
  </si>
  <si>
    <t>Negash</t>
  </si>
  <si>
    <t>solomon.negash@calbaptist.edu</t>
  </si>
  <si>
    <t>McHantaf</t>
  </si>
  <si>
    <t>frederickkamal.mchantaf@calbaptist.edu</t>
  </si>
  <si>
    <t>Angelica</t>
  </si>
  <si>
    <t>Patillo</t>
  </si>
  <si>
    <t>angelicaleilani.patillo@calbaptist.edu</t>
  </si>
  <si>
    <t>TeAnna</t>
  </si>
  <si>
    <t>Bermudez</t>
  </si>
  <si>
    <t>teannamarie.bermudez@calbaptist.edu</t>
  </si>
  <si>
    <t>Samperio</t>
  </si>
  <si>
    <t>daniel.samperio@calbaptist.edu</t>
  </si>
  <si>
    <t>Pre-Nursing Curriculum, Health &amp; Human Sciences</t>
  </si>
  <si>
    <t>rebeccayiling.lee@calbaptist.edu</t>
  </si>
  <si>
    <t>Jaley</t>
  </si>
  <si>
    <t>Croy</t>
  </si>
  <si>
    <t>jaleycarolyn.croy@calbaptist.edu</t>
  </si>
  <si>
    <t>Isis</t>
  </si>
  <si>
    <t>isis.ramirez@calbaptist.edu</t>
  </si>
  <si>
    <t>Zac</t>
  </si>
  <si>
    <t>Aaliyah</t>
  </si>
  <si>
    <t>Epps</t>
  </si>
  <si>
    <t>aaliyahm.epps@calbaptist.edu</t>
  </si>
  <si>
    <t>Obledo</t>
  </si>
  <si>
    <t>jessicairene.obledo@calbaptist.edu</t>
  </si>
  <si>
    <t>Sigala</t>
  </si>
  <si>
    <t>alan.sigala@calbaptist.edu</t>
  </si>
  <si>
    <t>Megan</t>
  </si>
  <si>
    <t>Rakoski</t>
  </si>
  <si>
    <t>megana.rakoski@calbaptist.edu</t>
  </si>
  <si>
    <t>jasminestarr.contreras@calbaptist.edu</t>
  </si>
  <si>
    <t>Haydee</t>
  </si>
  <si>
    <t>Munoz-Dionicio</t>
  </si>
  <si>
    <t>haydeezulay.munozdionicio@calbaptist.edu</t>
  </si>
  <si>
    <t>Jisauri</t>
  </si>
  <si>
    <t>Duarte</t>
  </si>
  <si>
    <t>jisauriivan.duarte@calbaptist.edu</t>
  </si>
  <si>
    <t>Cossette</t>
  </si>
  <si>
    <t>Campos</t>
  </si>
  <si>
    <t>cossettedanielle.campos@calbaptist.edu</t>
  </si>
  <si>
    <t>Biomedical Sciences</t>
  </si>
  <si>
    <t>Bridgette</t>
  </si>
  <si>
    <t>bridgette.herrera@calbaptist.edu</t>
  </si>
  <si>
    <t>Psychology, Criminal Justice</t>
  </si>
  <si>
    <t>Erial</t>
  </si>
  <si>
    <t>Lara</t>
  </si>
  <si>
    <t>erialrenee.lara@calbaptist.edu</t>
  </si>
  <si>
    <t>Zahra</t>
  </si>
  <si>
    <t>Mosquera</t>
  </si>
  <si>
    <t>zahrak.mosquera@calbaptist.edu</t>
  </si>
  <si>
    <t>Houston</t>
  </si>
  <si>
    <t>bradenedward.houston@calbaptist.edu</t>
  </si>
  <si>
    <t>Sociology, Psychology</t>
  </si>
  <si>
    <t>Chelsey</t>
  </si>
  <si>
    <t>Morgan</t>
  </si>
  <si>
    <t>chelseynicole.morgan@calbaptist.edu</t>
  </si>
  <si>
    <t>stephaniemonique.avila@calbaptist.edu</t>
  </si>
  <si>
    <t>Healthcare Admin</t>
  </si>
  <si>
    <t>Jahdai</t>
  </si>
  <si>
    <t>Dwyer</t>
  </si>
  <si>
    <t>jahdaia.dwyer@calbaptist.edu</t>
  </si>
  <si>
    <t>Chrystione</t>
  </si>
  <si>
    <t>Warren</t>
  </si>
  <si>
    <t>chrystioned.warren@calbaptist.edu</t>
  </si>
  <si>
    <t>Musaib</t>
  </si>
  <si>
    <t>Kamil</t>
  </si>
  <si>
    <t>musaib.kamil@calbaptist.edu</t>
  </si>
  <si>
    <t>Suggs</t>
  </si>
  <si>
    <t>elizabeth.suggs@calbaptist.edu</t>
  </si>
  <si>
    <t>Philosophy, Psychology</t>
  </si>
  <si>
    <t>Troy</t>
  </si>
  <si>
    <t>Barbarin Jr</t>
  </si>
  <si>
    <t>troy.barbarinjr@calbaptist.edu</t>
  </si>
  <si>
    <t>Sofia</t>
  </si>
  <si>
    <t>Gonsalez</t>
  </si>
  <si>
    <t>sofiasaraih.gonsalez@calbaptist.edu</t>
  </si>
  <si>
    <t>Pre-Elementary Education</t>
  </si>
  <si>
    <t>Melissa</t>
  </si>
  <si>
    <t>Bernal</t>
  </si>
  <si>
    <t>melissa.bernal@calbaptist.edu</t>
  </si>
  <si>
    <t>School Counseling</t>
  </si>
  <si>
    <t>Elvira</t>
  </si>
  <si>
    <t>Martefleac</t>
  </si>
  <si>
    <t>elvira.martefleac@calbaptist.edu</t>
  </si>
  <si>
    <t>Karina</t>
  </si>
  <si>
    <t>Ibarra</t>
  </si>
  <si>
    <t>karina.ibarra@calbaptist.edu</t>
  </si>
  <si>
    <t>Kevin</t>
  </si>
  <si>
    <t>Monroy</t>
  </si>
  <si>
    <t>kevinmanuel.monroy@calbaptist.edu</t>
  </si>
  <si>
    <t>nathaniela.gordon@calbaptist.edu</t>
  </si>
  <si>
    <t>Kailani_Nanea</t>
  </si>
  <si>
    <t>Balbas</t>
  </si>
  <si>
    <t>kailaninanearecaido.balbas@calbaptist.edu</t>
  </si>
  <si>
    <t>Aviation Management, Aviation Flight</t>
  </si>
  <si>
    <t>Auztin Gaebriel</t>
  </si>
  <si>
    <t>Villamil</t>
  </si>
  <si>
    <t>auztingaebrielcaubalejo.villamil@calbaptist.edu</t>
  </si>
  <si>
    <t>Charolla</t>
  </si>
  <si>
    <t>frankmartin.charolla@calbaptist.edu</t>
  </si>
  <si>
    <t>Aviation Flight</t>
  </si>
  <si>
    <t>Khoi</t>
  </si>
  <si>
    <t>Van</t>
  </si>
  <si>
    <t>khoiducnguyen.van@calbaptist.edu</t>
  </si>
  <si>
    <t>Giselle</t>
  </si>
  <si>
    <t>Arreola</t>
  </si>
  <si>
    <t>giselle.arreola@calbaptist.edu</t>
  </si>
  <si>
    <t>Culp</t>
  </si>
  <si>
    <t>sydneychristina.culp@calbaptist.edu</t>
  </si>
  <si>
    <t>Amanda</t>
  </si>
  <si>
    <t>Younes</t>
  </si>
  <si>
    <t>amanda.younes@calbaptist.edu</t>
  </si>
  <si>
    <t>Oscar</t>
  </si>
  <si>
    <t>Soriano</t>
  </si>
  <si>
    <t>oscarjesus.soriano@calbaptist.edu</t>
  </si>
  <si>
    <t>Ouyang</t>
  </si>
  <si>
    <t>ethan.ouyang@calbaptist.edu</t>
  </si>
  <si>
    <t>Soham</t>
  </si>
  <si>
    <t>Saleem</t>
  </si>
  <si>
    <t>soham.saleem@calbaptist.edu</t>
  </si>
  <si>
    <t>Clinical Psychology</t>
  </si>
  <si>
    <t>Samriddhi Sudhanshu</t>
  </si>
  <si>
    <t>Agarwal</t>
  </si>
  <si>
    <t>samriddhisudhanshu.agarwal@calbaptist.edu</t>
  </si>
  <si>
    <t>Kaira</t>
  </si>
  <si>
    <t>Prieto</t>
  </si>
  <si>
    <t>kairapearly.prieto@calbaptist.edu</t>
  </si>
  <si>
    <t>Nancy</t>
  </si>
  <si>
    <t>Jwaied</t>
  </si>
  <si>
    <t>nancygloria.jwaied@calbaptist.edu</t>
  </si>
  <si>
    <t>Public Health</t>
  </si>
  <si>
    <t>Patty</t>
  </si>
  <si>
    <t>De Santiago</t>
  </si>
  <si>
    <t>pattysomang.desantiago@calbaptist.edu</t>
  </si>
  <si>
    <t>Ayleen</t>
  </si>
  <si>
    <t>ayleenchelise.contreras@calbaptist.edu</t>
  </si>
  <si>
    <t>Pre-Nursing Curriculum</t>
  </si>
  <si>
    <t>Rebekah</t>
  </si>
  <si>
    <t>Jow</t>
  </si>
  <si>
    <t>rebekahkatelyn.jow@calbaptist.edu</t>
  </si>
  <si>
    <t>Shanteal</t>
  </si>
  <si>
    <t>mariashanteal.martinez@calbaptist.edu</t>
  </si>
  <si>
    <t>Reetvy</t>
  </si>
  <si>
    <t>reetvyhiren.patel@calbaptist.edu</t>
  </si>
  <si>
    <t>briana.gonzalez1@calbaptist.edu</t>
  </si>
  <si>
    <t>Bridget</t>
  </si>
  <si>
    <t>maryhelen.bridget@calbaptist.edu</t>
  </si>
  <si>
    <t>Jacobo</t>
  </si>
  <si>
    <t>natalieabigail.jacobo@calbaptist.edu</t>
  </si>
  <si>
    <t>ShaRena</t>
  </si>
  <si>
    <t>Steeple</t>
  </si>
  <si>
    <t>sharenab.steeple@calbaptist.edu</t>
  </si>
  <si>
    <t>Miranda Flores</t>
  </si>
  <si>
    <t>jesusalejandro.mirandaflores@calbaptist.edu</t>
  </si>
  <si>
    <t>Lea</t>
  </si>
  <si>
    <t>Bendantunguka</t>
  </si>
  <si>
    <t>leauwera.bendantunguka@calbaptist.edu</t>
  </si>
  <si>
    <t>International Studies</t>
  </si>
  <si>
    <t>Joud</t>
  </si>
  <si>
    <t>Aghyorli Zalt</t>
  </si>
  <si>
    <t>joud.aghyorlizalt@calbaptist.edu</t>
  </si>
  <si>
    <t>Mckenzie</t>
  </si>
  <si>
    <t>mckenzielee.espinoza@calbaptist.edu</t>
  </si>
  <si>
    <t>Drossel</t>
  </si>
  <si>
    <t>emilyariana.drossel@calbaptist.edu</t>
  </si>
  <si>
    <t>Harmon</t>
  </si>
  <si>
    <t>jenna.harmon@calbaptist.edu</t>
  </si>
  <si>
    <t>Parks</t>
  </si>
  <si>
    <t>josiah.parks@calbaptist.edu</t>
  </si>
  <si>
    <t>Christian Ministries, Business Administration</t>
  </si>
  <si>
    <t>Regan</t>
  </si>
  <si>
    <t>reganelizabeth.rodriguez@calbaptist.edu</t>
  </si>
  <si>
    <t>Rosa</t>
  </si>
  <si>
    <t>rosairis.rivera@calbaptist.edu</t>
  </si>
  <si>
    <t>Alexia</t>
  </si>
  <si>
    <t>Kingsley</t>
  </si>
  <si>
    <t>alexiarose.kingsley@calbaptist.edu</t>
  </si>
  <si>
    <t>Indhira</t>
  </si>
  <si>
    <t>Gagnon</t>
  </si>
  <si>
    <t>indhira.gagnon@calbaptist.edu</t>
  </si>
  <si>
    <t>Mansheim</t>
  </si>
  <si>
    <t>tylermatthew.mansheim@calbaptist.edu</t>
  </si>
  <si>
    <t>Samija</t>
  </si>
  <si>
    <t>Camacho</t>
  </si>
  <si>
    <t>samijafaithbianca.camacho@calbaptist.edu</t>
  </si>
  <si>
    <t>Stephen</t>
  </si>
  <si>
    <t>Lyles</t>
  </si>
  <si>
    <t>stephen.lyles@calbaptist.edu</t>
  </si>
  <si>
    <t>Delaney</t>
  </si>
  <si>
    <t>Cordes</t>
  </si>
  <si>
    <t>delaneykate.cordes@calbaptist.edu</t>
  </si>
  <si>
    <t>Creative Writing, Exercise Science</t>
  </si>
  <si>
    <t>Margaret</t>
  </si>
  <si>
    <t>margaret.aguilar@calbaptist.edu</t>
  </si>
  <si>
    <t>Communctn Sci &amp; Disorder</t>
  </si>
  <si>
    <t>Woolfork</t>
  </si>
  <si>
    <t>jordanp.woolfork@calbaptist.edu</t>
  </si>
  <si>
    <t>Illustration</t>
  </si>
  <si>
    <t>Adedotun</t>
  </si>
  <si>
    <t>Akinsunmi</t>
  </si>
  <si>
    <t>adedotunabiola.akinsunmi@calbaptist.edu</t>
  </si>
  <si>
    <t>Lyle</t>
  </si>
  <si>
    <t>Schroeder</t>
  </si>
  <si>
    <t>lyleharvey.schroeder@calbaptist.edu</t>
  </si>
  <si>
    <t>Ember</t>
  </si>
  <si>
    <t>Bloxham</t>
  </si>
  <si>
    <t>emberreann.bloxham@calbaptist.edu</t>
  </si>
  <si>
    <t>Forensic Chemistry</t>
  </si>
  <si>
    <t>mia.pineda1@calbaptist.edu</t>
  </si>
  <si>
    <t>Conquest</t>
  </si>
  <si>
    <t>zacharyjames.conquest@calbaptist.edu</t>
  </si>
  <si>
    <t>English</t>
  </si>
  <si>
    <t>Claire</t>
  </si>
  <si>
    <t>Allardyce</t>
  </si>
  <si>
    <t>clairemarie.allardyce@calbaptist.edu</t>
  </si>
  <si>
    <t>Arce</t>
  </si>
  <si>
    <t>susan.arce@calbaptist.edu</t>
  </si>
  <si>
    <t>Villagomez Arellano</t>
  </si>
  <si>
    <t>grace.villagomezarellano@calbaptist.edu</t>
  </si>
  <si>
    <t>McKenna</t>
  </si>
  <si>
    <t>Alvarez</t>
  </si>
  <si>
    <t>mckennalynn.alvarez@calbaptist.edu</t>
  </si>
  <si>
    <t>Reyes</t>
  </si>
  <si>
    <t>christiano.reyes@calbaptist.edu</t>
  </si>
  <si>
    <t>Film</t>
  </si>
  <si>
    <t>Ronisha</t>
  </si>
  <si>
    <t>ronishal.jessie@calbaptist.edu</t>
  </si>
  <si>
    <t>Soto-Warhop</t>
  </si>
  <si>
    <t>christophermilo.sotowarhop@calbaptist.edu</t>
  </si>
  <si>
    <t>stephanie.aguilar1@calbaptist.edu</t>
  </si>
  <si>
    <t>Social Work</t>
  </si>
  <si>
    <t>Jose Luis</t>
  </si>
  <si>
    <t>joseluis.pineda@calbaptist.edu</t>
  </si>
  <si>
    <t>Johanna</t>
  </si>
  <si>
    <t>Zamano</t>
  </si>
  <si>
    <t>johannaa.zamano@calbaptist.edu</t>
  </si>
  <si>
    <t>Chestnut</t>
  </si>
  <si>
    <t>graceevelyn.chestnut@calbaptist.edu</t>
  </si>
  <si>
    <t>Sophie</t>
  </si>
  <si>
    <t>Vijayam</t>
  </si>
  <si>
    <t>sophievachna.vijayam@calbaptist.edu</t>
  </si>
  <si>
    <t>Pankey</t>
  </si>
  <si>
    <t>kaylaa.pankey@calbaptist.edu</t>
  </si>
  <si>
    <t>stephanier.vega@calbaptist.edu</t>
  </si>
  <si>
    <t>Annie</t>
  </si>
  <si>
    <t>Whitney</t>
  </si>
  <si>
    <t>anniemargaret.whitney@calbaptist.edu</t>
  </si>
  <si>
    <t>Harshitha</t>
  </si>
  <si>
    <t>Paladugu</t>
  </si>
  <si>
    <t>harshitha.paladugu@calbaptist.edu</t>
  </si>
  <si>
    <t>Education</t>
  </si>
  <si>
    <t>Clarissa</t>
  </si>
  <si>
    <t>clarissalizette.flores@calbaptist.edu</t>
  </si>
  <si>
    <t>Natalia</t>
  </si>
  <si>
    <t>natalia.martin@calbaptist.edu</t>
  </si>
  <si>
    <t>Calderon</t>
  </si>
  <si>
    <t>adrianfrancisco.calderon@calbaptist.edu</t>
  </si>
  <si>
    <t>Adianna</t>
  </si>
  <si>
    <t>adianna.smith@calbaptist.edu</t>
  </si>
  <si>
    <t>Early Childhood Studies</t>
  </si>
  <si>
    <t>Lucero</t>
  </si>
  <si>
    <t>Castro</t>
  </si>
  <si>
    <t>luceromariela.castro@calbaptist.edu</t>
  </si>
  <si>
    <t>Jacqueline</t>
  </si>
  <si>
    <t>Zazueta</t>
  </si>
  <si>
    <t>jacquelineveronica.zazueta@calbaptist.edu</t>
  </si>
  <si>
    <t>Anthropology</t>
  </si>
  <si>
    <t>Nolan</t>
  </si>
  <si>
    <t>Lamberth</t>
  </si>
  <si>
    <t>nolanm.lamberth@calbaptist.edu</t>
  </si>
  <si>
    <t>Philosophy</t>
  </si>
  <si>
    <t>Huffman</t>
  </si>
  <si>
    <t>lukedavid.huffman@calbaptist.edu</t>
  </si>
  <si>
    <t>Blake</t>
  </si>
  <si>
    <t>emmaeleanor.blake@calbaptist.edu</t>
  </si>
  <si>
    <t>Christian Studies, Liberal Arts</t>
  </si>
  <si>
    <t>emilyalexandra.leon@calbaptist.edu</t>
  </si>
  <si>
    <t>Jhun</t>
  </si>
  <si>
    <t>Bagro</t>
  </si>
  <si>
    <t>jhun.bagro@calbaptist.edu</t>
  </si>
  <si>
    <t>Cybersecurity</t>
  </si>
  <si>
    <t>Naomi</t>
  </si>
  <si>
    <t>naomirenee.hekman@calbaptist.edu</t>
  </si>
  <si>
    <t>Hluchan</t>
  </si>
  <si>
    <t>brandonc.hluchan@calbaptist.edu</t>
  </si>
  <si>
    <t>Philosophy, Civil Engineering, Christian Studies</t>
  </si>
  <si>
    <t>Joselyn</t>
  </si>
  <si>
    <t>Enciso</t>
  </si>
  <si>
    <t>joselynf.enciso@calbaptist.edu</t>
  </si>
  <si>
    <t>Penelope</t>
  </si>
  <si>
    <t>peneloperain.perez@calbaptist.edu</t>
  </si>
  <si>
    <t>Nya</t>
  </si>
  <si>
    <t>nyaangelique.lucas@calbaptist.edu</t>
  </si>
  <si>
    <t>mckennareese.williams@calbaptist.edu</t>
  </si>
  <si>
    <t>Santos</t>
  </si>
  <si>
    <t>kelly.santos@calbaptist.edu</t>
  </si>
  <si>
    <t>Celeste</t>
  </si>
  <si>
    <t>celestecasandra.torres@calbaptist.edu</t>
  </si>
  <si>
    <t>samanthafaith.jung@calbaptist.edu</t>
  </si>
  <si>
    <t>Kailani</t>
  </si>
  <si>
    <t>Rjiejahh</t>
  </si>
  <si>
    <t>kailanin.rjiejahh@calbaptist.edu</t>
  </si>
  <si>
    <t>Biochem Molecular Bio</t>
  </si>
  <si>
    <t>Josiab</t>
  </si>
  <si>
    <t>Her</t>
  </si>
  <si>
    <t>josiab.her@calbaptist.edu</t>
  </si>
  <si>
    <t>Katherine</t>
  </si>
  <si>
    <t>katherineelizabeth.lee@calbaptist.edu</t>
  </si>
  <si>
    <t>Sienna</t>
  </si>
  <si>
    <t>Sherlin</t>
  </si>
  <si>
    <t>siennaakina.sherlin@calbaptist.edu</t>
  </si>
  <si>
    <t>Lepe</t>
  </si>
  <si>
    <t>katiealise.lepe@calbaptist.edu</t>
  </si>
  <si>
    <t>Darrin</t>
  </si>
  <si>
    <t>Moss</t>
  </si>
  <si>
    <t>darrinjames.moss@calbaptist.edu</t>
  </si>
  <si>
    <t>Linfoot</t>
  </si>
  <si>
    <t>briannaandrea.linfoot@calbaptist.edu</t>
  </si>
  <si>
    <t>nicolas.valenzuela@calbaptist.edu</t>
  </si>
  <si>
    <t>Upperman</t>
  </si>
  <si>
    <t>samanthalynn.upperman@calbaptist.edu</t>
  </si>
  <si>
    <t>Mikayla</t>
  </si>
  <si>
    <t>Van Ness</t>
  </si>
  <si>
    <t>mikaylam.vanness@calbaptist.edu</t>
  </si>
  <si>
    <t>Moises</t>
  </si>
  <si>
    <t>Fuentes</t>
  </si>
  <si>
    <t>moisesr.fuentes@calbaptist.edu</t>
  </si>
  <si>
    <t>Andrea</t>
  </si>
  <si>
    <t>andrea.vargas@calbaptist.edu</t>
  </si>
  <si>
    <t>jasmine.chavez@calbaptist.edu</t>
  </si>
  <si>
    <t>Talisa</t>
  </si>
  <si>
    <t>talisasofia.herrera@calbaptist.edu</t>
  </si>
  <si>
    <t>Antonio</t>
  </si>
  <si>
    <t>Bowuo</t>
  </si>
  <si>
    <t>aabowuo@yahoo.com</t>
  </si>
  <si>
    <t>Medina</t>
  </si>
  <si>
    <t>melissa.medina1@calbaptist.edu</t>
  </si>
  <si>
    <t>sirhondes.williams@calbaptist.edu</t>
  </si>
  <si>
    <t>Muro-Ramos</t>
  </si>
  <si>
    <t>emilye.muroramos@calbaptist.edu</t>
  </si>
  <si>
    <t>victoriaamber.thompson@calbaptist.edu</t>
  </si>
  <si>
    <t>Undeclared</t>
  </si>
  <si>
    <t>Fulce</t>
  </si>
  <si>
    <t>lucaswilliam.fulce@calbaptist.edu</t>
  </si>
  <si>
    <t>Damaris</t>
  </si>
  <si>
    <t>Cibrian</t>
  </si>
  <si>
    <t>damaris.cibrian@calbaptist.edu</t>
  </si>
  <si>
    <t>Guerrero</t>
  </si>
  <si>
    <t>mirandaleigh.guerrero@calbaptist.edu</t>
  </si>
  <si>
    <t>Colette</t>
  </si>
  <si>
    <t>Curry</t>
  </si>
  <si>
    <t>coletteelise.curry@calbaptist.edu</t>
  </si>
  <si>
    <t>Music, Mathematics</t>
  </si>
  <si>
    <t>angelicamarie.sandoval@calbaptist.edu</t>
  </si>
  <si>
    <t>Tara Ashley</t>
  </si>
  <si>
    <t>Carino</t>
  </si>
  <si>
    <t>taraashleyi.carino@calbaptist.edu</t>
  </si>
  <si>
    <t>Sharp</t>
  </si>
  <si>
    <t>isabelladanielle.sharp@calbaptist.edu</t>
  </si>
  <si>
    <t>Yongqin</t>
  </si>
  <si>
    <t>Wang</t>
  </si>
  <si>
    <t>yongqin.wang@calbaptist.edu</t>
  </si>
  <si>
    <t>Tsang</t>
  </si>
  <si>
    <t>jadenc.tsang@calbaptist.edu</t>
  </si>
  <si>
    <t>Masters of Business Administration</t>
  </si>
  <si>
    <t>Fall Fair</t>
  </si>
  <si>
    <t>Desiree</t>
  </si>
  <si>
    <t>Grijalva</t>
  </si>
  <si>
    <t>desireeirene.grijalva@calbaptist.edu</t>
  </si>
  <si>
    <t>josiahjuan.aguilar@calbaptist.edu</t>
  </si>
  <si>
    <t>Kacey</t>
  </si>
  <si>
    <t>Infante</t>
  </si>
  <si>
    <t>kaceyfabianne.infante@calbaptist.edu</t>
  </si>
  <si>
    <t>Ivan</t>
  </si>
  <si>
    <t>ivana.lopez@calbaptist.edu</t>
  </si>
  <si>
    <t>Guevara</t>
  </si>
  <si>
    <t>andrewgabriel.guevara@calbaptist.edu</t>
  </si>
  <si>
    <t>Oweiss</t>
  </si>
  <si>
    <t>gracehope.oweiss@calbaptist.edu</t>
  </si>
  <si>
    <t>Cleary</t>
  </si>
  <si>
    <t>mark.cleary@calbaptist.edu</t>
  </si>
  <si>
    <t>Defferding</t>
  </si>
  <si>
    <t>haileyrae.defferding@calbaptist.edu</t>
  </si>
  <si>
    <t>keiraarlene.martin@calbaptist.edu</t>
  </si>
  <si>
    <t>Mutschler</t>
  </si>
  <si>
    <t>adamj.mutschler@calbaptist.edu</t>
  </si>
  <si>
    <t>Alma</t>
  </si>
  <si>
    <t>almamicaela.ramos@calbaptist.edu</t>
  </si>
  <si>
    <t>Dominguez Alvarado</t>
  </si>
  <si>
    <t>edgara.dominguezalvarado@calbaptist.edu</t>
  </si>
  <si>
    <t>melissa.gomez2@calbaptist.edu</t>
  </si>
  <si>
    <t>Elianne</t>
  </si>
  <si>
    <t>eliannerenee.wang@calbaptist.edu</t>
  </si>
  <si>
    <t>eliasr.felix@calbaptist.edu</t>
  </si>
  <si>
    <t>Pinon</t>
  </si>
  <si>
    <t>hannahadeline.pinon@calbaptist.edu</t>
  </si>
  <si>
    <t>Colson</t>
  </si>
  <si>
    <t>Bosman</t>
  </si>
  <si>
    <t>colson.bosman@calbaptist.edu</t>
  </si>
  <si>
    <t>Akintimoye</t>
  </si>
  <si>
    <t>gracemodupe.akintimoye@calbaptist.edu</t>
  </si>
  <si>
    <t>angelica.perez2@calbaptist.edu</t>
  </si>
  <si>
    <t>Reyna</t>
  </si>
  <si>
    <t>miguelangel.reyna@calbaptist.edu</t>
  </si>
  <si>
    <t>chris.campos@calbaptist.edu</t>
  </si>
  <si>
    <t>jadenchristian.arcos@calbaptist.edu</t>
  </si>
  <si>
    <t>De La O</t>
  </si>
  <si>
    <t>austinkai.delao@calbaptist.edu</t>
  </si>
  <si>
    <t>Chloe</t>
  </si>
  <si>
    <t>Slemmer</t>
  </si>
  <si>
    <t>chloea.slemmer@calbaptist.edu</t>
  </si>
  <si>
    <t>Escobar</t>
  </si>
  <si>
    <t>emmao.escobar@calbaptist.edu</t>
  </si>
  <si>
    <t>Marcolesco</t>
  </si>
  <si>
    <t>lukejacob.marcolesco@calbaptist.edu</t>
  </si>
  <si>
    <t>Katia</t>
  </si>
  <si>
    <t>Quintero</t>
  </si>
  <si>
    <t>katia.quintero@calbaptist.edu</t>
  </si>
  <si>
    <t>Jennifer</t>
  </si>
  <si>
    <t>jennifer.camacho@calbaptist.edu</t>
  </si>
  <si>
    <t>abigail.garcia@calbaptist.edu</t>
  </si>
  <si>
    <t>Audrey</t>
  </si>
  <si>
    <t>Litteral</t>
  </si>
  <si>
    <t>audreyc.litteral@calbaptist.edu</t>
  </si>
  <si>
    <t>Alexy</t>
  </si>
  <si>
    <t>Casas</t>
  </si>
  <si>
    <t>alexygrace.casas@calbaptist.edu</t>
  </si>
  <si>
    <t>Juliana</t>
  </si>
  <si>
    <t>Barillas</t>
  </si>
  <si>
    <t>julianabella.barillas@calbaptist.edu</t>
  </si>
  <si>
    <t>maya.adrian@calbaptist.edu</t>
  </si>
  <si>
    <t>Nazaire</t>
  </si>
  <si>
    <t>LeBlanc</t>
  </si>
  <si>
    <t>nazaireanthony.leblanc@calbaptist.edu</t>
  </si>
  <si>
    <t>juanantonio.rodriguez@calbaptist.edu</t>
  </si>
  <si>
    <t>Anna</t>
  </si>
  <si>
    <t>Miller</t>
  </si>
  <si>
    <t>annajane.miller@calbaptist.edu</t>
  </si>
  <si>
    <t>Giovanny</t>
  </si>
  <si>
    <t>giovannyalexandro.alvarez@calbaptist.edu</t>
  </si>
  <si>
    <t>Tristen</t>
  </si>
  <si>
    <t>Promer</t>
  </si>
  <si>
    <t>tristendaniel.promer@calbaptist.edu</t>
  </si>
  <si>
    <t>Jimmy</t>
  </si>
  <si>
    <t>Maceda</t>
  </si>
  <si>
    <t>jimmy.maceda@calbaptist.edu</t>
  </si>
  <si>
    <t>oscar.ruiz@calbaptist.edu</t>
  </si>
  <si>
    <t>Rojas Jr</t>
  </si>
  <si>
    <t>jose.rojasjr@calbaptist.edu</t>
  </si>
  <si>
    <t>Luevano</t>
  </si>
  <si>
    <t>matthewgiovanni.luevano@calbaptist.edu</t>
  </si>
  <si>
    <t>Daphne</t>
  </si>
  <si>
    <t>Bird</t>
  </si>
  <si>
    <t>daphnes.bird@calbaptist.edu</t>
  </si>
  <si>
    <t>Gaven</t>
  </si>
  <si>
    <t>McGhee</t>
  </si>
  <si>
    <t>gavendavid.mcghee@calbaptist.edu</t>
  </si>
  <si>
    <t>Dayana</t>
  </si>
  <si>
    <t>Toledo</t>
  </si>
  <si>
    <t>dayananichole.toledo@calbaptist.edu</t>
  </si>
  <si>
    <t>Aly</t>
  </si>
  <si>
    <t>alyssiavictoria.lara@calbaptist.edu</t>
  </si>
  <si>
    <t>Erik</t>
  </si>
  <si>
    <t>O Pesqueda</t>
  </si>
  <si>
    <t>erik.opesqueda@calbaptist.edu</t>
  </si>
  <si>
    <t>Idannia</t>
  </si>
  <si>
    <t>Arriaga</t>
  </si>
  <si>
    <t>idanniaivette.arriaga@calbaptist.edu</t>
  </si>
  <si>
    <t>McLane</t>
  </si>
  <si>
    <t>Edge</t>
  </si>
  <si>
    <t>mclanedearing.edge@calbaptist.edu</t>
  </si>
  <si>
    <t>Fister</t>
  </si>
  <si>
    <t>nathanielryan.fister@calbaptist.edu</t>
  </si>
  <si>
    <t>Calvillo</t>
  </si>
  <si>
    <t>martinroberto.calvillo@calbaptist.edu</t>
  </si>
  <si>
    <t>Francesca</t>
  </si>
  <si>
    <t>Arredondo Henry</t>
  </si>
  <si>
    <t>francescanicole.arredondohenry@calbaptist.edu</t>
  </si>
  <si>
    <t>Nikolas</t>
  </si>
  <si>
    <t>Kaiser</t>
  </si>
  <si>
    <t>nikolaskeelan.kaiser@calbaptist.edu</t>
  </si>
  <si>
    <t>Bianca</t>
  </si>
  <si>
    <t>biancamarie.ortiz@calbaptist.edu</t>
  </si>
  <si>
    <t>Khalila</t>
  </si>
  <si>
    <t>Valdez</t>
  </si>
  <si>
    <t>khalilajeslyn.valdez@calbaptist.edu</t>
  </si>
  <si>
    <t>Allyson</t>
  </si>
  <si>
    <t>McCormick</t>
  </si>
  <si>
    <t>allysongayl.mccormick@calbaptist.edu</t>
  </si>
  <si>
    <t>Valero</t>
  </si>
  <si>
    <t>gabrielae.valero@calbaptist.edu</t>
  </si>
  <si>
    <t>743452@calbaptist.edu</t>
  </si>
  <si>
    <t>Rania</t>
  </si>
  <si>
    <t>Vace</t>
  </si>
  <si>
    <t>rania.vace@calbaptist.edu</t>
  </si>
  <si>
    <t>Schober</t>
  </si>
  <si>
    <t>sarahcatherine.schober@calbaptist.edu</t>
  </si>
  <si>
    <t>alexalynn.adams@calbaptist.edu</t>
  </si>
  <si>
    <t>Haylen</t>
  </si>
  <si>
    <t>Hyon</t>
  </si>
  <si>
    <t>haylen.hyon@calbaptist.edu</t>
  </si>
  <si>
    <t>Sandrine</t>
  </si>
  <si>
    <t>Rouhana</t>
  </si>
  <si>
    <t>sandrine.rouhana@calbaptist.edu</t>
  </si>
  <si>
    <t>Estenoz Martiz</t>
  </si>
  <si>
    <t>joseorlando.estenozmartiz@calbaptist.edu</t>
  </si>
  <si>
    <t>bryanalexis.lopez@calbaptist.edu</t>
  </si>
  <si>
    <t>Shaelynn</t>
  </si>
  <si>
    <t>Voigts</t>
  </si>
  <si>
    <t>shaelynns.voigts@calbaptist.edu</t>
  </si>
  <si>
    <t>Huesen</t>
  </si>
  <si>
    <t>paultyler.huesen@calbaptist.edu</t>
  </si>
  <si>
    <t>Eddins</t>
  </si>
  <si>
    <t>mirandac.eddins@calbaptist.edu</t>
  </si>
  <si>
    <t>Mendenhall</t>
  </si>
  <si>
    <t>jasminen.mendenhall@calbaptist.edu</t>
  </si>
  <si>
    <t>Ennis</t>
  </si>
  <si>
    <t>Lennear</t>
  </si>
  <si>
    <t>ennisjoseph.lennear@calbaptist.edu</t>
  </si>
  <si>
    <t>andreanatalia.martinez@calbaptist.edu</t>
  </si>
  <si>
    <t>Pricilla</t>
  </si>
  <si>
    <t>pricillalynn.lopez@calbaptist.edu</t>
  </si>
  <si>
    <t>Johnmark</t>
  </si>
  <si>
    <t>johnmark.mendoza@calbaptist.edu</t>
  </si>
  <si>
    <t>rodrigorito.padilla@calbaptist.edu</t>
  </si>
  <si>
    <t>Bass</t>
  </si>
  <si>
    <t>christophersantiago.bass@calbaptist.edu</t>
  </si>
  <si>
    <t>lukej.hall@calbaptist.edu</t>
  </si>
  <si>
    <t>Leopoldo</t>
  </si>
  <si>
    <t>Martinez Ramirez</t>
  </si>
  <si>
    <t>leopoldodejesus.martinezramirez@calbaptist.edu</t>
  </si>
  <si>
    <t>alejandromanuel.cruz@calbaptist.edu</t>
  </si>
  <si>
    <t>Barcelo</t>
  </si>
  <si>
    <t>samanthaj.barcelo@calbaptist.edu</t>
  </si>
  <si>
    <t>Maxwell</t>
  </si>
  <si>
    <t>maxwellvaughn.clements@calbaptist.edu</t>
  </si>
  <si>
    <t>Baker</t>
  </si>
  <si>
    <t>gavinjacob.baker@calbaptist.edu</t>
  </si>
  <si>
    <t>Amador</t>
  </si>
  <si>
    <t>amadornicholas.vega@calbaptist.edu</t>
  </si>
  <si>
    <t>ryansean.macias@calbaptist.edu</t>
  </si>
  <si>
    <t>Monica</t>
  </si>
  <si>
    <t>Anis</t>
  </si>
  <si>
    <t>monicamohsen.anis@calbaptist.edu</t>
  </si>
  <si>
    <t>troy.riley@calbaptist.edu</t>
  </si>
  <si>
    <t>Gisele</t>
  </si>
  <si>
    <t>giseledavina.durkin@calbaptist.edu</t>
  </si>
  <si>
    <t>andreal.marquez@calbaptist.edu</t>
  </si>
  <si>
    <t>Lisa</t>
  </si>
  <si>
    <t>Winchell</t>
  </si>
  <si>
    <t>lisaelizabeth.winchell@calbaptist.edu</t>
  </si>
  <si>
    <t>Adriell</t>
  </si>
  <si>
    <t>adriellsatryadhira.ramos@calbaptist.edu</t>
  </si>
  <si>
    <t>Dean</t>
  </si>
  <si>
    <t>Muller Peleo</t>
  </si>
  <si>
    <t>deanfrances.mullerpeleo@calbaptist.edu</t>
  </si>
  <si>
    <t>Edmar</t>
  </si>
  <si>
    <t>edmara.hernandez@calbaptist.edu</t>
  </si>
  <si>
    <t>Jaydon</t>
  </si>
  <si>
    <t>jaydon.miller@calbaptist.edu</t>
  </si>
  <si>
    <t>Atsma</t>
  </si>
  <si>
    <t>brianray.atsma@calbaptist.edu</t>
  </si>
  <si>
    <t>Lemon</t>
  </si>
  <si>
    <t>kylealexander.lemon@calbaptist.edu</t>
  </si>
  <si>
    <t>hannahkawai.ma@calbaptist.edu</t>
  </si>
  <si>
    <t>Diana</t>
  </si>
  <si>
    <t>diana.sandoval@calbaptist.edu</t>
  </si>
  <si>
    <t>joshua.romero@calbaptist.edu</t>
  </si>
  <si>
    <t>Steven</t>
  </si>
  <si>
    <t>Bothof</t>
  </si>
  <si>
    <t>stevengerrit.bothof@calbaptist.edu</t>
  </si>
  <si>
    <t>Yepez</t>
  </si>
  <si>
    <t>ethanlukas.yepez@calbaptist.edu</t>
  </si>
  <si>
    <t>Precious</t>
  </si>
  <si>
    <t>Dondiego</t>
  </si>
  <si>
    <t>precious.dondiego@calbaptist.edu</t>
  </si>
  <si>
    <t>Brittany</t>
  </si>
  <si>
    <t>brittany.hernandez@calbaptist.edu</t>
  </si>
  <si>
    <t>diego.sanchez3@calbaptist.edu</t>
  </si>
  <si>
    <t>Forde</t>
  </si>
  <si>
    <t>jenniferleonorahannah.forde@calbaptist.edu</t>
  </si>
  <si>
    <t>jermainedamingus.martin@calbaptist.edu</t>
  </si>
  <si>
    <t>Luis</t>
  </si>
  <si>
    <t>Barajas</t>
  </si>
  <si>
    <t>Sprankle</t>
  </si>
  <si>
    <t>benjaminr.sprankle@calbaptist.edu</t>
  </si>
  <si>
    <t>Britney</t>
  </si>
  <si>
    <t>Sukle</t>
  </si>
  <si>
    <t>alyssakealoha.sukle@calbaptist.edu</t>
  </si>
  <si>
    <t>Sebastian</t>
  </si>
  <si>
    <t>Architecture Fair</t>
  </si>
  <si>
    <t>morgan.dickinson@calbaptist.edu</t>
  </si>
  <si>
    <t>Lallande-Banks</t>
  </si>
  <si>
    <t>tiffany.lallandebanks@calbaptist.edu</t>
  </si>
  <si>
    <t>Health &amp; Human Sciences</t>
  </si>
  <si>
    <t>Lorenzo</t>
  </si>
  <si>
    <t>Renteria</t>
  </si>
  <si>
    <t>lorenzo.renteria@calbaptist.edu</t>
  </si>
  <si>
    <t>Leilani</t>
  </si>
  <si>
    <t>Clark</t>
  </si>
  <si>
    <t>leilanimakaia.clark@calbaptist.edu</t>
  </si>
  <si>
    <t>Eric Anthony</t>
  </si>
  <si>
    <t>Devezin</t>
  </si>
  <si>
    <t>ericanthony.devezin@calbaptist.edu</t>
  </si>
  <si>
    <t>Public Administration</t>
  </si>
  <si>
    <t>Leyla</t>
  </si>
  <si>
    <t>Zamora</t>
  </si>
  <si>
    <t>leylaanais.zamora@calbaptist.edu</t>
  </si>
  <si>
    <t>Pilcher</t>
  </si>
  <si>
    <t>evanmichael.pilcher@calbaptist.edu</t>
  </si>
  <si>
    <t>Debbie</t>
  </si>
  <si>
    <t>Dubon</t>
  </si>
  <si>
    <t>debbie.dubon@calbaptist.edu</t>
  </si>
  <si>
    <t>Diez</t>
  </si>
  <si>
    <t>sarahmichelle.diez@calbaptist.edu</t>
  </si>
  <si>
    <t>Lainey</t>
  </si>
  <si>
    <t>Trenholm</t>
  </si>
  <si>
    <t>laineynichole.trenholm@calbaptist.edu</t>
  </si>
  <si>
    <t>Rocket</t>
  </si>
  <si>
    <t>Miner</t>
  </si>
  <si>
    <t>rocket.miner@calbaptist.edu</t>
  </si>
  <si>
    <t>Betzabely</t>
  </si>
  <si>
    <t>betzabely.martin@calbaptist.edu</t>
  </si>
  <si>
    <t>Miyuki</t>
  </si>
  <si>
    <t>Urano</t>
  </si>
  <si>
    <t>miyukialexandra.urano@calbaptist.edu</t>
  </si>
  <si>
    <t>Isabell</t>
  </si>
  <si>
    <t>Alapati</t>
  </si>
  <si>
    <t>isabell.alapati@calbaptist.edu</t>
  </si>
  <si>
    <t>Easter</t>
  </si>
  <si>
    <t>audreysavannahnari.easter@calbaptist.edu</t>
  </si>
  <si>
    <t>Katelyn</t>
  </si>
  <si>
    <t>Wong</t>
  </si>
  <si>
    <t>katelynjenna.wong@calbaptist.edu</t>
  </si>
  <si>
    <t>Kaylie</t>
  </si>
  <si>
    <t>kaylier.garcia@calbaptist.edu</t>
  </si>
  <si>
    <t>Jaclyn</t>
  </si>
  <si>
    <t>jaclyn.adams@calbaptist.edu</t>
  </si>
  <si>
    <t>Evelyn</t>
  </si>
  <si>
    <t>Melgoza</t>
  </si>
  <si>
    <t>evelyn.melgoza@calbaptist.edu</t>
  </si>
  <si>
    <t>Halladay</t>
  </si>
  <si>
    <t>faithlori.halladay@calbaptist.edu</t>
  </si>
  <si>
    <t>elladorothyann.dupree@calbaptist.edu</t>
  </si>
  <si>
    <t>Graphic Design &amp; Vis Exp, Photography</t>
  </si>
  <si>
    <t>Villela</t>
  </si>
  <si>
    <t>biancairene.villela@calbaptist.edu</t>
  </si>
  <si>
    <t>Valerie</t>
  </si>
  <si>
    <t>Mello</t>
  </si>
  <si>
    <t>valeriemelissa.mello@calbaptist.edu</t>
  </si>
  <si>
    <t>Simone</t>
  </si>
  <si>
    <t>simonehiilani.price@calbaptist.edu</t>
  </si>
  <si>
    <t>Vincent</t>
  </si>
  <si>
    <t>Morales</t>
  </si>
  <si>
    <t>vincent.morales@calbaptist.edu</t>
  </si>
  <si>
    <t>Stumpf</t>
  </si>
  <si>
    <t>lindsey.stumpf@calbaptist.edu</t>
  </si>
  <si>
    <t>Barbosa</t>
  </si>
  <si>
    <t>jessica.barbosa@calbaptist.edu</t>
  </si>
  <si>
    <t>Cardwell</t>
  </si>
  <si>
    <t>oliviamackenzie.cardwell@calbaptist.edu</t>
  </si>
  <si>
    <t>Leslie</t>
  </si>
  <si>
    <t>leslieannette.navarro@calbaptist.edu</t>
  </si>
  <si>
    <t>Kristel</t>
  </si>
  <si>
    <t>Mano</t>
  </si>
  <si>
    <t>kristel.mano@calbaptist.edu</t>
  </si>
  <si>
    <t>Christa</t>
  </si>
  <si>
    <t>Molen</t>
  </si>
  <si>
    <t>christanicole.molen@calbaptist.edu</t>
  </si>
  <si>
    <t>Samayah</t>
  </si>
  <si>
    <t>Reed</t>
  </si>
  <si>
    <t>samayahchemerenicole.reed@calbaptist.edu</t>
  </si>
  <si>
    <t>Arisa</t>
  </si>
  <si>
    <t>DeSena</t>
  </si>
  <si>
    <t>arisaalexandria.desena@calbaptist.edu</t>
  </si>
  <si>
    <t>Miryam</t>
  </si>
  <si>
    <t>Sayes</t>
  </si>
  <si>
    <t>miryammariokaisergeorge.sayes@calbaptist.edu</t>
  </si>
  <si>
    <t>Deshanea</t>
  </si>
  <si>
    <t>deshaneaq.smith@calbaptist.edu</t>
  </si>
  <si>
    <t>GraphDesgn/Digital Media</t>
  </si>
  <si>
    <t>Green, Jr.</t>
  </si>
  <si>
    <t>christopherllewellyn.greenjr@calbaptist.edu</t>
  </si>
  <si>
    <t>aaronashton.teasley@calbaptist.edu</t>
  </si>
  <si>
    <t>Mylene</t>
  </si>
  <si>
    <t>Olague</t>
  </si>
  <si>
    <t>mylenej.olague@calbaptist.edu</t>
  </si>
  <si>
    <t>Sabrina</t>
  </si>
  <si>
    <t>sabrinamarie.rodriguez@calbaptist.edu</t>
  </si>
  <si>
    <t>jennifer.aguilar@calbaptist.edu</t>
  </si>
  <si>
    <t>Criminal Justice, Business Administration</t>
  </si>
  <si>
    <t>desireemoriah.chavez@calbaptist.edu</t>
  </si>
  <si>
    <t>Atkinson</t>
  </si>
  <si>
    <t>alexandraclaire.atkinson@calbaptist.edu</t>
  </si>
  <si>
    <t>Illustration, Graphic Design &amp; Vis Exp</t>
  </si>
  <si>
    <t>Christiana</t>
  </si>
  <si>
    <t>Valenciano</t>
  </si>
  <si>
    <t>christianaalexis.valenciano@calbaptist.edu</t>
  </si>
  <si>
    <t>Meyer</t>
  </si>
  <si>
    <t>abigailjayne.meyer@calbaptist.edu</t>
  </si>
  <si>
    <t>Mallory</t>
  </si>
  <si>
    <t>Dyer</t>
  </si>
  <si>
    <t>malloryaugust.dyer@calbaptist.edu</t>
  </si>
  <si>
    <t>Lovell</t>
  </si>
  <si>
    <t>andrewkaimipono.lovell@calbaptist.edu</t>
  </si>
  <si>
    <t>Isabel</t>
  </si>
  <si>
    <t>Paniagua</t>
  </si>
  <si>
    <t>isabelmercedes.paniagua@calbaptist.edu</t>
  </si>
  <si>
    <t>Sport and Perf Psych</t>
  </si>
  <si>
    <t>Goode</t>
  </si>
  <si>
    <t>chloeanne.goode@calbaptist.edu</t>
  </si>
  <si>
    <t>Nadia</t>
  </si>
  <si>
    <t>Perrone</t>
  </si>
  <si>
    <t>nadia.perrone@calbaptist.edu</t>
  </si>
  <si>
    <t>Medero</t>
  </si>
  <si>
    <t>mmedero@calbaptist.edu</t>
  </si>
  <si>
    <t>Lofton</t>
  </si>
  <si>
    <t>precious.lofton@calbaptist.edu</t>
  </si>
  <si>
    <t>Nathanael</t>
  </si>
  <si>
    <t>nathanaelmichel.zamora@calbaptist.edu</t>
  </si>
  <si>
    <t>Environmental Science</t>
  </si>
  <si>
    <t>Summer</t>
  </si>
  <si>
    <t>Whitaker</t>
  </si>
  <si>
    <t>summer.whitaker@calbaptist.edu</t>
  </si>
  <si>
    <t>Nereida</t>
  </si>
  <si>
    <t>Andrade</t>
  </si>
  <si>
    <t>nereida.andrade@calbaptist.edu</t>
  </si>
  <si>
    <t>Angelea</t>
  </si>
  <si>
    <t>Bradfield</t>
  </si>
  <si>
    <t>angeleafaith.aviles@calbaptist.edu</t>
  </si>
  <si>
    <t>stephanie.lopez5@calbaptist.edu</t>
  </si>
  <si>
    <t>Brock</t>
  </si>
  <si>
    <t>brockjalen.jones@calbaptist.edu</t>
  </si>
  <si>
    <t>Tommaso</t>
  </si>
  <si>
    <t>Marinucci</t>
  </si>
  <si>
    <t>tommaso.marinucci@calbaptist.edu</t>
  </si>
  <si>
    <t>Sport Management</t>
  </si>
  <si>
    <t>Katheryn</t>
  </si>
  <si>
    <t>Hastings</t>
  </si>
  <si>
    <t>katheryn.hastings@calbaptist.edu</t>
  </si>
  <si>
    <t>Arriola</t>
  </si>
  <si>
    <t>danielandres.arriola@calbaptist.edu</t>
  </si>
  <si>
    <t>Christian Studies, Photography</t>
  </si>
  <si>
    <t>Julissa</t>
  </si>
  <si>
    <t>Alcala</t>
  </si>
  <si>
    <t>julissa.alcala@calbaptist.edu</t>
  </si>
  <si>
    <t>Evelin</t>
  </si>
  <si>
    <t>Bahena</t>
  </si>
  <si>
    <t>evelinalicia.bahena@calbaptist.edu</t>
  </si>
  <si>
    <t>Cassandra</t>
  </si>
  <si>
    <t>cassandraalicia.ramirez@calbaptist.edu</t>
  </si>
  <si>
    <t>Dana</t>
  </si>
  <si>
    <t>Carbajal</t>
  </si>
  <si>
    <t>danaa.carbajal@calbaptist.edu</t>
  </si>
  <si>
    <t>jadenlee.lopez@calbaptist.edu</t>
  </si>
  <si>
    <t>Berumen</t>
  </si>
  <si>
    <t>liliana.berumen@calbaptist.edu</t>
  </si>
  <si>
    <t>Jillian</t>
  </si>
  <si>
    <t>Guidry</t>
  </si>
  <si>
    <t>jillian.guidry@calbaptist.edu</t>
  </si>
  <si>
    <t>Kovats</t>
  </si>
  <si>
    <t>katelynraquel.kovats@calbaptist.edu</t>
  </si>
  <si>
    <t>Dawson</t>
  </si>
  <si>
    <t>Pio</t>
  </si>
  <si>
    <t>dawson.pio@calbaptist.edu</t>
  </si>
  <si>
    <t>Landers</t>
  </si>
  <si>
    <t>williamdavid.landers@calbaptist.edu</t>
  </si>
  <si>
    <t>isaiahdavid.sanchez@calbaptist.edu</t>
  </si>
  <si>
    <t>danielallan.harris@calbaptist.edu</t>
  </si>
  <si>
    <t>Christian Studies, Political Science</t>
  </si>
  <si>
    <t>Christina</t>
  </si>
  <si>
    <t>christina.chavez1@calbaptist.edu</t>
  </si>
  <si>
    <t>Giovanna</t>
  </si>
  <si>
    <t>Calicchia</t>
  </si>
  <si>
    <t>giovannajunemarie.calicchia@calbaptist.edu</t>
  </si>
  <si>
    <t>Villarreal</t>
  </si>
  <si>
    <t>david.villarreal@calbaptist.edu</t>
  </si>
  <si>
    <t>andrewhaze.parker@calbaptist.edu</t>
  </si>
  <si>
    <t>Corey</t>
  </si>
  <si>
    <t>coreyoneal.johnson@calbaptist.edu</t>
  </si>
  <si>
    <t>abigailgodina.bernal@calbaptist.edu</t>
  </si>
  <si>
    <t>Ariyana</t>
  </si>
  <si>
    <t>Velasquez</t>
  </si>
  <si>
    <t>ariyanaangela.velasquez@calbaptist.edu</t>
  </si>
  <si>
    <t>Huxley</t>
  </si>
  <si>
    <t>davidnicholas.huxley@calbaptist.edu</t>
  </si>
  <si>
    <t>Civil Engineering, Environmental Science</t>
  </si>
  <si>
    <t>Ellzey</t>
  </si>
  <si>
    <t>grace.ellzey@calbaptist.edu</t>
  </si>
  <si>
    <t>Robinson</t>
  </si>
  <si>
    <t>ella.robinson@calbaptist.edu</t>
  </si>
  <si>
    <t>John Ryan</t>
  </si>
  <si>
    <t>Cogger</t>
  </si>
  <si>
    <t>johnryan.cogger@calbaptist.edu</t>
  </si>
  <si>
    <t>Marxen</t>
  </si>
  <si>
    <t>kyliebriann.marxen@calbaptist.edu</t>
  </si>
  <si>
    <t>faithrafaela.smith@calbaptist.edu</t>
  </si>
  <si>
    <t>Tait</t>
  </si>
  <si>
    <t>Sandness</t>
  </si>
  <si>
    <t>tait.sandness@calbaptist.edu</t>
  </si>
  <si>
    <t>Liane</t>
  </si>
  <si>
    <t>Cayabyab</t>
  </si>
  <si>
    <t>lianer.cayabyab@calbaptist.edu</t>
  </si>
  <si>
    <t>Panasiuk</t>
  </si>
  <si>
    <t>emiliebraelyn.panasiuk@calbaptist.edu</t>
  </si>
  <si>
    <t>andrewjoseph.calvillo@calbaptist.edu</t>
  </si>
  <si>
    <t>Music</t>
  </si>
  <si>
    <t>Carey</t>
  </si>
  <si>
    <t>josiah.carey@calbaptist.edu</t>
  </si>
  <si>
    <t>Ocampo</t>
  </si>
  <si>
    <t>crystal.ocampo@calbaptist.edu</t>
  </si>
  <si>
    <t>Smith Reniero</t>
  </si>
  <si>
    <t>zacharydonovan.smithreniero@calbaptist.edu</t>
  </si>
  <si>
    <t>Jasso</t>
  </si>
  <si>
    <t>mirandam.jasso@calbaptist.edu</t>
  </si>
  <si>
    <t>Jaila</t>
  </si>
  <si>
    <t>Chambers</t>
  </si>
  <si>
    <t>jaila.chambers@calbaptist.edu</t>
  </si>
  <si>
    <t>Guadalupe</t>
  </si>
  <si>
    <t>guadalupek.cruz@calbaptist.edu</t>
  </si>
  <si>
    <t>Lacey</t>
  </si>
  <si>
    <t>Thibodeaux</t>
  </si>
  <si>
    <t>laceylyn.thibodeaux@calbaptist.edu</t>
  </si>
  <si>
    <t>Mejia</t>
  </si>
  <si>
    <t>jonathanalexander.mejia@calbaptist.edu</t>
  </si>
  <si>
    <t>Litzy</t>
  </si>
  <si>
    <t>litzynicole.velasquez@calbaptist.edu</t>
  </si>
  <si>
    <t>Endo</t>
  </si>
  <si>
    <t>micah.endo@calbaptist.edu</t>
  </si>
  <si>
    <t>Philosophy, Biomedical Engineering</t>
  </si>
  <si>
    <t>Miramontes</t>
  </si>
  <si>
    <t>thomast.miramontes@calbaptist.edu</t>
  </si>
  <si>
    <t>Welch</t>
  </si>
  <si>
    <t>jamesowen.welch@calbaptist.edu</t>
  </si>
  <si>
    <t>Yetlalezi</t>
  </si>
  <si>
    <t>yetlalezi.camacho@calbaptist.edu</t>
  </si>
  <si>
    <t>Ziemer</t>
  </si>
  <si>
    <t>miles.ziemer@calbaptist.edu</t>
  </si>
  <si>
    <t>Michelle</t>
  </si>
  <si>
    <t>Siracusa</t>
  </si>
  <si>
    <t>michellenicole.siracusa@calbaptist.edu</t>
  </si>
  <si>
    <t>Annette</t>
  </si>
  <si>
    <t>Godinez</t>
  </si>
  <si>
    <t>annettemichelle.godinez@calbaptist.edu</t>
  </si>
  <si>
    <t>Lydia</t>
  </si>
  <si>
    <t>Speas</t>
  </si>
  <si>
    <t>lydia.speas@calbaptist.edu</t>
  </si>
  <si>
    <t>Eliana</t>
  </si>
  <si>
    <t>Posada</t>
  </si>
  <si>
    <t>elianaisabel.posada@calbaptist.edu</t>
  </si>
  <si>
    <t>Palacios</t>
  </si>
  <si>
    <t>elizabeth.palacios@calbaptist.edu</t>
  </si>
  <si>
    <t>Tabor</t>
  </si>
  <si>
    <t>elijahd.tabor@calbaptist.edu</t>
  </si>
  <si>
    <t>Kalea</t>
  </si>
  <si>
    <t>Cook</t>
  </si>
  <si>
    <t>kaleamargaretshea.cook@calbaptist.edu</t>
  </si>
  <si>
    <t>Norheim</t>
  </si>
  <si>
    <t>marisa.norheim@gmail.com</t>
  </si>
  <si>
    <t>Christian Behavioral Sci, Biology</t>
  </si>
  <si>
    <t>andrewlam.nguyen@calbaptist.edu</t>
  </si>
  <si>
    <t>Cameron</t>
  </si>
  <si>
    <t>Turner</t>
  </si>
  <si>
    <t>camerons.turner@calbaptist.edu</t>
  </si>
  <si>
    <t>Josselyn</t>
  </si>
  <si>
    <t>Guillen</t>
  </si>
  <si>
    <t>josselynmarcela.guillen@calbaptist.edu</t>
  </si>
  <si>
    <t>McGilvray</t>
  </si>
  <si>
    <t>sophiacarmelina.mcgilvray@calbaptist.edu</t>
  </si>
  <si>
    <t>Qinzhe</t>
  </si>
  <si>
    <t>Li</t>
  </si>
  <si>
    <t>qinzhe.li@calbaptist.edu</t>
  </si>
  <si>
    <t>Art Therapy Studies</t>
  </si>
  <si>
    <t>Larick</t>
  </si>
  <si>
    <t>kayleerenee.larick@calbaptist.edu</t>
  </si>
  <si>
    <t>Eleonora</t>
  </si>
  <si>
    <t>Visnevskyte</t>
  </si>
  <si>
    <t>eleonora.visnevskyte@calbaptist.edu</t>
  </si>
  <si>
    <t>Kimaya</t>
  </si>
  <si>
    <t>Fletcher</t>
  </si>
  <si>
    <t>kimayaleilani.fletcher@calbaptist.edu</t>
  </si>
  <si>
    <t>Ely</t>
  </si>
  <si>
    <t>Avilez</t>
  </si>
  <si>
    <t>ely.avilez@calbaptist.edu</t>
  </si>
  <si>
    <t>Clarice</t>
  </si>
  <si>
    <t>Rumahlewang</t>
  </si>
  <si>
    <t>claricec.rumahlewang@calbaptist.edu</t>
  </si>
  <si>
    <t>Eduardo</t>
  </si>
  <si>
    <t>eduardodaniel.flores@calbaptist.edu</t>
  </si>
  <si>
    <t>Annalie</t>
  </si>
  <si>
    <t>Mahill</t>
  </si>
  <si>
    <t>annalief.mahill@calbaptist.edu</t>
  </si>
  <si>
    <t>Lobos</t>
  </si>
  <si>
    <t>nathan.lobos@calbaptist.edu</t>
  </si>
  <si>
    <t>Koontz</t>
  </si>
  <si>
    <t>nathanieljohn.koontz@calbaptist.edu</t>
  </si>
  <si>
    <t>Jude</t>
  </si>
  <si>
    <t>Enriquez</t>
  </si>
  <si>
    <t>judemichael.enriquez@calbaptist.edu</t>
  </si>
  <si>
    <t>faithv.morales@calbaptist.edu</t>
  </si>
  <si>
    <t>Celina</t>
  </si>
  <si>
    <t>celinam.sanchez@calbaptist.edu</t>
  </si>
  <si>
    <t>Keller</t>
  </si>
  <si>
    <t>delaneymae.keller@calbaptist.edu</t>
  </si>
  <si>
    <t>jonathanmanuel.martinez@calbaptist.edu</t>
  </si>
  <si>
    <t>Newbold</t>
  </si>
  <si>
    <t>michaeleric.newbold@calbaptist.edu</t>
  </si>
  <si>
    <t>Darlene</t>
  </si>
  <si>
    <t>Luna-Cruz</t>
  </si>
  <si>
    <t>darlene.lunacruz@calbaptist.edu</t>
  </si>
  <si>
    <t>Mclaughlin</t>
  </si>
  <si>
    <t>williamjohn.mclaughlin@calbaptist.edu</t>
  </si>
  <si>
    <t>Sport Management, Christian Studies</t>
  </si>
  <si>
    <t>Tachiana</t>
  </si>
  <si>
    <t>tachianaelise.mitchell@calbaptist.edu</t>
  </si>
  <si>
    <t>DeHaro</t>
  </si>
  <si>
    <t>ethanscott.deharo@calbaptist.edu</t>
  </si>
  <si>
    <t>joseph.macias@calbaptist.edu</t>
  </si>
  <si>
    <t>Furdui</t>
  </si>
  <si>
    <t>calebpeter.furdui@calbaptist.edu</t>
  </si>
  <si>
    <t>Serna</t>
  </si>
  <si>
    <t>miguel.serna@calbaptist.edu</t>
  </si>
  <si>
    <t>chloesehmee.miller@calbaptist.edu</t>
  </si>
  <si>
    <t>Rivers</t>
  </si>
  <si>
    <t>katiejordyn.rivers@calbaptist.edu</t>
  </si>
  <si>
    <t>Kasey</t>
  </si>
  <si>
    <t>Klauminzer</t>
  </si>
  <si>
    <t>kaseyryan.klauminzer@calbaptist.edu</t>
  </si>
  <si>
    <t>Angulo</t>
  </si>
  <si>
    <t>savannaht.angulo@calbaptist.edu</t>
  </si>
  <si>
    <t>nathaniel.leon@calbaptist.edu</t>
  </si>
  <si>
    <t>Keenan</t>
  </si>
  <si>
    <t>lukedavid.keenan@calbaptist.edu</t>
  </si>
  <si>
    <t>francisco.cabral@calbaptist.edu</t>
  </si>
  <si>
    <t>Aguirre</t>
  </si>
  <si>
    <t>nathanhaziel.aguirre@calbaptist.edu</t>
  </si>
  <si>
    <t>meganjane.russell@calbaptist.edu</t>
  </si>
  <si>
    <t>Tammy</t>
  </si>
  <si>
    <t>Watt</t>
  </si>
  <si>
    <t>tammygraceabriele.watt@calbaptist.edu</t>
  </si>
  <si>
    <t>Jimian</t>
  </si>
  <si>
    <t>joshua.jimian@calbaptist.edu</t>
  </si>
  <si>
    <t>Ezeoma</t>
  </si>
  <si>
    <t>Igwe</t>
  </si>
  <si>
    <t>ezeomalewis.igwe@calbaptist.edu</t>
  </si>
  <si>
    <t>Neahr</t>
  </si>
  <si>
    <t>leilanimichelle.neahr@calbaptist.edu</t>
  </si>
  <si>
    <t>Aliona</t>
  </si>
  <si>
    <t>Gyulnazaryan</t>
  </si>
  <si>
    <t>aliona.gyulnazaryan@calbaptist.edu</t>
  </si>
  <si>
    <t>oscar.martinez1@calbaptist.edu</t>
  </si>
  <si>
    <t>Tyrone</t>
  </si>
  <si>
    <t>Chon</t>
  </si>
  <si>
    <t>tyronemichael.chon@calbaptist.edu</t>
  </si>
  <si>
    <t>Adrina</t>
  </si>
  <si>
    <t>Carrillo</t>
  </si>
  <si>
    <t>adrinadalila.carrillo@calbaptist.edu</t>
  </si>
  <si>
    <t>levij.miller@calbaptist.edu</t>
  </si>
  <si>
    <t>Christian Studies, Environmental Science</t>
  </si>
  <si>
    <t>Kahlil</t>
  </si>
  <si>
    <t>kahlilxavier.hall@calbaptist.edu</t>
  </si>
  <si>
    <t>Environmental Science, Christian Studies</t>
  </si>
  <si>
    <t>Kang</t>
  </si>
  <si>
    <t>alysa.kang@calbaptist.edu</t>
  </si>
  <si>
    <t>Nefertari</t>
  </si>
  <si>
    <t>White</t>
  </si>
  <si>
    <t>nefertarihelena.white@calbaptist.edu</t>
  </si>
  <si>
    <t>Psychology, Political Science</t>
  </si>
  <si>
    <t>Correa</t>
  </si>
  <si>
    <t>mitchelllouis.correa@calbaptist.edu</t>
  </si>
  <si>
    <t>davidgabriel.vargas@calbaptist.edu</t>
  </si>
  <si>
    <t>luis.reyes3@calbaptist.edu</t>
  </si>
  <si>
    <t>Cooper-Sanchez</t>
  </si>
  <si>
    <t>michael.coopersanchez@calbaptist.edu</t>
  </si>
  <si>
    <t>Priscila</t>
  </si>
  <si>
    <t>Robles</t>
  </si>
  <si>
    <t>priscilal.robles@calbaptist.edu</t>
  </si>
  <si>
    <t>daniel.vega@calbaptist.edu</t>
  </si>
  <si>
    <t>Kumal</t>
  </si>
  <si>
    <t>Devi</t>
  </si>
  <si>
    <t>kumal.devi@calbaptist.edu</t>
  </si>
  <si>
    <t>Kheng Sovankiri</t>
  </si>
  <si>
    <t>Hean</t>
  </si>
  <si>
    <t>khengsovankiri.hean@calbaptist.edu</t>
  </si>
  <si>
    <t>Mariyah</t>
  </si>
  <si>
    <t>mariyahcherae.williams@calbaptist.edu</t>
  </si>
  <si>
    <t>Cayden</t>
  </si>
  <si>
    <t>caydenn.taylor@calbaptist.edu</t>
  </si>
  <si>
    <t>Owen</t>
  </si>
  <si>
    <t>Ballard</t>
  </si>
  <si>
    <t>owenrussell.ballard@calbaptist.edu</t>
  </si>
  <si>
    <t>Constantina</t>
  </si>
  <si>
    <t>Pritchett</t>
  </si>
  <si>
    <t>constantinas.pritchett@calbaptist.edu</t>
  </si>
  <si>
    <t>andreajimena.hernandez@calbaptist.edu</t>
  </si>
  <si>
    <t>Valencia</t>
  </si>
  <si>
    <t>maximusa.valencia@calbaptist.edu</t>
  </si>
  <si>
    <t>Ami_Somadatta</t>
  </si>
  <si>
    <t>Nhawkar</t>
  </si>
  <si>
    <t>amisomadatta.nhawkar@calbaptist.edu</t>
  </si>
  <si>
    <t>Alain</t>
  </si>
  <si>
    <t>alaine.castillo@calbaptist.edu</t>
  </si>
  <si>
    <t>Enzo</t>
  </si>
  <si>
    <t>enzoluiz.perez@calbaptist.edu</t>
  </si>
  <si>
    <t>Ceyda</t>
  </si>
  <si>
    <t>Pinar</t>
  </si>
  <si>
    <t>ceydamelek.pinar@calbaptist.edu</t>
  </si>
  <si>
    <t>Cantu</t>
  </si>
  <si>
    <t>angeladan.cantu@calbaptist.edu</t>
  </si>
  <si>
    <t>Elisa</t>
  </si>
  <si>
    <t>elisaf.macias@calbaptist.edu</t>
  </si>
  <si>
    <t>Silvestre</t>
  </si>
  <si>
    <t>nathanielb.silvestre@calbaptist.edu</t>
  </si>
  <si>
    <t>Beltran</t>
  </si>
  <si>
    <t>alejandro.beltran@calbaptist.edu</t>
  </si>
  <si>
    <t>Shaun</t>
  </si>
  <si>
    <t>shaunn.thomas@calbaptist.edu</t>
  </si>
  <si>
    <t>daisyesmeralda.ramos@calbaptist.edu</t>
  </si>
  <si>
    <t>Madeline</t>
  </si>
  <si>
    <t>Dorsey</t>
  </si>
  <si>
    <t>madeline.dorsey@calbaptist.edu</t>
  </si>
  <si>
    <t>Brooklyn</t>
  </si>
  <si>
    <t>Ochoa</t>
  </si>
  <si>
    <t>brooklynjuliani.ochoa@calbaptist.edu</t>
  </si>
  <si>
    <t>Alessa</t>
  </si>
  <si>
    <t>alessa.lopez@calbaptist.edu</t>
  </si>
  <si>
    <t>Sociology, Forensic Psychology</t>
  </si>
  <si>
    <t>Major</t>
  </si>
  <si>
    <t>Murdoch</t>
  </si>
  <si>
    <t>major.murdoch@calbaptist.edu</t>
  </si>
  <si>
    <t>Patino</t>
  </si>
  <si>
    <t>jessicajeannette.patino@calbaptist.edu</t>
  </si>
  <si>
    <t>Ordlock</t>
  </si>
  <si>
    <t>colemahlon.ordlock@calbaptist.edu</t>
  </si>
  <si>
    <t>alexis.carter1@calbaptist.edu</t>
  </si>
  <si>
    <t>Black</t>
  </si>
  <si>
    <t>emmajane.black@calbaptist.edu</t>
  </si>
  <si>
    <t>Rebekah Rose</t>
  </si>
  <si>
    <t>rebekahroset.flores@calbaptist.edu</t>
  </si>
  <si>
    <t>Gregory</t>
  </si>
  <si>
    <t>Tipton-Valenzuela</t>
  </si>
  <si>
    <t>gregorydale.tiptonvalenzuela@calbaptist.edu</t>
  </si>
  <si>
    <t>Kari</t>
  </si>
  <si>
    <t>Moffat</t>
  </si>
  <si>
    <t>karilynn.moffat@calbaptist.edu</t>
  </si>
  <si>
    <t>Christian Studies, English</t>
  </si>
  <si>
    <t>juan.flores@calbaptist.edu</t>
  </si>
  <si>
    <t>Jimyjah</t>
  </si>
  <si>
    <t>jimyjah.johnson@calbaptist.edu</t>
  </si>
  <si>
    <t>ethanmichael.wright@calbaptist.edu</t>
  </si>
  <si>
    <t>754882@calbaptist.edu</t>
  </si>
  <si>
    <t>Corporate Accounting Finance</t>
  </si>
  <si>
    <t>Howe</t>
  </si>
  <si>
    <t>ethangrant.howe@calbaptist.edu</t>
  </si>
  <si>
    <t>Murphy</t>
  </si>
  <si>
    <t>sarahelizabeth.murphy@calbaptist.edu</t>
  </si>
  <si>
    <t>Harlan</t>
  </si>
  <si>
    <t>benjaminc.harlan@calbaptist.edu</t>
  </si>
  <si>
    <t>Sports Analytics</t>
  </si>
  <si>
    <t>Spradlin</t>
  </si>
  <si>
    <t>christianmichael.spradlin@calbaptist.edu</t>
  </si>
  <si>
    <t>Christian Studies</t>
  </si>
  <si>
    <t>Eugene</t>
  </si>
  <si>
    <t>Frye</t>
  </si>
  <si>
    <t>eugenet.frye@calbaptist.edu</t>
  </si>
  <si>
    <t>Osborn</t>
  </si>
  <si>
    <t>chrispaul.osborn@calbaptist.edu</t>
  </si>
  <si>
    <t>Fabio</t>
  </si>
  <si>
    <t>Da Costa Silva</t>
  </si>
  <si>
    <t>fabio.dacostasilva@calbaptist.edu</t>
  </si>
  <si>
    <t>Karlie</t>
  </si>
  <si>
    <t>karliec.reed@calbaptist.edu</t>
  </si>
  <si>
    <t>bryanjose.luna@calbaptist.edu</t>
  </si>
  <si>
    <t>Mychel</t>
  </si>
  <si>
    <t>mychelanet.castaneda@calbaptist.edu</t>
  </si>
  <si>
    <t>Crooks</t>
  </si>
  <si>
    <t>danieljames.crooks@calbaptist.edu</t>
  </si>
  <si>
    <t>mark.gonzalez@calbaptist.edu</t>
  </si>
  <si>
    <t>Alondra</t>
  </si>
  <si>
    <t>Valverde</t>
  </si>
  <si>
    <t>alondrajazmin.valverde@calbaptist.edu</t>
  </si>
  <si>
    <t>Althea</t>
  </si>
  <si>
    <t>Mamaclay</t>
  </si>
  <si>
    <t>altheamae.mamaclay@calbaptist.edu</t>
  </si>
  <si>
    <t>danieljonathan.herrera@calbaptist.edu</t>
  </si>
  <si>
    <t>Rockison</t>
  </si>
  <si>
    <t>Nimo</t>
  </si>
  <si>
    <t>rockison.nimo@calbaptist.edu</t>
  </si>
  <si>
    <t>Tanner</t>
  </si>
  <si>
    <t>Dubyak</t>
  </si>
  <si>
    <t>tannerm.dubyak@calbaptist.edu</t>
  </si>
  <si>
    <t>Mackenzie</t>
  </si>
  <si>
    <t>Head</t>
  </si>
  <si>
    <t>mackenziedanielle.head@calbaptist.edu</t>
  </si>
  <si>
    <t>Lingad</t>
  </si>
  <si>
    <t>madisona.lingad@calbaptist.edu</t>
  </si>
  <si>
    <t>Nhan</t>
  </si>
  <si>
    <t>Duong</t>
  </si>
  <si>
    <t>nhan.duong@calbaptist.edu</t>
  </si>
  <si>
    <t>Hagen</t>
  </si>
  <si>
    <t>oliviagrace.hagen@calbaptist.edu</t>
  </si>
  <si>
    <t>Intercultural Studies, Christian Studies</t>
  </si>
  <si>
    <t>brianamikayladanay.willis@calbaptist.edu</t>
  </si>
  <si>
    <t>Communication Studies, Business Administration</t>
  </si>
  <si>
    <t>Kennedy</t>
  </si>
  <si>
    <t>Reynoso</t>
  </si>
  <si>
    <t>kennedykathleen.reynoso@calbaptist.edu</t>
  </si>
  <si>
    <t>Blanco</t>
  </si>
  <si>
    <t>gabriel.blanco@calbaptist.edu</t>
  </si>
  <si>
    <t>Bishara</t>
  </si>
  <si>
    <t>jessica.bishara@calbaptist.edu</t>
  </si>
  <si>
    <t>Business Administration, Christian Studies, Psychology</t>
  </si>
  <si>
    <t>Deaton</t>
  </si>
  <si>
    <t>andrewjdeaton99@gmail.com</t>
  </si>
  <si>
    <t>Music for Wrshp Arts&amp;Min</t>
  </si>
  <si>
    <t>Goulet</t>
  </si>
  <si>
    <t>madisonannemarie.goulet@calbaptist.edu</t>
  </si>
  <si>
    <t>Braxmeyer</t>
  </si>
  <si>
    <t>benjaminpaul.braxmeyer@calbaptist.edu</t>
  </si>
  <si>
    <t>Business Administration, Film</t>
  </si>
  <si>
    <t>alexandraanabel.hernandez@calbaptist.edu</t>
  </si>
  <si>
    <t>joseomar.garcia@calbaptist.edu</t>
  </si>
  <si>
    <t>Sadler</t>
  </si>
  <si>
    <t>noahsidneyjames.sadler@calbaptist.edu</t>
  </si>
  <si>
    <t>Squire</t>
  </si>
  <si>
    <t>isaiahr.squire@calbaptist.edu</t>
  </si>
  <si>
    <t>Nsanze</t>
  </si>
  <si>
    <t>Muhire</t>
  </si>
  <si>
    <t>nsanzekihara.muhire@calbaptist.edu</t>
  </si>
  <si>
    <t>Bence</t>
  </si>
  <si>
    <t>Toth</t>
  </si>
  <si>
    <t>bencemate.toth@calbaptist.edu</t>
  </si>
  <si>
    <t>Danielle</t>
  </si>
  <si>
    <t>daniellerenee.smith@calbaptist.edu</t>
  </si>
  <si>
    <t>Bushelman</t>
  </si>
  <si>
    <t>meganesther.bushelman@calbaptist.edu</t>
  </si>
  <si>
    <t>Madisen</t>
  </si>
  <si>
    <t>Habchi</t>
  </si>
  <si>
    <t>madisen.habchi@calbaptist.edu</t>
  </si>
  <si>
    <t>Cedric</t>
  </si>
  <si>
    <t>Morris</t>
  </si>
  <si>
    <t>cedricc.morris@calbaptist.edu</t>
  </si>
  <si>
    <t>nathanlewis.price@calbaptist.edu</t>
  </si>
  <si>
    <t>Anna Clara</t>
  </si>
  <si>
    <t>Beretta Zeni</t>
  </si>
  <si>
    <t>annaclara.berettazeni@calbaptist.edu</t>
  </si>
  <si>
    <t>Kyra</t>
  </si>
  <si>
    <t>kyramarie.hayden@calbaptist.edu</t>
  </si>
  <si>
    <t>Sheppard</t>
  </si>
  <si>
    <t>thomas.sheppard@calbaptist.edu</t>
  </si>
  <si>
    <t>Prado</t>
  </si>
  <si>
    <t>manuel.prado@calbaptist.edu</t>
  </si>
  <si>
    <t>Courtney</t>
  </si>
  <si>
    <t>Young</t>
  </si>
  <si>
    <t>courtneyn.young@calbaptist.edu</t>
  </si>
  <si>
    <t>Vazquez</t>
  </si>
  <si>
    <t>george.vazquez@calbaptist.edu</t>
  </si>
  <si>
    <t>Pereda</t>
  </si>
  <si>
    <t>jacobluke.pereda@calbaptist.edu</t>
  </si>
  <si>
    <t>De La Rosa</t>
  </si>
  <si>
    <t>gabrielj.delarosa@calbaptist.edu</t>
  </si>
  <si>
    <t>Mallett</t>
  </si>
  <si>
    <t>noahjoshua.mallett@calbaptist.edu</t>
  </si>
  <si>
    <t>DeJager</t>
  </si>
  <si>
    <t>averyelizabeth.dejager@calbaptist.edu</t>
  </si>
  <si>
    <t>Trista</t>
  </si>
  <si>
    <t>Brenner</t>
  </si>
  <si>
    <t>trista.brenner@calbaptist.edu</t>
  </si>
  <si>
    <t>Ferko</t>
  </si>
  <si>
    <t>joshua.ferko@calbaptist.edu</t>
  </si>
  <si>
    <t>Josias</t>
  </si>
  <si>
    <t>josiasemilio.ruiz@calbaptist.edu</t>
  </si>
  <si>
    <t>Benito</t>
  </si>
  <si>
    <t>jaylenmarie.benito@calbaptist.edu</t>
  </si>
  <si>
    <t>Kaia</t>
  </si>
  <si>
    <t>kaiagrace.jones@calbaptist.edu</t>
  </si>
  <si>
    <t>abraham.ramirez1@calbaptist.edu</t>
  </si>
  <si>
    <t>Spring Fair</t>
  </si>
  <si>
    <t>Honorio</t>
  </si>
  <si>
    <t>hgonzalez@calbaptist.edu</t>
  </si>
  <si>
    <t>Credential</t>
  </si>
  <si>
    <t>jessicar.palacios@calbaptist.edu</t>
  </si>
  <si>
    <t>Parry</t>
  </si>
  <si>
    <t>dylan.parry135@gmail.com</t>
  </si>
  <si>
    <t>Prlmnry Sngl Sbjct Cred, Political Science</t>
  </si>
  <si>
    <t>kyliemichelle.dear@calbaptist.edu</t>
  </si>
  <si>
    <t>Elementary Education</t>
  </si>
  <si>
    <t>Ubiadas</t>
  </si>
  <si>
    <t>savannahg.ubiadas@calbaptist.edu</t>
  </si>
  <si>
    <t>Speech Lang Pathology</t>
  </si>
  <si>
    <t>Veliz</t>
  </si>
  <si>
    <t>priscilla.veliz@calbaptist.edu</t>
  </si>
  <si>
    <t>Isabelle</t>
  </si>
  <si>
    <t>Molina</t>
  </si>
  <si>
    <t>isabelletila.molina@calbaptist.edu</t>
  </si>
  <si>
    <t>victoriaisaura.perez@calbaptist.edu</t>
  </si>
  <si>
    <t>Kate</t>
  </si>
  <si>
    <t>Goodwin</t>
  </si>
  <si>
    <t>kate.goodwin@calbaptist.edu</t>
  </si>
  <si>
    <t>Munoz</t>
  </si>
  <si>
    <t>sarahmckailah.munoz@calbaptist.edu</t>
  </si>
  <si>
    <t>Vanessa</t>
  </si>
  <si>
    <t>vanessaceleste.sanchez@calbaptist.edu</t>
  </si>
  <si>
    <t>Orellana</t>
  </si>
  <si>
    <t>lesliel.orellana@calbaptist.edu</t>
  </si>
  <si>
    <t>Stewart</t>
  </si>
  <si>
    <t>kimberly.stewart@calbaptist.edu</t>
  </si>
  <si>
    <t>Allison</t>
  </si>
  <si>
    <t>allisontaylor.hall@calbaptist.edu</t>
  </si>
  <si>
    <t>English, Psychology</t>
  </si>
  <si>
    <t>evelyn.lopez@calbaptist.edu</t>
  </si>
  <si>
    <t>Thornton</t>
  </si>
  <si>
    <t>seanmitchell.thornton@calbaptist.edu</t>
  </si>
  <si>
    <t>Guyton</t>
  </si>
  <si>
    <t>michelle.guyton@calbaptist.edu</t>
  </si>
  <si>
    <t>Kaylin</t>
  </si>
  <si>
    <t>Ellis</t>
  </si>
  <si>
    <t>kaylina.ellis@calbaptist.edu</t>
  </si>
  <si>
    <t>Reily</t>
  </si>
  <si>
    <t>Mclachlan</t>
  </si>
  <si>
    <t>reilyelizabeth.mclachlan@calbaptist.edu</t>
  </si>
  <si>
    <t>brookeanne.velazquez@calbaptist.edu</t>
  </si>
  <si>
    <t>Perla</t>
  </si>
  <si>
    <t>Garcia Licea</t>
  </si>
  <si>
    <t>perlaguadalupe.garcialicea@calbaptist.edu</t>
  </si>
  <si>
    <t>Siara</t>
  </si>
  <si>
    <t>siara.fernandez@calbaptist.edu</t>
  </si>
  <si>
    <t>Krasniak</t>
  </si>
  <si>
    <t>nathanj.krasniak@calbaptist.edu</t>
  </si>
  <si>
    <t>Kylee</t>
  </si>
  <si>
    <t>Edgerly</t>
  </si>
  <si>
    <t>kyleeann.edgerly@calbaptist.edu</t>
  </si>
  <si>
    <t>Salters</t>
  </si>
  <si>
    <t>laurenm.salters@calbaptist.edu</t>
  </si>
  <si>
    <t>Pachman</t>
  </si>
  <si>
    <t>cameron.pachman@calbaptist.edu</t>
  </si>
  <si>
    <t>Latimer</t>
  </si>
  <si>
    <t>melissaj.latimer@calbaptist.edu</t>
  </si>
  <si>
    <t>Elementary Education, Early Childhood Studies, Education, Credential</t>
  </si>
  <si>
    <t>Pauline</t>
  </si>
  <si>
    <t>pauline.gomez@calbaptist.edu</t>
  </si>
  <si>
    <t>Zoe</t>
  </si>
  <si>
    <t>zoeelizabeth.gonzalez@calbaptist.edu</t>
  </si>
  <si>
    <t>McWaters</t>
  </si>
  <si>
    <t>abigailrae.mcwaters@calbaptist.edu</t>
  </si>
  <si>
    <t>Bryn</t>
  </si>
  <si>
    <t>Gonzales</t>
  </si>
  <si>
    <t>bryneileen.gonzales@calbaptist.edu</t>
  </si>
  <si>
    <t>Durgiah</t>
  </si>
  <si>
    <t>brittanymarie.durgiah@calbaptist.edu</t>
  </si>
  <si>
    <t>davidanthony.ramos@calbaptist.edu</t>
  </si>
  <si>
    <t>Gabrielle</t>
  </si>
  <si>
    <t>gabriellee.martinez@calbaptist.edu</t>
  </si>
  <si>
    <t>Starkey</t>
  </si>
  <si>
    <t>grace.starkey@calbaptist.edu</t>
  </si>
  <si>
    <t>Rosa Estela</t>
  </si>
  <si>
    <t>Mickens</t>
  </si>
  <si>
    <t>rosaestela.mickens@calbaptist.edu</t>
  </si>
  <si>
    <t>Jessika</t>
  </si>
  <si>
    <t>jessikakaylee.wood@calbaptist.edu</t>
  </si>
  <si>
    <t>Hope</t>
  </si>
  <si>
    <t>Grimes</t>
  </si>
  <si>
    <t>hope.grimes@calbaptist.edu</t>
  </si>
  <si>
    <t>Single Subject Education, History</t>
  </si>
  <si>
    <t>Burke</t>
  </si>
  <si>
    <t>destiny.burke@calbaptist.edu</t>
  </si>
  <si>
    <t>abigailruth.calderon@calbaptist.edu</t>
  </si>
  <si>
    <t>Beverly</t>
  </si>
  <si>
    <t>Mott</t>
  </si>
  <si>
    <t>beverly.mott@calbaptist.edu</t>
  </si>
  <si>
    <t>Marshall</t>
  </si>
  <si>
    <t>nicole.marshall@calbaptist.edu</t>
  </si>
  <si>
    <t>Luis Esai</t>
  </si>
  <si>
    <t>Contreras Cano</t>
  </si>
  <si>
    <t>luise.contreras@calbaptist.edu</t>
  </si>
  <si>
    <t>Jolene</t>
  </si>
  <si>
    <t>Verdehyou</t>
  </si>
  <si>
    <t>jolene.verdehyou@calbaptist.edu</t>
  </si>
  <si>
    <t>Camdyn</t>
  </si>
  <si>
    <t>camdyna.taylor@calbaptist.edu</t>
  </si>
  <si>
    <t>Roman</t>
  </si>
  <si>
    <t>marthajazmine.roman@calbaptist.edu</t>
  </si>
  <si>
    <t>Fujita Montes</t>
  </si>
  <si>
    <t>mariahg.fujitamontes@calbaptist.edu</t>
  </si>
  <si>
    <t>Christen</t>
  </si>
  <si>
    <t>Voyles</t>
  </si>
  <si>
    <t>christen.voyles@calbaptist.edu</t>
  </si>
  <si>
    <t>Zuri</t>
  </si>
  <si>
    <t>Hardy</t>
  </si>
  <si>
    <t>zuri.hardy@calbaptist.edu</t>
  </si>
  <si>
    <t>Patricia</t>
  </si>
  <si>
    <t>Lemus</t>
  </si>
  <si>
    <t>patricia.lemus@calbaptist.edu</t>
  </si>
  <si>
    <t>Yashila</t>
  </si>
  <si>
    <t>Hanks</t>
  </si>
  <si>
    <t>yashilal.hanks@calbaptist.edu</t>
  </si>
  <si>
    <t>Timmery</t>
  </si>
  <si>
    <t>Noble</t>
  </si>
  <si>
    <t>timmerylynn.noble@calbaptist.edu</t>
  </si>
  <si>
    <t>almaalicia.aguilar@calbaptist.edu</t>
  </si>
  <si>
    <t>damaris.morales@calbaptist.edu</t>
  </si>
  <si>
    <t>ashleyy.carrillo@calbaptist.edu</t>
  </si>
  <si>
    <t>isabelleelena.lopez@calbaptist.edu</t>
  </si>
  <si>
    <t>Elementary Education, Education</t>
  </si>
  <si>
    <t>Emerson</t>
  </si>
  <si>
    <t>williambryce.emerson@calbaptist.edu</t>
  </si>
  <si>
    <t>Prlmnry Sngl Sbjct Cred, History</t>
  </si>
  <si>
    <t>mary.herrera@calbaptist.edu</t>
  </si>
  <si>
    <t>Newhart</t>
  </si>
  <si>
    <t>abigailkayla.newhart@calbaptist.edu</t>
  </si>
  <si>
    <t>christina.gonzalez1@calbaptist.edu</t>
  </si>
  <si>
    <t>Purper</t>
  </si>
  <si>
    <t>sophiaisabella.purper@calbaptist.edu</t>
  </si>
  <si>
    <t>Prlmnry Sngl Sbjct Cred, Biology</t>
  </si>
  <si>
    <t>Malarie</t>
  </si>
  <si>
    <t>McMullen</t>
  </si>
  <si>
    <t>malarie.mcmullen@calbaptist.edu</t>
  </si>
  <si>
    <t>Holland</t>
  </si>
  <si>
    <t>Snipes</t>
  </si>
  <si>
    <t>hollanddanea.snipes@calbaptist.edu</t>
  </si>
  <si>
    <t>Milburn</t>
  </si>
  <si>
    <t>jennamarie.milburn@calbaptist.edu</t>
  </si>
  <si>
    <t>Standfast</t>
  </si>
  <si>
    <t>jordanj.standfast@calbaptist.edu</t>
  </si>
  <si>
    <t>Abbey</t>
  </si>
  <si>
    <t>Maust</t>
  </si>
  <si>
    <t>abbey.maust@calbaptist.edu</t>
  </si>
  <si>
    <t>Prlmnry Sngl Sbjct Cred, English</t>
  </si>
  <si>
    <t>Donatoni</t>
  </si>
  <si>
    <t>courtneylayne.donatoni@calbaptist.edu</t>
  </si>
  <si>
    <t>angelalexander.torres@calbaptist.edu</t>
  </si>
  <si>
    <t>Julio</t>
  </si>
  <si>
    <t>julioc.morales@calbaptist.edu</t>
  </si>
  <si>
    <t>briannaanaid.camacho@calbaptist.edu</t>
  </si>
  <si>
    <t>Trimm</t>
  </si>
  <si>
    <t>connorjames.trimm@calbaptist.edu</t>
  </si>
  <si>
    <t>Aubriana</t>
  </si>
  <si>
    <t>aubrianarose.gomez@calbaptist.edu</t>
  </si>
  <si>
    <t>cameronmichael.pollock@calbaptist.edu</t>
  </si>
  <si>
    <t>Elementary Education, Liberal Studies</t>
  </si>
  <si>
    <t>Portis</t>
  </si>
  <si>
    <t>jennac.portis@calbaptist.edu</t>
  </si>
  <si>
    <t>Ivy</t>
  </si>
  <si>
    <t>Haub</t>
  </si>
  <si>
    <t>ivy.haub@calbaptist.edu</t>
  </si>
  <si>
    <t>Alexandria</t>
  </si>
  <si>
    <t>alexandriaelizabeth.castro@calbaptist.edu</t>
  </si>
  <si>
    <t>Fernanda</t>
  </si>
  <si>
    <t>fernanda.ortega@calbaptist.edu</t>
  </si>
  <si>
    <t>Maldonado</t>
  </si>
  <si>
    <t>jessicabrooke.maldonado@calbaptist.edu</t>
  </si>
  <si>
    <t>Rosemary</t>
  </si>
  <si>
    <t>Olivo</t>
  </si>
  <si>
    <t>rosemary.olivo@calbaptist.edu</t>
  </si>
  <si>
    <t>Ana</t>
  </si>
  <si>
    <t>Vera</t>
  </si>
  <si>
    <t>anamaria.vera@calbaptist.edu</t>
  </si>
  <si>
    <t>Chelsea</t>
  </si>
  <si>
    <t>Azevedo</t>
  </si>
  <si>
    <t>chelseaannika.azevedo@calbaptist.edu</t>
  </si>
  <si>
    <t>Jannell</t>
  </si>
  <si>
    <t>Hurt</t>
  </si>
  <si>
    <t>jannellmorgan.hurt@calbaptist.edu</t>
  </si>
  <si>
    <t>Delgado</t>
  </si>
  <si>
    <t>leahb.delgado@calbaptist.edu</t>
  </si>
  <si>
    <t>Morelia</t>
  </si>
  <si>
    <t>moreliaberenice.romero@calbaptist.edu</t>
  </si>
  <si>
    <t>Anahi</t>
  </si>
  <si>
    <t>anahikarely.gonzalez@calbaptist.edu</t>
  </si>
  <si>
    <t>McKinley</t>
  </si>
  <si>
    <t>marissam.mckinley@calbaptist.edu</t>
  </si>
  <si>
    <t>Santillan</t>
  </si>
  <si>
    <t>leslieailyn.santillan@calbaptist.edu</t>
  </si>
  <si>
    <t>Kristin</t>
  </si>
  <si>
    <t>Parillo</t>
  </si>
  <si>
    <t>kristinjoelle.parillo@calbaptist.edu</t>
  </si>
  <si>
    <t>Chacon</t>
  </si>
  <si>
    <t>victoria.chacon@calbaptist.edu</t>
  </si>
  <si>
    <t>Cecilia</t>
  </si>
  <si>
    <t>Altamirano</t>
  </si>
  <si>
    <t>cecilia.altamirano@calbaptist.edu</t>
  </si>
  <si>
    <t>Barajas-Yepez</t>
  </si>
  <si>
    <t>kimberly.barajas@calbaptist.edu</t>
  </si>
  <si>
    <t>Kailie</t>
  </si>
  <si>
    <t>kailietsai.kennedy@calbaptist.edu</t>
  </si>
  <si>
    <t>Denice</t>
  </si>
  <si>
    <t>denice.rodriguez@calbaptist.edu</t>
  </si>
  <si>
    <t>Rossi</t>
  </si>
  <si>
    <t>laurenn.rossi@calbaptist.edu</t>
  </si>
  <si>
    <t>leslie.sanchez@calbaptist.edu</t>
  </si>
  <si>
    <t>Ly</t>
  </si>
  <si>
    <t>natalie.ly@calbaptist.edu</t>
  </si>
  <si>
    <t>Wallace</t>
  </si>
  <si>
    <t>sarajeannette.wallace@calbaptist.edu</t>
  </si>
  <si>
    <t>andrewwilliam.vasquez@calbaptist.edu</t>
  </si>
  <si>
    <t>evelyn.morales@calbaptist.edu</t>
  </si>
  <si>
    <t>elizabethj.brown@calbaptist.edu</t>
  </si>
  <si>
    <t>Geib</t>
  </si>
  <si>
    <t>katie.perrier@calbaptist.edu</t>
  </si>
  <si>
    <t>Chang</t>
  </si>
  <si>
    <t>lauralynn.chang@calbaptist.edu</t>
  </si>
  <si>
    <t>Rosalinda</t>
  </si>
  <si>
    <t>rosalindamarisela.gutierrez@calbaptist.edu</t>
  </si>
  <si>
    <t>Heyer</t>
  </si>
  <si>
    <t>madisonpaige.heyer@calbaptist.edu</t>
  </si>
  <si>
    <t>Kaylea</t>
  </si>
  <si>
    <t>Snapp</t>
  </si>
  <si>
    <t>kaylea.snapp@calbaptist.edu</t>
  </si>
  <si>
    <t>jessica.felix@calbaptist.edu</t>
  </si>
  <si>
    <t>Borquez</t>
  </si>
  <si>
    <t>oscarsadot.borquez@calbaptist.edu</t>
  </si>
  <si>
    <t>Leanne</t>
  </si>
  <si>
    <t>Rasmussen</t>
  </si>
  <si>
    <t>leannerose.rasmussen@calbaptist.edu</t>
  </si>
  <si>
    <t>Rodriguez Gonzales</t>
  </si>
  <si>
    <t>vanessa.rodriguezgonzales@calbaptist.edu</t>
  </si>
  <si>
    <t>Cerna</t>
  </si>
  <si>
    <t>ellagrace.cerna@calbaptist.edu</t>
  </si>
  <si>
    <t>daisyr.hernandez@calbaptist.edu</t>
  </si>
  <si>
    <t>Kenneth</t>
  </si>
  <si>
    <t>Venier</t>
  </si>
  <si>
    <t>kennethjoseph.venier@calbaptist.edu</t>
  </si>
  <si>
    <t>Leticia</t>
  </si>
  <si>
    <t>leticia.gutierrez@calbaptist.edu</t>
  </si>
  <si>
    <t>Vonnetta</t>
  </si>
  <si>
    <t>McClendon</t>
  </si>
  <si>
    <t>vonnetta.mcclendon@calbaptist.edu</t>
  </si>
  <si>
    <t>Eulalia</t>
  </si>
  <si>
    <t>Mateo Lopez</t>
  </si>
  <si>
    <t>eulaliaelizabeth.mateolopez@calbaptist.edu</t>
  </si>
  <si>
    <t>Dawn</t>
  </si>
  <si>
    <t>dawnmarie.wolf@calbaptist.edu</t>
  </si>
  <si>
    <t>Zaini</t>
  </si>
  <si>
    <t>tiffanychristina.zaini@calbaptist.edu</t>
  </si>
  <si>
    <t>School Psychology</t>
  </si>
  <si>
    <t>Susana</t>
  </si>
  <si>
    <t>Murillo</t>
  </si>
  <si>
    <t>susana.murillo@calbaptist.edu</t>
  </si>
  <si>
    <t>Cinthia</t>
  </si>
  <si>
    <t>cinthiamichelle.gonzalez@calbaptist.edu</t>
  </si>
  <si>
    <t>Luiten</t>
  </si>
  <si>
    <t>katherinea.luiten@calbaptist.edu</t>
  </si>
  <si>
    <t>taylor.villarreal@calbaptist.edu</t>
  </si>
  <si>
    <t>Sally</t>
  </si>
  <si>
    <t>To</t>
  </si>
  <si>
    <t>sally.to@calbaptist.edu</t>
  </si>
  <si>
    <t>nicolas.nunez@calbaptist.edu</t>
  </si>
  <si>
    <t>Lashondra</t>
  </si>
  <si>
    <t>lashondra.baldwin@calbaptist.edu</t>
  </si>
  <si>
    <t>Orgztnl Change and Admin</t>
  </si>
  <si>
    <t>Niah</t>
  </si>
  <si>
    <t>Ledesma</t>
  </si>
  <si>
    <t>niahnaomi.ledesma@calbaptist.edu</t>
  </si>
  <si>
    <t>Zuniga</t>
  </si>
  <si>
    <t>preciouszuniga18@gmail.com</t>
  </si>
  <si>
    <t>vanessayolanda.delgado@calbaptist.edu</t>
  </si>
  <si>
    <t>Prlmnry Sngl Sbjct Cred, Mathematics</t>
  </si>
  <si>
    <t>Chew</t>
  </si>
  <si>
    <t>ichew@calbaptist.edu</t>
  </si>
  <si>
    <t>Birdwell</t>
  </si>
  <si>
    <t>lauren.birdwell@calbaptist.edu</t>
  </si>
  <si>
    <t>Certificate Program</t>
  </si>
  <si>
    <t>Striplin</t>
  </si>
  <si>
    <t>zoesophia.striplin@calbaptist.edu</t>
  </si>
  <si>
    <t>Xitlali</t>
  </si>
  <si>
    <t>xitlalig.arce@calbaptist.edu</t>
  </si>
  <si>
    <t>Gino</t>
  </si>
  <si>
    <t>ginog.martinez@calbaptist.edu</t>
  </si>
  <si>
    <t>Kathrin</t>
  </si>
  <si>
    <t>Dorman</t>
  </si>
  <si>
    <t>kathrinlouise.dorman@calbaptist.edu</t>
  </si>
  <si>
    <t>Letherer</t>
  </si>
  <si>
    <t>gracej.letherer@calbaptist.edu</t>
  </si>
  <si>
    <t>Art Education</t>
  </si>
  <si>
    <t>Ruby</t>
  </si>
  <si>
    <t>rubyfaith.ledesma@calbaptist.edu</t>
  </si>
  <si>
    <t>Larriba</t>
  </si>
  <si>
    <t>sarahlouise.larriba@calbaptist.edu</t>
  </si>
  <si>
    <t>drey1114@yahoo.com</t>
  </si>
  <si>
    <t>Heather</t>
  </si>
  <si>
    <t>Livings</t>
  </si>
  <si>
    <t>heatherr.livings@calbaptist.edu</t>
  </si>
  <si>
    <t>Sinclair</t>
  </si>
  <si>
    <t>kyra.sinclair@calbaptist.edu</t>
  </si>
  <si>
    <t>Espinosa</t>
  </si>
  <si>
    <t>jessica.espinosa@calbaptist.edu</t>
  </si>
  <si>
    <t>Prlmnry Sngl Sbjct Cred, Spanish</t>
  </si>
  <si>
    <t>Alva</t>
  </si>
  <si>
    <t>kimberly.alva@calbaptist.edu</t>
  </si>
  <si>
    <t>hannahjo.macias@calbaptist.edu</t>
  </si>
  <si>
    <t>Lowe</t>
  </si>
  <si>
    <t>marylouiselouise.lowe@calbaptist.edu</t>
  </si>
  <si>
    <t>Amiyah</t>
  </si>
  <si>
    <t>Wiggins</t>
  </si>
  <si>
    <t>amiyahn.wiggins@calbaptist.edu</t>
  </si>
  <si>
    <t>Pablo</t>
  </si>
  <si>
    <t>pablos.aguirre@calbaptist.edu</t>
  </si>
  <si>
    <t>Tapelband</t>
  </si>
  <si>
    <t>erica.tapelband@calbaptist.edu</t>
  </si>
  <si>
    <t>Nathalia</t>
  </si>
  <si>
    <t>Montes</t>
  </si>
  <si>
    <t>nathaliamaria.montes@calbaptist.edu</t>
  </si>
  <si>
    <t>Kristof</t>
  </si>
  <si>
    <t>Csaba</t>
  </si>
  <si>
    <t>kristof.csaba@calbaptist.edu</t>
  </si>
  <si>
    <t>rebeccaa.dana@calbaptist.edu</t>
  </si>
  <si>
    <t>Deodata</t>
  </si>
  <si>
    <t>Olivares-Romo</t>
  </si>
  <si>
    <t>deodatal.olivaresromo@calbaptist.edu</t>
  </si>
  <si>
    <t>Johnston</t>
  </si>
  <si>
    <t>rachel.johnston@calbaptist.edu</t>
  </si>
  <si>
    <t>Castorena</t>
  </si>
  <si>
    <t>castorenamallory@gmail.com</t>
  </si>
  <si>
    <t>Jackson</t>
  </si>
  <si>
    <t>annamarie.jackson@calbaptist.edu</t>
  </si>
  <si>
    <t>Simione</t>
  </si>
  <si>
    <t>Tugi Jr</t>
  </si>
  <si>
    <t>simione.tugijr@calbaptist.edu</t>
  </si>
  <si>
    <t>Pre-Aviation Flight</t>
  </si>
  <si>
    <t>Still</t>
  </si>
  <si>
    <t>kellymichellestill@gmail.com</t>
  </si>
  <si>
    <t>alexisleilani.hernandez@calbaptist.edu</t>
  </si>
  <si>
    <t>Almaraz</t>
  </si>
  <si>
    <t>deborah.almaraz@calbaptist.edu</t>
  </si>
  <si>
    <t>ashleyalondra.gutierrez@calbaptist.edu</t>
  </si>
  <si>
    <t>Esparza</t>
  </si>
  <si>
    <t>abigail.esparza1@calbaptist.edu</t>
  </si>
  <si>
    <t>Cid</t>
  </si>
  <si>
    <t>gabriela.cid@calbaptist.edu</t>
  </si>
  <si>
    <t>samanthaelizabeth.peterson@calbaptist.edu</t>
  </si>
  <si>
    <t>Muoio</t>
  </si>
  <si>
    <t>michael.muoio@calbaptist.edu</t>
  </si>
  <si>
    <t>Skyla</t>
  </si>
  <si>
    <t>Leach</t>
  </si>
  <si>
    <t>skylarose.leach@calbaptist.edu</t>
  </si>
  <si>
    <t>madisen.sharp@calbaptist.edu</t>
  </si>
  <si>
    <t>vanessa.alvarado@calbaptist.edu</t>
  </si>
  <si>
    <t>Marcos</t>
  </si>
  <si>
    <t>marcos.ramirez@calbaptist.edu</t>
  </si>
  <si>
    <t>Dixon</t>
  </si>
  <si>
    <t>emmak.dixon@calbaptist.edu</t>
  </si>
  <si>
    <t>Todd</t>
  </si>
  <si>
    <t>Rosewitz</t>
  </si>
  <si>
    <t>toddallen.rosewitz@calbaptist.edu</t>
  </si>
  <si>
    <t>Sonette</t>
  </si>
  <si>
    <t>Avalos</t>
  </si>
  <si>
    <t>sonettedenise.avalos@calbaptist.edu</t>
  </si>
  <si>
    <t>Karla</t>
  </si>
  <si>
    <t>Lozano</t>
  </si>
  <si>
    <t>karla.lozano@calbaptist.edu</t>
  </si>
  <si>
    <t>Jeffries</t>
  </si>
  <si>
    <t>taylor.jeffries@calbaptist.edu</t>
  </si>
  <si>
    <t>rileyzemlicka.harrison@calbaptist.edu</t>
  </si>
  <si>
    <t>Nordquist</t>
  </si>
  <si>
    <t>allisonmae.nordquist@calbaptist.edu</t>
  </si>
  <si>
    <t>Jenkins</t>
  </si>
  <si>
    <t>faithalexis.jenkins@calbaptist.edu</t>
  </si>
  <si>
    <t>Van Kirk</t>
  </si>
  <si>
    <t>kathrynmarie.vankirk@calbaptist.edu</t>
  </si>
  <si>
    <t>Sierra</t>
  </si>
  <si>
    <t>Stenson</t>
  </si>
  <si>
    <t>sierragrace.stenson@calbaptist.edu</t>
  </si>
  <si>
    <t>hopecarrin.martinez@calbaptist.edu</t>
  </si>
  <si>
    <t>Jadyn</t>
  </si>
  <si>
    <t>Skorpanich</t>
  </si>
  <si>
    <t>jadynkarin.skorpanich@calbaptist.edu</t>
  </si>
  <si>
    <t>Soto</t>
  </si>
  <si>
    <t>michaelr.soto@calbaptist.edu</t>
  </si>
  <si>
    <t>vanessab.soto@calbaptist.edu</t>
  </si>
  <si>
    <t>Blue</t>
  </si>
  <si>
    <t>nicoledeshawn.blue@calbaptist.edu</t>
  </si>
  <si>
    <t>samantha.estrada@calbaptist.edu</t>
  </si>
  <si>
    <t>Adriana</t>
  </si>
  <si>
    <t>Gruntz</t>
  </si>
  <si>
    <t>adriana.gruntz@calbaptist.edu</t>
  </si>
  <si>
    <t>jessicanatividad.garcia@calbaptist.edu</t>
  </si>
  <si>
    <t>angeljesse.hernandez@calbaptist.edu</t>
  </si>
  <si>
    <t>Vanesa</t>
  </si>
  <si>
    <t>vanesan.cordova@calbaptist.edu</t>
  </si>
  <si>
    <t>madisonaurora.hernandez@calbaptist.edu</t>
  </si>
  <si>
    <t>amandanichole.vasquez@calbaptist.edu</t>
  </si>
  <si>
    <t>Childress</t>
  </si>
  <si>
    <t>savannah.childress@calbaptist.edu</t>
  </si>
  <si>
    <t>Baik</t>
  </si>
  <si>
    <t>michaelsueng.baik@calbaptist.edu</t>
  </si>
  <si>
    <t>Heydi</t>
  </si>
  <si>
    <t>heydi.guerrero@calbaptist.edu</t>
  </si>
  <si>
    <t>De La Tejera</t>
  </si>
  <si>
    <t>alexisr.delatejera@calbaptist.edu</t>
  </si>
  <si>
    <t>Adirah</t>
  </si>
  <si>
    <t>adirahbrachah.walker@calbaptist.edu</t>
  </si>
  <si>
    <t>Robbie</t>
  </si>
  <si>
    <t>Ybarra</t>
  </si>
  <si>
    <t>rybarra@calbaptist.edu</t>
  </si>
  <si>
    <t>Instrumental Performance</t>
  </si>
  <si>
    <t>Gow-Barber</t>
  </si>
  <si>
    <t>adamjohn.gowbarber@calbaptist.edu</t>
  </si>
  <si>
    <t>Fatima</t>
  </si>
  <si>
    <t>fatima.orozco@calbaptist.edu</t>
  </si>
  <si>
    <t>Valeria</t>
  </si>
  <si>
    <t>Olivares Romo</t>
  </si>
  <si>
    <t>valeria.olivaresromo@calbaptist.edu</t>
  </si>
  <si>
    <t>vera.marshall@calbaptist.edu</t>
  </si>
  <si>
    <t>Galvan</t>
  </si>
  <si>
    <t>jesse.galvan@calbaptist.edu</t>
  </si>
  <si>
    <t>Karleigh</t>
  </si>
  <si>
    <t>karleighjane.taylor@calbaptist.edu</t>
  </si>
  <si>
    <t>Caroline</t>
  </si>
  <si>
    <t>caroline.flores@calbaptist.edu</t>
  </si>
  <si>
    <t>Valentino</t>
  </si>
  <si>
    <t>valentino.gonzales@calbaptist.edu</t>
  </si>
  <si>
    <t>Victor</t>
  </si>
  <si>
    <t>Morillo-Delerme</t>
  </si>
  <si>
    <t>victor.morillodelerme@calbaptist.edu</t>
  </si>
  <si>
    <t>Barima</t>
  </si>
  <si>
    <t>Adusei-Poku</t>
  </si>
  <si>
    <t>barimayaw.aduseipoku@calbaptist.edu</t>
  </si>
  <si>
    <t>Chan-Balatbat</t>
  </si>
  <si>
    <t>calebi.chanbalatbat@calbaptist.edu</t>
  </si>
  <si>
    <t>carolinerose.cooper@calbaptist.edu</t>
  </si>
  <si>
    <t>Porter</t>
  </si>
  <si>
    <t>rachel.porter@calbaptist.edu</t>
  </si>
  <si>
    <t>Gomez Luna</t>
  </si>
  <si>
    <t>valeriam.gomezluna@calbaptist.edu</t>
  </si>
  <si>
    <t>angelinal.zamora@calbaptist.edu</t>
  </si>
  <si>
    <t>alyssaj.alcaraz@calbaptist.edu</t>
  </si>
  <si>
    <t>alyssar.rodriguez1@calbaptist.edu</t>
  </si>
  <si>
    <t>Cruz Pineda</t>
  </si>
  <si>
    <t>lauracarolina.cruzpineda@calbaptist.edu</t>
  </si>
  <si>
    <t>Elyse</t>
  </si>
  <si>
    <t>Swanson-Ybarra</t>
  </si>
  <si>
    <t>elysemiranda.swanson@calbaptist.edu</t>
  </si>
  <si>
    <t>sophianicole.lopez@calbaptist.edu</t>
  </si>
  <si>
    <t>Zhenyu</t>
  </si>
  <si>
    <t>Zhang</t>
  </si>
  <si>
    <t>zhenyu.zhang@calbaptist.edu</t>
  </si>
  <si>
    <t>briannahope.young@calbaptist.edu</t>
  </si>
  <si>
    <t>joseph.aguilar@calbaptist.edu</t>
  </si>
  <si>
    <t>Hilty</t>
  </si>
  <si>
    <t>zoemakena.hilty@calbaptist.edu</t>
  </si>
  <si>
    <t>Amandeep</t>
  </si>
  <si>
    <t>Sidhu</t>
  </si>
  <si>
    <t>711588@calbaptist.edu</t>
  </si>
  <si>
    <t>Special Education</t>
  </si>
  <si>
    <t>Virginia</t>
  </si>
  <si>
    <t>Barba Cruz</t>
  </si>
  <si>
    <t>virginia.barbacruz@calbaptist.edu</t>
  </si>
  <si>
    <t>Esquivel</t>
  </si>
  <si>
    <t>lesliepaulina.esquivel@calbaptist.edu</t>
  </si>
  <si>
    <t>jasminesamantha.macias@calbaptist.edu</t>
  </si>
  <si>
    <t>Nikole</t>
  </si>
  <si>
    <t>Rendler-Sturm</t>
  </si>
  <si>
    <t>nikoleryan.rendlersturm@calbaptist.edu</t>
  </si>
  <si>
    <t>Savedra</t>
  </si>
  <si>
    <t>daisyv.savedra@calbaptist.edu</t>
  </si>
  <si>
    <t>mikaylajustine.valenzuela@calbaptist.edu</t>
  </si>
  <si>
    <t>Princessa</t>
  </si>
  <si>
    <t>Ruelas</t>
  </si>
  <si>
    <t>princessadestiny.ruelas@calbaptist.edu</t>
  </si>
  <si>
    <t>Fanucchi</t>
  </si>
  <si>
    <t>haileypaige.fanucchi@calbaptist.edu</t>
  </si>
  <si>
    <t>alyssachristina.sanchez@calbaptist.edu</t>
  </si>
  <si>
    <t>Arbizo</t>
  </si>
  <si>
    <t>aarbizo@calbaptist.edu</t>
  </si>
  <si>
    <t>Pate</t>
  </si>
  <si>
    <t>lauras.pate@calbaptist.edu</t>
  </si>
  <si>
    <t>Farmer</t>
  </si>
  <si>
    <t>jessicarose.farmer@calbaptist.edu</t>
  </si>
  <si>
    <t>Keeling</t>
  </si>
  <si>
    <t>ashley.keeling@calbaptist.edu</t>
  </si>
  <si>
    <t>Credential, Education</t>
  </si>
  <si>
    <t>Watkins</t>
  </si>
  <si>
    <t>andrewjerold.watkins@calbaptist.edu</t>
  </si>
  <si>
    <t>Melody</t>
  </si>
  <si>
    <t>Campbell</t>
  </si>
  <si>
    <t>melodyr.campbell@calbaptist.edu</t>
  </si>
  <si>
    <t>Newmann</t>
  </si>
  <si>
    <t>trevorallan.newmann@calbaptist.edu</t>
  </si>
  <si>
    <t>McCoy</t>
  </si>
  <si>
    <t>lilymarie.mccoy@calbaptist.edu</t>
  </si>
  <si>
    <t>Holloway</t>
  </si>
  <si>
    <t>sydney.holloway@calbaptist.edu</t>
  </si>
  <si>
    <t>Paige</t>
  </si>
  <si>
    <t>Galvin</t>
  </si>
  <si>
    <t>paigem.galvin@calbaptist.edu</t>
  </si>
  <si>
    <t>Sport Management, English</t>
  </si>
  <si>
    <t>Kubo</t>
  </si>
  <si>
    <t>marissakimiko.kubo@calbaptist.edu</t>
  </si>
  <si>
    <t>Browne</t>
  </si>
  <si>
    <t>madisontaylor.browne@calbaptist.edu</t>
  </si>
  <si>
    <t>Ocampo Roman</t>
  </si>
  <si>
    <t>stephanie.ocamporoman@calbaptist.edu</t>
  </si>
  <si>
    <t>Civil Engineering, Christian Studies</t>
  </si>
  <si>
    <t>Marrero</t>
  </si>
  <si>
    <t>sophiadianna.marrero@calbaptist.edu</t>
  </si>
  <si>
    <t>Bailey</t>
  </si>
  <si>
    <t>Adamson (Coon)</t>
  </si>
  <si>
    <t>baileykatherine.adamson@calbaptist.edu</t>
  </si>
  <si>
    <t>Kana</t>
  </si>
  <si>
    <t>ashlyn.kana@calbaptist.edu</t>
  </si>
  <si>
    <t>Juliane Frances</t>
  </si>
  <si>
    <t>Malolos</t>
  </si>
  <si>
    <t>julianefrancessumilang.malolos@calbaptist.edu</t>
  </si>
  <si>
    <t>Abigayle</t>
  </si>
  <si>
    <t>Duffield</t>
  </si>
  <si>
    <t>abigaylejoy.duffield@calbaptist.edu</t>
  </si>
  <si>
    <t>Elizarraraz</t>
  </si>
  <si>
    <t>brianna.elizarraraz@calbaptist.edu</t>
  </si>
  <si>
    <t>amandeepkaur.sidhu@calbaptist.edu</t>
  </si>
  <si>
    <t>Joan</t>
  </si>
  <si>
    <t>joan.kim@calbaptist.edu</t>
  </si>
  <si>
    <t>Heidi</t>
  </si>
  <si>
    <t>Barden</t>
  </si>
  <si>
    <t>heidi.barden@calbaptist.edu</t>
  </si>
  <si>
    <t>Carl</t>
  </si>
  <si>
    <t>carlalton.walker@calbaptist.edu</t>
  </si>
  <si>
    <t>Yi</t>
  </si>
  <si>
    <t>jadenj.yi@calbaptist.edu</t>
  </si>
  <si>
    <t>Yamileth</t>
  </si>
  <si>
    <t>Sanchez Echeverria</t>
  </si>
  <si>
    <t>yamileth.sanchezecheverria@calbaptist.edu</t>
  </si>
  <si>
    <t>Woody</t>
  </si>
  <si>
    <t>david.woody@calbaptist.edu</t>
  </si>
  <si>
    <t>Edberg</t>
  </si>
  <si>
    <t>heather.edberg@calbaptist.edu</t>
  </si>
  <si>
    <t>Skylar</t>
  </si>
  <si>
    <t>skylarbrooke.fernandez@calbaptist.edu</t>
  </si>
  <si>
    <t>Rylan</t>
  </si>
  <si>
    <t>rylanjewel.fernandez@calbaptist.edu</t>
  </si>
  <si>
    <t>alexander.flores@calbaptist.edu</t>
  </si>
  <si>
    <t>alyssataylor.garcia@calbaptist.edu</t>
  </si>
  <si>
    <t>Rylee</t>
  </si>
  <si>
    <t>Nyberg</t>
  </si>
  <si>
    <t>rylee.nyberg@calbaptist.edu</t>
  </si>
  <si>
    <t>mburns@calbaptist.edu</t>
  </si>
  <si>
    <t>Ines</t>
  </si>
  <si>
    <t>Cardona</t>
  </si>
  <si>
    <t>ines.cardona@calbaptist.edu</t>
  </si>
  <si>
    <t>Aguiar</t>
  </si>
  <si>
    <t>cynthia.aguiar@calbaptist.edu</t>
  </si>
  <si>
    <t>Iraola</t>
  </si>
  <si>
    <t>juancarloscarlos.iraola@calbaptist.edu</t>
  </si>
  <si>
    <t>Noemi Cristal</t>
  </si>
  <si>
    <t>noemi.perez@calbaptist.edu</t>
  </si>
  <si>
    <t>RaeLynn</t>
  </si>
  <si>
    <t>raelynncrystal.lopez@calbaptist.edu</t>
  </si>
  <si>
    <t>Liberal Studies</t>
  </si>
  <si>
    <t>brookelauren.larsen@calbaptist.edu</t>
  </si>
  <si>
    <t>ethan.lewis@calbaptist.edu</t>
  </si>
  <si>
    <t>Nutrition &amp; Food Science</t>
  </si>
  <si>
    <t>Yuli</t>
  </si>
  <si>
    <t>Susanti</t>
  </si>
  <si>
    <t>yuli.susanticbu@gmail.com</t>
  </si>
  <si>
    <t>Carroll</t>
  </si>
  <si>
    <t>allisonmarie.carroll@calbaptist.edu</t>
  </si>
  <si>
    <t>Dynahya</t>
  </si>
  <si>
    <t>Duckworth</t>
  </si>
  <si>
    <t>dynahya.duckworth@calbaptist.edu</t>
  </si>
  <si>
    <t>aaronalexis.nicholas@calbaptist.edu</t>
  </si>
  <si>
    <t>Education Fair</t>
  </si>
  <si>
    <t>Caliboso</t>
  </si>
  <si>
    <t>melody.caliboso@calbaptist.edu</t>
  </si>
  <si>
    <t>Nattally</t>
  </si>
  <si>
    <t>nattally.perezmares@calbaptist.edu</t>
  </si>
  <si>
    <t>Dalilah</t>
  </si>
  <si>
    <t>dalilaha.gonzales@calbaptist.edu</t>
  </si>
  <si>
    <t>Difani</t>
  </si>
  <si>
    <t>avabella.difani@calbaptist.edu</t>
  </si>
  <si>
    <t>Erin</t>
  </si>
  <si>
    <t>Engebretson</t>
  </si>
  <si>
    <t>erinanne.engebretson@calbaptist.edu</t>
  </si>
  <si>
    <t>Jiovani</t>
  </si>
  <si>
    <t>jiovanirenee.sanchez@calbaptist.edu</t>
  </si>
  <si>
    <t>Makayla</t>
  </si>
  <si>
    <t>Martinez-Blackman</t>
  </si>
  <si>
    <t>makaylam.martinezblackman@calbaptist.edu</t>
  </si>
  <si>
    <t>Candice</t>
  </si>
  <si>
    <t>candice.clark@calbaptist.edu</t>
  </si>
  <si>
    <t>briannamaritza.aguirre@calbaptist.edu</t>
  </si>
  <si>
    <t>Nichole</t>
  </si>
  <si>
    <t>nicholem.gonzalez@calbaptist.edu</t>
  </si>
  <si>
    <t>samantha.ramirez1@calbaptist.edu</t>
  </si>
  <si>
    <t>Bussell</t>
  </si>
  <si>
    <t>brooke.bussell@calbaptist.edu</t>
  </si>
  <si>
    <t>Jazlyn</t>
  </si>
  <si>
    <t>Ruvalcaba</t>
  </si>
  <si>
    <t>jazlynmarie.ruvalcaba@calbaptist.edu</t>
  </si>
  <si>
    <t>Acosta</t>
  </si>
  <si>
    <t>amyl.acosta@calbaptist.edu</t>
  </si>
  <si>
    <t>angelica.hernandez3@calbaptist.edu</t>
  </si>
  <si>
    <t>Kearney</t>
  </si>
  <si>
    <t>abigailk.kearney@calbaptist.edu</t>
  </si>
  <si>
    <t>Justine</t>
  </si>
  <si>
    <t>Soliva</t>
  </si>
  <si>
    <t>justiner.soliva@calbaptist.edu</t>
  </si>
  <si>
    <t>emilym.torres@calbaptist.edu</t>
  </si>
  <si>
    <t>Vivi</t>
  </si>
  <si>
    <t>Dang</t>
  </si>
  <si>
    <t>vivi.dang@calbaptist.edu</t>
  </si>
  <si>
    <t>Hazan</t>
  </si>
  <si>
    <t>sierradawn.hazan@calbaptist.edu</t>
  </si>
  <si>
    <t>Blackwell</t>
  </si>
  <si>
    <t>alyssamarie.blackwell@calbaptist.edu</t>
  </si>
  <si>
    <t>mayaisabella.rouse@calbaptist.edu</t>
  </si>
  <si>
    <t>Stephany</t>
  </si>
  <si>
    <t>Hernandez-Lopez</t>
  </si>
  <si>
    <t>stephanyrashell.hernandezlopez@calbaptist.edu</t>
  </si>
  <si>
    <t>evelyn.sandoval@calbaptist.edu</t>
  </si>
  <si>
    <t>Krunal</t>
  </si>
  <si>
    <t>Shah</t>
  </si>
  <si>
    <t>krunal.shah@calbaptist.edu</t>
  </si>
  <si>
    <t>Makira</t>
  </si>
  <si>
    <t>Dumadag</t>
  </si>
  <si>
    <t>makirairene.dumadag@calbaptist.edu</t>
  </si>
  <si>
    <t>Alize</t>
  </si>
  <si>
    <t>Hidalgo</t>
  </si>
  <si>
    <t>alize.hidalgo@calbaptist.edu</t>
  </si>
  <si>
    <t>Smiley</t>
  </si>
  <si>
    <t>christianjames.smiley@calbaptist.edu</t>
  </si>
  <si>
    <t>Carmen</t>
  </si>
  <si>
    <t>carmen.garcia@calbaptist.edu</t>
  </si>
  <si>
    <t>Windeknecht</t>
  </si>
  <si>
    <t>hannahjane.windeknecht@calbaptist.edu</t>
  </si>
  <si>
    <t>Amari</t>
  </si>
  <si>
    <t>Guzman</t>
  </si>
  <si>
    <t>amari.guzman@calbaptist.edu</t>
  </si>
  <si>
    <t>Montgomery</t>
  </si>
  <si>
    <t>alexisriauna.montgomery@calbaptist.edu</t>
  </si>
  <si>
    <t>Oseguera</t>
  </si>
  <si>
    <t>kaylamarie.oseguera@calbaptist.edu</t>
  </si>
  <si>
    <t>michelle.ramirez1@calbaptist.edu</t>
  </si>
  <si>
    <t>Shannon</t>
  </si>
  <si>
    <t>erin.shannon@calbaptist.edu</t>
  </si>
  <si>
    <t>Behavioral Science</t>
  </si>
  <si>
    <t>danielleguadelupe.cortes@calbaptist.edu</t>
  </si>
  <si>
    <t>Citlalli</t>
  </si>
  <si>
    <t>jessica.citlalli@calbaptist.edu</t>
  </si>
  <si>
    <t>Eileen</t>
  </si>
  <si>
    <t>eileenp.serrano@calbaptist.edu</t>
  </si>
  <si>
    <t>Latajha</t>
  </si>
  <si>
    <t>Washington</t>
  </si>
  <si>
    <t>latajhashadae.washington@calbaptist.edu</t>
  </si>
  <si>
    <t>Shreya</t>
  </si>
  <si>
    <t>Pathak</t>
  </si>
  <si>
    <t>shreya.pathak@calbaptist.edu</t>
  </si>
  <si>
    <t>Gladis</t>
  </si>
  <si>
    <t>Recinos</t>
  </si>
  <si>
    <t>gladisstephanie.recinos@calbaptist.edu</t>
  </si>
  <si>
    <t>Sylvano</t>
  </si>
  <si>
    <t>sylvano.valenzuela@calbaptist.edu</t>
  </si>
  <si>
    <t>Danilo</t>
  </si>
  <si>
    <t>Umali</t>
  </si>
  <si>
    <t>danilodejesus.umali@calbaptist.edu</t>
  </si>
  <si>
    <t>cassandra.ramirez1@calbaptist.edu</t>
  </si>
  <si>
    <t>FNU</t>
  </si>
  <si>
    <t>Akanksha</t>
  </si>
  <si>
    <t>fnu.akanksha@calbaptist.edu</t>
  </si>
  <si>
    <t>Kaliana</t>
  </si>
  <si>
    <t>Wilhite</t>
  </si>
  <si>
    <t>kalianamonroe.wilhite@calbaptist.edu</t>
  </si>
  <si>
    <t>mauricio.gutierrez@calbaptist.edu</t>
  </si>
  <si>
    <t>Durazo</t>
  </si>
  <si>
    <t>loganl.durazo@calbaptist.edu</t>
  </si>
  <si>
    <t>Leena</t>
  </si>
  <si>
    <t>Badawiya</t>
  </si>
  <si>
    <t>leena.badawiya@calbaptist.edu</t>
  </si>
  <si>
    <t>Garate-Galindo</t>
  </si>
  <si>
    <t>brenda.garategalindo@calbaptist.edu</t>
  </si>
  <si>
    <t>nathan.kennedy@calbaptist.edu</t>
  </si>
  <si>
    <t>Juliet</t>
  </si>
  <si>
    <t>Gudino</t>
  </si>
  <si>
    <t>juliet.gudino@calbaptist.edu</t>
  </si>
  <si>
    <t>Allie</t>
  </si>
  <si>
    <t>Howze</t>
  </si>
  <si>
    <t>allieann.howze@calbaptist.edu</t>
  </si>
  <si>
    <t>Short</t>
  </si>
  <si>
    <t>taylorp.short@calbaptist.edu</t>
  </si>
  <si>
    <t>Emilio</t>
  </si>
  <si>
    <t>Echeverry</t>
  </si>
  <si>
    <t>emilioandres.echeverry@calbaptist.edu</t>
  </si>
  <si>
    <t>monica.gutierrez1@calbaptist.edu</t>
  </si>
  <si>
    <t>aidenc.mendoza@calbaptist.edu</t>
  </si>
  <si>
    <t>Nissi</t>
  </si>
  <si>
    <t>Okolosi</t>
  </si>
  <si>
    <t>nissigabriella.okolosi@calbaptist.edu</t>
  </si>
  <si>
    <t>Ezell</t>
  </si>
  <si>
    <t>micahlyn.ezell@calbaptist.edu</t>
  </si>
  <si>
    <t>emily.barajas1@calbaptist.edu</t>
  </si>
  <si>
    <t>Reece</t>
  </si>
  <si>
    <t>Lomask</t>
  </si>
  <si>
    <t>reeceleighna.lomask@calbaptist.edu</t>
  </si>
  <si>
    <t>Lexxie</t>
  </si>
  <si>
    <t>lexxiey.rodriguez@calbaptist.edu</t>
  </si>
  <si>
    <t>Reese</t>
  </si>
  <si>
    <t>reesem.reed@calbaptist.edu</t>
  </si>
  <si>
    <t>Gomez Morales</t>
  </si>
  <si>
    <t>melanieyazmin.gomezmorales@calbaptist.edu</t>
  </si>
  <si>
    <t>Exercise Science, Christian Studies</t>
  </si>
  <si>
    <t>Nicole Angela</t>
  </si>
  <si>
    <t>Zialcita</t>
  </si>
  <si>
    <t>nicoleangelacama.zialcita@calbaptist.edu</t>
  </si>
  <si>
    <t>McCaskill-Aguilar</t>
  </si>
  <si>
    <t>bailey.mccaskillaguilar@calbaptist.edu</t>
  </si>
  <si>
    <t>Gracy_Evangalin</t>
  </si>
  <si>
    <t>gracyevangalin.vincent@calbaptist.edu</t>
  </si>
  <si>
    <t>adrianmarcos.gonzalez@calbaptist.edu</t>
  </si>
  <si>
    <t>Muniz</t>
  </si>
  <si>
    <t>mia.muniz@calbaptist.edu</t>
  </si>
  <si>
    <t>Liao</t>
  </si>
  <si>
    <t>faithc.liao@calbaptist.edu</t>
  </si>
  <si>
    <t>riley.price@calbaptist.edu</t>
  </si>
  <si>
    <t>Armour</t>
  </si>
  <si>
    <t>jamesm.armour@calbaptist.edu</t>
  </si>
  <si>
    <t>Weinberger</t>
  </si>
  <si>
    <t>sydneykristine.weinberger@calbaptist.edu</t>
  </si>
  <si>
    <t>Pham</t>
  </si>
  <si>
    <t>msdianepham@yahoo.com</t>
  </si>
  <si>
    <t>angel.lara@calbaptist.edu</t>
  </si>
  <si>
    <t>Derick</t>
  </si>
  <si>
    <t>derick.medina@calbaptist.edu</t>
  </si>
  <si>
    <t>Bricyn</t>
  </si>
  <si>
    <t>Wild</t>
  </si>
  <si>
    <t>bricyn.wild@calbaptist.edu</t>
  </si>
  <si>
    <t>isabelleangelica.miranda@calbaptist.edu</t>
  </si>
  <si>
    <t>Spanish, Healthcare Admin</t>
  </si>
  <si>
    <t>Zepeda</t>
  </si>
  <si>
    <t>cassandraj.zepeda@calbaptist.edu</t>
  </si>
  <si>
    <t>Meshreky</t>
  </si>
  <si>
    <t>nathanaelcyril.meshreky@calbaptist.edu</t>
  </si>
  <si>
    <t>Rubi</t>
  </si>
  <si>
    <t>Rubalcaba</t>
  </si>
  <si>
    <t>rubi.rubalcaba@calbaptist.edu</t>
  </si>
  <si>
    <t>Adalena</t>
  </si>
  <si>
    <t>adalenakaylee.hernandez@calbaptist.edu</t>
  </si>
  <si>
    <t>Keyla</t>
  </si>
  <si>
    <t>Romanello</t>
  </si>
  <si>
    <t>keylaangelique.romanello@calbaptist.edu</t>
  </si>
  <si>
    <t>Irvine</t>
  </si>
  <si>
    <t>haileyelizabeth.irvine@calbaptist.edu</t>
  </si>
  <si>
    <t>diane.stewart@calbaptist.edu</t>
  </si>
  <si>
    <t>Kai</t>
  </si>
  <si>
    <t>Lim-Kiamco</t>
  </si>
  <si>
    <t>kaio.limkiamco@calbaptist.edu</t>
  </si>
  <si>
    <t>Blesa</t>
  </si>
  <si>
    <t>sofiarebeca.blesa@calbaptist.edu</t>
  </si>
  <si>
    <t>Novalee</t>
  </si>
  <si>
    <t>novaleemackenzie.erickson@calbaptist.edu</t>
  </si>
  <si>
    <t>Mahely</t>
  </si>
  <si>
    <t>mahelytheresa.rodriguez@calbaptist.edu</t>
  </si>
  <si>
    <t>brooklynavry.perez@calbaptist.edu</t>
  </si>
  <si>
    <t>Cecilio</t>
  </si>
  <si>
    <t>kaylam.cecilio@calbaptist.edu</t>
  </si>
  <si>
    <t>Naisarg</t>
  </si>
  <si>
    <t>naisarg.patel@calbaptist.edu</t>
  </si>
  <si>
    <t>Asia</t>
  </si>
  <si>
    <t>Morehead</t>
  </si>
  <si>
    <t>asia.morehead@calbaptist.edu</t>
  </si>
  <si>
    <t>ian.gonzalez@calbaptist.edu</t>
  </si>
  <si>
    <t>Brittney</t>
  </si>
  <si>
    <t>Orona</t>
  </si>
  <si>
    <t>brittney.orona@calbaptist.edu</t>
  </si>
  <si>
    <t>McAulay</t>
  </si>
  <si>
    <t>elizabethzenette.mcaulay@calbaptist.edu</t>
  </si>
  <si>
    <t>Bergquist</t>
  </si>
  <si>
    <t>daniel.bergquist@calbaptist.edu</t>
  </si>
  <si>
    <t>samanthaanne.cole@calbaptist.edu</t>
  </si>
  <si>
    <t>Alindogan</t>
  </si>
  <si>
    <t>katliyaisabel.alindogan@calbaptist.edu</t>
  </si>
  <si>
    <t>Meza</t>
  </si>
  <si>
    <t>richardgeovanny.meza@calbaptist.edu</t>
  </si>
  <si>
    <t>Umair</t>
  </si>
  <si>
    <t>Waheed</t>
  </si>
  <si>
    <t>umair.waheed@calbaptist.edu</t>
  </si>
  <si>
    <t>Jasmin</t>
  </si>
  <si>
    <t>jasmin.delgado@calbaptist.edu</t>
  </si>
  <si>
    <t>Analeese</t>
  </si>
  <si>
    <t>Mora</t>
  </si>
  <si>
    <t>analeesecristyana.mora@calbaptist.edu</t>
  </si>
  <si>
    <t>samantham.monroy@calbaptist.edu</t>
  </si>
  <si>
    <t>Yllian</t>
  </si>
  <si>
    <t>Lopez Ortiz</t>
  </si>
  <si>
    <t>yllianzoe.lopezortiz@calbaptist.edu</t>
  </si>
  <si>
    <t>Gianni</t>
  </si>
  <si>
    <t>gianniburdick.navarro@calbaptist.edu</t>
  </si>
  <si>
    <t>Amirhamzeh</t>
  </si>
  <si>
    <t>avafarah.amirhamzeh@calbaptist.edu</t>
  </si>
  <si>
    <t>Neuenburg</t>
  </si>
  <si>
    <t>alexanderj.neuenburg@calbaptist.edu</t>
  </si>
  <si>
    <t>Nikki</t>
  </si>
  <si>
    <t>nikkiv.perez@calbaptist.edu</t>
  </si>
  <si>
    <t>Radiologic Sciences</t>
  </si>
  <si>
    <t>Arellano</t>
  </si>
  <si>
    <t>alexandrian.arellano@calbaptist.edu</t>
  </si>
  <si>
    <t>Zavala</t>
  </si>
  <si>
    <t>austinblake.zavala@calbaptist.edu</t>
  </si>
  <si>
    <t>Lizet</t>
  </si>
  <si>
    <t>lizet.martinez@calbaptist.edu</t>
  </si>
  <si>
    <t>Caballero</t>
  </si>
  <si>
    <t>sebastian.caballero@calbaptist.edu</t>
  </si>
  <si>
    <t>Nava</t>
  </si>
  <si>
    <t>natalieceleste.nava@calbaptist.edu</t>
  </si>
  <si>
    <t>Jalani</t>
  </si>
  <si>
    <t>Blade</t>
  </si>
  <si>
    <t>jalani.blade@calbaptist.edu</t>
  </si>
  <si>
    <t>angelapatricia.macias@calbaptist.edu</t>
  </si>
  <si>
    <t>melanieailani.alejandre@calbaptist.edu</t>
  </si>
  <si>
    <t>Yury</t>
  </si>
  <si>
    <t>yury.reynoso@calbaptist.edu</t>
  </si>
  <si>
    <t>jasmine.perez3@calbaptist.edu</t>
  </si>
  <si>
    <t>Ayah</t>
  </si>
  <si>
    <t>Hamad</t>
  </si>
  <si>
    <t>ayaha.hamad@calbaptist.edu</t>
  </si>
  <si>
    <t>Katja</t>
  </si>
  <si>
    <t>katjan.young@calbaptist.edu</t>
  </si>
  <si>
    <t>MacDonald</t>
  </si>
  <si>
    <t>heather.macdonald@calbaptist.edu</t>
  </si>
  <si>
    <t>Athletic Training</t>
  </si>
  <si>
    <t>jessicaesmeralda.rodriguez@calbaptist.edu</t>
  </si>
  <si>
    <t>whitneyscott.harrison@calbaptist.edu</t>
  </si>
  <si>
    <t>joshuaa.rodriguez@calbaptist.edu</t>
  </si>
  <si>
    <t>Kinesiology, Philosophy</t>
  </si>
  <si>
    <t>Quass</t>
  </si>
  <si>
    <t>nicholas.quass@calbaptist.edu</t>
  </si>
  <si>
    <t>Bungalon</t>
  </si>
  <si>
    <t>alexander.bungalon@calbaptist.edu</t>
  </si>
  <si>
    <t>Amazia</t>
  </si>
  <si>
    <t>amazia.david@calbaptist.edu</t>
  </si>
  <si>
    <t>stephanie.garcia10@calbaptist.edu</t>
  </si>
  <si>
    <t>gabrielisai.alvarado@calbaptist.edu</t>
  </si>
  <si>
    <t>Sergio</t>
  </si>
  <si>
    <t>sergioalexander.jimenez@calbaptist.edu</t>
  </si>
  <si>
    <t>Korolev</t>
  </si>
  <si>
    <t>katherine.korolev@calbaptist.edu</t>
  </si>
  <si>
    <t>destinyunique.thomas@calbaptist.edu</t>
  </si>
  <si>
    <t>Goebel</t>
  </si>
  <si>
    <t>maryeleeselynn.goebel@calbaptist.edu</t>
  </si>
  <si>
    <t>Thais</t>
  </si>
  <si>
    <t>Olvera</t>
  </si>
  <si>
    <t>thaisalexa.olvera@calbaptist.edu</t>
  </si>
  <si>
    <t>Jailene</t>
  </si>
  <si>
    <t>Lavandera</t>
  </si>
  <si>
    <t>jailene.lavandera@calbaptist.edu</t>
  </si>
  <si>
    <t>ashleymichell.chavez@calbaptist.edu</t>
  </si>
  <si>
    <t>sofiaf.warren@calbaptist.edu</t>
  </si>
  <si>
    <t>LoSchiavo</t>
  </si>
  <si>
    <t>lilyg.loschiavo@calbaptist.edu</t>
  </si>
  <si>
    <t>isaac.mejia@calbaptist.edu</t>
  </si>
  <si>
    <t>Galan</t>
  </si>
  <si>
    <t>britneytatiana.galan@calbaptist.edu</t>
  </si>
  <si>
    <t>Green Jr</t>
  </si>
  <si>
    <t>Janine</t>
  </si>
  <si>
    <t>Radoc</t>
  </si>
  <si>
    <t>jcradoc@gmail.com</t>
  </si>
  <si>
    <t>Ahulau</t>
  </si>
  <si>
    <t>miadestiny.ahulau@calbaptist.edu</t>
  </si>
  <si>
    <t>Erdodi</t>
  </si>
  <si>
    <t>joseph.erdodi@calbaptist.edu</t>
  </si>
  <si>
    <t>andrew.ramos@calbaptist.edu</t>
  </si>
  <si>
    <t>ruthsamen.lee@calbaptist.edu</t>
  </si>
  <si>
    <t>haileym.taylor@calbaptist.edu</t>
  </si>
  <si>
    <t>Fuqua</t>
  </si>
  <si>
    <t>emilyelizabeth.fuqua@calbaptist.edu</t>
  </si>
  <si>
    <t>Ayala</t>
  </si>
  <si>
    <t>gisellenicole.ayala@calbaptist.edu</t>
  </si>
  <si>
    <t>Watts</t>
  </si>
  <si>
    <t>victoriak.watts@calbaptist.edu</t>
  </si>
  <si>
    <t>Salgado</t>
  </si>
  <si>
    <t>victorisaac.salgado@calbaptist.edu</t>
  </si>
  <si>
    <t>Shruti</t>
  </si>
  <si>
    <t>shruti.pathak@calbaptist.edu</t>
  </si>
  <si>
    <t>Hoang</t>
  </si>
  <si>
    <t>laurenpeitzu.hoang@calbaptist.edu</t>
  </si>
  <si>
    <t>Christelle</t>
  </si>
  <si>
    <t>Johou Tchafa</t>
  </si>
  <si>
    <t>christellelarissa.johoutchafa@calbaptist.edu</t>
  </si>
  <si>
    <t>Healthcare Fair</t>
  </si>
  <si>
    <t>Kyla</t>
  </si>
  <si>
    <t>Cutler</t>
  </si>
  <si>
    <t>kyla.cutler@calbaptist.edu</t>
  </si>
  <si>
    <t>Fernando</t>
  </si>
  <si>
    <t>Mancera</t>
  </si>
  <si>
    <t>fernandoandrey.mancera@calbaptist.edu</t>
  </si>
  <si>
    <t>Actuarial Science, Christian Studies</t>
  </si>
  <si>
    <t>Duttera</t>
  </si>
  <si>
    <t>stephaniemarie.duttera@calbaptist.edu</t>
  </si>
  <si>
    <t>Lakiysha</t>
  </si>
  <si>
    <t>lakiysharene.ballard@calbaptist.edu</t>
  </si>
  <si>
    <t>johnderrick.frazier@calbaptist.edu</t>
  </si>
  <si>
    <t>Smalley</t>
  </si>
  <si>
    <t>calebr.smalley@calbaptist.edu</t>
  </si>
  <si>
    <t>Graphic Design &amp; Vis Exp, Christian Studies</t>
  </si>
  <si>
    <t>Jesi</t>
  </si>
  <si>
    <t>jesi.zavala@calbaptist.edu</t>
  </si>
  <si>
    <t>Brayden</t>
  </si>
  <si>
    <t>Shumate</t>
  </si>
  <si>
    <t>braydenjohn.shumate@calbaptist.edu</t>
  </si>
  <si>
    <t>Damini Victoria</t>
  </si>
  <si>
    <t>Law Ghanshyani</t>
  </si>
  <si>
    <t>daminivictoria.lawghanshyani@calbaptist.edu</t>
  </si>
  <si>
    <t>Reveles</t>
  </si>
  <si>
    <t>robert.reveles@calbaptist.edu</t>
  </si>
  <si>
    <t>julio.renteria@calbaptist.edu</t>
  </si>
  <si>
    <t>joshua.loschiavo@calbaptist.edu</t>
  </si>
  <si>
    <t>Aubrey</t>
  </si>
  <si>
    <t>Montoya</t>
  </si>
  <si>
    <t>aubreymarie.montoya@calbaptist.edu</t>
  </si>
  <si>
    <t>Wera</t>
  </si>
  <si>
    <t>Agasaro</t>
  </si>
  <si>
    <t>wera.agasaro@calbaptist.edu</t>
  </si>
  <si>
    <t>Donavin</t>
  </si>
  <si>
    <t>Tuiteleleapaga</t>
  </si>
  <si>
    <t>donavinsimi.tuiteleleapaga@calbaptist.edu</t>
  </si>
  <si>
    <t>Cheyenne</t>
  </si>
  <si>
    <t>Webster-Leyva</t>
  </si>
  <si>
    <t>cheyenner.websterleyva@calbaptist.edu</t>
  </si>
  <si>
    <t>Izabel</t>
  </si>
  <si>
    <t>izabelamaris.franco@calbaptist.edu</t>
  </si>
  <si>
    <t>Christian Studies, Spanish</t>
  </si>
  <si>
    <t>Emely</t>
  </si>
  <si>
    <t>Fajardo</t>
  </si>
  <si>
    <t>emelyavigail.fajardo@calbaptist.edu</t>
  </si>
  <si>
    <t>Erick</t>
  </si>
  <si>
    <t>Hernandez Villarruel</t>
  </si>
  <si>
    <t>erick.hernandezvillarruel@calbaptist.edu</t>
  </si>
  <si>
    <t>Political Science, Philosophy</t>
  </si>
  <si>
    <t>alyssanoemi.garcia@calbaptist.edu</t>
  </si>
  <si>
    <t>colem.garland@calbaptist.edu</t>
  </si>
  <si>
    <t>Rene</t>
  </si>
  <si>
    <t>renealexander.sanchez@calbaptist.edu</t>
  </si>
  <si>
    <t>Riggs</t>
  </si>
  <si>
    <t>jackezekiel.riggs@calbaptist.edu</t>
  </si>
  <si>
    <t>christinae.cortez@calbaptist.edu</t>
  </si>
  <si>
    <t>Business Administration, Intercultural Studies</t>
  </si>
  <si>
    <t>daniel.miller@calbaptist.edu</t>
  </si>
  <si>
    <t>Wall</t>
  </si>
  <si>
    <t>jacobwall144@gmail.com</t>
  </si>
  <si>
    <t>george.orozco@calbaptist.edu</t>
  </si>
  <si>
    <t>Dominic</t>
  </si>
  <si>
    <t>dominic.maldonado@calbaptist.edu</t>
  </si>
  <si>
    <t>bdelarochabeltran@calbaptist.edu</t>
  </si>
  <si>
    <t>Gipson</t>
  </si>
  <si>
    <t>naomi.gipson@calbaptist.edu</t>
  </si>
  <si>
    <t>Plancarte</t>
  </si>
  <si>
    <t>juanpedro.plancarte@calbaptist.edu</t>
  </si>
  <si>
    <t>Karyn</t>
  </si>
  <si>
    <t>Sanner</t>
  </si>
  <si>
    <t>karyntaniya.sanner@calbaptist.edu</t>
  </si>
  <si>
    <t>Digital Media Comm</t>
  </si>
  <si>
    <t>justinthomas.wright@calbaptist.edu</t>
  </si>
  <si>
    <t>Keisling</t>
  </si>
  <si>
    <t>austinw.keisling@calbaptist.edu</t>
  </si>
  <si>
    <t>Entrepreneurship</t>
  </si>
  <si>
    <t>Orta</t>
  </si>
  <si>
    <t>jacobcovarrubias.orta@calbaptist.edu</t>
  </si>
  <si>
    <t>Fraser</t>
  </si>
  <si>
    <t>kaylee.fraser@calbaptist.edu</t>
  </si>
  <si>
    <t>Jaqueline</t>
  </si>
  <si>
    <t>jaquelinedejesus.serrano@calbaptist.edu</t>
  </si>
  <si>
    <t>Braga</t>
  </si>
  <si>
    <t>lexxie.braga@calbaptist.edu</t>
  </si>
  <si>
    <t>Grecia</t>
  </si>
  <si>
    <t>Bonales Castenanda</t>
  </si>
  <si>
    <t>grecia.bonalescastenanda@calbaptist.edu</t>
  </si>
  <si>
    <t>alexisn.moreno@calbaptist.edu</t>
  </si>
  <si>
    <t>Brdcst &amp; Dgtl Media Prod, Business Administration</t>
  </si>
  <si>
    <t>ashleynicole.gonzalez@calbaptist.edu</t>
  </si>
  <si>
    <t>Just In time Fair</t>
  </si>
  <si>
    <t>Organizational Leadership</t>
  </si>
  <si>
    <t>StudentID</t>
  </si>
  <si>
    <t>Duplicate check</t>
  </si>
  <si>
    <t>Student_ID</t>
  </si>
  <si>
    <t>Counselor</t>
  </si>
  <si>
    <t>Row Labels</t>
  </si>
  <si>
    <t>Grand Total</t>
  </si>
  <si>
    <t>Column Labels</t>
  </si>
  <si>
    <t>School of Architecture, Visual Arts, and Design</t>
  </si>
  <si>
    <t>School of Arts and Sciences</t>
  </si>
  <si>
    <t>School of Behavioral and Social Sciences</t>
  </si>
  <si>
    <t>School of Business</t>
  </si>
  <si>
    <t>School of Christian Ministries</t>
  </si>
  <si>
    <t>School of Education</t>
  </si>
  <si>
    <t>School of Engineering</t>
  </si>
  <si>
    <t>School of Health Science</t>
  </si>
  <si>
    <t>School of Nursing</t>
  </si>
  <si>
    <t>School of Performing Arts</t>
  </si>
  <si>
    <t>Count of Student_ID</t>
  </si>
  <si>
    <t>Numberairs Attended</t>
  </si>
  <si>
    <t>Attendance</t>
  </si>
  <si>
    <t>Repeat</t>
  </si>
  <si>
    <t>Unique</t>
  </si>
  <si>
    <t>Danijel</t>
  </si>
  <si>
    <t>Ladonna</t>
  </si>
  <si>
    <t>Lindsay</t>
  </si>
  <si>
    <t>None</t>
  </si>
  <si>
    <t>Count of Fair</t>
  </si>
  <si>
    <t>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</si>
</sst>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0"/>
      <name val="Aptos Narrow"/>
      <family val="2"/>
      <scheme val="minor"/>
    </font>
    <font>
      <sz val="11"/>
      <color theme="1"/>
      <name val="Aptos Narrow"/>
      <family val="2"/>
      <scheme val="minor"/>
    </font>
    <font>
      <sz val="11"/>
      <color rgb="FF121212"/>
      <name val="Arial"/>
      <family val="2"/>
    </font>
  </fonts>
  <fills count="8">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5" tint="0.59999389629810485"/>
        <bgColor theme="5" tint="0.59999389629810485"/>
      </patternFill>
    </fill>
    <fill>
      <patternFill patternType="solid">
        <fgColor theme="5" tint="0.79998168889431442"/>
        <bgColor theme="5" tint="0.79998168889431442"/>
      </patternFill>
    </fill>
    <fill>
      <patternFill patternType="solid">
        <fgColor theme="8" tint="0.59999389629810485"/>
        <bgColor theme="8" tint="0.59999389629810485"/>
      </patternFill>
    </fill>
    <fill>
      <patternFill patternType="solid">
        <fgColor theme="8" tint="0.79998168889431442"/>
        <bgColor theme="8" tint="0.79998168889431442"/>
      </patternFill>
    </fill>
  </fills>
  <borders count="11">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theme="0"/>
      </left>
      <right/>
      <top style="thin">
        <color theme="0"/>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s>
  <cellStyleXfs count="2">
    <xf numFmtId="0" fontId="0" fillId="0" borderId="0"/>
    <xf numFmtId="9" fontId="2" fillId="0" borderId="0" applyFont="0" applyFill="0" applyBorder="0" applyAlignment="0" applyProtection="0"/>
  </cellStyleXfs>
  <cellXfs count="43">
    <xf numFmtId="0" fontId="0" fillId="0" borderId="0" xfId="0"/>
    <xf numFmtId="0" fontId="0" fillId="3" borderId="3" xfId="0" applyFill="1" applyBorder="1"/>
    <xf numFmtId="0" fontId="0" fillId="0" borderId="1" xfId="0" applyBorder="1"/>
    <xf numFmtId="0" fontId="0" fillId="0" borderId="2" xfId="0" applyBorder="1"/>
    <xf numFmtId="0" fontId="0" fillId="0" borderId="3" xfId="0" applyBorder="1"/>
    <xf numFmtId="0" fontId="1" fillId="2" borderId="4" xfId="0" applyFont="1" applyFill="1" applyBorder="1"/>
    <xf numFmtId="0" fontId="1" fillId="2" borderId="5" xfId="0" applyFont="1" applyFill="1" applyBorder="1"/>
    <xf numFmtId="0" fontId="1" fillId="2" borderId="6" xfId="0" applyFont="1" applyFill="1" applyBorder="1"/>
    <xf numFmtId="0" fontId="0" fillId="3" borderId="4" xfId="0" applyFill="1" applyBorder="1"/>
    <xf numFmtId="0" fontId="0" fillId="3" borderId="5" xfId="0" applyFill="1" applyBorder="1"/>
    <xf numFmtId="22" fontId="0" fillId="3" borderId="5" xfId="0" applyNumberFormat="1" applyFill="1" applyBorder="1"/>
    <xf numFmtId="0" fontId="0" fillId="3" borderId="6" xfId="0" applyFill="1" applyBorder="1"/>
    <xf numFmtId="0" fontId="0" fillId="0" borderId="4" xfId="0" applyBorder="1"/>
    <xf numFmtId="0" fontId="0" fillId="0" borderId="5" xfId="0" applyBorder="1"/>
    <xf numFmtId="22" fontId="0" fillId="0" borderId="5" xfId="0" applyNumberFormat="1" applyBorder="1"/>
    <xf numFmtId="0" fontId="0" fillId="0" borderId="6" xfId="0" applyBorder="1"/>
    <xf numFmtId="22" fontId="0" fillId="0" borderId="2" xfId="0" applyNumberFormat="1" applyBorder="1"/>
    <xf numFmtId="0" fontId="1" fillId="2" borderId="0" xfId="0" applyFont="1" applyFill="1"/>
    <xf numFmtId="0" fontId="0" fillId="5" borderId="7" xfId="0" applyFill="1" applyBorder="1"/>
    <xf numFmtId="0" fontId="0" fillId="4" borderId="8" xfId="0" applyFill="1" applyBorder="1"/>
    <xf numFmtId="0" fontId="0" fillId="4" borderId="9" xfId="0" applyFill="1" applyBorder="1"/>
    <xf numFmtId="22" fontId="0" fillId="4" borderId="9" xfId="0" applyNumberFormat="1" applyFill="1" applyBorder="1"/>
    <xf numFmtId="0" fontId="0" fillId="5" borderId="10" xfId="0" applyFill="1" applyBorder="1"/>
    <xf numFmtId="22" fontId="0" fillId="5" borderId="7" xfId="0" applyNumberFormat="1" applyFill="1" applyBorder="1"/>
    <xf numFmtId="0" fontId="0" fillId="4" borderId="10" xfId="0" applyFill="1" applyBorder="1"/>
    <xf numFmtId="0" fontId="0" fillId="4" borderId="7" xfId="0" applyFill="1" applyBorder="1"/>
    <xf numFmtId="22" fontId="0" fillId="4" borderId="7" xfId="0" applyNumberFormat="1" applyFill="1" applyBorder="1"/>
    <xf numFmtId="0" fontId="0" fillId="7" borderId="7" xfId="0" applyFill="1" applyBorder="1"/>
    <xf numFmtId="0" fontId="0" fillId="6" borderId="8" xfId="0" applyFill="1" applyBorder="1"/>
    <xf numFmtId="0" fontId="0" fillId="6" borderId="9" xfId="0" applyFill="1" applyBorder="1"/>
    <xf numFmtId="22" fontId="0" fillId="6" borderId="9" xfId="0" applyNumberFormat="1" applyFill="1" applyBorder="1"/>
    <xf numFmtId="0" fontId="0" fillId="7" borderId="10" xfId="0" applyFill="1" applyBorder="1"/>
    <xf numFmtId="22" fontId="0" fillId="7" borderId="7" xfId="0" applyNumberFormat="1" applyFill="1" applyBorder="1"/>
    <xf numFmtId="0" fontId="0" fillId="6" borderId="10" xfId="0" applyFill="1" applyBorder="1"/>
    <xf numFmtId="0" fontId="0" fillId="6" borderId="7" xfId="0" applyFill="1" applyBorder="1"/>
    <xf numFmtId="22" fontId="0" fillId="6" borderId="7" xfId="0" applyNumberFormat="1" applyFill="1" applyBorder="1"/>
    <xf numFmtId="0" fontId="3" fillId="0" borderId="0" xfId="0" applyFont="1" applyAlignment="1">
      <alignment vertical="center" wrapText="1"/>
    </xf>
    <xf numFmtId="0" fontId="0" fillId="3" borderId="5" xfId="0" applyFill="1" applyBorder="1" applyAlignment="1">
      <alignment wrapText="1"/>
    </xf>
    <xf numFmtId="0" fontId="0" fillId="0" borderId="0" xfId="0" pivotButton="1"/>
    <xf numFmtId="0" fontId="0" fillId="0" borderId="0" xfId="0" applyAlignment="1">
      <alignment horizontal="left"/>
    </xf>
    <xf numFmtId="10" fontId="0" fillId="0" borderId="0" xfId="0" applyNumberFormat="1"/>
    <xf numFmtId="9" fontId="0" fillId="0" borderId="0" xfId="0" applyNumberFormat="1"/>
    <xf numFmtId="9" fontId="0" fillId="0" borderId="0" xfId="1" applyFont="1"/>
  </cellXfs>
  <cellStyles count="2">
    <cellStyle name="Normal" xfId="0" builtinId="0"/>
    <cellStyle name="Percent" xfId="1" builtinId="5"/>
  </cellStyles>
  <dxfs count="6">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4.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[Career Faire Report.xlsx]Report Pivots!PivotTable1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 Pivots'!$B$3:$B$4</c:f>
              <c:strCache>
                <c:ptCount val="1"/>
                <c:pt idx="0">
                  <c:v>School of Architecture, Visual Arts, and Design</c:v>
                </c:pt>
              </c:strCache>
            </c:strRef>
          </c:tx>
          <c:spPr>
            <a:solidFill>
              <a:schemeClr val="accent1"/>
            </a:solidFill>
            <a:ln>
              <a:noFill/>
            </a:ln>
            <a:effectLst/>
          </c:spPr>
          <c:invertIfNegative val="0"/>
          <c:cat>
            <c:strRef>
              <c:f>'Report Pivots'!$A$5:$A$13</c:f>
              <c:strCache>
                <c:ptCount val="8"/>
                <c:pt idx="0">
                  <c:v>Engineering Fair</c:v>
                </c:pt>
                <c:pt idx="1">
                  <c:v>Spring Fair</c:v>
                </c:pt>
                <c:pt idx="2">
                  <c:v>Education Fair</c:v>
                </c:pt>
                <c:pt idx="3">
                  <c:v>Business Fair</c:v>
                </c:pt>
                <c:pt idx="4">
                  <c:v>Healthcare Fair</c:v>
                </c:pt>
                <c:pt idx="5">
                  <c:v>Fall Fair</c:v>
                </c:pt>
                <c:pt idx="6">
                  <c:v>Architecture Fair</c:v>
                </c:pt>
                <c:pt idx="7">
                  <c:v>Just In time Fair</c:v>
                </c:pt>
              </c:strCache>
            </c:strRef>
          </c:cat>
          <c:val>
            <c:numRef>
              <c:f>'Report Pivots'!$B$5:$B$13</c:f>
              <c:numCache>
                <c:formatCode>General</c:formatCode>
                <c:ptCount val="8"/>
                <c:pt idx="0">
                  <c:v>7</c:v>
                </c:pt>
                <c:pt idx="1">
                  <c:v>31</c:v>
                </c:pt>
                <c:pt idx="3">
                  <c:v>2</c:v>
                </c:pt>
                <c:pt idx="5">
                  <c:v>5</c:v>
                </c:pt>
                <c:pt idx="6">
                  <c:v>109</c:v>
                </c:pt>
                <c:pt idx="7">
                  <c:v>4</c:v>
                </c:pt>
              </c:numCache>
            </c:numRef>
          </c:val>
          <c:extLst>
            <c:ext xmlns:c16="http://schemas.microsoft.com/office/drawing/2014/chart" uri="{C3380CC4-5D6E-409C-BE32-E72D297353CC}">
              <c16:uniqueId val="{00000000-1159-4212-A3F5-9F63BAF09091}"/>
            </c:ext>
          </c:extLst>
        </c:ser>
        <c:ser>
          <c:idx val="1"/>
          <c:order val="1"/>
          <c:tx>
            <c:strRef>
              <c:f>'Report Pivots'!$C$3:$C$4</c:f>
              <c:strCache>
                <c:ptCount val="1"/>
                <c:pt idx="0">
                  <c:v>School of Arts and Sciences</c:v>
                </c:pt>
              </c:strCache>
            </c:strRef>
          </c:tx>
          <c:spPr>
            <a:solidFill>
              <a:schemeClr val="accent2"/>
            </a:solidFill>
            <a:ln>
              <a:noFill/>
            </a:ln>
            <a:effectLst/>
          </c:spPr>
          <c:invertIfNegative val="0"/>
          <c:cat>
            <c:strRef>
              <c:f>'Report Pivots'!$A$5:$A$13</c:f>
              <c:strCache>
                <c:ptCount val="8"/>
                <c:pt idx="0">
                  <c:v>Engineering Fair</c:v>
                </c:pt>
                <c:pt idx="1">
                  <c:v>Spring Fair</c:v>
                </c:pt>
                <c:pt idx="2">
                  <c:v>Education Fair</c:v>
                </c:pt>
                <c:pt idx="3">
                  <c:v>Business Fair</c:v>
                </c:pt>
                <c:pt idx="4">
                  <c:v>Healthcare Fair</c:v>
                </c:pt>
                <c:pt idx="5">
                  <c:v>Fall Fair</c:v>
                </c:pt>
                <c:pt idx="6">
                  <c:v>Architecture Fair</c:v>
                </c:pt>
                <c:pt idx="7">
                  <c:v>Just In time Fair</c:v>
                </c:pt>
              </c:strCache>
            </c:strRef>
          </c:cat>
          <c:val>
            <c:numRef>
              <c:f>'Report Pivots'!$C$5:$C$13</c:f>
              <c:numCache>
                <c:formatCode>General</c:formatCode>
                <c:ptCount val="8"/>
                <c:pt idx="0">
                  <c:v>7</c:v>
                </c:pt>
                <c:pt idx="1">
                  <c:v>40</c:v>
                </c:pt>
                <c:pt idx="2">
                  <c:v>8</c:v>
                </c:pt>
                <c:pt idx="3">
                  <c:v>16</c:v>
                </c:pt>
                <c:pt idx="5">
                  <c:v>24</c:v>
                </c:pt>
                <c:pt idx="7">
                  <c:v>13</c:v>
                </c:pt>
              </c:numCache>
            </c:numRef>
          </c:val>
          <c:extLst>
            <c:ext xmlns:c16="http://schemas.microsoft.com/office/drawing/2014/chart" uri="{C3380CC4-5D6E-409C-BE32-E72D297353CC}">
              <c16:uniqueId val="{00000001-1159-4212-A3F5-9F63BAF09091}"/>
            </c:ext>
          </c:extLst>
        </c:ser>
        <c:ser>
          <c:idx val="2"/>
          <c:order val="2"/>
          <c:tx>
            <c:strRef>
              <c:f>'Report Pivots'!$D$3:$D$4</c:f>
              <c:strCache>
                <c:ptCount val="1"/>
                <c:pt idx="0">
                  <c:v>School of Behavioral and Social Sciences</c:v>
                </c:pt>
              </c:strCache>
            </c:strRef>
          </c:tx>
          <c:spPr>
            <a:solidFill>
              <a:schemeClr val="accent3"/>
            </a:solidFill>
            <a:ln>
              <a:noFill/>
            </a:ln>
            <a:effectLst/>
          </c:spPr>
          <c:invertIfNegative val="0"/>
          <c:cat>
            <c:strRef>
              <c:f>'Report Pivots'!$A$5:$A$13</c:f>
              <c:strCache>
                <c:ptCount val="8"/>
                <c:pt idx="0">
                  <c:v>Engineering Fair</c:v>
                </c:pt>
                <c:pt idx="1">
                  <c:v>Spring Fair</c:v>
                </c:pt>
                <c:pt idx="2">
                  <c:v>Education Fair</c:v>
                </c:pt>
                <c:pt idx="3">
                  <c:v>Business Fair</c:v>
                </c:pt>
                <c:pt idx="4">
                  <c:v>Healthcare Fair</c:v>
                </c:pt>
                <c:pt idx="5">
                  <c:v>Fall Fair</c:v>
                </c:pt>
                <c:pt idx="6">
                  <c:v>Architecture Fair</c:v>
                </c:pt>
                <c:pt idx="7">
                  <c:v>Just In time Fair</c:v>
                </c:pt>
              </c:strCache>
            </c:strRef>
          </c:cat>
          <c:val>
            <c:numRef>
              <c:f>'Report Pivots'!$D$5:$D$13</c:f>
              <c:numCache>
                <c:formatCode>General</c:formatCode>
                <c:ptCount val="8"/>
                <c:pt idx="1">
                  <c:v>24</c:v>
                </c:pt>
                <c:pt idx="2">
                  <c:v>17</c:v>
                </c:pt>
                <c:pt idx="3">
                  <c:v>3</c:v>
                </c:pt>
                <c:pt idx="4">
                  <c:v>8</c:v>
                </c:pt>
                <c:pt idx="5">
                  <c:v>12</c:v>
                </c:pt>
                <c:pt idx="7">
                  <c:v>21</c:v>
                </c:pt>
              </c:numCache>
            </c:numRef>
          </c:val>
          <c:extLst>
            <c:ext xmlns:c16="http://schemas.microsoft.com/office/drawing/2014/chart" uri="{C3380CC4-5D6E-409C-BE32-E72D297353CC}">
              <c16:uniqueId val="{00000002-1159-4212-A3F5-9F63BAF09091}"/>
            </c:ext>
          </c:extLst>
        </c:ser>
        <c:ser>
          <c:idx val="3"/>
          <c:order val="3"/>
          <c:tx>
            <c:strRef>
              <c:f>'Report Pivots'!$E$3:$E$4</c:f>
              <c:strCache>
                <c:ptCount val="1"/>
                <c:pt idx="0">
                  <c:v>School of Business</c:v>
                </c:pt>
              </c:strCache>
            </c:strRef>
          </c:tx>
          <c:spPr>
            <a:solidFill>
              <a:schemeClr val="accent4"/>
            </a:solidFill>
            <a:ln>
              <a:noFill/>
            </a:ln>
            <a:effectLst/>
          </c:spPr>
          <c:invertIfNegative val="0"/>
          <c:cat>
            <c:strRef>
              <c:f>'Report Pivots'!$A$5:$A$13</c:f>
              <c:strCache>
                <c:ptCount val="8"/>
                <c:pt idx="0">
                  <c:v>Engineering Fair</c:v>
                </c:pt>
                <c:pt idx="1">
                  <c:v>Spring Fair</c:v>
                </c:pt>
                <c:pt idx="2">
                  <c:v>Education Fair</c:v>
                </c:pt>
                <c:pt idx="3">
                  <c:v>Business Fair</c:v>
                </c:pt>
                <c:pt idx="4">
                  <c:v>Healthcare Fair</c:v>
                </c:pt>
                <c:pt idx="5">
                  <c:v>Fall Fair</c:v>
                </c:pt>
                <c:pt idx="6">
                  <c:v>Architecture Fair</c:v>
                </c:pt>
                <c:pt idx="7">
                  <c:v>Just In time Fair</c:v>
                </c:pt>
              </c:strCache>
            </c:strRef>
          </c:cat>
          <c:val>
            <c:numRef>
              <c:f>'Report Pivots'!$E$5:$E$13</c:f>
              <c:numCache>
                <c:formatCode>General</c:formatCode>
                <c:ptCount val="8"/>
                <c:pt idx="0">
                  <c:v>10</c:v>
                </c:pt>
                <c:pt idx="1">
                  <c:v>56</c:v>
                </c:pt>
                <c:pt idx="2">
                  <c:v>3</c:v>
                </c:pt>
                <c:pt idx="3">
                  <c:v>143</c:v>
                </c:pt>
                <c:pt idx="4">
                  <c:v>2</c:v>
                </c:pt>
                <c:pt idx="5">
                  <c:v>25</c:v>
                </c:pt>
                <c:pt idx="7">
                  <c:v>18</c:v>
                </c:pt>
              </c:numCache>
            </c:numRef>
          </c:val>
          <c:extLst>
            <c:ext xmlns:c16="http://schemas.microsoft.com/office/drawing/2014/chart" uri="{C3380CC4-5D6E-409C-BE32-E72D297353CC}">
              <c16:uniqueId val="{00000003-1159-4212-A3F5-9F63BAF09091}"/>
            </c:ext>
          </c:extLst>
        </c:ser>
        <c:ser>
          <c:idx val="4"/>
          <c:order val="4"/>
          <c:tx>
            <c:strRef>
              <c:f>'Report Pivots'!$F$3:$F$4</c:f>
              <c:strCache>
                <c:ptCount val="1"/>
                <c:pt idx="0">
                  <c:v>School of Christian Ministries</c:v>
                </c:pt>
              </c:strCache>
            </c:strRef>
          </c:tx>
          <c:spPr>
            <a:solidFill>
              <a:schemeClr val="accent5"/>
            </a:solidFill>
            <a:ln>
              <a:noFill/>
            </a:ln>
            <a:effectLst/>
          </c:spPr>
          <c:invertIfNegative val="0"/>
          <c:cat>
            <c:strRef>
              <c:f>'Report Pivots'!$A$5:$A$13</c:f>
              <c:strCache>
                <c:ptCount val="8"/>
                <c:pt idx="0">
                  <c:v>Engineering Fair</c:v>
                </c:pt>
                <c:pt idx="1">
                  <c:v>Spring Fair</c:v>
                </c:pt>
                <c:pt idx="2">
                  <c:v>Education Fair</c:v>
                </c:pt>
                <c:pt idx="3">
                  <c:v>Business Fair</c:v>
                </c:pt>
                <c:pt idx="4">
                  <c:v>Healthcare Fair</c:v>
                </c:pt>
                <c:pt idx="5">
                  <c:v>Fall Fair</c:v>
                </c:pt>
                <c:pt idx="6">
                  <c:v>Architecture Fair</c:v>
                </c:pt>
                <c:pt idx="7">
                  <c:v>Just In time Fair</c:v>
                </c:pt>
              </c:strCache>
            </c:strRef>
          </c:cat>
          <c:val>
            <c:numRef>
              <c:f>'Report Pivots'!$F$5:$F$13</c:f>
              <c:numCache>
                <c:formatCode>General</c:formatCode>
                <c:ptCount val="8"/>
                <c:pt idx="0">
                  <c:v>2</c:v>
                </c:pt>
                <c:pt idx="1">
                  <c:v>8</c:v>
                </c:pt>
                <c:pt idx="3">
                  <c:v>5</c:v>
                </c:pt>
                <c:pt idx="5">
                  <c:v>2</c:v>
                </c:pt>
                <c:pt idx="7">
                  <c:v>2</c:v>
                </c:pt>
              </c:numCache>
            </c:numRef>
          </c:val>
          <c:extLst>
            <c:ext xmlns:c16="http://schemas.microsoft.com/office/drawing/2014/chart" uri="{C3380CC4-5D6E-409C-BE32-E72D297353CC}">
              <c16:uniqueId val="{00000004-1159-4212-A3F5-9F63BAF09091}"/>
            </c:ext>
          </c:extLst>
        </c:ser>
        <c:ser>
          <c:idx val="5"/>
          <c:order val="5"/>
          <c:tx>
            <c:strRef>
              <c:f>'Report Pivots'!$G$3:$G$4</c:f>
              <c:strCache>
                <c:ptCount val="1"/>
                <c:pt idx="0">
                  <c:v>School of Education</c:v>
                </c:pt>
              </c:strCache>
            </c:strRef>
          </c:tx>
          <c:spPr>
            <a:solidFill>
              <a:schemeClr val="accent6"/>
            </a:solidFill>
            <a:ln>
              <a:noFill/>
            </a:ln>
            <a:effectLst/>
          </c:spPr>
          <c:invertIfNegative val="0"/>
          <c:cat>
            <c:strRef>
              <c:f>'Report Pivots'!$A$5:$A$13</c:f>
              <c:strCache>
                <c:ptCount val="8"/>
                <c:pt idx="0">
                  <c:v>Engineering Fair</c:v>
                </c:pt>
                <c:pt idx="1">
                  <c:v>Spring Fair</c:v>
                </c:pt>
                <c:pt idx="2">
                  <c:v>Education Fair</c:v>
                </c:pt>
                <c:pt idx="3">
                  <c:v>Business Fair</c:v>
                </c:pt>
                <c:pt idx="4">
                  <c:v>Healthcare Fair</c:v>
                </c:pt>
                <c:pt idx="5">
                  <c:v>Fall Fair</c:v>
                </c:pt>
                <c:pt idx="6">
                  <c:v>Architecture Fair</c:v>
                </c:pt>
                <c:pt idx="7">
                  <c:v>Just In time Fair</c:v>
                </c:pt>
              </c:strCache>
            </c:strRef>
          </c:cat>
          <c:val>
            <c:numRef>
              <c:f>'Report Pivots'!$G$5:$G$13</c:f>
              <c:numCache>
                <c:formatCode>General</c:formatCode>
                <c:ptCount val="8"/>
                <c:pt idx="1">
                  <c:v>1</c:v>
                </c:pt>
                <c:pt idx="2">
                  <c:v>192</c:v>
                </c:pt>
                <c:pt idx="5">
                  <c:v>3</c:v>
                </c:pt>
                <c:pt idx="7">
                  <c:v>2</c:v>
                </c:pt>
              </c:numCache>
            </c:numRef>
          </c:val>
          <c:extLst>
            <c:ext xmlns:c16="http://schemas.microsoft.com/office/drawing/2014/chart" uri="{C3380CC4-5D6E-409C-BE32-E72D297353CC}">
              <c16:uniqueId val="{00000005-1159-4212-A3F5-9F63BAF09091}"/>
            </c:ext>
          </c:extLst>
        </c:ser>
        <c:ser>
          <c:idx val="6"/>
          <c:order val="6"/>
          <c:tx>
            <c:strRef>
              <c:f>'Report Pivots'!$H$3:$H$4</c:f>
              <c:strCache>
                <c:ptCount val="1"/>
                <c:pt idx="0">
                  <c:v>School of Engineering</c:v>
                </c:pt>
              </c:strCache>
            </c:strRef>
          </c:tx>
          <c:spPr>
            <a:solidFill>
              <a:schemeClr val="accent1">
                <a:lumMod val="60000"/>
              </a:schemeClr>
            </a:solidFill>
            <a:ln>
              <a:noFill/>
            </a:ln>
            <a:effectLst/>
          </c:spPr>
          <c:invertIfNegative val="0"/>
          <c:cat>
            <c:strRef>
              <c:f>'Report Pivots'!$A$5:$A$13</c:f>
              <c:strCache>
                <c:ptCount val="8"/>
                <c:pt idx="0">
                  <c:v>Engineering Fair</c:v>
                </c:pt>
                <c:pt idx="1">
                  <c:v>Spring Fair</c:v>
                </c:pt>
                <c:pt idx="2">
                  <c:v>Education Fair</c:v>
                </c:pt>
                <c:pt idx="3">
                  <c:v>Business Fair</c:v>
                </c:pt>
                <c:pt idx="4">
                  <c:v>Healthcare Fair</c:v>
                </c:pt>
                <c:pt idx="5">
                  <c:v>Fall Fair</c:v>
                </c:pt>
                <c:pt idx="6">
                  <c:v>Architecture Fair</c:v>
                </c:pt>
                <c:pt idx="7">
                  <c:v>Just In time Fair</c:v>
                </c:pt>
              </c:strCache>
            </c:strRef>
          </c:cat>
          <c:val>
            <c:numRef>
              <c:f>'Report Pivots'!$H$5:$H$13</c:f>
              <c:numCache>
                <c:formatCode>General</c:formatCode>
                <c:ptCount val="8"/>
                <c:pt idx="0">
                  <c:v>353</c:v>
                </c:pt>
                <c:pt idx="1">
                  <c:v>93</c:v>
                </c:pt>
                <c:pt idx="2">
                  <c:v>2</c:v>
                </c:pt>
                <c:pt idx="3">
                  <c:v>8</c:v>
                </c:pt>
                <c:pt idx="4">
                  <c:v>2</c:v>
                </c:pt>
                <c:pt idx="5">
                  <c:v>24</c:v>
                </c:pt>
                <c:pt idx="6">
                  <c:v>3</c:v>
                </c:pt>
                <c:pt idx="7">
                  <c:v>21</c:v>
                </c:pt>
              </c:numCache>
            </c:numRef>
          </c:val>
          <c:extLst>
            <c:ext xmlns:c16="http://schemas.microsoft.com/office/drawing/2014/chart" uri="{C3380CC4-5D6E-409C-BE32-E72D297353CC}">
              <c16:uniqueId val="{00000006-1159-4212-A3F5-9F63BAF09091}"/>
            </c:ext>
          </c:extLst>
        </c:ser>
        <c:ser>
          <c:idx val="7"/>
          <c:order val="7"/>
          <c:tx>
            <c:strRef>
              <c:f>'Report Pivots'!$I$3:$I$4</c:f>
              <c:strCache>
                <c:ptCount val="1"/>
                <c:pt idx="0">
                  <c:v>School of Health Science</c:v>
                </c:pt>
              </c:strCache>
            </c:strRef>
          </c:tx>
          <c:spPr>
            <a:solidFill>
              <a:schemeClr val="accent2">
                <a:lumMod val="60000"/>
              </a:schemeClr>
            </a:solidFill>
            <a:ln>
              <a:noFill/>
            </a:ln>
            <a:effectLst/>
          </c:spPr>
          <c:invertIfNegative val="0"/>
          <c:cat>
            <c:strRef>
              <c:f>'Report Pivots'!$A$5:$A$13</c:f>
              <c:strCache>
                <c:ptCount val="8"/>
                <c:pt idx="0">
                  <c:v>Engineering Fair</c:v>
                </c:pt>
                <c:pt idx="1">
                  <c:v>Spring Fair</c:v>
                </c:pt>
                <c:pt idx="2">
                  <c:v>Education Fair</c:v>
                </c:pt>
                <c:pt idx="3">
                  <c:v>Business Fair</c:v>
                </c:pt>
                <c:pt idx="4">
                  <c:v>Healthcare Fair</c:v>
                </c:pt>
                <c:pt idx="5">
                  <c:v>Fall Fair</c:v>
                </c:pt>
                <c:pt idx="6">
                  <c:v>Architecture Fair</c:v>
                </c:pt>
                <c:pt idx="7">
                  <c:v>Just In time Fair</c:v>
                </c:pt>
              </c:strCache>
            </c:strRef>
          </c:cat>
          <c:val>
            <c:numRef>
              <c:f>'Report Pivots'!$I$5:$I$13</c:f>
              <c:numCache>
                <c:formatCode>General</c:formatCode>
                <c:ptCount val="8"/>
                <c:pt idx="0">
                  <c:v>2</c:v>
                </c:pt>
                <c:pt idx="1">
                  <c:v>10</c:v>
                </c:pt>
                <c:pt idx="2">
                  <c:v>18</c:v>
                </c:pt>
                <c:pt idx="3">
                  <c:v>2</c:v>
                </c:pt>
                <c:pt idx="4">
                  <c:v>48</c:v>
                </c:pt>
                <c:pt idx="5">
                  <c:v>9</c:v>
                </c:pt>
                <c:pt idx="7">
                  <c:v>1</c:v>
                </c:pt>
              </c:numCache>
            </c:numRef>
          </c:val>
          <c:extLst>
            <c:ext xmlns:c16="http://schemas.microsoft.com/office/drawing/2014/chart" uri="{C3380CC4-5D6E-409C-BE32-E72D297353CC}">
              <c16:uniqueId val="{00000007-1159-4212-A3F5-9F63BAF09091}"/>
            </c:ext>
          </c:extLst>
        </c:ser>
        <c:ser>
          <c:idx val="8"/>
          <c:order val="8"/>
          <c:tx>
            <c:strRef>
              <c:f>'Report Pivots'!$J$3:$J$4</c:f>
              <c:strCache>
                <c:ptCount val="1"/>
                <c:pt idx="0">
                  <c:v>School of Nursing</c:v>
                </c:pt>
              </c:strCache>
            </c:strRef>
          </c:tx>
          <c:spPr>
            <a:solidFill>
              <a:schemeClr val="accent3">
                <a:lumMod val="60000"/>
              </a:schemeClr>
            </a:solidFill>
            <a:ln>
              <a:noFill/>
            </a:ln>
            <a:effectLst/>
          </c:spPr>
          <c:invertIfNegative val="0"/>
          <c:cat>
            <c:strRef>
              <c:f>'Report Pivots'!$A$5:$A$13</c:f>
              <c:strCache>
                <c:ptCount val="8"/>
                <c:pt idx="0">
                  <c:v>Engineering Fair</c:v>
                </c:pt>
                <c:pt idx="1">
                  <c:v>Spring Fair</c:v>
                </c:pt>
                <c:pt idx="2">
                  <c:v>Education Fair</c:v>
                </c:pt>
                <c:pt idx="3">
                  <c:v>Business Fair</c:v>
                </c:pt>
                <c:pt idx="4">
                  <c:v>Healthcare Fair</c:v>
                </c:pt>
                <c:pt idx="5">
                  <c:v>Fall Fair</c:v>
                </c:pt>
                <c:pt idx="6">
                  <c:v>Architecture Fair</c:v>
                </c:pt>
                <c:pt idx="7">
                  <c:v>Just In time Fair</c:v>
                </c:pt>
              </c:strCache>
            </c:strRef>
          </c:cat>
          <c:val>
            <c:numRef>
              <c:f>'Report Pivots'!$J$5:$J$13</c:f>
              <c:numCache>
                <c:formatCode>General</c:formatCode>
                <c:ptCount val="8"/>
                <c:pt idx="1">
                  <c:v>15</c:v>
                </c:pt>
                <c:pt idx="4">
                  <c:v>89</c:v>
                </c:pt>
                <c:pt idx="5">
                  <c:v>8</c:v>
                </c:pt>
              </c:numCache>
            </c:numRef>
          </c:val>
          <c:extLst>
            <c:ext xmlns:c16="http://schemas.microsoft.com/office/drawing/2014/chart" uri="{C3380CC4-5D6E-409C-BE32-E72D297353CC}">
              <c16:uniqueId val="{00000008-1159-4212-A3F5-9F63BAF09091}"/>
            </c:ext>
          </c:extLst>
        </c:ser>
        <c:ser>
          <c:idx val="9"/>
          <c:order val="9"/>
          <c:tx>
            <c:strRef>
              <c:f>'Report Pivots'!$K$3:$K$4</c:f>
              <c:strCache>
                <c:ptCount val="1"/>
                <c:pt idx="0">
                  <c:v>School of Performing Arts</c:v>
                </c:pt>
              </c:strCache>
            </c:strRef>
          </c:tx>
          <c:spPr>
            <a:solidFill>
              <a:schemeClr val="accent4">
                <a:lumMod val="60000"/>
              </a:schemeClr>
            </a:solidFill>
            <a:ln>
              <a:noFill/>
            </a:ln>
            <a:effectLst/>
          </c:spPr>
          <c:invertIfNegative val="0"/>
          <c:cat>
            <c:strRef>
              <c:f>'Report Pivots'!$A$5:$A$13</c:f>
              <c:strCache>
                <c:ptCount val="8"/>
                <c:pt idx="0">
                  <c:v>Engineering Fair</c:v>
                </c:pt>
                <c:pt idx="1">
                  <c:v>Spring Fair</c:v>
                </c:pt>
                <c:pt idx="2">
                  <c:v>Education Fair</c:v>
                </c:pt>
                <c:pt idx="3">
                  <c:v>Business Fair</c:v>
                </c:pt>
                <c:pt idx="4">
                  <c:v>Healthcare Fair</c:v>
                </c:pt>
                <c:pt idx="5">
                  <c:v>Fall Fair</c:v>
                </c:pt>
                <c:pt idx="6">
                  <c:v>Architecture Fair</c:v>
                </c:pt>
                <c:pt idx="7">
                  <c:v>Just In time Fair</c:v>
                </c:pt>
              </c:strCache>
            </c:strRef>
          </c:cat>
          <c:val>
            <c:numRef>
              <c:f>'Report Pivots'!$K$5:$K$13</c:f>
              <c:numCache>
                <c:formatCode>General</c:formatCode>
                <c:ptCount val="8"/>
                <c:pt idx="1">
                  <c:v>1</c:v>
                </c:pt>
                <c:pt idx="2">
                  <c:v>2</c:v>
                </c:pt>
                <c:pt idx="3">
                  <c:v>1</c:v>
                </c:pt>
                <c:pt idx="5">
                  <c:v>1</c:v>
                </c:pt>
                <c:pt idx="7">
                  <c:v>1</c:v>
                </c:pt>
              </c:numCache>
            </c:numRef>
          </c:val>
          <c:extLst>
            <c:ext xmlns:c16="http://schemas.microsoft.com/office/drawing/2014/chart" uri="{C3380CC4-5D6E-409C-BE32-E72D297353CC}">
              <c16:uniqueId val="{00000009-1159-4212-A3F5-9F63BAF09091}"/>
            </c:ext>
          </c:extLst>
        </c:ser>
        <c:ser>
          <c:idx val="10"/>
          <c:order val="10"/>
          <c:tx>
            <c:strRef>
              <c:f>'Report Pivots'!$L$3:$L$4</c:f>
              <c:strCache>
                <c:ptCount val="1"/>
                <c:pt idx="0">
                  <c:v>Undeclared</c:v>
                </c:pt>
              </c:strCache>
            </c:strRef>
          </c:tx>
          <c:spPr>
            <a:solidFill>
              <a:schemeClr val="accent5">
                <a:lumMod val="60000"/>
              </a:schemeClr>
            </a:solidFill>
            <a:ln>
              <a:noFill/>
            </a:ln>
            <a:effectLst/>
          </c:spPr>
          <c:invertIfNegative val="0"/>
          <c:cat>
            <c:strRef>
              <c:f>'Report Pivots'!$A$5:$A$13</c:f>
              <c:strCache>
                <c:ptCount val="8"/>
                <c:pt idx="0">
                  <c:v>Engineering Fair</c:v>
                </c:pt>
                <c:pt idx="1">
                  <c:v>Spring Fair</c:v>
                </c:pt>
                <c:pt idx="2">
                  <c:v>Education Fair</c:v>
                </c:pt>
                <c:pt idx="3">
                  <c:v>Business Fair</c:v>
                </c:pt>
                <c:pt idx="4">
                  <c:v>Healthcare Fair</c:v>
                </c:pt>
                <c:pt idx="5">
                  <c:v>Fall Fair</c:v>
                </c:pt>
                <c:pt idx="6">
                  <c:v>Architecture Fair</c:v>
                </c:pt>
                <c:pt idx="7">
                  <c:v>Just In time Fair</c:v>
                </c:pt>
              </c:strCache>
            </c:strRef>
          </c:cat>
          <c:val>
            <c:numRef>
              <c:f>'Report Pivots'!$L$5:$L$13</c:f>
              <c:numCache>
                <c:formatCode>General</c:formatCode>
                <c:ptCount val="8"/>
                <c:pt idx="5">
                  <c:v>2</c:v>
                </c:pt>
                <c:pt idx="7">
                  <c:v>1</c:v>
                </c:pt>
              </c:numCache>
            </c:numRef>
          </c:val>
          <c:extLst>
            <c:ext xmlns:c16="http://schemas.microsoft.com/office/drawing/2014/chart" uri="{C3380CC4-5D6E-409C-BE32-E72D297353CC}">
              <c16:uniqueId val="{0000000A-1159-4212-A3F5-9F63BAF09091}"/>
            </c:ext>
          </c:extLst>
        </c:ser>
        <c:dLbls>
          <c:showLegendKey val="0"/>
          <c:showVal val="0"/>
          <c:showCatName val="0"/>
          <c:showSerName val="0"/>
          <c:showPercent val="0"/>
          <c:showBubbleSize val="0"/>
        </c:dLbls>
        <c:gapWidth val="182"/>
        <c:axId val="962930432"/>
        <c:axId val="1603556160"/>
      </c:barChart>
      <c:catAx>
        <c:axId val="96293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556160"/>
        <c:crosses val="autoZero"/>
        <c:auto val="1"/>
        <c:lblAlgn val="ctr"/>
        <c:lblOffset val="100"/>
        <c:noMultiLvlLbl val="0"/>
      </c:catAx>
      <c:valAx>
        <c:axId val="1603556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930432"/>
        <c:crosses val="autoZero"/>
        <c:crossBetween val="between"/>
      </c:valAx>
      <c:spPr>
        <a:noFill/>
        <a:ln>
          <a:noFill/>
        </a:ln>
        <a:effectLst/>
      </c:spPr>
    </c:plotArea>
    <c:legend>
      <c:legendPos val="r"/>
      <c:layout>
        <c:manualLayout>
          <c:xMode val="edge"/>
          <c:yMode val="edge"/>
          <c:x val="0.63703703703703707"/>
          <c:y val="0"/>
          <c:w val="0.34444444444444444"/>
          <c:h val="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[Career Faire Report.xlsx]Report Pivots!PivotTable2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'Report Pivots'!$B$16:$B$17</c:f>
              <c:strCache>
                <c:ptCount val="1"/>
                <c:pt idx="0">
                  <c:v>School of Architecture, Visual Arts, and Design</c:v>
                </c:pt>
              </c:strCache>
            </c:strRef>
          </c:tx>
          <c:spPr>
            <a:solidFill>
              <a:schemeClr val="accent1"/>
            </a:solidFill>
            <a:ln>
              <a:noFill/>
            </a:ln>
            <a:effectLst/>
          </c:spPr>
          <c:invertIfNegative val="0"/>
          <c:cat>
            <c:strRef>
              <c:f>'Report Pivots'!$A$18:$A$26</c:f>
              <c:strCache>
                <c:ptCount val="8"/>
                <c:pt idx="0">
                  <c:v>Architecture Fair</c:v>
                </c:pt>
                <c:pt idx="1">
                  <c:v>Business Fair</c:v>
                </c:pt>
                <c:pt idx="2">
                  <c:v>Education Fair</c:v>
                </c:pt>
                <c:pt idx="3">
                  <c:v>Engineering Fair</c:v>
                </c:pt>
                <c:pt idx="4">
                  <c:v>Fall Fair</c:v>
                </c:pt>
                <c:pt idx="5">
                  <c:v>Healthcare Fair</c:v>
                </c:pt>
                <c:pt idx="6">
                  <c:v>Just In time Fair</c:v>
                </c:pt>
                <c:pt idx="7">
                  <c:v>Spring Fair</c:v>
                </c:pt>
              </c:strCache>
            </c:strRef>
          </c:cat>
          <c:val>
            <c:numRef>
              <c:f>'Report Pivots'!$B$18:$B$26</c:f>
              <c:numCache>
                <c:formatCode>0%</c:formatCode>
                <c:ptCount val="8"/>
                <c:pt idx="0">
                  <c:v>0.9732142857142857</c:v>
                </c:pt>
                <c:pt idx="1">
                  <c:v>1.1111111111111112E-2</c:v>
                </c:pt>
                <c:pt idx="2">
                  <c:v>0</c:v>
                </c:pt>
                <c:pt idx="3">
                  <c:v>1.8372703412073491E-2</c:v>
                </c:pt>
                <c:pt idx="4">
                  <c:v>4.3478260869565216E-2</c:v>
                </c:pt>
                <c:pt idx="5">
                  <c:v>0</c:v>
                </c:pt>
                <c:pt idx="6">
                  <c:v>4.7619047619047616E-2</c:v>
                </c:pt>
                <c:pt idx="7">
                  <c:v>0.1111111111111111</c:v>
                </c:pt>
              </c:numCache>
            </c:numRef>
          </c:val>
          <c:extLst>
            <c:ext xmlns:c16="http://schemas.microsoft.com/office/drawing/2014/chart" uri="{C3380CC4-5D6E-409C-BE32-E72D297353CC}">
              <c16:uniqueId val="{00000000-9765-4E0C-9CCA-3D50BFC5CE34}"/>
            </c:ext>
          </c:extLst>
        </c:ser>
        <c:ser>
          <c:idx val="1"/>
          <c:order val="1"/>
          <c:tx>
            <c:strRef>
              <c:f>'Report Pivots'!$C$16:$C$17</c:f>
              <c:strCache>
                <c:ptCount val="1"/>
                <c:pt idx="0">
                  <c:v>School of Arts and Sciences</c:v>
                </c:pt>
              </c:strCache>
            </c:strRef>
          </c:tx>
          <c:spPr>
            <a:solidFill>
              <a:schemeClr val="accent2"/>
            </a:solidFill>
            <a:ln>
              <a:noFill/>
            </a:ln>
            <a:effectLst/>
          </c:spPr>
          <c:invertIfNegative val="0"/>
          <c:cat>
            <c:strRef>
              <c:f>'Report Pivots'!$A$18:$A$26</c:f>
              <c:strCache>
                <c:ptCount val="8"/>
                <c:pt idx="0">
                  <c:v>Architecture Fair</c:v>
                </c:pt>
                <c:pt idx="1">
                  <c:v>Business Fair</c:v>
                </c:pt>
                <c:pt idx="2">
                  <c:v>Education Fair</c:v>
                </c:pt>
                <c:pt idx="3">
                  <c:v>Engineering Fair</c:v>
                </c:pt>
                <c:pt idx="4">
                  <c:v>Fall Fair</c:v>
                </c:pt>
                <c:pt idx="5">
                  <c:v>Healthcare Fair</c:v>
                </c:pt>
                <c:pt idx="6">
                  <c:v>Just In time Fair</c:v>
                </c:pt>
                <c:pt idx="7">
                  <c:v>Spring Fair</c:v>
                </c:pt>
              </c:strCache>
            </c:strRef>
          </c:cat>
          <c:val>
            <c:numRef>
              <c:f>'Report Pivots'!$C$18:$C$26</c:f>
              <c:numCache>
                <c:formatCode>0%</c:formatCode>
                <c:ptCount val="8"/>
                <c:pt idx="0">
                  <c:v>0</c:v>
                </c:pt>
                <c:pt idx="1">
                  <c:v>8.8888888888888892E-2</c:v>
                </c:pt>
                <c:pt idx="2">
                  <c:v>3.3057851239669422E-2</c:v>
                </c:pt>
                <c:pt idx="3">
                  <c:v>1.8372703412073491E-2</c:v>
                </c:pt>
                <c:pt idx="4">
                  <c:v>0.20869565217391303</c:v>
                </c:pt>
                <c:pt idx="5">
                  <c:v>0</c:v>
                </c:pt>
                <c:pt idx="6">
                  <c:v>0.15476190476190477</c:v>
                </c:pt>
                <c:pt idx="7">
                  <c:v>0.14336917562724014</c:v>
                </c:pt>
              </c:numCache>
            </c:numRef>
          </c:val>
          <c:extLst>
            <c:ext xmlns:c16="http://schemas.microsoft.com/office/drawing/2014/chart" uri="{C3380CC4-5D6E-409C-BE32-E72D297353CC}">
              <c16:uniqueId val="{00000001-9765-4E0C-9CCA-3D50BFC5CE34}"/>
            </c:ext>
          </c:extLst>
        </c:ser>
        <c:ser>
          <c:idx val="2"/>
          <c:order val="2"/>
          <c:tx>
            <c:strRef>
              <c:f>'Report Pivots'!$D$16:$D$17</c:f>
              <c:strCache>
                <c:ptCount val="1"/>
                <c:pt idx="0">
                  <c:v>School of Behavioral and Social Sciences</c:v>
                </c:pt>
              </c:strCache>
            </c:strRef>
          </c:tx>
          <c:spPr>
            <a:solidFill>
              <a:schemeClr val="accent3"/>
            </a:solidFill>
            <a:ln>
              <a:noFill/>
            </a:ln>
            <a:effectLst/>
          </c:spPr>
          <c:invertIfNegative val="0"/>
          <c:cat>
            <c:strRef>
              <c:f>'Report Pivots'!$A$18:$A$26</c:f>
              <c:strCache>
                <c:ptCount val="8"/>
                <c:pt idx="0">
                  <c:v>Architecture Fair</c:v>
                </c:pt>
                <c:pt idx="1">
                  <c:v>Business Fair</c:v>
                </c:pt>
                <c:pt idx="2">
                  <c:v>Education Fair</c:v>
                </c:pt>
                <c:pt idx="3">
                  <c:v>Engineering Fair</c:v>
                </c:pt>
                <c:pt idx="4">
                  <c:v>Fall Fair</c:v>
                </c:pt>
                <c:pt idx="5">
                  <c:v>Healthcare Fair</c:v>
                </c:pt>
                <c:pt idx="6">
                  <c:v>Just In time Fair</c:v>
                </c:pt>
                <c:pt idx="7">
                  <c:v>Spring Fair</c:v>
                </c:pt>
              </c:strCache>
            </c:strRef>
          </c:cat>
          <c:val>
            <c:numRef>
              <c:f>'Report Pivots'!$D$18:$D$26</c:f>
              <c:numCache>
                <c:formatCode>0%</c:formatCode>
                <c:ptCount val="8"/>
                <c:pt idx="0">
                  <c:v>0</c:v>
                </c:pt>
                <c:pt idx="1">
                  <c:v>1.6666666666666666E-2</c:v>
                </c:pt>
                <c:pt idx="2">
                  <c:v>7.0247933884297523E-2</c:v>
                </c:pt>
                <c:pt idx="3">
                  <c:v>0</c:v>
                </c:pt>
                <c:pt idx="4">
                  <c:v>0.10434782608695652</c:v>
                </c:pt>
                <c:pt idx="5">
                  <c:v>5.3691275167785234E-2</c:v>
                </c:pt>
                <c:pt idx="6">
                  <c:v>0.25</c:v>
                </c:pt>
                <c:pt idx="7">
                  <c:v>8.6021505376344093E-2</c:v>
                </c:pt>
              </c:numCache>
            </c:numRef>
          </c:val>
          <c:extLst>
            <c:ext xmlns:c16="http://schemas.microsoft.com/office/drawing/2014/chart" uri="{C3380CC4-5D6E-409C-BE32-E72D297353CC}">
              <c16:uniqueId val="{00000002-9765-4E0C-9CCA-3D50BFC5CE34}"/>
            </c:ext>
          </c:extLst>
        </c:ser>
        <c:ser>
          <c:idx val="3"/>
          <c:order val="3"/>
          <c:tx>
            <c:strRef>
              <c:f>'Report Pivots'!$E$16:$E$17</c:f>
              <c:strCache>
                <c:ptCount val="1"/>
                <c:pt idx="0">
                  <c:v>School of Business</c:v>
                </c:pt>
              </c:strCache>
            </c:strRef>
          </c:tx>
          <c:spPr>
            <a:solidFill>
              <a:schemeClr val="accent4"/>
            </a:solidFill>
            <a:ln>
              <a:noFill/>
            </a:ln>
            <a:effectLst/>
          </c:spPr>
          <c:invertIfNegative val="0"/>
          <c:cat>
            <c:strRef>
              <c:f>'Report Pivots'!$A$18:$A$26</c:f>
              <c:strCache>
                <c:ptCount val="8"/>
                <c:pt idx="0">
                  <c:v>Architecture Fair</c:v>
                </c:pt>
                <c:pt idx="1">
                  <c:v>Business Fair</c:v>
                </c:pt>
                <c:pt idx="2">
                  <c:v>Education Fair</c:v>
                </c:pt>
                <c:pt idx="3">
                  <c:v>Engineering Fair</c:v>
                </c:pt>
                <c:pt idx="4">
                  <c:v>Fall Fair</c:v>
                </c:pt>
                <c:pt idx="5">
                  <c:v>Healthcare Fair</c:v>
                </c:pt>
                <c:pt idx="6">
                  <c:v>Just In time Fair</c:v>
                </c:pt>
                <c:pt idx="7">
                  <c:v>Spring Fair</c:v>
                </c:pt>
              </c:strCache>
            </c:strRef>
          </c:cat>
          <c:val>
            <c:numRef>
              <c:f>'Report Pivots'!$E$18:$E$26</c:f>
              <c:numCache>
                <c:formatCode>0%</c:formatCode>
                <c:ptCount val="8"/>
                <c:pt idx="0">
                  <c:v>0</c:v>
                </c:pt>
                <c:pt idx="1">
                  <c:v>0.7944444444444444</c:v>
                </c:pt>
                <c:pt idx="2">
                  <c:v>1.2396694214876033E-2</c:v>
                </c:pt>
                <c:pt idx="3">
                  <c:v>2.6246719160104987E-2</c:v>
                </c:pt>
                <c:pt idx="4">
                  <c:v>0.21739130434782608</c:v>
                </c:pt>
                <c:pt idx="5">
                  <c:v>1.3422818791946308E-2</c:v>
                </c:pt>
                <c:pt idx="6">
                  <c:v>0.21428571428571427</c:v>
                </c:pt>
                <c:pt idx="7">
                  <c:v>0.20071684587813621</c:v>
                </c:pt>
              </c:numCache>
            </c:numRef>
          </c:val>
          <c:extLst>
            <c:ext xmlns:c16="http://schemas.microsoft.com/office/drawing/2014/chart" uri="{C3380CC4-5D6E-409C-BE32-E72D297353CC}">
              <c16:uniqueId val="{00000003-9765-4E0C-9CCA-3D50BFC5CE34}"/>
            </c:ext>
          </c:extLst>
        </c:ser>
        <c:ser>
          <c:idx val="4"/>
          <c:order val="4"/>
          <c:tx>
            <c:strRef>
              <c:f>'Report Pivots'!$F$16:$F$17</c:f>
              <c:strCache>
                <c:ptCount val="1"/>
                <c:pt idx="0">
                  <c:v>School of Christian Ministries</c:v>
                </c:pt>
              </c:strCache>
            </c:strRef>
          </c:tx>
          <c:spPr>
            <a:solidFill>
              <a:schemeClr val="accent5"/>
            </a:solidFill>
            <a:ln>
              <a:noFill/>
            </a:ln>
            <a:effectLst/>
          </c:spPr>
          <c:invertIfNegative val="0"/>
          <c:cat>
            <c:strRef>
              <c:f>'Report Pivots'!$A$18:$A$26</c:f>
              <c:strCache>
                <c:ptCount val="8"/>
                <c:pt idx="0">
                  <c:v>Architecture Fair</c:v>
                </c:pt>
                <c:pt idx="1">
                  <c:v>Business Fair</c:v>
                </c:pt>
                <c:pt idx="2">
                  <c:v>Education Fair</c:v>
                </c:pt>
                <c:pt idx="3">
                  <c:v>Engineering Fair</c:v>
                </c:pt>
                <c:pt idx="4">
                  <c:v>Fall Fair</c:v>
                </c:pt>
                <c:pt idx="5">
                  <c:v>Healthcare Fair</c:v>
                </c:pt>
                <c:pt idx="6">
                  <c:v>Just In time Fair</c:v>
                </c:pt>
                <c:pt idx="7">
                  <c:v>Spring Fair</c:v>
                </c:pt>
              </c:strCache>
            </c:strRef>
          </c:cat>
          <c:val>
            <c:numRef>
              <c:f>'Report Pivots'!$F$18:$F$26</c:f>
              <c:numCache>
                <c:formatCode>0%</c:formatCode>
                <c:ptCount val="8"/>
                <c:pt idx="0">
                  <c:v>0</c:v>
                </c:pt>
                <c:pt idx="1">
                  <c:v>2.7777777777777776E-2</c:v>
                </c:pt>
                <c:pt idx="2">
                  <c:v>0</c:v>
                </c:pt>
                <c:pt idx="3">
                  <c:v>5.2493438320209973E-3</c:v>
                </c:pt>
                <c:pt idx="4">
                  <c:v>1.7391304347826087E-2</c:v>
                </c:pt>
                <c:pt idx="5">
                  <c:v>0</c:v>
                </c:pt>
                <c:pt idx="6">
                  <c:v>2.3809523809523808E-2</c:v>
                </c:pt>
                <c:pt idx="7">
                  <c:v>2.8673835125448029E-2</c:v>
                </c:pt>
              </c:numCache>
            </c:numRef>
          </c:val>
          <c:extLst>
            <c:ext xmlns:c16="http://schemas.microsoft.com/office/drawing/2014/chart" uri="{C3380CC4-5D6E-409C-BE32-E72D297353CC}">
              <c16:uniqueId val="{00000004-9765-4E0C-9CCA-3D50BFC5CE34}"/>
            </c:ext>
          </c:extLst>
        </c:ser>
        <c:ser>
          <c:idx val="5"/>
          <c:order val="5"/>
          <c:tx>
            <c:strRef>
              <c:f>'Report Pivots'!$G$16:$G$17</c:f>
              <c:strCache>
                <c:ptCount val="1"/>
                <c:pt idx="0">
                  <c:v>School of Education</c:v>
                </c:pt>
              </c:strCache>
            </c:strRef>
          </c:tx>
          <c:spPr>
            <a:solidFill>
              <a:schemeClr val="accent6"/>
            </a:solidFill>
            <a:ln>
              <a:noFill/>
            </a:ln>
            <a:effectLst/>
          </c:spPr>
          <c:invertIfNegative val="0"/>
          <c:cat>
            <c:strRef>
              <c:f>'Report Pivots'!$A$18:$A$26</c:f>
              <c:strCache>
                <c:ptCount val="8"/>
                <c:pt idx="0">
                  <c:v>Architecture Fair</c:v>
                </c:pt>
                <c:pt idx="1">
                  <c:v>Business Fair</c:v>
                </c:pt>
                <c:pt idx="2">
                  <c:v>Education Fair</c:v>
                </c:pt>
                <c:pt idx="3">
                  <c:v>Engineering Fair</c:v>
                </c:pt>
                <c:pt idx="4">
                  <c:v>Fall Fair</c:v>
                </c:pt>
                <c:pt idx="5">
                  <c:v>Healthcare Fair</c:v>
                </c:pt>
                <c:pt idx="6">
                  <c:v>Just In time Fair</c:v>
                </c:pt>
                <c:pt idx="7">
                  <c:v>Spring Fair</c:v>
                </c:pt>
              </c:strCache>
            </c:strRef>
          </c:cat>
          <c:val>
            <c:numRef>
              <c:f>'Report Pivots'!$G$18:$G$26</c:f>
              <c:numCache>
                <c:formatCode>0%</c:formatCode>
                <c:ptCount val="8"/>
                <c:pt idx="0">
                  <c:v>0</c:v>
                </c:pt>
                <c:pt idx="1">
                  <c:v>0</c:v>
                </c:pt>
                <c:pt idx="2">
                  <c:v>0.79338842975206614</c:v>
                </c:pt>
                <c:pt idx="3">
                  <c:v>0</c:v>
                </c:pt>
                <c:pt idx="4">
                  <c:v>2.6086956521739129E-2</c:v>
                </c:pt>
                <c:pt idx="5">
                  <c:v>0</c:v>
                </c:pt>
                <c:pt idx="6">
                  <c:v>2.3809523809523808E-2</c:v>
                </c:pt>
                <c:pt idx="7">
                  <c:v>3.5842293906810036E-3</c:v>
                </c:pt>
              </c:numCache>
            </c:numRef>
          </c:val>
          <c:extLst>
            <c:ext xmlns:c16="http://schemas.microsoft.com/office/drawing/2014/chart" uri="{C3380CC4-5D6E-409C-BE32-E72D297353CC}">
              <c16:uniqueId val="{00000005-9765-4E0C-9CCA-3D50BFC5CE34}"/>
            </c:ext>
          </c:extLst>
        </c:ser>
        <c:ser>
          <c:idx val="6"/>
          <c:order val="6"/>
          <c:tx>
            <c:strRef>
              <c:f>'Report Pivots'!$H$16:$H$17</c:f>
              <c:strCache>
                <c:ptCount val="1"/>
                <c:pt idx="0">
                  <c:v>School of Engineering</c:v>
                </c:pt>
              </c:strCache>
            </c:strRef>
          </c:tx>
          <c:spPr>
            <a:solidFill>
              <a:schemeClr val="accent1">
                <a:lumMod val="60000"/>
              </a:schemeClr>
            </a:solidFill>
            <a:ln>
              <a:noFill/>
            </a:ln>
            <a:effectLst/>
          </c:spPr>
          <c:invertIfNegative val="0"/>
          <c:cat>
            <c:strRef>
              <c:f>'Report Pivots'!$A$18:$A$26</c:f>
              <c:strCache>
                <c:ptCount val="8"/>
                <c:pt idx="0">
                  <c:v>Architecture Fair</c:v>
                </c:pt>
                <c:pt idx="1">
                  <c:v>Business Fair</c:v>
                </c:pt>
                <c:pt idx="2">
                  <c:v>Education Fair</c:v>
                </c:pt>
                <c:pt idx="3">
                  <c:v>Engineering Fair</c:v>
                </c:pt>
                <c:pt idx="4">
                  <c:v>Fall Fair</c:v>
                </c:pt>
                <c:pt idx="5">
                  <c:v>Healthcare Fair</c:v>
                </c:pt>
                <c:pt idx="6">
                  <c:v>Just In time Fair</c:v>
                </c:pt>
                <c:pt idx="7">
                  <c:v>Spring Fair</c:v>
                </c:pt>
              </c:strCache>
            </c:strRef>
          </c:cat>
          <c:val>
            <c:numRef>
              <c:f>'Report Pivots'!$H$18:$H$26</c:f>
              <c:numCache>
                <c:formatCode>0%</c:formatCode>
                <c:ptCount val="8"/>
                <c:pt idx="0">
                  <c:v>2.6785714285714284E-2</c:v>
                </c:pt>
                <c:pt idx="1">
                  <c:v>4.4444444444444446E-2</c:v>
                </c:pt>
                <c:pt idx="2">
                  <c:v>8.2644628099173556E-3</c:v>
                </c:pt>
                <c:pt idx="3">
                  <c:v>0.92650918635170598</c:v>
                </c:pt>
                <c:pt idx="4">
                  <c:v>0.20869565217391303</c:v>
                </c:pt>
                <c:pt idx="5">
                  <c:v>1.3422818791946308E-2</c:v>
                </c:pt>
                <c:pt idx="6">
                  <c:v>0.25</c:v>
                </c:pt>
                <c:pt idx="7">
                  <c:v>0.33333333333333331</c:v>
                </c:pt>
              </c:numCache>
            </c:numRef>
          </c:val>
          <c:extLst>
            <c:ext xmlns:c16="http://schemas.microsoft.com/office/drawing/2014/chart" uri="{C3380CC4-5D6E-409C-BE32-E72D297353CC}">
              <c16:uniqueId val="{00000006-9765-4E0C-9CCA-3D50BFC5CE34}"/>
            </c:ext>
          </c:extLst>
        </c:ser>
        <c:ser>
          <c:idx val="7"/>
          <c:order val="7"/>
          <c:tx>
            <c:strRef>
              <c:f>'Report Pivots'!$I$16:$I$17</c:f>
              <c:strCache>
                <c:ptCount val="1"/>
                <c:pt idx="0">
                  <c:v>School of Health Science</c:v>
                </c:pt>
              </c:strCache>
            </c:strRef>
          </c:tx>
          <c:spPr>
            <a:solidFill>
              <a:schemeClr val="accent2">
                <a:lumMod val="60000"/>
              </a:schemeClr>
            </a:solidFill>
            <a:ln>
              <a:noFill/>
            </a:ln>
            <a:effectLst/>
          </c:spPr>
          <c:invertIfNegative val="0"/>
          <c:cat>
            <c:strRef>
              <c:f>'Report Pivots'!$A$18:$A$26</c:f>
              <c:strCache>
                <c:ptCount val="8"/>
                <c:pt idx="0">
                  <c:v>Architecture Fair</c:v>
                </c:pt>
                <c:pt idx="1">
                  <c:v>Business Fair</c:v>
                </c:pt>
                <c:pt idx="2">
                  <c:v>Education Fair</c:v>
                </c:pt>
                <c:pt idx="3">
                  <c:v>Engineering Fair</c:v>
                </c:pt>
                <c:pt idx="4">
                  <c:v>Fall Fair</c:v>
                </c:pt>
                <c:pt idx="5">
                  <c:v>Healthcare Fair</c:v>
                </c:pt>
                <c:pt idx="6">
                  <c:v>Just In time Fair</c:v>
                </c:pt>
                <c:pt idx="7">
                  <c:v>Spring Fair</c:v>
                </c:pt>
              </c:strCache>
            </c:strRef>
          </c:cat>
          <c:val>
            <c:numRef>
              <c:f>'Report Pivots'!$I$18:$I$26</c:f>
              <c:numCache>
                <c:formatCode>0%</c:formatCode>
                <c:ptCount val="8"/>
                <c:pt idx="0">
                  <c:v>0</c:v>
                </c:pt>
                <c:pt idx="1">
                  <c:v>1.1111111111111112E-2</c:v>
                </c:pt>
                <c:pt idx="2">
                  <c:v>7.43801652892562E-2</c:v>
                </c:pt>
                <c:pt idx="3">
                  <c:v>5.2493438320209973E-3</c:v>
                </c:pt>
                <c:pt idx="4">
                  <c:v>7.8260869565217397E-2</c:v>
                </c:pt>
                <c:pt idx="5">
                  <c:v>0.32214765100671139</c:v>
                </c:pt>
                <c:pt idx="6">
                  <c:v>1.1904761904761904E-2</c:v>
                </c:pt>
                <c:pt idx="7">
                  <c:v>3.5842293906810034E-2</c:v>
                </c:pt>
              </c:numCache>
            </c:numRef>
          </c:val>
          <c:extLst>
            <c:ext xmlns:c16="http://schemas.microsoft.com/office/drawing/2014/chart" uri="{C3380CC4-5D6E-409C-BE32-E72D297353CC}">
              <c16:uniqueId val="{00000007-9765-4E0C-9CCA-3D50BFC5CE34}"/>
            </c:ext>
          </c:extLst>
        </c:ser>
        <c:ser>
          <c:idx val="8"/>
          <c:order val="8"/>
          <c:tx>
            <c:strRef>
              <c:f>'Report Pivots'!$J$16:$J$17</c:f>
              <c:strCache>
                <c:ptCount val="1"/>
                <c:pt idx="0">
                  <c:v>School of Nursing</c:v>
                </c:pt>
              </c:strCache>
            </c:strRef>
          </c:tx>
          <c:spPr>
            <a:solidFill>
              <a:schemeClr val="accent3">
                <a:lumMod val="60000"/>
              </a:schemeClr>
            </a:solidFill>
            <a:ln>
              <a:noFill/>
            </a:ln>
            <a:effectLst/>
          </c:spPr>
          <c:invertIfNegative val="0"/>
          <c:cat>
            <c:strRef>
              <c:f>'Report Pivots'!$A$18:$A$26</c:f>
              <c:strCache>
                <c:ptCount val="8"/>
                <c:pt idx="0">
                  <c:v>Architecture Fair</c:v>
                </c:pt>
                <c:pt idx="1">
                  <c:v>Business Fair</c:v>
                </c:pt>
                <c:pt idx="2">
                  <c:v>Education Fair</c:v>
                </c:pt>
                <c:pt idx="3">
                  <c:v>Engineering Fair</c:v>
                </c:pt>
                <c:pt idx="4">
                  <c:v>Fall Fair</c:v>
                </c:pt>
                <c:pt idx="5">
                  <c:v>Healthcare Fair</c:v>
                </c:pt>
                <c:pt idx="6">
                  <c:v>Just In time Fair</c:v>
                </c:pt>
                <c:pt idx="7">
                  <c:v>Spring Fair</c:v>
                </c:pt>
              </c:strCache>
            </c:strRef>
          </c:cat>
          <c:val>
            <c:numRef>
              <c:f>'Report Pivots'!$J$18:$J$26</c:f>
              <c:numCache>
                <c:formatCode>0%</c:formatCode>
                <c:ptCount val="8"/>
                <c:pt idx="0">
                  <c:v>0</c:v>
                </c:pt>
                <c:pt idx="1">
                  <c:v>0</c:v>
                </c:pt>
                <c:pt idx="2">
                  <c:v>0</c:v>
                </c:pt>
                <c:pt idx="3">
                  <c:v>0</c:v>
                </c:pt>
                <c:pt idx="4">
                  <c:v>6.9565217391304349E-2</c:v>
                </c:pt>
                <c:pt idx="5">
                  <c:v>0.59731543624161076</c:v>
                </c:pt>
                <c:pt idx="6">
                  <c:v>0</c:v>
                </c:pt>
                <c:pt idx="7">
                  <c:v>5.3763440860215055E-2</c:v>
                </c:pt>
              </c:numCache>
            </c:numRef>
          </c:val>
          <c:extLst>
            <c:ext xmlns:c16="http://schemas.microsoft.com/office/drawing/2014/chart" uri="{C3380CC4-5D6E-409C-BE32-E72D297353CC}">
              <c16:uniqueId val="{00000008-9765-4E0C-9CCA-3D50BFC5CE34}"/>
            </c:ext>
          </c:extLst>
        </c:ser>
        <c:ser>
          <c:idx val="9"/>
          <c:order val="9"/>
          <c:tx>
            <c:strRef>
              <c:f>'Report Pivots'!$K$16:$K$17</c:f>
              <c:strCache>
                <c:ptCount val="1"/>
                <c:pt idx="0">
                  <c:v>School of Performing Arts</c:v>
                </c:pt>
              </c:strCache>
            </c:strRef>
          </c:tx>
          <c:spPr>
            <a:solidFill>
              <a:schemeClr val="accent4">
                <a:lumMod val="60000"/>
              </a:schemeClr>
            </a:solidFill>
            <a:ln>
              <a:noFill/>
            </a:ln>
            <a:effectLst/>
          </c:spPr>
          <c:invertIfNegative val="0"/>
          <c:cat>
            <c:strRef>
              <c:f>'Report Pivots'!$A$18:$A$26</c:f>
              <c:strCache>
                <c:ptCount val="8"/>
                <c:pt idx="0">
                  <c:v>Architecture Fair</c:v>
                </c:pt>
                <c:pt idx="1">
                  <c:v>Business Fair</c:v>
                </c:pt>
                <c:pt idx="2">
                  <c:v>Education Fair</c:v>
                </c:pt>
                <c:pt idx="3">
                  <c:v>Engineering Fair</c:v>
                </c:pt>
                <c:pt idx="4">
                  <c:v>Fall Fair</c:v>
                </c:pt>
                <c:pt idx="5">
                  <c:v>Healthcare Fair</c:v>
                </c:pt>
                <c:pt idx="6">
                  <c:v>Just In time Fair</c:v>
                </c:pt>
                <c:pt idx="7">
                  <c:v>Spring Fair</c:v>
                </c:pt>
              </c:strCache>
            </c:strRef>
          </c:cat>
          <c:val>
            <c:numRef>
              <c:f>'Report Pivots'!$K$18:$K$26</c:f>
              <c:numCache>
                <c:formatCode>0%</c:formatCode>
                <c:ptCount val="8"/>
                <c:pt idx="0">
                  <c:v>0</c:v>
                </c:pt>
                <c:pt idx="1">
                  <c:v>5.5555555555555558E-3</c:v>
                </c:pt>
                <c:pt idx="2">
                  <c:v>8.2644628099173556E-3</c:v>
                </c:pt>
                <c:pt idx="3">
                  <c:v>0</c:v>
                </c:pt>
                <c:pt idx="4">
                  <c:v>8.6956521739130436E-3</c:v>
                </c:pt>
                <c:pt idx="5">
                  <c:v>0</c:v>
                </c:pt>
                <c:pt idx="6">
                  <c:v>1.1904761904761904E-2</c:v>
                </c:pt>
                <c:pt idx="7">
                  <c:v>3.5842293906810036E-3</c:v>
                </c:pt>
              </c:numCache>
            </c:numRef>
          </c:val>
          <c:extLst>
            <c:ext xmlns:c16="http://schemas.microsoft.com/office/drawing/2014/chart" uri="{C3380CC4-5D6E-409C-BE32-E72D297353CC}">
              <c16:uniqueId val="{00000009-9765-4E0C-9CCA-3D50BFC5CE34}"/>
            </c:ext>
          </c:extLst>
        </c:ser>
        <c:ser>
          <c:idx val="10"/>
          <c:order val="10"/>
          <c:tx>
            <c:strRef>
              <c:f>'Report Pivots'!$L$16:$L$17</c:f>
              <c:strCache>
                <c:ptCount val="1"/>
                <c:pt idx="0">
                  <c:v>Undeclared</c:v>
                </c:pt>
              </c:strCache>
            </c:strRef>
          </c:tx>
          <c:spPr>
            <a:solidFill>
              <a:schemeClr val="accent5">
                <a:lumMod val="60000"/>
              </a:schemeClr>
            </a:solidFill>
            <a:ln>
              <a:noFill/>
            </a:ln>
            <a:effectLst/>
          </c:spPr>
          <c:invertIfNegative val="0"/>
          <c:cat>
            <c:strRef>
              <c:f>'Report Pivots'!$A$18:$A$26</c:f>
              <c:strCache>
                <c:ptCount val="8"/>
                <c:pt idx="0">
                  <c:v>Architecture Fair</c:v>
                </c:pt>
                <c:pt idx="1">
                  <c:v>Business Fair</c:v>
                </c:pt>
                <c:pt idx="2">
                  <c:v>Education Fair</c:v>
                </c:pt>
                <c:pt idx="3">
                  <c:v>Engineering Fair</c:v>
                </c:pt>
                <c:pt idx="4">
                  <c:v>Fall Fair</c:v>
                </c:pt>
                <c:pt idx="5">
                  <c:v>Healthcare Fair</c:v>
                </c:pt>
                <c:pt idx="6">
                  <c:v>Just In time Fair</c:v>
                </c:pt>
                <c:pt idx="7">
                  <c:v>Spring Fair</c:v>
                </c:pt>
              </c:strCache>
            </c:strRef>
          </c:cat>
          <c:val>
            <c:numRef>
              <c:f>'Report Pivots'!$L$18:$L$26</c:f>
              <c:numCache>
                <c:formatCode>0%</c:formatCode>
                <c:ptCount val="8"/>
                <c:pt idx="0">
                  <c:v>0</c:v>
                </c:pt>
                <c:pt idx="1">
                  <c:v>0</c:v>
                </c:pt>
                <c:pt idx="2">
                  <c:v>0</c:v>
                </c:pt>
                <c:pt idx="3">
                  <c:v>0</c:v>
                </c:pt>
                <c:pt idx="4">
                  <c:v>1.7391304347826087E-2</c:v>
                </c:pt>
                <c:pt idx="5">
                  <c:v>0</c:v>
                </c:pt>
                <c:pt idx="6">
                  <c:v>1.1904761904761904E-2</c:v>
                </c:pt>
                <c:pt idx="7">
                  <c:v>0</c:v>
                </c:pt>
              </c:numCache>
            </c:numRef>
          </c:val>
          <c:extLst>
            <c:ext xmlns:c16="http://schemas.microsoft.com/office/drawing/2014/chart" uri="{C3380CC4-5D6E-409C-BE32-E72D297353CC}">
              <c16:uniqueId val="{0000000A-9765-4E0C-9CCA-3D50BFC5CE34}"/>
            </c:ext>
          </c:extLst>
        </c:ser>
        <c:dLbls>
          <c:showLegendKey val="0"/>
          <c:showVal val="0"/>
          <c:showCatName val="0"/>
          <c:showSerName val="0"/>
          <c:showPercent val="0"/>
          <c:showBubbleSize val="0"/>
        </c:dLbls>
        <c:gapWidth val="150"/>
        <c:overlap val="100"/>
        <c:axId val="348222799"/>
        <c:axId val="348222319"/>
      </c:barChart>
      <c:catAx>
        <c:axId val="348222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222319"/>
        <c:crosses val="autoZero"/>
        <c:auto val="1"/>
        <c:lblAlgn val="ctr"/>
        <c:lblOffset val="100"/>
        <c:noMultiLvlLbl val="0"/>
      </c:catAx>
      <c:valAx>
        <c:axId val="34822231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222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[Career Faire Report.xlsx]Report Pivots!PivotTable3</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400"/>
              <a:t>Attendance By fair (All colleges)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'Report Pivots'!$B$30</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'Report Pivots'!$A$31:$A$39</c:f>
              <c:strCache>
                <c:ptCount val="8"/>
                <c:pt idx="0">
                  <c:v>Engineering Fair</c:v>
                </c:pt>
                <c:pt idx="1">
                  <c:v>Spring Fair</c:v>
                </c:pt>
                <c:pt idx="2">
                  <c:v>Education Fair</c:v>
                </c:pt>
                <c:pt idx="3">
                  <c:v>Business Fair</c:v>
                </c:pt>
                <c:pt idx="4">
                  <c:v>Healthcare Fair</c:v>
                </c:pt>
                <c:pt idx="5">
                  <c:v>Fall Fair</c:v>
                </c:pt>
                <c:pt idx="6">
                  <c:v>Architecture Fair</c:v>
                </c:pt>
                <c:pt idx="7">
                  <c:v>Just In time Fair</c:v>
                </c:pt>
              </c:strCache>
            </c:strRef>
          </c:cat>
          <c:val>
            <c:numRef>
              <c:f>'Report Pivots'!$B$31:$B$39</c:f>
              <c:numCache>
                <c:formatCode>General</c:formatCode>
                <c:ptCount val="8"/>
                <c:pt idx="0">
                  <c:v>381</c:v>
                </c:pt>
                <c:pt idx="1">
                  <c:v>279</c:v>
                </c:pt>
                <c:pt idx="2">
                  <c:v>242</c:v>
                </c:pt>
                <c:pt idx="3">
                  <c:v>180</c:v>
                </c:pt>
                <c:pt idx="4">
                  <c:v>149</c:v>
                </c:pt>
                <c:pt idx="5">
                  <c:v>115</c:v>
                </c:pt>
                <c:pt idx="6">
                  <c:v>112</c:v>
                </c:pt>
                <c:pt idx="7">
                  <c:v>84</c:v>
                </c:pt>
              </c:numCache>
            </c:numRef>
          </c:val>
          <c:extLst>
            <c:ext xmlns:c16="http://schemas.microsoft.com/office/drawing/2014/chart" uri="{C3380CC4-5D6E-409C-BE32-E72D297353CC}">
              <c16:uniqueId val="{00000000-3ED0-4B55-B809-D77D145DD374}"/>
            </c:ext>
          </c:extLst>
        </c:ser>
        <c:dLbls>
          <c:showLegendKey val="0"/>
          <c:showVal val="1"/>
          <c:showCatName val="0"/>
          <c:showSerName val="0"/>
          <c:showPercent val="0"/>
          <c:showBubbleSize val="0"/>
        </c:dLbls>
        <c:gapWidth val="150"/>
        <c:gapDepth val="0"/>
        <c:shape val="box"/>
        <c:axId val="147675760"/>
        <c:axId val="147676240"/>
        <c:axId val="0"/>
      </c:bar3DChart>
      <c:catAx>
        <c:axId val="147675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76240"/>
        <c:crosses val="autoZero"/>
        <c:auto val="1"/>
        <c:lblAlgn val="ctr"/>
        <c:lblOffset val="100"/>
        <c:noMultiLvlLbl val="0"/>
      </c:catAx>
      <c:valAx>
        <c:axId val="147676240"/>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75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[Career Faire Report.xlsx]Report Pivots!PivotTable4</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'Report Pivots'!$B$43:$B$44</c:f>
              <c:strCache>
                <c:ptCount val="1"/>
                <c:pt idx="0">
                  <c:v>Repeat</c:v>
                </c:pt>
              </c:strCache>
            </c:strRef>
          </c:tx>
          <c:spPr>
            <a:solidFill>
              <a:schemeClr val="accent1"/>
            </a:solidFill>
            <a:ln>
              <a:noFill/>
            </a:ln>
            <a:effectLst/>
            <a:sp3d/>
          </c:spPr>
          <c:invertIfNegative val="0"/>
          <c:cat>
            <c:strRef>
              <c:f>'Report Pivots'!$A$45:$A$53</c:f>
              <c:strCache>
                <c:ptCount val="8"/>
                <c:pt idx="0">
                  <c:v>Architecture Fair</c:v>
                </c:pt>
                <c:pt idx="1">
                  <c:v>Business Fair</c:v>
                </c:pt>
                <c:pt idx="2">
                  <c:v>Education Fair</c:v>
                </c:pt>
                <c:pt idx="3">
                  <c:v>Engineering Fair</c:v>
                </c:pt>
                <c:pt idx="4">
                  <c:v>Fall Fair</c:v>
                </c:pt>
                <c:pt idx="5">
                  <c:v>Healthcare Fair</c:v>
                </c:pt>
                <c:pt idx="6">
                  <c:v>Just In time Fair</c:v>
                </c:pt>
                <c:pt idx="7">
                  <c:v>Spring Fair</c:v>
                </c:pt>
              </c:strCache>
            </c:strRef>
          </c:cat>
          <c:val>
            <c:numRef>
              <c:f>'Report Pivots'!$B$45:$B$53</c:f>
              <c:numCache>
                <c:formatCode>General</c:formatCode>
                <c:ptCount val="8"/>
                <c:pt idx="0">
                  <c:v>9</c:v>
                </c:pt>
                <c:pt idx="1">
                  <c:v>57</c:v>
                </c:pt>
                <c:pt idx="2">
                  <c:v>11</c:v>
                </c:pt>
                <c:pt idx="3">
                  <c:v>74</c:v>
                </c:pt>
                <c:pt idx="4">
                  <c:v>46</c:v>
                </c:pt>
                <c:pt idx="5">
                  <c:v>16</c:v>
                </c:pt>
                <c:pt idx="6">
                  <c:v>39</c:v>
                </c:pt>
                <c:pt idx="7">
                  <c:v>104</c:v>
                </c:pt>
              </c:numCache>
            </c:numRef>
          </c:val>
          <c:extLst>
            <c:ext xmlns:c16="http://schemas.microsoft.com/office/drawing/2014/chart" uri="{C3380CC4-5D6E-409C-BE32-E72D297353CC}">
              <c16:uniqueId val="{00000000-E884-473D-992D-64055B03AC1F}"/>
            </c:ext>
          </c:extLst>
        </c:ser>
        <c:ser>
          <c:idx val="1"/>
          <c:order val="1"/>
          <c:tx>
            <c:strRef>
              <c:f>'Report Pivots'!$C$43:$C$44</c:f>
              <c:strCache>
                <c:ptCount val="1"/>
                <c:pt idx="0">
                  <c:v>Unique</c:v>
                </c:pt>
              </c:strCache>
            </c:strRef>
          </c:tx>
          <c:spPr>
            <a:solidFill>
              <a:schemeClr val="accent2"/>
            </a:solidFill>
            <a:ln>
              <a:noFill/>
            </a:ln>
            <a:effectLst/>
            <a:sp3d/>
          </c:spPr>
          <c:invertIfNegative val="0"/>
          <c:cat>
            <c:strRef>
              <c:f>'Report Pivots'!$A$45:$A$53</c:f>
              <c:strCache>
                <c:ptCount val="8"/>
                <c:pt idx="0">
                  <c:v>Architecture Fair</c:v>
                </c:pt>
                <c:pt idx="1">
                  <c:v>Business Fair</c:v>
                </c:pt>
                <c:pt idx="2">
                  <c:v>Education Fair</c:v>
                </c:pt>
                <c:pt idx="3">
                  <c:v>Engineering Fair</c:v>
                </c:pt>
                <c:pt idx="4">
                  <c:v>Fall Fair</c:v>
                </c:pt>
                <c:pt idx="5">
                  <c:v>Healthcare Fair</c:v>
                </c:pt>
                <c:pt idx="6">
                  <c:v>Just In time Fair</c:v>
                </c:pt>
                <c:pt idx="7">
                  <c:v>Spring Fair</c:v>
                </c:pt>
              </c:strCache>
            </c:strRef>
          </c:cat>
          <c:val>
            <c:numRef>
              <c:f>'Report Pivots'!$C$45:$C$53</c:f>
              <c:numCache>
                <c:formatCode>General</c:formatCode>
                <c:ptCount val="8"/>
                <c:pt idx="0">
                  <c:v>103</c:v>
                </c:pt>
                <c:pt idx="1">
                  <c:v>123</c:v>
                </c:pt>
                <c:pt idx="2">
                  <c:v>231</c:v>
                </c:pt>
                <c:pt idx="3">
                  <c:v>307</c:v>
                </c:pt>
                <c:pt idx="4">
                  <c:v>69</c:v>
                </c:pt>
                <c:pt idx="5">
                  <c:v>133</c:v>
                </c:pt>
                <c:pt idx="6">
                  <c:v>45</c:v>
                </c:pt>
                <c:pt idx="7">
                  <c:v>175</c:v>
                </c:pt>
              </c:numCache>
            </c:numRef>
          </c:val>
          <c:extLst>
            <c:ext xmlns:c16="http://schemas.microsoft.com/office/drawing/2014/chart" uri="{C3380CC4-5D6E-409C-BE32-E72D297353CC}">
              <c16:uniqueId val="{00000001-7C38-45B6-8AFA-D730A90E2174}"/>
            </c:ext>
          </c:extLst>
        </c:ser>
        <c:dLbls>
          <c:showLegendKey val="0"/>
          <c:showVal val="0"/>
          <c:showCatName val="0"/>
          <c:showSerName val="0"/>
          <c:showPercent val="0"/>
          <c:showBubbleSize val="0"/>
        </c:dLbls>
        <c:gapWidth val="150"/>
        <c:shape val="box"/>
        <c:axId val="42715248"/>
        <c:axId val="42713328"/>
        <c:axId val="0"/>
      </c:bar3DChart>
      <c:catAx>
        <c:axId val="427152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13328"/>
        <c:crosses val="autoZero"/>
        <c:auto val="1"/>
        <c:lblAlgn val="ctr"/>
        <c:lblOffset val="100"/>
        <c:noMultiLvlLbl val="0"/>
      </c:catAx>
      <c:valAx>
        <c:axId val="42713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15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[Career Faire Report.xlsx]Report Pivots!PivotTable5</c:name>
    <c:fmtId val="1"/>
  </c:pivotSource>
  <c:chart>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150481189851271E-2"/>
          <c:y val="5.0925925925925923E-2"/>
          <c:w val="0.77509492563429572"/>
          <c:h val="0.6624198016914552"/>
        </c:manualLayout>
      </c:layout>
      <c:barChart>
        <c:barDir val="col"/>
        <c:grouping val="stacked"/>
        <c:varyColors val="0"/>
        <c:ser>
          <c:idx val="0"/>
          <c:order val="0"/>
          <c:tx>
            <c:strRef>
              <c:f>'Report Pivots'!$H$43:$H$44</c:f>
              <c:strCache>
                <c:ptCount val="1"/>
                <c:pt idx="0">
                  <c:v>Repeat</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'Report Pivots'!$G$45:$G$53</c:f>
              <c:strCache>
                <c:ptCount val="8"/>
                <c:pt idx="0">
                  <c:v>Architecture Fair</c:v>
                </c:pt>
                <c:pt idx="1">
                  <c:v>Business Fair</c:v>
                </c:pt>
                <c:pt idx="2">
                  <c:v>Education Fair</c:v>
                </c:pt>
                <c:pt idx="3">
                  <c:v>Engineering Fair</c:v>
                </c:pt>
                <c:pt idx="4">
                  <c:v>Fall Fair</c:v>
                </c:pt>
                <c:pt idx="5">
                  <c:v>Healthcare Fair</c:v>
                </c:pt>
                <c:pt idx="6">
                  <c:v>Just In time Fair</c:v>
                </c:pt>
                <c:pt idx="7">
                  <c:v>Spring Fair</c:v>
                </c:pt>
              </c:strCache>
            </c:strRef>
          </c:cat>
          <c:val>
            <c:numRef>
              <c:f>'Report Pivots'!$H$45:$H$53</c:f>
              <c:numCache>
                <c:formatCode>0%</c:formatCode>
                <c:ptCount val="8"/>
                <c:pt idx="0">
                  <c:v>8.0357142857142863E-2</c:v>
                </c:pt>
                <c:pt idx="1">
                  <c:v>0.31666666666666665</c:v>
                </c:pt>
                <c:pt idx="2">
                  <c:v>4.5454545454545456E-2</c:v>
                </c:pt>
                <c:pt idx="3">
                  <c:v>0.1942257217847769</c:v>
                </c:pt>
                <c:pt idx="4">
                  <c:v>0.4</c:v>
                </c:pt>
                <c:pt idx="5">
                  <c:v>0.10738255033557047</c:v>
                </c:pt>
                <c:pt idx="6">
                  <c:v>0.4642857142857143</c:v>
                </c:pt>
                <c:pt idx="7">
                  <c:v>0.37275985663082439</c:v>
                </c:pt>
              </c:numCache>
            </c:numRef>
          </c:val>
          <c:extLst>
            <c:ext xmlns:c16="http://schemas.microsoft.com/office/drawing/2014/chart" uri="{C3380CC4-5D6E-409C-BE32-E72D297353CC}">
              <c16:uniqueId val="{00000000-9F11-460A-B0F1-2BD7D7AB7013}"/>
            </c:ext>
          </c:extLst>
        </c:ser>
        <c:ser>
          <c:idx val="1"/>
          <c:order val="1"/>
          <c:tx>
            <c:strRef>
              <c:f>'Report Pivots'!$I$43:$I$44</c:f>
              <c:strCache>
                <c:ptCount val="1"/>
                <c:pt idx="0">
                  <c:v>Unique</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'Report Pivots'!$G$45:$G$53</c:f>
              <c:strCache>
                <c:ptCount val="8"/>
                <c:pt idx="0">
                  <c:v>Architecture Fair</c:v>
                </c:pt>
                <c:pt idx="1">
                  <c:v>Business Fair</c:v>
                </c:pt>
                <c:pt idx="2">
                  <c:v>Education Fair</c:v>
                </c:pt>
                <c:pt idx="3">
                  <c:v>Engineering Fair</c:v>
                </c:pt>
                <c:pt idx="4">
                  <c:v>Fall Fair</c:v>
                </c:pt>
                <c:pt idx="5">
                  <c:v>Healthcare Fair</c:v>
                </c:pt>
                <c:pt idx="6">
                  <c:v>Just In time Fair</c:v>
                </c:pt>
                <c:pt idx="7">
                  <c:v>Spring Fair</c:v>
                </c:pt>
              </c:strCache>
            </c:strRef>
          </c:cat>
          <c:val>
            <c:numRef>
              <c:f>'Report Pivots'!$I$45:$I$53</c:f>
              <c:numCache>
                <c:formatCode>0%</c:formatCode>
                <c:ptCount val="8"/>
                <c:pt idx="0">
                  <c:v>0.9196428571428571</c:v>
                </c:pt>
                <c:pt idx="1">
                  <c:v>0.68333333333333335</c:v>
                </c:pt>
                <c:pt idx="2">
                  <c:v>0.95454545454545459</c:v>
                </c:pt>
                <c:pt idx="3">
                  <c:v>0.80577427821522307</c:v>
                </c:pt>
                <c:pt idx="4">
                  <c:v>0.6</c:v>
                </c:pt>
                <c:pt idx="5">
                  <c:v>0.89261744966442957</c:v>
                </c:pt>
                <c:pt idx="6">
                  <c:v>0.5357142857142857</c:v>
                </c:pt>
                <c:pt idx="7">
                  <c:v>0.62724014336917566</c:v>
                </c:pt>
              </c:numCache>
            </c:numRef>
          </c:val>
          <c:extLst>
            <c:ext xmlns:c16="http://schemas.microsoft.com/office/drawing/2014/chart" uri="{C3380CC4-5D6E-409C-BE32-E72D297353CC}">
              <c16:uniqueId val="{00000001-0DCA-425E-A566-370778B602C2}"/>
            </c:ext>
          </c:extLst>
        </c:ser>
        <c:dLbls>
          <c:showLegendKey val="0"/>
          <c:showVal val="0"/>
          <c:showCatName val="0"/>
          <c:showSerName val="0"/>
          <c:showPercent val="0"/>
          <c:showBubbleSize val="0"/>
        </c:dLbls>
        <c:gapWidth val="190"/>
        <c:overlap val="100"/>
        <c:axId val="1746969360"/>
        <c:axId val="1746969840"/>
      </c:barChart>
      <c:catAx>
        <c:axId val="174696936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46969840"/>
        <c:crosses val="autoZero"/>
        <c:auto val="1"/>
        <c:lblAlgn val="ctr"/>
        <c:lblOffset val="100"/>
        <c:noMultiLvlLbl val="0"/>
      </c:catAx>
      <c:valAx>
        <c:axId val="1746969840"/>
        <c:scaling>
          <c:orientation val="minMax"/>
          <c:max val="1"/>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46969360"/>
        <c:crosses val="autoZero"/>
        <c:crossBetween val="between"/>
      </c:valAx>
      <c:spPr>
        <a:solidFill>
          <a:schemeClr val="bg1"/>
        </a:solidFill>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[Career Faire Report.xlsx]Report Pivots!PivotTable10</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Engagement: Unique vs Reapet participation</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76000"/>
                  <a:lumMod val="110000"/>
                  <a:satMod val="105000"/>
                  <a:tint val="67000"/>
                </a:schemeClr>
              </a:gs>
              <a:gs pos="50000">
                <a:schemeClr val="accent4">
                  <a:shade val="76000"/>
                  <a:lumMod val="105000"/>
                  <a:satMod val="103000"/>
                  <a:tint val="73000"/>
                </a:schemeClr>
              </a:gs>
              <a:gs pos="100000">
                <a:schemeClr val="accent4">
                  <a:shade val="76000"/>
                  <a:lumMod val="105000"/>
                  <a:satMod val="109000"/>
                  <a:tint val="81000"/>
                </a:schemeClr>
              </a:gs>
            </a:gsLst>
            <a:lin ang="5400000" scaled="0"/>
          </a:gradFill>
          <a:ln w="9525" cap="flat" cmpd="sng" algn="ctr">
            <a:solidFill>
              <a:schemeClr val="accent4">
                <a:shade val="76000"/>
                <a:shade val="95000"/>
              </a:schemeClr>
            </a:solidFill>
            <a:round/>
          </a:ln>
          <a:effectLst/>
        </c:spPr>
        <c:dLbl>
          <c:idx val="0"/>
          <c:layout>
            <c:manualLayout>
              <c:x val="9.1666666666666563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tint val="77000"/>
                  <a:lumMod val="110000"/>
                  <a:satMod val="105000"/>
                  <a:tint val="67000"/>
                </a:schemeClr>
              </a:gs>
              <a:gs pos="50000">
                <a:schemeClr val="accent4">
                  <a:tint val="77000"/>
                  <a:lumMod val="105000"/>
                  <a:satMod val="103000"/>
                  <a:tint val="73000"/>
                </a:schemeClr>
              </a:gs>
              <a:gs pos="100000">
                <a:schemeClr val="accent4">
                  <a:tint val="77000"/>
                  <a:lumMod val="105000"/>
                  <a:satMod val="109000"/>
                  <a:tint val="81000"/>
                </a:schemeClr>
              </a:gs>
            </a:gsLst>
            <a:lin ang="5400000" scaled="0"/>
          </a:gradFill>
          <a:ln w="9525" cap="flat" cmpd="sng" algn="ctr">
            <a:solidFill>
              <a:schemeClr val="accent4">
                <a:tint val="77000"/>
                <a:shade val="95000"/>
              </a:schemeClr>
            </a:solidFill>
            <a:round/>
          </a:ln>
          <a:effectLst/>
        </c:spPr>
        <c:dLbl>
          <c:idx val="0"/>
          <c:layout>
            <c:manualLayout>
              <c:x val="-8.0555555555555561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'Report Pivots'!$B$93</c:f>
              <c:strCache>
                <c:ptCount val="1"/>
                <c:pt idx="0">
                  <c:v>Total</c:v>
                </c:pt>
              </c:strCache>
            </c:strRef>
          </c:tx>
          <c:dPt>
            <c:idx val="0"/>
            <c:bubble3D val="0"/>
            <c:spPr>
              <a:gradFill rotWithShape="1">
                <a:gsLst>
                  <a:gs pos="0">
                    <a:schemeClr val="accent4">
                      <a:shade val="76000"/>
                      <a:lumMod val="110000"/>
                      <a:satMod val="105000"/>
                      <a:tint val="67000"/>
                    </a:schemeClr>
                  </a:gs>
                  <a:gs pos="50000">
                    <a:schemeClr val="accent4">
                      <a:shade val="76000"/>
                      <a:lumMod val="105000"/>
                      <a:satMod val="103000"/>
                      <a:tint val="73000"/>
                    </a:schemeClr>
                  </a:gs>
                  <a:gs pos="100000">
                    <a:schemeClr val="accent4">
                      <a:shade val="76000"/>
                      <a:lumMod val="105000"/>
                      <a:satMod val="109000"/>
                      <a:tint val="81000"/>
                    </a:schemeClr>
                  </a:gs>
                </a:gsLst>
                <a:lin ang="5400000" scaled="0"/>
              </a:gradFill>
              <a:ln w="9525" cap="flat" cmpd="sng" algn="ctr">
                <a:solidFill>
                  <a:schemeClr val="accent4">
                    <a:shade val="76000"/>
                    <a:shade val="95000"/>
                  </a:schemeClr>
                </a:solidFill>
                <a:round/>
              </a:ln>
              <a:effectLst/>
            </c:spPr>
            <c:extLst>
              <c:ext xmlns:c16="http://schemas.microsoft.com/office/drawing/2014/chart" uri="{C3380CC4-5D6E-409C-BE32-E72D297353CC}">
                <c16:uniqueId val="{00000002-E1F1-4ADC-AE7B-D304AD7C29FD}"/>
              </c:ext>
            </c:extLst>
          </c:dPt>
          <c:dPt>
            <c:idx val="1"/>
            <c:bubble3D val="0"/>
            <c:spPr>
              <a:gradFill rotWithShape="1">
                <a:gsLst>
                  <a:gs pos="0">
                    <a:schemeClr val="accent4">
                      <a:tint val="77000"/>
                      <a:lumMod val="110000"/>
                      <a:satMod val="105000"/>
                      <a:tint val="67000"/>
                    </a:schemeClr>
                  </a:gs>
                  <a:gs pos="50000">
                    <a:schemeClr val="accent4">
                      <a:tint val="77000"/>
                      <a:lumMod val="105000"/>
                      <a:satMod val="103000"/>
                      <a:tint val="73000"/>
                    </a:schemeClr>
                  </a:gs>
                  <a:gs pos="100000">
                    <a:schemeClr val="accent4">
                      <a:tint val="77000"/>
                      <a:lumMod val="105000"/>
                      <a:satMod val="109000"/>
                      <a:tint val="81000"/>
                    </a:schemeClr>
                  </a:gs>
                </a:gsLst>
                <a:lin ang="5400000" scaled="0"/>
              </a:gradFill>
              <a:ln w="9525" cap="flat" cmpd="sng" algn="ctr">
                <a:solidFill>
                  <a:schemeClr val="accent4">
                    <a:tint val="77000"/>
                    <a:shade val="95000"/>
                  </a:schemeClr>
                </a:solidFill>
                <a:round/>
              </a:ln>
              <a:effectLst/>
            </c:spPr>
            <c:extLst>
              <c:ext xmlns:c16="http://schemas.microsoft.com/office/drawing/2014/chart" uri="{C3380CC4-5D6E-409C-BE32-E72D297353CC}">
                <c16:uniqueId val="{00000003-E1F1-4ADC-AE7B-D304AD7C29FD}"/>
              </c:ext>
            </c:extLst>
          </c:dPt>
          <c:dLbls>
            <c:dLbl>
              <c:idx val="0"/>
              <c:layout>
                <c:manualLayout>
                  <c:x val="9.1666666666666563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1F1-4ADC-AE7B-D304AD7C29FD}"/>
                </c:ext>
              </c:extLst>
            </c:dLbl>
            <c:dLbl>
              <c:idx val="1"/>
              <c:layout>
                <c:manualLayout>
                  <c:x val="-8.0555555555555561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1F1-4ADC-AE7B-D304AD7C29F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'Report Pivots'!$A$94:$A$96</c:f>
              <c:strCache>
                <c:ptCount val="2"/>
                <c:pt idx="0">
                  <c:v>Repeat</c:v>
                </c:pt>
                <c:pt idx="1">
                  <c:v>Unique</c:v>
                </c:pt>
              </c:strCache>
            </c:strRef>
          </c:cat>
          <c:val>
            <c:numRef>
              <c:f>'Report Pivots'!$B$94:$B$96</c:f>
              <c:numCache>
                <c:formatCode>0%</c:formatCode>
                <c:ptCount val="2"/>
                <c:pt idx="0">
                  <c:v>0.23086900129701687</c:v>
                </c:pt>
                <c:pt idx="1">
                  <c:v>0.76913099870298318</c:v>
                </c:pt>
              </c:numCache>
            </c:numRef>
          </c:val>
          <c:extLst>
            <c:ext xmlns:c16="http://schemas.microsoft.com/office/drawing/2014/chart" uri="{C3380CC4-5D6E-409C-BE32-E72D297353CC}">
              <c16:uniqueId val="{00000000-E1F1-4ADC-AE7B-D304AD7C29F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[Career Faire Report.xlsx]Report Pivots!PivotTable11</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3333333333333329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7.7777777777777779E-2"/>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2.5000000000000001E-2"/>
              <c:y val="-0.162037037037037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1666666666666667"/>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5555555555555556"/>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5555555555555556"/>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4444444444444442E-2"/>
              <c:y val="4.6296296296296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1944444444444445"/>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111111111111111"/>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5.5555555555555558E-3"/>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2.5000000000000001E-2"/>
              <c:y val="-0.194444444444444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'Report Pivots'!$B$107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704A-4353-86CB-6834BCCB01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704A-4353-86CB-6834BCCB019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8-704A-4353-86CB-6834BCCB019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9-704A-4353-86CB-6834BCCB019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A-704A-4353-86CB-6834BCCB019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04A-4353-86CB-6834BCCB019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2-704A-4353-86CB-6834BCCB019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3-704A-4353-86CB-6834BCCB019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4-704A-4353-86CB-6834BCCB019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C-704A-4353-86CB-6834BCCB019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5-704A-4353-86CB-6834BCCB0194}"/>
              </c:ext>
            </c:extLst>
          </c:dPt>
          <c:dLbls>
            <c:dLbl>
              <c:idx val="0"/>
              <c:layout>
                <c:manualLayout>
                  <c:x val="0.15555555555555556"/>
                  <c:y val="-2.314814814814814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704A-4353-86CB-6834BCCB0194}"/>
                </c:ext>
              </c:extLst>
            </c:dLbl>
            <c:dLbl>
              <c:idx val="1"/>
              <c:layout>
                <c:manualLayout>
                  <c:x val="0.15555555555555556"/>
                  <c:y val="-2.314814814814814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04A-4353-86CB-6834BCCB0194}"/>
                </c:ext>
              </c:extLst>
            </c:dLbl>
            <c:dLbl>
              <c:idx val="2"/>
              <c:layout>
                <c:manualLayout>
                  <c:x val="9.4444444444444442E-2"/>
                  <c:y val="4.62962962962962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8-704A-4353-86CB-6834BCCB0194}"/>
                </c:ext>
              </c:extLst>
            </c:dLbl>
            <c:dLbl>
              <c:idx val="3"/>
              <c:layout>
                <c:manualLayout>
                  <c:x val="0.11944444444444445"/>
                  <c:y val="1.388888888888888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04A-4353-86CB-6834BCCB0194}"/>
                </c:ext>
              </c:extLst>
            </c:dLbl>
            <c:dLbl>
              <c:idx val="4"/>
              <c:layout>
                <c:manualLayout>
                  <c:x val="0.1111111111111111"/>
                  <c:y val="0.1018518518518518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A-704A-4353-86CB-6834BCCB0194}"/>
                </c:ext>
              </c:extLst>
            </c:dLbl>
            <c:dLbl>
              <c:idx val="5"/>
              <c:layout>
                <c:manualLayout>
                  <c:x val="5.5555555555555558E-3"/>
                  <c:y val="0.1296296296296296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704A-4353-86CB-6834BCCB0194}"/>
                </c:ext>
              </c:extLst>
            </c:dLbl>
            <c:dLbl>
              <c:idx val="6"/>
              <c:layout>
                <c:manualLayout>
                  <c:x val="-8.3333333333333329E-2"/>
                  <c:y val="1.851851851851851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704A-4353-86CB-6834BCCB0194}"/>
                </c:ext>
              </c:extLst>
            </c:dLbl>
            <c:dLbl>
              <c:idx val="7"/>
              <c:layout>
                <c:manualLayout>
                  <c:x val="-7.7777777777777779E-2"/>
                  <c:y val="-0.1111111111111111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04A-4353-86CB-6834BCCB0194}"/>
                </c:ext>
              </c:extLst>
            </c:dLbl>
            <c:dLbl>
              <c:idx val="8"/>
              <c:layout>
                <c:manualLayout>
                  <c:x val="-2.5000000000000001E-2"/>
                  <c:y val="-0.1620370370370370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704A-4353-86CB-6834BCCB0194}"/>
                </c:ext>
              </c:extLst>
            </c:dLbl>
            <c:dLbl>
              <c:idx val="9"/>
              <c:layout>
                <c:manualLayout>
                  <c:x val="2.5000000000000001E-2"/>
                  <c:y val="-0.1944444444444444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C-704A-4353-86CB-6834BCCB0194}"/>
                </c:ext>
              </c:extLst>
            </c:dLbl>
            <c:dLbl>
              <c:idx val="10"/>
              <c:layout>
                <c:manualLayout>
                  <c:x val="0.11666666666666667"/>
                  <c:y val="-0.12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04A-4353-86CB-6834BCCB019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 Pivots'!$A$108:$A$119</c:f>
              <c:strCache>
                <c:ptCount val="11"/>
                <c:pt idx="0">
                  <c:v>School of Architecture, Visual Arts, and Design</c:v>
                </c:pt>
                <c:pt idx="1">
                  <c:v>School of Arts and Sciences</c:v>
                </c:pt>
                <c:pt idx="2">
                  <c:v>School of Behavioral and Social Sciences</c:v>
                </c:pt>
                <c:pt idx="3">
                  <c:v>School of Business</c:v>
                </c:pt>
                <c:pt idx="4">
                  <c:v>School of Christian Ministries</c:v>
                </c:pt>
                <c:pt idx="5">
                  <c:v>School of Education</c:v>
                </c:pt>
                <c:pt idx="6">
                  <c:v>School of Engineering</c:v>
                </c:pt>
                <c:pt idx="7">
                  <c:v>School of Health Science</c:v>
                </c:pt>
                <c:pt idx="8">
                  <c:v>School of Nursing</c:v>
                </c:pt>
                <c:pt idx="9">
                  <c:v>School of Performing Arts</c:v>
                </c:pt>
                <c:pt idx="10">
                  <c:v>Undeclared</c:v>
                </c:pt>
              </c:strCache>
            </c:strRef>
          </c:cat>
          <c:val>
            <c:numRef>
              <c:f>'Report Pivots'!$B$108:$B$119</c:f>
              <c:numCache>
                <c:formatCode>0%</c:formatCode>
                <c:ptCount val="11"/>
                <c:pt idx="0">
                  <c:v>0.10246433203631647</c:v>
                </c:pt>
                <c:pt idx="1">
                  <c:v>7.0038910505836577E-2</c:v>
                </c:pt>
                <c:pt idx="2">
                  <c:v>5.5123216601815822E-2</c:v>
                </c:pt>
                <c:pt idx="3">
                  <c:v>0.16666666666666666</c:v>
                </c:pt>
                <c:pt idx="4">
                  <c:v>1.232166018158236E-2</c:v>
                </c:pt>
                <c:pt idx="5">
                  <c:v>0.12840466926070038</c:v>
                </c:pt>
                <c:pt idx="6">
                  <c:v>0.32814526588845655</c:v>
                </c:pt>
                <c:pt idx="7">
                  <c:v>5.8365758754863814E-2</c:v>
                </c:pt>
                <c:pt idx="8">
                  <c:v>7.2632944228274973E-2</c:v>
                </c:pt>
                <c:pt idx="9">
                  <c:v>3.8910505836575876E-3</c:v>
                </c:pt>
                <c:pt idx="10">
                  <c:v>1.9455252918287938E-3</c:v>
                </c:pt>
              </c:numCache>
            </c:numRef>
          </c:val>
          <c:extLst>
            <c:ext xmlns:c16="http://schemas.microsoft.com/office/drawing/2014/chart" uri="{C3380CC4-5D6E-409C-BE32-E72D297353CC}">
              <c16:uniqueId val="{00000000-704A-4353-86CB-6834BCCB0194}"/>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manualLayout>
          <c:xMode val="edge"/>
          <c:yMode val="edge"/>
          <c:x val="0.65"/>
          <c:y val="2.5970034995625547E-2"/>
          <c:w val="0.33333333333333331"/>
          <c:h val="0.951529965004374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[Career Faire Report.xlsx]Report Pivots!PivotTable3</c:name>
    <c:fmtId val="10"/>
  </c:pivotSource>
  <c:chart>
    <c:autoTitleDeleted val="1"/>
    <c:pivotFmts>
      <c:pivotFmt>
        <c:idx val="0"/>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'Report Pivots'!$B$30</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'Report Pivots'!$A$31:$A$39</c:f>
              <c:strCache>
                <c:ptCount val="8"/>
                <c:pt idx="0">
                  <c:v>Engineering Fair</c:v>
                </c:pt>
                <c:pt idx="1">
                  <c:v>Spring Fair</c:v>
                </c:pt>
                <c:pt idx="2">
                  <c:v>Education Fair</c:v>
                </c:pt>
                <c:pt idx="3">
                  <c:v>Business Fair</c:v>
                </c:pt>
                <c:pt idx="4">
                  <c:v>Healthcare Fair</c:v>
                </c:pt>
                <c:pt idx="5">
                  <c:v>Fall Fair</c:v>
                </c:pt>
                <c:pt idx="6">
                  <c:v>Architecture Fair</c:v>
                </c:pt>
                <c:pt idx="7">
                  <c:v>Just In time Fair</c:v>
                </c:pt>
              </c:strCache>
            </c:strRef>
          </c:cat>
          <c:val>
            <c:numRef>
              <c:f>'Report Pivots'!$B$31:$B$39</c:f>
              <c:numCache>
                <c:formatCode>General</c:formatCode>
                <c:ptCount val="8"/>
                <c:pt idx="0">
                  <c:v>381</c:v>
                </c:pt>
                <c:pt idx="1">
                  <c:v>279</c:v>
                </c:pt>
                <c:pt idx="2">
                  <c:v>242</c:v>
                </c:pt>
                <c:pt idx="3">
                  <c:v>180</c:v>
                </c:pt>
                <c:pt idx="4">
                  <c:v>149</c:v>
                </c:pt>
                <c:pt idx="5">
                  <c:v>115</c:v>
                </c:pt>
                <c:pt idx="6">
                  <c:v>112</c:v>
                </c:pt>
                <c:pt idx="7">
                  <c:v>84</c:v>
                </c:pt>
              </c:numCache>
            </c:numRef>
          </c:val>
          <c:extLst>
            <c:ext xmlns:c16="http://schemas.microsoft.com/office/drawing/2014/chart" uri="{C3380CC4-5D6E-409C-BE32-E72D297353CC}">
              <c16:uniqueId val="{00000000-5024-402C-916F-6AF30AADC3B0}"/>
            </c:ext>
          </c:extLst>
        </c:ser>
        <c:dLbls>
          <c:showLegendKey val="0"/>
          <c:showVal val="1"/>
          <c:showCatName val="0"/>
          <c:showSerName val="0"/>
          <c:showPercent val="0"/>
          <c:showBubbleSize val="0"/>
        </c:dLbls>
        <c:gapWidth val="150"/>
        <c:gapDepth val="0"/>
        <c:shape val="box"/>
        <c:axId val="147675760"/>
        <c:axId val="147676240"/>
        <c:axId val="0"/>
      </c:bar3DChart>
      <c:catAx>
        <c:axId val="147675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7676240"/>
        <c:crosses val="autoZero"/>
        <c:auto val="1"/>
        <c:lblAlgn val="ctr"/>
        <c:lblOffset val="100"/>
        <c:noMultiLvlLbl val="0"/>
      </c:catAx>
      <c:valAx>
        <c:axId val="147676240"/>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7675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accent4"/>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[Career Faire Report.xlsx]Report Pivots!PivotTable5</c:name>
    <c:fmtId val="21"/>
  </c:pivotSource>
  <c:chart>
    <c:title>
      <c:tx>
        <c:rich>
          <a:bodyPr rot="0" spcFirstLastPara="1" vertOverflow="ellipsis" vert="horz" wrap="square" anchor="ctr" anchorCtr="1"/>
          <a:lstStyle/>
          <a:p>
            <a:pPr>
              <a:defRPr sz="1550" b="1" i="0" u="none" strike="noStrike" kern="1200" baseline="0">
                <a:solidFill>
                  <a:schemeClr val="dk1"/>
                </a:solidFill>
                <a:latin typeface="+mn-lt"/>
                <a:ea typeface="+mn-ea"/>
                <a:cs typeface="+mn-cs"/>
              </a:defRPr>
            </a:pPr>
            <a:r>
              <a:rPr lang="en-US" sz="1500">
                <a:latin typeface="Amasis MT Pro Light" panose="02040304050005020304" pitchFamily="18" charset="0"/>
              </a:rPr>
              <a:t>% Unique vs Repeat students at each career fair</a:t>
            </a:r>
          </a:p>
        </c:rich>
      </c:tx>
      <c:layout>
        <c:manualLayout>
          <c:xMode val="edge"/>
          <c:yMode val="edge"/>
          <c:x val="0.1126874453193351"/>
          <c:y val="3.2407407407407406E-2"/>
        </c:manualLayout>
      </c:layout>
      <c:overlay val="0"/>
      <c:spPr>
        <a:noFill/>
        <a:ln>
          <a:noFill/>
        </a:ln>
        <a:effectLst/>
      </c:spPr>
      <c:txPr>
        <a:bodyPr rot="0" spcFirstLastPara="1" vertOverflow="ellipsis" vert="horz" wrap="square" anchor="ctr" anchorCtr="1"/>
        <a:lstStyle/>
        <a:p>
          <a:pPr>
            <a:defRPr sz="155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circle"/>
          <c:size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12700">
              <a:solidFill>
                <a:schemeClr val="lt2"/>
              </a:solidFill>
              <a:round/>
            </a:ln>
            <a:effectLst/>
          </c:spPr>
        </c:marker>
        <c:dLbl>
          <c:idx val="0"/>
          <c:spPr>
            <a:noFill/>
            <a:ln>
              <a:noFill/>
            </a:ln>
            <a:effectLst>
              <a:softEdge rad="31750"/>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a:softEdge rad="31750"/>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a:softEdge rad="31750"/>
            </a:effectLst>
          </c:spPr>
          <c:txPr>
            <a:bodyPr rot="0" spcFirstLastPara="1" vertOverflow="ellipsis" vert="horz" wrap="square" anchor="ctr" anchorCtr="1"/>
            <a:lstStyle/>
            <a:p>
              <a:pPr algn="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150481189851271E-2"/>
          <c:y val="0.14814814814814814"/>
          <c:w val="0.77509492563429572"/>
          <c:h val="0.5651975794692331"/>
        </c:manualLayout>
      </c:layout>
      <c:barChart>
        <c:barDir val="col"/>
        <c:grouping val="stacked"/>
        <c:varyColors val="0"/>
        <c:ser>
          <c:idx val="0"/>
          <c:order val="0"/>
          <c:tx>
            <c:strRef>
              <c:f>'Report Pivots'!$H$43:$H$44</c:f>
              <c:strCache>
                <c:ptCount val="1"/>
                <c:pt idx="0">
                  <c:v>Repeat</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'Report Pivots'!$G$45:$G$53</c:f>
              <c:strCache>
                <c:ptCount val="8"/>
                <c:pt idx="0">
                  <c:v>Architecture Fair</c:v>
                </c:pt>
                <c:pt idx="1">
                  <c:v>Business Fair</c:v>
                </c:pt>
                <c:pt idx="2">
                  <c:v>Education Fair</c:v>
                </c:pt>
                <c:pt idx="3">
                  <c:v>Engineering Fair</c:v>
                </c:pt>
                <c:pt idx="4">
                  <c:v>Fall Fair</c:v>
                </c:pt>
                <c:pt idx="5">
                  <c:v>Healthcare Fair</c:v>
                </c:pt>
                <c:pt idx="6">
                  <c:v>Just In time Fair</c:v>
                </c:pt>
                <c:pt idx="7">
                  <c:v>Spring Fair</c:v>
                </c:pt>
              </c:strCache>
            </c:strRef>
          </c:cat>
          <c:val>
            <c:numRef>
              <c:f>'Report Pivots'!$H$45:$H$53</c:f>
              <c:numCache>
                <c:formatCode>0%</c:formatCode>
                <c:ptCount val="8"/>
                <c:pt idx="0">
                  <c:v>8.0357142857142863E-2</c:v>
                </c:pt>
                <c:pt idx="1">
                  <c:v>0.31666666666666665</c:v>
                </c:pt>
                <c:pt idx="2">
                  <c:v>4.5454545454545456E-2</c:v>
                </c:pt>
                <c:pt idx="3">
                  <c:v>0.1942257217847769</c:v>
                </c:pt>
                <c:pt idx="4">
                  <c:v>0.4</c:v>
                </c:pt>
                <c:pt idx="5">
                  <c:v>0.10738255033557047</c:v>
                </c:pt>
                <c:pt idx="6">
                  <c:v>0.4642857142857143</c:v>
                </c:pt>
                <c:pt idx="7">
                  <c:v>0.37275985663082439</c:v>
                </c:pt>
              </c:numCache>
            </c:numRef>
          </c:val>
          <c:extLst>
            <c:ext xmlns:c16="http://schemas.microsoft.com/office/drawing/2014/chart" uri="{C3380CC4-5D6E-409C-BE32-E72D297353CC}">
              <c16:uniqueId val="{00000000-9CE5-40B3-9AFA-FE6CD097E570}"/>
            </c:ext>
          </c:extLst>
        </c:ser>
        <c:ser>
          <c:idx val="1"/>
          <c:order val="1"/>
          <c:tx>
            <c:strRef>
              <c:f>'Report Pivots'!$I$43:$I$44</c:f>
              <c:strCache>
                <c:ptCount val="1"/>
                <c:pt idx="0">
                  <c:v>Unique</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c:spPr>
          <c:invertIfNegative val="0"/>
          <c:dLbls>
            <c:spPr>
              <a:noFill/>
              <a:ln>
                <a:noFill/>
              </a:ln>
              <a:effectLst>
                <a:softEdge rad="31750"/>
              </a:effectLst>
            </c:spPr>
            <c:txPr>
              <a:bodyPr rot="0" spcFirstLastPara="1" vertOverflow="ellipsis" vert="horz" wrap="square" anchor="ctr" anchorCtr="1"/>
              <a:lstStyle/>
              <a:p>
                <a:pPr algn="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'Report Pivots'!$G$45:$G$53</c:f>
              <c:strCache>
                <c:ptCount val="8"/>
                <c:pt idx="0">
                  <c:v>Architecture Fair</c:v>
                </c:pt>
                <c:pt idx="1">
                  <c:v>Business Fair</c:v>
                </c:pt>
                <c:pt idx="2">
                  <c:v>Education Fair</c:v>
                </c:pt>
                <c:pt idx="3">
                  <c:v>Engineering Fair</c:v>
                </c:pt>
                <c:pt idx="4">
                  <c:v>Fall Fair</c:v>
                </c:pt>
                <c:pt idx="5">
                  <c:v>Healthcare Fair</c:v>
                </c:pt>
                <c:pt idx="6">
                  <c:v>Just In time Fair</c:v>
                </c:pt>
                <c:pt idx="7">
                  <c:v>Spring Fair</c:v>
                </c:pt>
              </c:strCache>
            </c:strRef>
          </c:cat>
          <c:val>
            <c:numRef>
              <c:f>'Report Pivots'!$I$45:$I$53</c:f>
              <c:numCache>
                <c:formatCode>0%</c:formatCode>
                <c:ptCount val="8"/>
                <c:pt idx="0">
                  <c:v>0.9196428571428571</c:v>
                </c:pt>
                <c:pt idx="1">
                  <c:v>0.68333333333333335</c:v>
                </c:pt>
                <c:pt idx="2">
                  <c:v>0.95454545454545459</c:v>
                </c:pt>
                <c:pt idx="3">
                  <c:v>0.80577427821522307</c:v>
                </c:pt>
                <c:pt idx="4">
                  <c:v>0.6</c:v>
                </c:pt>
                <c:pt idx="5">
                  <c:v>0.89261744966442957</c:v>
                </c:pt>
                <c:pt idx="6">
                  <c:v>0.5357142857142857</c:v>
                </c:pt>
                <c:pt idx="7">
                  <c:v>0.62724014336917566</c:v>
                </c:pt>
              </c:numCache>
            </c:numRef>
          </c:val>
          <c:extLst>
            <c:ext xmlns:c16="http://schemas.microsoft.com/office/drawing/2014/chart" uri="{C3380CC4-5D6E-409C-BE32-E72D297353CC}">
              <c16:uniqueId val="{00000002-033C-4252-ABC2-517CD237C217}"/>
            </c:ext>
          </c:extLst>
        </c:ser>
        <c:dLbls>
          <c:showLegendKey val="0"/>
          <c:showVal val="0"/>
          <c:showCatName val="0"/>
          <c:showSerName val="0"/>
          <c:showPercent val="0"/>
          <c:showBubbleSize val="0"/>
        </c:dLbls>
        <c:gapWidth val="190"/>
        <c:overlap val="100"/>
        <c:axId val="1746969360"/>
        <c:axId val="1746969840"/>
      </c:barChart>
      <c:catAx>
        <c:axId val="174696936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46969840"/>
        <c:crosses val="autoZero"/>
        <c:auto val="1"/>
        <c:lblAlgn val="ctr"/>
        <c:lblOffset val="100"/>
        <c:noMultiLvlLbl val="0"/>
      </c:catAx>
      <c:valAx>
        <c:axId val="1746969840"/>
        <c:scaling>
          <c:orientation val="minMax"/>
          <c:max val="1"/>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46969360"/>
        <c:crosses val="autoZero"/>
        <c:crossBetween val="between"/>
      </c:valAx>
      <c:spPr>
        <a:solidFill>
          <a:schemeClr val="bg1"/>
        </a:solidFill>
        <a:ln>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effectLst/>
      </c:spPr>
    </c:plotArea>
    <c:legend>
      <c:legendPos val="r"/>
      <c:layout>
        <c:manualLayout>
          <c:xMode val="edge"/>
          <c:yMode val="edge"/>
          <c:x val="0.88157874015748017"/>
          <c:y val="0.30274241761446485"/>
          <c:w val="0.10701414422404716"/>
          <c:h val="0.122157202001924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accent4"/>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[Career Faire Report.xlsx]Report Pivots!PivotTable4</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'Report Pivots'!$B$43:$B$44</c:f>
              <c:strCache>
                <c:ptCount val="1"/>
                <c:pt idx="0">
                  <c:v>Repeat</c:v>
                </c:pt>
              </c:strCache>
            </c:strRef>
          </c:tx>
          <c:spPr>
            <a:solidFill>
              <a:schemeClr val="accent1"/>
            </a:solidFill>
            <a:ln>
              <a:noFill/>
            </a:ln>
            <a:effectLst/>
            <a:sp3d/>
          </c:spPr>
          <c:invertIfNegative val="0"/>
          <c:cat>
            <c:strRef>
              <c:f>'Report Pivots'!$A$45:$A$53</c:f>
              <c:strCache>
                <c:ptCount val="8"/>
                <c:pt idx="0">
                  <c:v>Architecture Fair</c:v>
                </c:pt>
                <c:pt idx="1">
                  <c:v>Business Fair</c:v>
                </c:pt>
                <c:pt idx="2">
                  <c:v>Education Fair</c:v>
                </c:pt>
                <c:pt idx="3">
                  <c:v>Engineering Fair</c:v>
                </c:pt>
                <c:pt idx="4">
                  <c:v>Fall Fair</c:v>
                </c:pt>
                <c:pt idx="5">
                  <c:v>Healthcare Fair</c:v>
                </c:pt>
                <c:pt idx="6">
                  <c:v>Just In time Fair</c:v>
                </c:pt>
                <c:pt idx="7">
                  <c:v>Spring Fair</c:v>
                </c:pt>
              </c:strCache>
            </c:strRef>
          </c:cat>
          <c:val>
            <c:numRef>
              <c:f>'Report Pivots'!$B$45:$B$53</c:f>
              <c:numCache>
                <c:formatCode>General</c:formatCode>
                <c:ptCount val="8"/>
                <c:pt idx="0">
                  <c:v>9</c:v>
                </c:pt>
                <c:pt idx="1">
                  <c:v>57</c:v>
                </c:pt>
                <c:pt idx="2">
                  <c:v>11</c:v>
                </c:pt>
                <c:pt idx="3">
                  <c:v>74</c:v>
                </c:pt>
                <c:pt idx="4">
                  <c:v>46</c:v>
                </c:pt>
                <c:pt idx="5">
                  <c:v>16</c:v>
                </c:pt>
                <c:pt idx="6">
                  <c:v>39</c:v>
                </c:pt>
                <c:pt idx="7">
                  <c:v>104</c:v>
                </c:pt>
              </c:numCache>
            </c:numRef>
          </c:val>
          <c:extLst>
            <c:ext xmlns:c16="http://schemas.microsoft.com/office/drawing/2014/chart" uri="{C3380CC4-5D6E-409C-BE32-E72D297353CC}">
              <c16:uniqueId val="{00000000-1D01-4383-8C12-793A05D7874C}"/>
            </c:ext>
          </c:extLst>
        </c:ser>
        <c:ser>
          <c:idx val="1"/>
          <c:order val="1"/>
          <c:tx>
            <c:strRef>
              <c:f>'Report Pivots'!$C$43:$C$44</c:f>
              <c:strCache>
                <c:ptCount val="1"/>
                <c:pt idx="0">
                  <c:v>Unique</c:v>
                </c:pt>
              </c:strCache>
            </c:strRef>
          </c:tx>
          <c:spPr>
            <a:solidFill>
              <a:schemeClr val="accent2"/>
            </a:solidFill>
            <a:ln>
              <a:noFill/>
            </a:ln>
            <a:effectLst/>
            <a:sp3d/>
          </c:spPr>
          <c:invertIfNegative val="0"/>
          <c:cat>
            <c:strRef>
              <c:f>'Report Pivots'!$A$45:$A$53</c:f>
              <c:strCache>
                <c:ptCount val="8"/>
                <c:pt idx="0">
                  <c:v>Architecture Fair</c:v>
                </c:pt>
                <c:pt idx="1">
                  <c:v>Business Fair</c:v>
                </c:pt>
                <c:pt idx="2">
                  <c:v>Education Fair</c:v>
                </c:pt>
                <c:pt idx="3">
                  <c:v>Engineering Fair</c:v>
                </c:pt>
                <c:pt idx="4">
                  <c:v>Fall Fair</c:v>
                </c:pt>
                <c:pt idx="5">
                  <c:v>Healthcare Fair</c:v>
                </c:pt>
                <c:pt idx="6">
                  <c:v>Just In time Fair</c:v>
                </c:pt>
                <c:pt idx="7">
                  <c:v>Spring Fair</c:v>
                </c:pt>
              </c:strCache>
            </c:strRef>
          </c:cat>
          <c:val>
            <c:numRef>
              <c:f>'Report Pivots'!$C$45:$C$53</c:f>
              <c:numCache>
                <c:formatCode>General</c:formatCode>
                <c:ptCount val="8"/>
                <c:pt idx="0">
                  <c:v>103</c:v>
                </c:pt>
                <c:pt idx="1">
                  <c:v>123</c:v>
                </c:pt>
                <c:pt idx="2">
                  <c:v>231</c:v>
                </c:pt>
                <c:pt idx="3">
                  <c:v>307</c:v>
                </c:pt>
                <c:pt idx="4">
                  <c:v>69</c:v>
                </c:pt>
                <c:pt idx="5">
                  <c:v>133</c:v>
                </c:pt>
                <c:pt idx="6">
                  <c:v>45</c:v>
                </c:pt>
                <c:pt idx="7">
                  <c:v>175</c:v>
                </c:pt>
              </c:numCache>
            </c:numRef>
          </c:val>
          <c:extLst>
            <c:ext xmlns:c16="http://schemas.microsoft.com/office/drawing/2014/chart" uri="{C3380CC4-5D6E-409C-BE32-E72D297353CC}">
              <c16:uniqueId val="{00000002-F392-4327-AF5A-CA332DC01914}"/>
            </c:ext>
          </c:extLst>
        </c:ser>
        <c:dLbls>
          <c:showLegendKey val="0"/>
          <c:showVal val="0"/>
          <c:showCatName val="0"/>
          <c:showSerName val="0"/>
          <c:showPercent val="0"/>
          <c:showBubbleSize val="0"/>
        </c:dLbls>
        <c:gapWidth val="150"/>
        <c:shape val="box"/>
        <c:axId val="42715248"/>
        <c:axId val="42713328"/>
        <c:axId val="0"/>
      </c:bar3DChart>
      <c:catAx>
        <c:axId val="427152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2713328"/>
        <c:crosses val="autoZero"/>
        <c:auto val="1"/>
        <c:lblAlgn val="ctr"/>
        <c:lblOffset val="100"/>
        <c:noMultiLvlLbl val="0"/>
      </c:catAx>
      <c:valAx>
        <c:axId val="42713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2715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accent4"/>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[Career Faire Report.xlsx]Report Pivots!PivotTable11</c:name>
    <c:fmtId val="24"/>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lumMod val="60000"/>
            </a:schemeClr>
          </a:solidFill>
          <a:ln w="19050">
            <a:solidFill>
              <a:schemeClr val="lt1"/>
            </a:solidFill>
          </a:ln>
          <a:effectLst/>
        </c:spPr>
        <c:dLbl>
          <c:idx val="0"/>
          <c:layout>
            <c:manualLayout>
              <c:x val="-8.3333333333333329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lumMod val="60000"/>
            </a:schemeClr>
          </a:solidFill>
          <a:ln w="19050">
            <a:solidFill>
              <a:schemeClr val="lt1"/>
            </a:solidFill>
          </a:ln>
          <a:effectLst/>
        </c:spPr>
        <c:dLbl>
          <c:idx val="0"/>
          <c:layout>
            <c:manualLayout>
              <c:x val="-7.7777777777777779E-2"/>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3">
              <a:lumMod val="60000"/>
            </a:schemeClr>
          </a:solidFill>
          <a:ln w="19050">
            <a:solidFill>
              <a:schemeClr val="lt1"/>
            </a:solidFill>
          </a:ln>
          <a:effectLst/>
        </c:spPr>
        <c:dLbl>
          <c:idx val="0"/>
          <c:layout>
            <c:manualLayout>
              <c:x val="-2.5000000000000001E-2"/>
              <c:y val="-0.1620370370370370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5">
              <a:lumMod val="60000"/>
            </a:schemeClr>
          </a:solidFill>
          <a:ln w="19050">
            <a:solidFill>
              <a:schemeClr val="lt1"/>
            </a:solidFill>
          </a:ln>
          <a:effectLst/>
        </c:spPr>
        <c:dLbl>
          <c:idx val="0"/>
          <c:layout>
            <c:manualLayout>
              <c:x val="0.11666666666666667"/>
              <c:y val="-0.1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5555555555555556"/>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dLbl>
          <c:idx val="0"/>
          <c:layout>
            <c:manualLayout>
              <c:x val="0.11944444444444445"/>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3"/>
          </a:solidFill>
          <a:ln w="19050">
            <a:solidFill>
              <a:schemeClr val="lt1"/>
            </a:solidFill>
          </a:ln>
          <a:effectLst/>
        </c:spPr>
        <c:dLbl>
          <c:idx val="0"/>
          <c:layout>
            <c:manualLayout>
              <c:x val="9.4444444444444442E-2"/>
              <c:y val="4.6296296296296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4"/>
          </a:solidFill>
          <a:ln w="19050">
            <a:solidFill>
              <a:schemeClr val="lt1"/>
            </a:solidFill>
          </a:ln>
          <a:effectLst/>
        </c:spPr>
        <c:dLbl>
          <c:idx val="0"/>
          <c:layout>
            <c:manualLayout>
              <c:x val="0.10555555555555556"/>
              <c:y val="4.6296296296296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5"/>
          </a:solidFill>
          <a:ln w="19050">
            <a:solidFill>
              <a:schemeClr val="lt1"/>
            </a:solidFill>
          </a:ln>
          <a:effectLst/>
        </c:spPr>
        <c:dLbl>
          <c:idx val="0"/>
          <c:layout>
            <c:manualLayout>
              <c:x val="0.1111111111111111"/>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dLbl>
          <c:idx val="0"/>
          <c:layout>
            <c:manualLayout>
              <c:x val="5.5555555555555558E-3"/>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4">
              <a:lumMod val="60000"/>
            </a:schemeClr>
          </a:solidFill>
          <a:ln w="19050">
            <a:solidFill>
              <a:schemeClr val="lt1"/>
            </a:solidFill>
          </a:ln>
          <a:effectLst/>
        </c:spPr>
        <c:dLbl>
          <c:idx val="0"/>
          <c:layout>
            <c:manualLayout>
              <c:x val="2.5000000000000001E-2"/>
              <c:y val="-0.1944444444444444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5555555555555556"/>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1944444444444445"/>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9.4444444444444442E-2"/>
              <c:y val="4.6296296296296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0555555555555556"/>
              <c:y val="4.6296296296296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111111111111111"/>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5.5555555555555558E-3"/>
              <c:y val="0.1296296296296296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8.3333333333333329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7.7777777777777779E-2"/>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2.5000000000000001E-2"/>
              <c:y val="-0.1620370370370370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2.5000000000000001E-2"/>
              <c:y val="-0.1944444444444444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0.11666666666666667"/>
              <c:y val="-0.1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0.15555555555555556"/>
              <c:y val="-2.3148148148148147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0.11944444444444445"/>
              <c:y val="1.3888888888888888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9.4444444444444442E-2"/>
              <c:y val="4.629629629629621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0.10555555555555556"/>
              <c:y val="4.629629629629621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0.1111111111111111"/>
              <c:y val="0.10185185185185185"/>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dLbl>
          <c:idx val="0"/>
          <c:layout>
            <c:manualLayout>
              <c:x val="5.5555555555555558E-3"/>
              <c:y val="0.1296296296296296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dLbl>
          <c:idx val="0"/>
          <c:layout>
            <c:manualLayout>
              <c:x val="-8.3333333333333329E-2"/>
              <c:y val="1.8518518518518517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dLbl>
          <c:idx val="0"/>
          <c:layout>
            <c:manualLayout>
              <c:x val="-7.7777777777777779E-2"/>
              <c:y val="-0.11111111111111116"/>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dLbl>
          <c:idx val="0"/>
          <c:layout>
            <c:manualLayout>
              <c:x val="-2.5000000000000001E-2"/>
              <c:y val="-0.16203703703703709"/>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dLbl>
          <c:idx val="0"/>
          <c:layout>
            <c:manualLayout>
              <c:x val="2.5000000000000001E-2"/>
              <c:y val="-0.19444444444444445"/>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dLbl>
          <c:idx val="0"/>
          <c:layout>
            <c:manualLayout>
              <c:x val="0.11666666666666667"/>
              <c:y val="-0.125"/>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2440422433439859"/>
          <c:y val="0.32836780845628166"/>
          <c:w val="0.40676736853776874"/>
          <c:h val="0.42568633012217355"/>
        </c:manualLayout>
      </c:layout>
      <c:doughnutChart>
        <c:varyColors val="1"/>
        <c:ser>
          <c:idx val="0"/>
          <c:order val="0"/>
          <c:tx>
            <c:strRef>
              <c:f>'Report Pivots'!$B$107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5D4-43E6-B0B8-2B623F4E20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5D4-43E6-B0B8-2B623F4E20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5D4-43E6-B0B8-2B623F4E208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5D4-43E6-B0B8-2B623F4E208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5D4-43E6-B0B8-2B623F4E208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5D4-43E6-B0B8-2B623F4E208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5D4-43E6-B0B8-2B623F4E208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5D4-43E6-B0B8-2B623F4E208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5D4-43E6-B0B8-2B623F4E208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5D4-43E6-B0B8-2B623F4E208C}"/>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5D4-43E6-B0B8-2B623F4E208C}"/>
              </c:ext>
            </c:extLst>
          </c:dPt>
          <c:dLbls>
            <c:dLbl>
              <c:idx val="0"/>
              <c:layout>
                <c:manualLayout>
                  <c:x val="0.15555555555555556"/>
                  <c:y val="-2.314814814814814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5D4-43E6-B0B8-2B623F4E208C}"/>
                </c:ext>
              </c:extLst>
            </c:dLbl>
            <c:dLbl>
              <c:idx val="1"/>
              <c:layout>
                <c:manualLayout>
                  <c:x val="0.11944444444444445"/>
                  <c:y val="1.388888888888888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5D4-43E6-B0B8-2B623F4E208C}"/>
                </c:ext>
              </c:extLst>
            </c:dLbl>
            <c:dLbl>
              <c:idx val="2"/>
              <c:layout>
                <c:manualLayout>
                  <c:x val="9.4444444444444442E-2"/>
                  <c:y val="4.62962962962962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5D4-43E6-B0B8-2B623F4E208C}"/>
                </c:ext>
              </c:extLst>
            </c:dLbl>
            <c:dLbl>
              <c:idx val="3"/>
              <c:layout>
                <c:manualLayout>
                  <c:x val="0.10555555555555556"/>
                  <c:y val="4.62962962962962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5D4-43E6-B0B8-2B623F4E208C}"/>
                </c:ext>
              </c:extLst>
            </c:dLbl>
            <c:dLbl>
              <c:idx val="4"/>
              <c:layout>
                <c:manualLayout>
                  <c:x val="0.1111111111111111"/>
                  <c:y val="0.1018518518518518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A5D4-43E6-B0B8-2B623F4E208C}"/>
                </c:ext>
              </c:extLst>
            </c:dLbl>
            <c:dLbl>
              <c:idx val="5"/>
              <c:layout>
                <c:manualLayout>
                  <c:x val="5.5555555555555558E-3"/>
                  <c:y val="0.1296296296296296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A5D4-43E6-B0B8-2B623F4E208C}"/>
                </c:ext>
              </c:extLst>
            </c:dLbl>
            <c:dLbl>
              <c:idx val="6"/>
              <c:layout>
                <c:manualLayout>
                  <c:x val="-8.3333333333333329E-2"/>
                  <c:y val="1.851851851851851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A5D4-43E6-B0B8-2B623F4E208C}"/>
                </c:ext>
              </c:extLst>
            </c:dLbl>
            <c:dLbl>
              <c:idx val="7"/>
              <c:layout>
                <c:manualLayout>
                  <c:x val="-7.7777777777777779E-2"/>
                  <c:y val="-0.1111111111111111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F-A5D4-43E6-B0B8-2B623F4E208C}"/>
                </c:ext>
              </c:extLst>
            </c:dLbl>
            <c:dLbl>
              <c:idx val="8"/>
              <c:layout>
                <c:manualLayout>
                  <c:x val="-2.5000000000000001E-2"/>
                  <c:y val="-0.1620370370370370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1-A5D4-43E6-B0B8-2B623F4E208C}"/>
                </c:ext>
              </c:extLst>
            </c:dLbl>
            <c:dLbl>
              <c:idx val="9"/>
              <c:layout>
                <c:manualLayout>
                  <c:x val="2.5000000000000001E-2"/>
                  <c:y val="-0.1944444444444444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3-A5D4-43E6-B0B8-2B623F4E208C}"/>
                </c:ext>
              </c:extLst>
            </c:dLbl>
            <c:dLbl>
              <c:idx val="10"/>
              <c:layout>
                <c:manualLayout>
                  <c:x val="0.11666666666666667"/>
                  <c:y val="-0.12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5-A5D4-43E6-B0B8-2B623F4E208C}"/>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 Pivots'!$A$108:$A$119</c:f>
              <c:strCache>
                <c:ptCount val="11"/>
                <c:pt idx="0">
                  <c:v>School of Architecture, Visual Arts, and Design</c:v>
                </c:pt>
                <c:pt idx="1">
                  <c:v>School of Arts and Sciences</c:v>
                </c:pt>
                <c:pt idx="2">
                  <c:v>School of Behavioral and Social Sciences</c:v>
                </c:pt>
                <c:pt idx="3">
                  <c:v>School of Business</c:v>
                </c:pt>
                <c:pt idx="4">
                  <c:v>School of Christian Ministries</c:v>
                </c:pt>
                <c:pt idx="5">
                  <c:v>School of Education</c:v>
                </c:pt>
                <c:pt idx="6">
                  <c:v>School of Engineering</c:v>
                </c:pt>
                <c:pt idx="7">
                  <c:v>School of Health Science</c:v>
                </c:pt>
                <c:pt idx="8">
                  <c:v>School of Nursing</c:v>
                </c:pt>
                <c:pt idx="9">
                  <c:v>School of Performing Arts</c:v>
                </c:pt>
                <c:pt idx="10">
                  <c:v>Undeclared</c:v>
                </c:pt>
              </c:strCache>
            </c:strRef>
          </c:cat>
          <c:val>
            <c:numRef>
              <c:f>'Report Pivots'!$B$108:$B$119</c:f>
              <c:numCache>
                <c:formatCode>0%</c:formatCode>
                <c:ptCount val="11"/>
                <c:pt idx="0">
                  <c:v>0.10246433203631647</c:v>
                </c:pt>
                <c:pt idx="1">
                  <c:v>7.0038910505836577E-2</c:v>
                </c:pt>
                <c:pt idx="2">
                  <c:v>5.5123216601815822E-2</c:v>
                </c:pt>
                <c:pt idx="3">
                  <c:v>0.16666666666666666</c:v>
                </c:pt>
                <c:pt idx="4">
                  <c:v>1.232166018158236E-2</c:v>
                </c:pt>
                <c:pt idx="5">
                  <c:v>0.12840466926070038</c:v>
                </c:pt>
                <c:pt idx="6">
                  <c:v>0.32814526588845655</c:v>
                </c:pt>
                <c:pt idx="7">
                  <c:v>5.8365758754863814E-2</c:v>
                </c:pt>
                <c:pt idx="8">
                  <c:v>7.2632944228274973E-2</c:v>
                </c:pt>
                <c:pt idx="9">
                  <c:v>3.8910505836575876E-3</c:v>
                </c:pt>
                <c:pt idx="10">
                  <c:v>1.9455252918287938E-3</c:v>
                </c:pt>
              </c:numCache>
            </c:numRef>
          </c:val>
          <c:extLst>
            <c:ext xmlns:c16="http://schemas.microsoft.com/office/drawing/2014/chart" uri="{C3380CC4-5D6E-409C-BE32-E72D297353CC}">
              <c16:uniqueId val="{00000016-A5D4-43E6-B0B8-2B623F4E208C}"/>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manualLayout>
          <c:xMode val="edge"/>
          <c:yMode val="edge"/>
          <c:x val="0.67879184959516314"/>
          <c:y val="2.5970034995625547E-2"/>
          <c:w val="0.30454147686826138"/>
          <c:h val="0.9740300467924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accent4"/>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[Career Faire Report.xlsx]Report Pivots!PivotTable10</c:name>
    <c:fmtId val="7"/>
  </c:pivotSource>
  <c:chart>
    <c:title>
      <c:tx>
        <c:rich>
          <a:bodyPr rot="0" spcFirstLastPara="1" vertOverflow="ellipsis" vert="horz" wrap="square" anchor="ctr" anchorCtr="1"/>
          <a:lstStyle/>
          <a:p>
            <a:pPr>
              <a:defRPr sz="1400" b="0" i="0" u="none" strike="noStrike" kern="1200" cap="none" spc="20" baseline="0">
                <a:solidFill>
                  <a:schemeClr val="dk1"/>
                </a:solidFill>
                <a:latin typeface="+mn-lt"/>
                <a:ea typeface="+mn-ea"/>
                <a:cs typeface="+mn-cs"/>
              </a:defRPr>
            </a:pPr>
            <a:r>
              <a:rPr lang="en-US" sz="1500" b="1">
                <a:latin typeface="Amasis MT Pro Light" panose="02040304050005020304" pitchFamily="18" charset="0"/>
              </a:rPr>
              <a:t>Engagement: Unique vs Reapet participation</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solidFill>
              <a:latin typeface="+mn-lt"/>
              <a:ea typeface="+mn-ea"/>
              <a:cs typeface="+mn-cs"/>
            </a:defRPr>
          </a:pPr>
          <a:endParaRPr lang="en-US"/>
        </a:p>
      </c:txPr>
    </c:title>
    <c:autoTitleDeleted val="0"/>
    <c:pivotFmts>
      <c:pivotFmt>
        <c:idx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76000"/>
                  <a:lumMod val="110000"/>
                  <a:satMod val="105000"/>
                  <a:tint val="67000"/>
                </a:schemeClr>
              </a:gs>
              <a:gs pos="50000">
                <a:schemeClr val="accent4">
                  <a:shade val="76000"/>
                  <a:lumMod val="105000"/>
                  <a:satMod val="103000"/>
                  <a:tint val="73000"/>
                </a:schemeClr>
              </a:gs>
              <a:gs pos="100000">
                <a:schemeClr val="accent4">
                  <a:shade val="76000"/>
                  <a:lumMod val="105000"/>
                  <a:satMod val="109000"/>
                  <a:tint val="81000"/>
                </a:schemeClr>
              </a:gs>
            </a:gsLst>
            <a:lin ang="5400000" scaled="0"/>
          </a:gradFill>
          <a:ln w="9525" cap="flat" cmpd="sng" algn="ctr">
            <a:solidFill>
              <a:schemeClr val="accent4">
                <a:shade val="76000"/>
                <a:shade val="95000"/>
              </a:schemeClr>
            </a:solidFill>
            <a:round/>
          </a:ln>
          <a:effectLst/>
        </c:spPr>
        <c:dLbl>
          <c:idx val="0"/>
          <c:layout>
            <c:manualLayout>
              <c:x val="9.1666666666666563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tint val="77000"/>
                  <a:lumMod val="110000"/>
                  <a:satMod val="105000"/>
                  <a:tint val="67000"/>
                </a:schemeClr>
              </a:gs>
              <a:gs pos="50000">
                <a:schemeClr val="accent4">
                  <a:tint val="77000"/>
                  <a:lumMod val="105000"/>
                  <a:satMod val="103000"/>
                  <a:tint val="73000"/>
                </a:schemeClr>
              </a:gs>
              <a:gs pos="100000">
                <a:schemeClr val="accent4">
                  <a:tint val="77000"/>
                  <a:lumMod val="105000"/>
                  <a:satMod val="109000"/>
                  <a:tint val="81000"/>
                </a:schemeClr>
              </a:gs>
            </a:gsLst>
            <a:lin ang="5400000" scaled="0"/>
          </a:gradFill>
          <a:ln w="9525" cap="flat" cmpd="sng" algn="ctr">
            <a:solidFill>
              <a:schemeClr val="accent4">
                <a:tint val="77000"/>
                <a:shade val="95000"/>
              </a:schemeClr>
            </a:solidFill>
            <a:round/>
          </a:ln>
          <a:effectLst/>
        </c:spPr>
        <c:dLbl>
          <c:idx val="0"/>
          <c:layout>
            <c:manualLayout>
              <c:x val="-8.0555555555555561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76000"/>
                  <a:lumMod val="110000"/>
                  <a:satMod val="105000"/>
                  <a:tint val="67000"/>
                </a:schemeClr>
              </a:gs>
              <a:gs pos="50000">
                <a:schemeClr val="accent4">
                  <a:shade val="76000"/>
                  <a:lumMod val="105000"/>
                  <a:satMod val="103000"/>
                  <a:tint val="73000"/>
                </a:schemeClr>
              </a:gs>
              <a:gs pos="100000">
                <a:schemeClr val="accent4">
                  <a:shade val="76000"/>
                  <a:lumMod val="105000"/>
                  <a:satMod val="109000"/>
                  <a:tint val="81000"/>
                </a:schemeClr>
              </a:gs>
            </a:gsLst>
            <a:lin ang="5400000" scaled="0"/>
          </a:gradFill>
          <a:ln w="9525" cap="flat" cmpd="sng" algn="ctr">
            <a:solidFill>
              <a:schemeClr val="accent4">
                <a:shade val="76000"/>
                <a:shade val="95000"/>
              </a:schemeClr>
            </a:solidFill>
            <a:round/>
          </a:ln>
          <a:effectLst/>
        </c:spPr>
        <c:dLbl>
          <c:idx val="0"/>
          <c:layout>
            <c:manualLayout>
              <c:x val="9.1666666666666563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tint val="77000"/>
                  <a:lumMod val="110000"/>
                  <a:satMod val="105000"/>
                  <a:tint val="67000"/>
                </a:schemeClr>
              </a:gs>
              <a:gs pos="50000">
                <a:schemeClr val="accent4">
                  <a:tint val="77000"/>
                  <a:lumMod val="105000"/>
                  <a:satMod val="103000"/>
                  <a:tint val="73000"/>
                </a:schemeClr>
              </a:gs>
              <a:gs pos="100000">
                <a:schemeClr val="accent4">
                  <a:tint val="77000"/>
                  <a:lumMod val="105000"/>
                  <a:satMod val="109000"/>
                  <a:tint val="81000"/>
                </a:schemeClr>
              </a:gs>
            </a:gsLst>
            <a:lin ang="5400000" scaled="0"/>
          </a:gradFill>
          <a:ln w="9525" cap="flat" cmpd="sng" algn="ctr">
            <a:solidFill>
              <a:schemeClr val="accent4">
                <a:tint val="77000"/>
                <a:shade val="95000"/>
              </a:schemeClr>
            </a:solidFill>
            <a:round/>
          </a:ln>
          <a:effectLst/>
        </c:spPr>
        <c:dLbl>
          <c:idx val="0"/>
          <c:layout>
            <c:manualLayout>
              <c:x val="-8.0555555555555561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hade val="76000"/>
                  <a:lumMod val="110000"/>
                  <a:satMod val="105000"/>
                  <a:tint val="67000"/>
                </a:schemeClr>
              </a:gs>
              <a:gs pos="50000">
                <a:schemeClr val="accent4">
                  <a:shade val="76000"/>
                  <a:lumMod val="105000"/>
                  <a:satMod val="103000"/>
                  <a:tint val="73000"/>
                </a:schemeClr>
              </a:gs>
              <a:gs pos="100000">
                <a:schemeClr val="accent4">
                  <a:shade val="76000"/>
                  <a:lumMod val="105000"/>
                  <a:satMod val="109000"/>
                  <a:tint val="81000"/>
                </a:schemeClr>
              </a:gs>
            </a:gsLst>
            <a:lin ang="5400000" scaled="0"/>
          </a:gradFill>
          <a:ln w="9525" cap="flat" cmpd="sng" algn="ctr">
            <a:solidFill>
              <a:schemeClr val="accent4">
                <a:shade val="76000"/>
                <a:shade val="95000"/>
              </a:schemeClr>
            </a:solidFill>
            <a:round/>
          </a:ln>
          <a:effectLst/>
        </c:spPr>
        <c:dLbl>
          <c:idx val="0"/>
          <c:layout>
            <c:manualLayout>
              <c:x val="9.1666666666666563E-2"/>
              <c:y val="-6.0185185185185182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tint val="77000"/>
                  <a:lumMod val="110000"/>
                  <a:satMod val="105000"/>
                  <a:tint val="67000"/>
                </a:schemeClr>
              </a:gs>
              <a:gs pos="50000">
                <a:schemeClr val="accent4">
                  <a:tint val="77000"/>
                  <a:lumMod val="105000"/>
                  <a:satMod val="103000"/>
                  <a:tint val="73000"/>
                </a:schemeClr>
              </a:gs>
              <a:gs pos="100000">
                <a:schemeClr val="accent4">
                  <a:tint val="77000"/>
                  <a:lumMod val="105000"/>
                  <a:satMod val="109000"/>
                  <a:tint val="81000"/>
                </a:schemeClr>
              </a:gs>
            </a:gsLst>
            <a:lin ang="5400000" scaled="0"/>
          </a:gradFill>
          <a:ln w="9525" cap="flat" cmpd="sng" algn="ctr">
            <a:solidFill>
              <a:schemeClr val="accent4">
                <a:tint val="77000"/>
                <a:shade val="95000"/>
              </a:schemeClr>
            </a:solidFill>
            <a:round/>
          </a:ln>
          <a:effectLst/>
        </c:spPr>
        <c:dLbl>
          <c:idx val="0"/>
          <c:layout>
            <c:manualLayout>
              <c:x val="-8.0555555555555561E-2"/>
              <c:y val="6.9444444444444448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'Report Pivots'!$B$93</c:f>
              <c:strCache>
                <c:ptCount val="1"/>
                <c:pt idx="0">
                  <c:v>Total</c:v>
                </c:pt>
              </c:strCache>
            </c:strRef>
          </c:tx>
          <c:dPt>
            <c:idx val="0"/>
            <c:bubble3D val="0"/>
            <c:spPr>
              <a:gradFill rotWithShape="1">
                <a:gsLst>
                  <a:gs pos="0">
                    <a:schemeClr val="accent4">
                      <a:shade val="76000"/>
                      <a:lumMod val="110000"/>
                      <a:satMod val="105000"/>
                      <a:tint val="67000"/>
                    </a:schemeClr>
                  </a:gs>
                  <a:gs pos="50000">
                    <a:schemeClr val="accent4">
                      <a:shade val="76000"/>
                      <a:lumMod val="105000"/>
                      <a:satMod val="103000"/>
                      <a:tint val="73000"/>
                    </a:schemeClr>
                  </a:gs>
                  <a:gs pos="100000">
                    <a:schemeClr val="accent4">
                      <a:shade val="76000"/>
                      <a:lumMod val="105000"/>
                      <a:satMod val="109000"/>
                      <a:tint val="81000"/>
                    </a:schemeClr>
                  </a:gs>
                </a:gsLst>
                <a:lin ang="5400000" scaled="0"/>
              </a:gradFill>
              <a:ln w="9525" cap="flat" cmpd="sng" algn="ctr">
                <a:solidFill>
                  <a:schemeClr val="accent4">
                    <a:shade val="76000"/>
                    <a:shade val="95000"/>
                  </a:schemeClr>
                </a:solidFill>
                <a:round/>
              </a:ln>
              <a:effectLst/>
            </c:spPr>
            <c:extLst>
              <c:ext xmlns:c16="http://schemas.microsoft.com/office/drawing/2014/chart" uri="{C3380CC4-5D6E-409C-BE32-E72D297353CC}">
                <c16:uniqueId val="{00000001-F364-47DD-AB99-972C7304B1A1}"/>
              </c:ext>
            </c:extLst>
          </c:dPt>
          <c:dPt>
            <c:idx val="1"/>
            <c:bubble3D val="0"/>
            <c:spPr>
              <a:gradFill rotWithShape="1">
                <a:gsLst>
                  <a:gs pos="0">
                    <a:schemeClr val="accent4">
                      <a:tint val="77000"/>
                      <a:lumMod val="110000"/>
                      <a:satMod val="105000"/>
                      <a:tint val="67000"/>
                    </a:schemeClr>
                  </a:gs>
                  <a:gs pos="50000">
                    <a:schemeClr val="accent4">
                      <a:tint val="77000"/>
                      <a:lumMod val="105000"/>
                      <a:satMod val="103000"/>
                      <a:tint val="73000"/>
                    </a:schemeClr>
                  </a:gs>
                  <a:gs pos="100000">
                    <a:schemeClr val="accent4">
                      <a:tint val="77000"/>
                      <a:lumMod val="105000"/>
                      <a:satMod val="109000"/>
                      <a:tint val="81000"/>
                    </a:schemeClr>
                  </a:gs>
                </a:gsLst>
                <a:lin ang="5400000" scaled="0"/>
              </a:gradFill>
              <a:ln w="9525" cap="flat" cmpd="sng" algn="ctr">
                <a:solidFill>
                  <a:schemeClr val="accent4">
                    <a:tint val="77000"/>
                    <a:shade val="95000"/>
                  </a:schemeClr>
                </a:solidFill>
                <a:round/>
              </a:ln>
              <a:effectLst/>
            </c:spPr>
            <c:extLst>
              <c:ext xmlns:c16="http://schemas.microsoft.com/office/drawing/2014/chart" uri="{C3380CC4-5D6E-409C-BE32-E72D297353CC}">
                <c16:uniqueId val="{00000003-F364-47DD-AB99-972C7304B1A1}"/>
              </c:ext>
            </c:extLst>
          </c:dPt>
          <c:dLbls>
            <c:dLbl>
              <c:idx val="0"/>
              <c:layout>
                <c:manualLayout>
                  <c:x val="9.1666666666666563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64-47DD-AB99-972C7304B1A1}"/>
                </c:ext>
              </c:extLst>
            </c:dLbl>
            <c:dLbl>
              <c:idx val="1"/>
              <c:layout>
                <c:manualLayout>
                  <c:x val="-8.0555555555555561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64-47DD-AB99-972C7304B1A1}"/>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'Report Pivots'!$A$94:$A$96</c:f>
              <c:strCache>
                <c:ptCount val="2"/>
                <c:pt idx="0">
                  <c:v>Repeat</c:v>
                </c:pt>
                <c:pt idx="1">
                  <c:v>Unique</c:v>
                </c:pt>
              </c:strCache>
            </c:strRef>
          </c:cat>
          <c:val>
            <c:numRef>
              <c:f>'Report Pivots'!$B$94:$B$96</c:f>
              <c:numCache>
                <c:formatCode>0%</c:formatCode>
                <c:ptCount val="2"/>
                <c:pt idx="0">
                  <c:v>0.23086900129701687</c:v>
                </c:pt>
                <c:pt idx="1">
                  <c:v>0.76913099870298318</c:v>
                </c:pt>
              </c:numCache>
            </c:numRef>
          </c:val>
          <c:extLst>
            <c:ext xmlns:c16="http://schemas.microsoft.com/office/drawing/2014/chart" uri="{C3380CC4-5D6E-409C-BE32-E72D297353CC}">
              <c16:uniqueId val="{00000004-F364-47DD-AB99-972C7304B1A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accent4"/>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image" Target="../media/image1.png"/><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13</xdr:col>
      <xdr:colOff>469106</xdr:colOff>
      <xdr:row>2</xdr:row>
      <xdr:rowOff>33338</xdr:rowOff>
    </xdr:from>
    <xdr:to>
      <xdr:col>21</xdr:col>
      <xdr:colOff>11906</xdr:colOff>
      <xdr:row>16</xdr:row>
      <xdr:rowOff>109538</xdr:rowOff>
    </xdr:to>
    <xdr:graphicFrame macro="">
      <xdr:nvGraphicFramePr>
        <xdr:cNvPr id="2" name="Chart 1">
          <a:extLst>
            <a:ext uri="{FF2B5EF4-FFF2-40B4-BE49-F238E27FC236}">
              <a16:creationId xmlns:a16="http://schemas.microsoft.com/office/drawing/2014/main" id="{E68D363E-7647-B0C7-8A48-19387D40FB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516731</xdr:colOff>
      <xdr:row>17</xdr:row>
      <xdr:rowOff>19050</xdr:rowOff>
    </xdr:from>
    <xdr:to>
      <xdr:col>21</xdr:col>
      <xdr:colOff>59531</xdr:colOff>
      <xdr:row>31</xdr:row>
      <xdr:rowOff>95250</xdr:rowOff>
    </xdr:to>
    <xdr:graphicFrame macro="">
      <xdr:nvGraphicFramePr>
        <xdr:cNvPr id="3" name="Chart 2">
          <a:extLst>
            <a:ext uri="{FF2B5EF4-FFF2-40B4-BE49-F238E27FC236}">
              <a16:creationId xmlns:a16="http://schemas.microsoft.com/office/drawing/2014/main" id="{C5CB4DE7-83E6-FDD6-41D0-444AEE3DC0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7143</xdr:colOff>
      <xdr:row>26</xdr:row>
      <xdr:rowOff>85725</xdr:rowOff>
    </xdr:from>
    <xdr:to>
      <xdr:col>9</xdr:col>
      <xdr:colOff>1359693</xdr:colOff>
      <xdr:row>40</xdr:row>
      <xdr:rowOff>161925</xdr:rowOff>
    </xdr:to>
    <xdr:graphicFrame macro="">
      <xdr:nvGraphicFramePr>
        <xdr:cNvPr id="4" name="Chart 3">
          <a:extLst>
            <a:ext uri="{FF2B5EF4-FFF2-40B4-BE49-F238E27FC236}">
              <a16:creationId xmlns:a16="http://schemas.microsoft.com/office/drawing/2014/main" id="{2DFDA1CA-B539-9D6E-5D47-3E96F72052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92868</xdr:colOff>
      <xdr:row>41</xdr:row>
      <xdr:rowOff>152399</xdr:rowOff>
    </xdr:from>
    <xdr:to>
      <xdr:col>20</xdr:col>
      <xdr:colOff>130968</xdr:colOff>
      <xdr:row>56</xdr:row>
      <xdr:rowOff>38099</xdr:rowOff>
    </xdr:to>
    <xdr:graphicFrame macro="">
      <xdr:nvGraphicFramePr>
        <xdr:cNvPr id="5" name="Chart 4">
          <a:extLst>
            <a:ext uri="{FF2B5EF4-FFF2-40B4-BE49-F238E27FC236}">
              <a16:creationId xmlns:a16="http://schemas.microsoft.com/office/drawing/2014/main" id="{7F73C522-E576-D118-4112-1FCFD52750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269080</xdr:colOff>
      <xdr:row>41</xdr:row>
      <xdr:rowOff>152400</xdr:rowOff>
    </xdr:from>
    <xdr:to>
      <xdr:col>27</xdr:col>
      <xdr:colOff>297655</xdr:colOff>
      <xdr:row>56</xdr:row>
      <xdr:rowOff>38100</xdr:rowOff>
    </xdr:to>
    <xdr:graphicFrame macro="">
      <xdr:nvGraphicFramePr>
        <xdr:cNvPr id="7" name="Chart 6">
          <a:extLst>
            <a:ext uri="{FF2B5EF4-FFF2-40B4-BE49-F238E27FC236}">
              <a16:creationId xmlns:a16="http://schemas.microsoft.com/office/drawing/2014/main" id="{008784BF-C191-9D4C-52C7-1784E7899C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340518</xdr:colOff>
      <xdr:row>87</xdr:row>
      <xdr:rowOff>95250</xdr:rowOff>
    </xdr:from>
    <xdr:to>
      <xdr:col>17</xdr:col>
      <xdr:colOff>54768</xdr:colOff>
      <xdr:row>101</xdr:row>
      <xdr:rowOff>171450</xdr:rowOff>
    </xdr:to>
    <xdr:graphicFrame macro="">
      <xdr:nvGraphicFramePr>
        <xdr:cNvPr id="8" name="Chart 7">
          <a:extLst>
            <a:ext uri="{FF2B5EF4-FFF2-40B4-BE49-F238E27FC236}">
              <a16:creationId xmlns:a16="http://schemas.microsoft.com/office/drawing/2014/main" id="{5A96AC0A-305B-A4C5-B566-D9BCED5F5C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826293</xdr:colOff>
      <xdr:row>96</xdr:row>
      <xdr:rowOff>85725</xdr:rowOff>
    </xdr:from>
    <xdr:to>
      <xdr:col>5</xdr:col>
      <xdr:colOff>311943</xdr:colOff>
      <xdr:row>110</xdr:row>
      <xdr:rowOff>161925</xdr:rowOff>
    </xdr:to>
    <xdr:graphicFrame macro="">
      <xdr:nvGraphicFramePr>
        <xdr:cNvPr id="10" name="Chart 9">
          <a:extLst>
            <a:ext uri="{FF2B5EF4-FFF2-40B4-BE49-F238E27FC236}">
              <a16:creationId xmlns:a16="http://schemas.microsoft.com/office/drawing/2014/main" id="{5DD9AA24-39FF-DE34-CC3C-1ACB6B1E31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7004</xdr:colOff>
      <xdr:row>0</xdr:row>
      <xdr:rowOff>7004</xdr:rowOff>
    </xdr:from>
    <xdr:to>
      <xdr:col>41</xdr:col>
      <xdr:colOff>-1</xdr:colOff>
      <xdr:row>52</xdr:row>
      <xdr:rowOff>7003</xdr:rowOff>
    </xdr:to>
    <xdr:sp macro="" textlink="">
      <xdr:nvSpPr>
        <xdr:cNvPr id="216" name="Rectangle 215">
          <a:extLst>
            <a:ext uri="{FF2B5EF4-FFF2-40B4-BE49-F238E27FC236}">
              <a16:creationId xmlns:a16="http://schemas.microsoft.com/office/drawing/2014/main" id="{B738AC9A-091C-B76A-0FC6-59C674C64739}"/>
            </a:ext>
          </a:extLst>
        </xdr:cNvPr>
        <xdr:cNvSpPr/>
      </xdr:nvSpPr>
      <xdr:spPr>
        <a:xfrm>
          <a:off x="7004" y="7004"/>
          <a:ext cx="25409338" cy="9833161"/>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33</xdr:col>
      <xdr:colOff>337847</xdr:colOff>
      <xdr:row>5</xdr:row>
      <xdr:rowOff>79823</xdr:rowOff>
    </xdr:from>
    <xdr:to>
      <xdr:col>39</xdr:col>
      <xdr:colOff>287982</xdr:colOff>
      <xdr:row>10</xdr:row>
      <xdr:rowOff>48727</xdr:rowOff>
    </xdr:to>
    <xdr:grpSp>
      <xdr:nvGrpSpPr>
        <xdr:cNvPr id="7" name="Group 6">
          <a:extLst>
            <a:ext uri="{FF2B5EF4-FFF2-40B4-BE49-F238E27FC236}">
              <a16:creationId xmlns:a16="http://schemas.microsoft.com/office/drawing/2014/main" id="{1B0A03ED-CCA0-4C63-B938-163D17E3AD89}"/>
            </a:ext>
          </a:extLst>
        </xdr:cNvPr>
        <xdr:cNvGrpSpPr/>
      </xdr:nvGrpSpPr>
      <xdr:grpSpPr>
        <a:xfrm>
          <a:off x="21324597" y="1032323"/>
          <a:ext cx="3633135" cy="921404"/>
          <a:chOff x="2862263" y="528637"/>
          <a:chExt cx="2395538" cy="709613"/>
        </a:xfrm>
        <a:effectLst>
          <a:glow rad="63500">
            <a:schemeClr val="accent1">
              <a:satMod val="175000"/>
              <a:alpha val="40000"/>
            </a:schemeClr>
          </a:glow>
          <a:outerShdw blurRad="50800" dist="38100" dir="5400000" algn="t" rotWithShape="0">
            <a:prstClr val="black">
              <a:alpha val="40000"/>
            </a:prstClr>
          </a:outerShdw>
        </a:effectLst>
        <a:scene3d>
          <a:camera prst="orthographicFront">
            <a:rot lat="0" lon="0" rev="0"/>
          </a:camera>
          <a:lightRig rig="soft" dir="t">
            <a:rot lat="0" lon="0" rev="0"/>
          </a:lightRig>
        </a:scene3d>
      </xdr:grpSpPr>
      <xdr:sp macro="" textlink="">
        <xdr:nvSpPr>
          <xdr:cNvPr id="5" name="Rectangle: Rounded Corners 4">
            <a:extLst>
              <a:ext uri="{FF2B5EF4-FFF2-40B4-BE49-F238E27FC236}">
                <a16:creationId xmlns:a16="http://schemas.microsoft.com/office/drawing/2014/main" id="{5BF108C4-56D2-0563-AE85-2E98BBE9D0C3}"/>
              </a:ext>
            </a:extLst>
          </xdr:cNvPr>
          <xdr:cNvSpPr/>
        </xdr:nvSpPr>
        <xdr:spPr>
          <a:xfrm>
            <a:off x="2862263" y="528637"/>
            <a:ext cx="2395538" cy="709613"/>
          </a:xfrm>
          <a:prstGeom prst="roundRect">
            <a:avLst/>
          </a:prstGeom>
          <a:ln>
            <a:noFill/>
          </a:ln>
          <a:effectLst>
            <a:outerShdw blurRad="107950" dist="12700" dir="5400000" algn="ctr">
              <a:srgbClr val="000000"/>
            </a:outerShdw>
          </a:effectLst>
          <a:sp3d contourW="44450" prstMaterial="matte">
            <a:bevelT w="63500" h="63500" prst="artDeco"/>
            <a:contourClr>
              <a:srgbClr val="FFFFFF"/>
            </a:contourClr>
          </a:sp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000" b="1">
                <a:latin typeface="Amasis MT Pro Light" panose="02040304050005020304" pitchFamily="18" charset="0"/>
              </a:rPr>
              <a:t>Total Fair Attendance</a:t>
            </a:r>
          </a:p>
        </xdr:txBody>
      </xdr:sp>
      <xdr:sp macro="" textlink="'Report Pivots'!B40">
        <xdr:nvSpPr>
          <xdr:cNvPr id="6" name="TextBox 5">
            <a:extLst>
              <a:ext uri="{FF2B5EF4-FFF2-40B4-BE49-F238E27FC236}">
                <a16:creationId xmlns:a16="http://schemas.microsoft.com/office/drawing/2014/main" id="{81FC081A-8C39-D5EB-6E52-FFEEC8B918A8}"/>
              </a:ext>
            </a:extLst>
          </xdr:cNvPr>
          <xdr:cNvSpPr txBox="1"/>
        </xdr:nvSpPr>
        <xdr:spPr>
          <a:xfrm>
            <a:off x="3652838" y="809624"/>
            <a:ext cx="1033463" cy="401836"/>
          </a:xfrm>
          <a:prstGeom prst="roundRect">
            <a:avLst/>
          </a:prstGeom>
          <a:ln>
            <a:noFill/>
          </a:ln>
          <a:effectLst>
            <a:outerShdw blurRad="107950" dist="12700" dir="5400000" algn="ctr">
              <a:srgbClr val="000000"/>
            </a:outerShdw>
          </a:effectLst>
          <a:sp3d contourW="44450" prstMaterial="matte">
            <a:bevelT w="63500" h="63500" prst="artDeco"/>
            <a:contourClr>
              <a:srgbClr val="FFFFFF"/>
            </a:contourClr>
          </a:sp3d>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fld id="{B9BA5CED-0B0F-4F84-A4B6-D1285A77705B}" type="TxLink">
              <a:rPr lang="en-US" sz="2400" b="1" i="0" u="none" strike="noStrike">
                <a:solidFill>
                  <a:schemeClr val="tx1"/>
                </a:solidFill>
                <a:latin typeface="Aptos Narrow"/>
              </a:rPr>
              <a:pPr/>
              <a:t>1542</a:t>
            </a:fld>
            <a:endParaRPr lang="en-US" sz="2400" b="1">
              <a:solidFill>
                <a:schemeClr val="tx1"/>
              </a:solidFill>
            </a:endParaRPr>
          </a:p>
        </xdr:txBody>
      </xdr:sp>
    </xdr:grpSp>
    <xdr:clientData/>
  </xdr:twoCellAnchor>
  <xdr:twoCellAnchor>
    <xdr:from>
      <xdr:col>4</xdr:col>
      <xdr:colOff>595313</xdr:colOff>
      <xdr:row>0</xdr:row>
      <xdr:rowOff>91048</xdr:rowOff>
    </xdr:from>
    <xdr:to>
      <xdr:col>39</xdr:col>
      <xdr:colOff>273143</xdr:colOff>
      <xdr:row>3</xdr:row>
      <xdr:rowOff>182094</xdr:rowOff>
    </xdr:to>
    <xdr:grpSp>
      <xdr:nvGrpSpPr>
        <xdr:cNvPr id="37" name="Group 36">
          <a:extLst>
            <a:ext uri="{FF2B5EF4-FFF2-40B4-BE49-F238E27FC236}">
              <a16:creationId xmlns:a16="http://schemas.microsoft.com/office/drawing/2014/main" id="{4DC625CD-F24F-0FC6-A851-545E0F80FCD8}"/>
            </a:ext>
          </a:extLst>
        </xdr:cNvPr>
        <xdr:cNvGrpSpPr/>
      </xdr:nvGrpSpPr>
      <xdr:grpSpPr>
        <a:xfrm>
          <a:off x="3050646" y="91048"/>
          <a:ext cx="21892247" cy="662546"/>
          <a:chOff x="5497886" y="91048"/>
          <a:chExt cx="10974761" cy="658345"/>
        </a:xfrm>
        <a:effectLst>
          <a:reflection blurRad="6350" stA="52000" endA="300" endPos="35000" dir="5400000" sy="-100000" algn="bl" rotWithShape="0"/>
        </a:effectLst>
        <a:scene3d>
          <a:camera prst="orthographicFront">
            <a:rot lat="0" lon="0" rev="0"/>
          </a:camera>
          <a:lightRig rig="soft" dir="t">
            <a:rot lat="0" lon="0" rev="0"/>
          </a:lightRig>
        </a:scene3d>
      </xdr:grpSpPr>
      <xdr:sp macro="" textlink="">
        <xdr:nvSpPr>
          <xdr:cNvPr id="35" name="Rectangle 34">
            <a:extLst>
              <a:ext uri="{FF2B5EF4-FFF2-40B4-BE49-F238E27FC236}">
                <a16:creationId xmlns:a16="http://schemas.microsoft.com/office/drawing/2014/main" id="{DE90098E-4D3D-5943-D334-6F4CA3571E8A}"/>
              </a:ext>
            </a:extLst>
          </xdr:cNvPr>
          <xdr:cNvSpPr/>
        </xdr:nvSpPr>
        <xdr:spPr>
          <a:xfrm>
            <a:off x="5497886" y="91048"/>
            <a:ext cx="10974761" cy="658345"/>
          </a:xfrm>
          <a:prstGeom prst="roundRect">
            <a:avLst/>
          </a:prstGeom>
          <a:ln>
            <a:noFill/>
          </a:ln>
          <a:effectLst>
            <a:outerShdw blurRad="107950" dist="12700" dir="5400000" algn="ctr">
              <a:srgbClr val="000000"/>
            </a:outerShdw>
          </a:effectLst>
          <a:sp3d contourW="44450" prstMaterial="matte">
            <a:bevelT w="63500" h="63500" prst="artDeco"/>
            <a:contourClr>
              <a:srgbClr val="FFFFFF"/>
            </a:contourClr>
          </a:sp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400" b="1">
                <a:latin typeface="Amasis MT Pro Light" panose="02040304050005020304" pitchFamily="18" charset="0"/>
              </a:rPr>
              <a:t>CAREER</a:t>
            </a:r>
            <a:r>
              <a:rPr lang="en-US" sz="2400" b="1" baseline="0">
                <a:latin typeface="Amasis MT Pro Light" panose="02040304050005020304" pitchFamily="18" charset="0"/>
              </a:rPr>
              <a:t> FAIR ENGAGEMENT DASHBORAD</a:t>
            </a:r>
            <a:endParaRPr lang="en-US" sz="2400" b="1">
              <a:latin typeface="Amasis MT Pro Light" panose="02040304050005020304" pitchFamily="18" charset="0"/>
            </a:endParaRPr>
          </a:p>
        </xdr:txBody>
      </xdr:sp>
      <xdr:sp macro="" textlink="">
        <xdr:nvSpPr>
          <xdr:cNvPr id="36" name="TextBox 35">
            <a:extLst>
              <a:ext uri="{FF2B5EF4-FFF2-40B4-BE49-F238E27FC236}">
                <a16:creationId xmlns:a16="http://schemas.microsoft.com/office/drawing/2014/main" id="{A306CFD6-7093-24CD-E0B8-3C65F157D45D}"/>
              </a:ext>
            </a:extLst>
          </xdr:cNvPr>
          <xdr:cNvSpPr txBox="1"/>
        </xdr:nvSpPr>
        <xdr:spPr>
          <a:xfrm>
            <a:off x="10526224" y="434228"/>
            <a:ext cx="1027604" cy="292704"/>
          </a:xfrm>
          <a:prstGeom prst="roundRect">
            <a:avLst/>
          </a:prstGeom>
          <a:noFill/>
          <a:ln>
            <a:noFill/>
          </a:ln>
          <a:effectLst>
            <a:outerShdw blurRad="107950" dist="12700" dir="5400000" algn="ctr">
              <a:srgbClr val="000000"/>
            </a:outerShdw>
          </a:effectLst>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2025 - 2026 ACADEMICAL</a:t>
            </a:r>
            <a:r>
              <a:rPr lang="en-US" sz="1100" b="1" baseline="0"/>
              <a:t> YEAR</a:t>
            </a:r>
            <a:endParaRPr lang="en-US" sz="1100" b="1"/>
          </a:p>
        </xdr:txBody>
      </xdr:sp>
    </xdr:grpSp>
    <xdr:clientData/>
  </xdr:twoCellAnchor>
  <xdr:twoCellAnchor>
    <xdr:from>
      <xdr:col>10</xdr:col>
      <xdr:colOff>392206</xdr:colOff>
      <xdr:row>5</xdr:row>
      <xdr:rowOff>121844</xdr:rowOff>
    </xdr:from>
    <xdr:to>
      <xdr:col>17</xdr:col>
      <xdr:colOff>168088</xdr:colOff>
      <xdr:row>10</xdr:row>
      <xdr:rowOff>90748</xdr:rowOff>
    </xdr:to>
    <xdr:grpSp>
      <xdr:nvGrpSpPr>
        <xdr:cNvPr id="38" name="Group 37">
          <a:extLst>
            <a:ext uri="{FF2B5EF4-FFF2-40B4-BE49-F238E27FC236}">
              <a16:creationId xmlns:a16="http://schemas.microsoft.com/office/drawing/2014/main" id="{8CDB6D79-1B70-BA70-596E-CD964067DB11}"/>
            </a:ext>
          </a:extLst>
        </xdr:cNvPr>
        <xdr:cNvGrpSpPr/>
      </xdr:nvGrpSpPr>
      <xdr:grpSpPr>
        <a:xfrm>
          <a:off x="7832289" y="1074344"/>
          <a:ext cx="3501216" cy="921404"/>
          <a:chOff x="2862263" y="528637"/>
          <a:chExt cx="2395538" cy="709613"/>
        </a:xfrm>
        <a:effectLst>
          <a:glow rad="63500">
            <a:schemeClr val="accent1">
              <a:satMod val="175000"/>
              <a:alpha val="40000"/>
            </a:schemeClr>
          </a:glow>
          <a:outerShdw blurRad="50800" dist="38100" dir="5400000" algn="t" rotWithShape="0">
            <a:prstClr val="black">
              <a:alpha val="40000"/>
            </a:prstClr>
          </a:outerShdw>
        </a:effectLst>
        <a:scene3d>
          <a:camera prst="orthographicFront">
            <a:rot lat="0" lon="0" rev="0"/>
          </a:camera>
          <a:lightRig rig="soft" dir="t">
            <a:rot lat="0" lon="0" rev="0"/>
          </a:lightRig>
        </a:scene3d>
      </xdr:grpSpPr>
      <xdr:sp macro="" textlink="">
        <xdr:nvSpPr>
          <xdr:cNvPr id="39" name="Rectangle: Rounded Corners 4">
            <a:extLst>
              <a:ext uri="{FF2B5EF4-FFF2-40B4-BE49-F238E27FC236}">
                <a16:creationId xmlns:a16="http://schemas.microsoft.com/office/drawing/2014/main" id="{58E7FFE2-6827-AEB8-2EB8-FE9833035316}"/>
              </a:ext>
            </a:extLst>
          </xdr:cNvPr>
          <xdr:cNvSpPr/>
        </xdr:nvSpPr>
        <xdr:spPr>
          <a:xfrm>
            <a:off x="2862263" y="528637"/>
            <a:ext cx="2395538" cy="709613"/>
          </a:xfrm>
          <a:prstGeom prst="roundRect">
            <a:avLst/>
          </a:prstGeom>
          <a:ln>
            <a:noFill/>
          </a:ln>
          <a:effectLst>
            <a:outerShdw blurRad="107950" dist="12700" dir="5400000" algn="ctr">
              <a:srgbClr val="000000"/>
            </a:outerShdw>
          </a:effectLst>
          <a:sp3d contourW="44450" prstMaterial="matte">
            <a:bevelT w="63500" h="63500" prst="artDeco"/>
            <a:contourClr>
              <a:srgbClr val="FFFFFF"/>
            </a:contourClr>
          </a:sp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000" b="1">
                <a:latin typeface="Amasis MT Pro Light" panose="02040304050005020304" pitchFamily="18" charset="0"/>
              </a:rPr>
              <a:t>Total Career Fairs </a:t>
            </a:r>
          </a:p>
        </xdr:txBody>
      </xdr:sp>
      <xdr:sp macro="" textlink="'Report Pivots'!D81">
        <xdr:nvSpPr>
          <xdr:cNvPr id="40" name="TextBox 39">
            <a:extLst>
              <a:ext uri="{FF2B5EF4-FFF2-40B4-BE49-F238E27FC236}">
                <a16:creationId xmlns:a16="http://schemas.microsoft.com/office/drawing/2014/main" id="{8708125E-5807-0092-0DC5-7B53BEB42D09}"/>
              </a:ext>
            </a:extLst>
          </xdr:cNvPr>
          <xdr:cNvSpPr txBox="1"/>
        </xdr:nvSpPr>
        <xdr:spPr>
          <a:xfrm>
            <a:off x="3497072" y="809624"/>
            <a:ext cx="1032524" cy="401836"/>
          </a:xfrm>
          <a:prstGeom prst="roundRect">
            <a:avLst/>
          </a:prstGeom>
          <a:ln>
            <a:noFill/>
          </a:ln>
          <a:effectLst>
            <a:outerShdw blurRad="107950" dist="12700" dir="5400000" algn="ctr">
              <a:srgbClr val="000000"/>
            </a:outerShdw>
          </a:effectLst>
          <a:sp3d contourW="44450" prstMaterial="matte">
            <a:bevelT w="63500" h="63500" prst="artDeco"/>
            <a:contourClr>
              <a:srgbClr val="FFFFFF"/>
            </a:contourClr>
          </a:sp3d>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lgn="ctr"/>
            <a:fld id="{5D3A9A60-21BE-433E-A638-A0C5215BA30C}" type="TxLink">
              <a:rPr lang="en-US" sz="2400" b="1" i="0" u="none" strike="noStrike">
                <a:solidFill>
                  <a:srgbClr val="000000"/>
                </a:solidFill>
                <a:latin typeface="Aptos Narrow"/>
              </a:rPr>
              <a:pPr algn="ctr"/>
              <a:t>8</a:t>
            </a:fld>
            <a:endParaRPr lang="en-US" sz="4000" b="1">
              <a:solidFill>
                <a:schemeClr val="tx1"/>
              </a:solidFill>
            </a:endParaRPr>
          </a:p>
        </xdr:txBody>
      </xdr:sp>
    </xdr:grpSp>
    <xdr:clientData/>
  </xdr:twoCellAnchor>
  <xdr:twoCellAnchor>
    <xdr:from>
      <xdr:col>19</xdr:col>
      <xdr:colOff>74519</xdr:colOff>
      <xdr:row>5</xdr:row>
      <xdr:rowOff>72819</xdr:rowOff>
    </xdr:from>
    <xdr:to>
      <xdr:col>24</xdr:col>
      <xdr:colOff>158564</xdr:colOff>
      <xdr:row>10</xdr:row>
      <xdr:rowOff>41723</xdr:rowOff>
    </xdr:to>
    <xdr:grpSp>
      <xdr:nvGrpSpPr>
        <xdr:cNvPr id="44" name="Group 43">
          <a:extLst>
            <a:ext uri="{FF2B5EF4-FFF2-40B4-BE49-F238E27FC236}">
              <a16:creationId xmlns:a16="http://schemas.microsoft.com/office/drawing/2014/main" id="{856902CE-C5EB-F105-A792-6483F396CBC8}"/>
            </a:ext>
          </a:extLst>
        </xdr:cNvPr>
        <xdr:cNvGrpSpPr/>
      </xdr:nvGrpSpPr>
      <xdr:grpSpPr>
        <a:xfrm>
          <a:off x="12467602" y="1025319"/>
          <a:ext cx="3153212" cy="921404"/>
          <a:chOff x="2846186" y="523202"/>
          <a:chExt cx="2395538" cy="709613"/>
        </a:xfrm>
        <a:effectLst>
          <a:glow rad="63500">
            <a:schemeClr val="accent1">
              <a:satMod val="175000"/>
              <a:alpha val="40000"/>
            </a:schemeClr>
          </a:glow>
          <a:outerShdw blurRad="50800" dist="38100" dir="5400000" algn="t" rotWithShape="0">
            <a:prstClr val="black">
              <a:alpha val="40000"/>
            </a:prstClr>
          </a:outerShdw>
        </a:effectLst>
        <a:scene3d>
          <a:camera prst="orthographicFront">
            <a:rot lat="0" lon="0" rev="0"/>
          </a:camera>
          <a:lightRig rig="soft" dir="t">
            <a:rot lat="0" lon="0" rev="0"/>
          </a:lightRig>
        </a:scene3d>
      </xdr:grpSpPr>
      <xdr:sp macro="" textlink="">
        <xdr:nvSpPr>
          <xdr:cNvPr id="45" name="Rectangle: Rounded Corners 4">
            <a:extLst>
              <a:ext uri="{FF2B5EF4-FFF2-40B4-BE49-F238E27FC236}">
                <a16:creationId xmlns:a16="http://schemas.microsoft.com/office/drawing/2014/main" id="{63150B6D-54C1-A255-F1DC-D3CB6A649233}"/>
              </a:ext>
            </a:extLst>
          </xdr:cNvPr>
          <xdr:cNvSpPr/>
        </xdr:nvSpPr>
        <xdr:spPr>
          <a:xfrm>
            <a:off x="2846186" y="523202"/>
            <a:ext cx="2395538" cy="709613"/>
          </a:xfrm>
          <a:prstGeom prst="roundRect">
            <a:avLst/>
          </a:prstGeom>
          <a:ln>
            <a:noFill/>
          </a:ln>
          <a:effectLst>
            <a:outerShdw blurRad="107950" dist="12700" dir="5400000" algn="ctr">
              <a:srgbClr val="000000"/>
            </a:outerShdw>
          </a:effectLst>
          <a:sp3d contourW="44450" prstMaterial="matte">
            <a:bevelT w="63500" h="63500" prst="artDeco"/>
            <a:contourClr>
              <a:srgbClr val="FFFFFF"/>
            </a:contourClr>
          </a:sp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000" b="1">
                <a:latin typeface="Amasis MT Pro Light" panose="02040304050005020304" pitchFamily="18" charset="0"/>
              </a:rPr>
              <a:t>Total</a:t>
            </a:r>
            <a:r>
              <a:rPr lang="en-US" sz="2000" b="1" baseline="0">
                <a:latin typeface="Amasis MT Pro Light" panose="02040304050005020304" pitchFamily="18" charset="0"/>
              </a:rPr>
              <a:t> College</a:t>
            </a:r>
            <a:endParaRPr lang="en-US" sz="2000" b="1">
              <a:latin typeface="Amasis MT Pro Light" panose="02040304050005020304" pitchFamily="18" charset="0"/>
            </a:endParaRPr>
          </a:p>
        </xdr:txBody>
      </xdr:sp>
      <xdr:sp macro="" textlink="'Report Pivots'!V61">
        <xdr:nvSpPr>
          <xdr:cNvPr id="46" name="TextBox 45">
            <a:extLst>
              <a:ext uri="{FF2B5EF4-FFF2-40B4-BE49-F238E27FC236}">
                <a16:creationId xmlns:a16="http://schemas.microsoft.com/office/drawing/2014/main" id="{659FE508-AF48-9AAF-69C2-188941C01151}"/>
              </a:ext>
            </a:extLst>
          </xdr:cNvPr>
          <xdr:cNvSpPr txBox="1"/>
        </xdr:nvSpPr>
        <xdr:spPr>
          <a:xfrm>
            <a:off x="3856486" y="815059"/>
            <a:ext cx="1033463" cy="401836"/>
          </a:xfrm>
          <a:prstGeom prst="roundRect">
            <a:avLst/>
          </a:prstGeom>
          <a:ln>
            <a:noFill/>
          </a:ln>
          <a:effectLst>
            <a:outerShdw blurRad="107950" dist="12700" dir="5400000" algn="ctr">
              <a:srgbClr val="000000"/>
            </a:outerShdw>
          </a:effectLst>
          <a:sp3d contourW="44450" prstMaterial="matte">
            <a:bevelT w="63500" h="63500" prst="artDeco"/>
            <a:contourClr>
              <a:srgbClr val="FFFFFF"/>
            </a:contourClr>
          </a:sp3d>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fld id="{4624EF4D-F63A-477B-8EF2-19C51A4A9914}" type="TxLink">
              <a:rPr lang="en-US" sz="2400" b="1" i="0" u="none" strike="noStrike">
                <a:solidFill>
                  <a:srgbClr val="000000"/>
                </a:solidFill>
                <a:latin typeface="Aptos Narrow"/>
              </a:rPr>
              <a:pPr/>
              <a:t>10</a:t>
            </a:fld>
            <a:endParaRPr lang="en-US" sz="4000" b="1">
              <a:solidFill>
                <a:schemeClr val="tx1"/>
              </a:solidFill>
            </a:endParaRPr>
          </a:p>
        </xdr:txBody>
      </xdr:sp>
    </xdr:grpSp>
    <xdr:clientData/>
  </xdr:twoCellAnchor>
  <xdr:twoCellAnchor>
    <xdr:from>
      <xdr:col>26</xdr:col>
      <xdr:colOff>107015</xdr:colOff>
      <xdr:row>5</xdr:row>
      <xdr:rowOff>86826</xdr:rowOff>
    </xdr:from>
    <xdr:to>
      <xdr:col>31</xdr:col>
      <xdr:colOff>410406</xdr:colOff>
      <xdr:row>10</xdr:row>
      <xdr:rowOff>55730</xdr:rowOff>
    </xdr:to>
    <xdr:grpSp>
      <xdr:nvGrpSpPr>
        <xdr:cNvPr id="47" name="Group 46">
          <a:extLst>
            <a:ext uri="{FF2B5EF4-FFF2-40B4-BE49-F238E27FC236}">
              <a16:creationId xmlns:a16="http://schemas.microsoft.com/office/drawing/2014/main" id="{CE5BFDE0-D872-C4F4-E70C-E6978B2BE276}"/>
            </a:ext>
          </a:extLst>
        </xdr:cNvPr>
        <xdr:cNvGrpSpPr/>
      </xdr:nvGrpSpPr>
      <xdr:grpSpPr>
        <a:xfrm>
          <a:off x="16796932" y="1039326"/>
          <a:ext cx="3372557" cy="921404"/>
          <a:chOff x="2862263" y="528637"/>
          <a:chExt cx="2395538" cy="709613"/>
        </a:xfrm>
        <a:effectLst>
          <a:glow rad="63500">
            <a:schemeClr val="accent1">
              <a:satMod val="175000"/>
              <a:alpha val="40000"/>
            </a:schemeClr>
          </a:glow>
          <a:outerShdw blurRad="50800" dist="38100" dir="5400000" algn="t" rotWithShape="0">
            <a:prstClr val="black">
              <a:alpha val="40000"/>
            </a:prstClr>
          </a:outerShdw>
        </a:effectLst>
        <a:scene3d>
          <a:camera prst="orthographicFront">
            <a:rot lat="0" lon="0" rev="0"/>
          </a:camera>
          <a:lightRig rig="soft" dir="t">
            <a:rot lat="0" lon="0" rev="0"/>
          </a:lightRig>
        </a:scene3d>
      </xdr:grpSpPr>
      <xdr:sp macro="" textlink="">
        <xdr:nvSpPr>
          <xdr:cNvPr id="48" name="Rectangle: Rounded Corners 4">
            <a:extLst>
              <a:ext uri="{FF2B5EF4-FFF2-40B4-BE49-F238E27FC236}">
                <a16:creationId xmlns:a16="http://schemas.microsoft.com/office/drawing/2014/main" id="{FF027B9E-3810-6551-2479-7BE445EF9D1A}"/>
              </a:ext>
            </a:extLst>
          </xdr:cNvPr>
          <xdr:cNvSpPr/>
        </xdr:nvSpPr>
        <xdr:spPr>
          <a:xfrm>
            <a:off x="2862263" y="528637"/>
            <a:ext cx="2395538" cy="709613"/>
          </a:xfrm>
          <a:prstGeom prst="roundRect">
            <a:avLst/>
          </a:prstGeom>
          <a:ln>
            <a:noFill/>
          </a:ln>
          <a:effectLst>
            <a:outerShdw blurRad="107950" dist="12700" dir="5400000" algn="ctr">
              <a:srgbClr val="000000"/>
            </a:outerShdw>
          </a:effectLst>
          <a:sp3d contourW="44450" prstMaterial="matte">
            <a:bevelT w="63500" h="63500" prst="artDeco"/>
            <a:contourClr>
              <a:srgbClr val="FFFFFF"/>
            </a:contourClr>
          </a:sp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000" b="1">
                <a:latin typeface="Amasis MT Pro Light" panose="02040304050005020304" pitchFamily="18" charset="0"/>
              </a:rPr>
              <a:t>Students Attended 2+ Fairs</a:t>
            </a:r>
          </a:p>
        </xdr:txBody>
      </xdr:sp>
      <xdr:sp macro="" textlink="'Report Pivots'!A78">
        <xdr:nvSpPr>
          <xdr:cNvPr id="49" name="TextBox 48">
            <a:extLst>
              <a:ext uri="{FF2B5EF4-FFF2-40B4-BE49-F238E27FC236}">
                <a16:creationId xmlns:a16="http://schemas.microsoft.com/office/drawing/2014/main" id="{E7B2E678-BEBA-3C03-FEF6-132676FE2046}"/>
              </a:ext>
            </a:extLst>
          </xdr:cNvPr>
          <xdr:cNvSpPr txBox="1"/>
        </xdr:nvSpPr>
        <xdr:spPr>
          <a:xfrm>
            <a:off x="3568751" y="809624"/>
            <a:ext cx="1033463" cy="401836"/>
          </a:xfrm>
          <a:prstGeom prst="roundRect">
            <a:avLst/>
          </a:prstGeom>
          <a:ln>
            <a:noFill/>
          </a:ln>
          <a:effectLst>
            <a:outerShdw blurRad="107950" dist="12700" dir="5400000" algn="ctr">
              <a:srgbClr val="000000"/>
            </a:outerShdw>
          </a:effectLst>
          <a:sp3d contourW="44450" prstMaterial="matte">
            <a:bevelT w="63500" h="63500" prst="artDeco"/>
            <a:contourClr>
              <a:srgbClr val="FFFFFF"/>
            </a:contourClr>
          </a:sp3d>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lgn="ctr"/>
            <a:fld id="{7EC1C06D-EF74-4959-BEF8-213D28761831}" type="TxLink">
              <a:rPr lang="en-US" sz="2400" b="1" i="0" u="none" strike="noStrike">
                <a:solidFill>
                  <a:srgbClr val="000000"/>
                </a:solidFill>
                <a:latin typeface="Aptos Narrow"/>
              </a:rPr>
              <a:pPr algn="ctr"/>
              <a:t>356</a:t>
            </a:fld>
            <a:endParaRPr lang="en-US" sz="4000" b="1">
              <a:solidFill>
                <a:schemeClr val="tx1"/>
              </a:solidFill>
            </a:endParaRPr>
          </a:p>
        </xdr:txBody>
      </xdr:sp>
    </xdr:grpSp>
    <xdr:clientData/>
  </xdr:twoCellAnchor>
  <xdr:twoCellAnchor>
    <xdr:from>
      <xdr:col>4</xdr:col>
      <xdr:colOff>476250</xdr:colOff>
      <xdr:row>11</xdr:row>
      <xdr:rowOff>140052</xdr:rowOff>
    </xdr:from>
    <xdr:to>
      <xdr:col>14</xdr:col>
      <xdr:colOff>105055</xdr:colOff>
      <xdr:row>34</xdr:row>
      <xdr:rowOff>161065</xdr:rowOff>
    </xdr:to>
    <xdr:grpSp>
      <xdr:nvGrpSpPr>
        <xdr:cNvPr id="63" name="Group 62">
          <a:extLst>
            <a:ext uri="{FF2B5EF4-FFF2-40B4-BE49-F238E27FC236}">
              <a16:creationId xmlns:a16="http://schemas.microsoft.com/office/drawing/2014/main" id="{C6F56E55-79B6-1067-D9DB-9E3C3F2E2AAB}"/>
            </a:ext>
          </a:extLst>
        </xdr:cNvPr>
        <xdr:cNvGrpSpPr/>
      </xdr:nvGrpSpPr>
      <xdr:grpSpPr>
        <a:xfrm>
          <a:off x="2931583" y="2235552"/>
          <a:ext cx="6666722" cy="4402513"/>
          <a:chOff x="2916918" y="2948548"/>
          <a:chExt cx="5634571" cy="5084064"/>
        </a:xfrm>
      </xdr:grpSpPr>
      <xdr:graphicFrame macro="">
        <xdr:nvGraphicFramePr>
          <xdr:cNvPr id="34" name="Chart 33">
            <a:extLst>
              <a:ext uri="{FF2B5EF4-FFF2-40B4-BE49-F238E27FC236}">
                <a16:creationId xmlns:a16="http://schemas.microsoft.com/office/drawing/2014/main" id="{6FCA61EA-6C0C-4DA5-92D7-24A6029F81E9}"/>
              </a:ext>
            </a:extLst>
          </xdr:cNvPr>
          <xdr:cNvGraphicFramePr>
            <a:graphicFrameLocks/>
          </xdr:cNvGraphicFramePr>
        </xdr:nvGraphicFramePr>
        <xdr:xfrm>
          <a:off x="2923239" y="3447155"/>
          <a:ext cx="5601998" cy="4585457"/>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60" name="Rectangle 54">
            <a:extLst>
              <a:ext uri="{FF2B5EF4-FFF2-40B4-BE49-F238E27FC236}">
                <a16:creationId xmlns:a16="http://schemas.microsoft.com/office/drawing/2014/main" id="{C25D9DDA-7549-F510-7C52-E9CC4B145CD0}"/>
              </a:ext>
            </a:extLst>
          </xdr:cNvPr>
          <xdr:cNvSpPr/>
        </xdr:nvSpPr>
        <xdr:spPr>
          <a:xfrm>
            <a:off x="2916918" y="2948548"/>
            <a:ext cx="5634571" cy="43322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rtl="0"/>
            <a:r>
              <a:rPr lang="en-US" sz="1600" b="1" i="0" cap="all" baseline="0">
                <a:solidFill>
                  <a:schemeClr val="dk1"/>
                </a:solidFill>
                <a:effectLst/>
                <a:latin typeface="Amasis MT Pro Light" panose="02040304050005020304" pitchFamily="18" charset="0"/>
                <a:ea typeface="+mn-ea"/>
                <a:cs typeface="+mn-cs"/>
              </a:rPr>
              <a:t>Attendance By fair (All colleges)</a:t>
            </a:r>
            <a:endParaRPr lang="en-US" sz="2400">
              <a:effectLst/>
              <a:latin typeface="Amasis MT Pro Light" panose="02040304050005020304" pitchFamily="18" charset="0"/>
            </a:endParaRPr>
          </a:p>
        </xdr:txBody>
      </xdr:sp>
    </xdr:grpSp>
    <xdr:clientData/>
  </xdr:twoCellAnchor>
  <xdr:twoCellAnchor>
    <xdr:from>
      <xdr:col>22</xdr:col>
      <xdr:colOff>595312</xdr:colOff>
      <xdr:row>11</xdr:row>
      <xdr:rowOff>112038</xdr:rowOff>
    </xdr:from>
    <xdr:to>
      <xdr:col>31</xdr:col>
      <xdr:colOff>91047</xdr:colOff>
      <xdr:row>49</xdr:row>
      <xdr:rowOff>126046</xdr:rowOff>
    </xdr:to>
    <xdr:grpSp>
      <xdr:nvGrpSpPr>
        <xdr:cNvPr id="66" name="Group 65">
          <a:extLst>
            <a:ext uri="{FF2B5EF4-FFF2-40B4-BE49-F238E27FC236}">
              <a16:creationId xmlns:a16="http://schemas.microsoft.com/office/drawing/2014/main" id="{D58E4E06-6685-F514-79B7-973F5C108AE4}"/>
            </a:ext>
          </a:extLst>
        </xdr:cNvPr>
        <xdr:cNvGrpSpPr/>
      </xdr:nvGrpSpPr>
      <xdr:grpSpPr>
        <a:xfrm>
          <a:off x="14829895" y="2207538"/>
          <a:ext cx="5020235" cy="7253008"/>
          <a:chOff x="14000349" y="2920534"/>
          <a:chExt cx="4979614" cy="7199780"/>
        </a:xfrm>
      </xdr:grpSpPr>
      <xdr:graphicFrame macro="">
        <xdr:nvGraphicFramePr>
          <xdr:cNvPr id="8" name="Chart 7">
            <a:extLst>
              <a:ext uri="{FF2B5EF4-FFF2-40B4-BE49-F238E27FC236}">
                <a16:creationId xmlns:a16="http://schemas.microsoft.com/office/drawing/2014/main" id="{ED5C7786-0491-4C3B-AC9B-475BCFB67A36}"/>
              </a:ext>
            </a:extLst>
          </xdr:cNvPr>
          <xdr:cNvGraphicFramePr>
            <a:graphicFrameLocks/>
          </xdr:cNvGraphicFramePr>
        </xdr:nvGraphicFramePr>
        <xdr:xfrm>
          <a:off x="14032286" y="6611491"/>
          <a:ext cx="4940674" cy="3508823"/>
        </xdr:xfrm>
        <a:graphic>
          <a:graphicData uri="http://schemas.openxmlformats.org/drawingml/2006/chart">
            <c:chart xmlns:c="http://schemas.openxmlformats.org/drawingml/2006/chart" xmlns:r="http://schemas.openxmlformats.org/officeDocument/2006/relationships" r:id="rId2"/>
          </a:graphicData>
        </a:graphic>
      </xdr:graphicFrame>
      <xdr:grpSp>
        <xdr:nvGrpSpPr>
          <xdr:cNvPr id="65" name="Group 64">
            <a:extLst>
              <a:ext uri="{FF2B5EF4-FFF2-40B4-BE49-F238E27FC236}">
                <a16:creationId xmlns:a16="http://schemas.microsoft.com/office/drawing/2014/main" id="{35057B9A-1064-45D6-EBFE-666906458C7D}"/>
              </a:ext>
            </a:extLst>
          </xdr:cNvPr>
          <xdr:cNvGrpSpPr/>
        </xdr:nvGrpSpPr>
        <xdr:grpSpPr>
          <a:xfrm>
            <a:off x="14000349" y="2920534"/>
            <a:ext cx="4979614" cy="3641931"/>
            <a:chOff x="14000349" y="2909624"/>
            <a:chExt cx="4979614" cy="5533135"/>
          </a:xfrm>
        </xdr:grpSpPr>
        <xdr:graphicFrame macro="">
          <xdr:nvGraphicFramePr>
            <xdr:cNvPr id="9" name="Chart 8">
              <a:extLst>
                <a:ext uri="{FF2B5EF4-FFF2-40B4-BE49-F238E27FC236}">
                  <a16:creationId xmlns:a16="http://schemas.microsoft.com/office/drawing/2014/main" id="{02E7B417-F29F-4E03-8620-0C6CB4E2F164}"/>
                </a:ext>
              </a:extLst>
            </xdr:cNvPr>
            <xdr:cNvGraphicFramePr>
              <a:graphicFrameLocks/>
            </xdr:cNvGraphicFramePr>
          </xdr:nvGraphicFramePr>
          <xdr:xfrm>
            <a:off x="14022761" y="3558730"/>
            <a:ext cx="4922183" cy="4884029"/>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64" name="Rectangle 54">
              <a:extLst>
                <a:ext uri="{FF2B5EF4-FFF2-40B4-BE49-F238E27FC236}">
                  <a16:creationId xmlns:a16="http://schemas.microsoft.com/office/drawing/2014/main" id="{F47CFA12-B6B5-4BF1-BAA9-B3BDE1518AB5}"/>
                </a:ext>
              </a:extLst>
            </xdr:cNvPr>
            <xdr:cNvSpPr/>
          </xdr:nvSpPr>
          <xdr:spPr>
            <a:xfrm>
              <a:off x="14000349" y="2909624"/>
              <a:ext cx="4979614" cy="569586"/>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rtl="0"/>
              <a:r>
                <a:rPr lang="en-US" sz="1600" b="1" i="0" baseline="0">
                  <a:solidFill>
                    <a:schemeClr val="dk1"/>
                  </a:solidFill>
                  <a:effectLst/>
                  <a:latin typeface="Amasis MT Pro Light" panose="02040304050005020304" pitchFamily="18" charset="0"/>
                  <a:ea typeface="+mn-ea"/>
                  <a:cs typeface="+mn-cs"/>
                </a:rPr>
                <a:t>Number of Unique vs Repeat student check-ins by fair</a:t>
              </a:r>
              <a:endParaRPr lang="en-US" sz="2400" b="1">
                <a:effectLst/>
                <a:latin typeface="Amasis MT Pro Light" panose="02040304050005020304" pitchFamily="18" charset="0"/>
              </a:endParaRPr>
            </a:p>
          </xdr:txBody>
        </xdr:sp>
      </xdr:grpSp>
    </xdr:grpSp>
    <xdr:clientData/>
  </xdr:twoCellAnchor>
  <xdr:twoCellAnchor>
    <xdr:from>
      <xdr:col>14</xdr:col>
      <xdr:colOff>360690</xdr:colOff>
      <xdr:row>11</xdr:row>
      <xdr:rowOff>133042</xdr:rowOff>
    </xdr:from>
    <xdr:to>
      <xdr:col>22</xdr:col>
      <xdr:colOff>550544</xdr:colOff>
      <xdr:row>35</xdr:row>
      <xdr:rowOff>6984</xdr:rowOff>
    </xdr:to>
    <xdr:grpSp>
      <xdr:nvGrpSpPr>
        <xdr:cNvPr id="68" name="Group 67">
          <a:extLst>
            <a:ext uri="{FF2B5EF4-FFF2-40B4-BE49-F238E27FC236}">
              <a16:creationId xmlns:a16="http://schemas.microsoft.com/office/drawing/2014/main" id="{A2362876-1324-6888-33C7-07CA7C2CAE96}"/>
            </a:ext>
          </a:extLst>
        </xdr:cNvPr>
        <xdr:cNvGrpSpPr/>
      </xdr:nvGrpSpPr>
      <xdr:grpSpPr>
        <a:xfrm>
          <a:off x="9853940" y="2228542"/>
          <a:ext cx="4931187" cy="4445942"/>
          <a:chOff x="8891168" y="2941538"/>
          <a:chExt cx="5072633" cy="5131264"/>
        </a:xfrm>
      </xdr:grpSpPr>
      <xdr:grpSp>
        <xdr:nvGrpSpPr>
          <xdr:cNvPr id="62" name="Group 61">
            <a:extLst>
              <a:ext uri="{FF2B5EF4-FFF2-40B4-BE49-F238E27FC236}">
                <a16:creationId xmlns:a16="http://schemas.microsoft.com/office/drawing/2014/main" id="{E912C103-0392-3F0C-93E8-0E0D11D6F1FA}"/>
              </a:ext>
            </a:extLst>
          </xdr:cNvPr>
          <xdr:cNvGrpSpPr/>
        </xdr:nvGrpSpPr>
        <xdr:grpSpPr>
          <a:xfrm>
            <a:off x="8891168" y="2941538"/>
            <a:ext cx="5072633" cy="5131264"/>
            <a:chOff x="8957703" y="2941537"/>
            <a:chExt cx="4838399" cy="3606549"/>
          </a:xfrm>
        </xdr:grpSpPr>
        <xdr:grpSp>
          <xdr:nvGrpSpPr>
            <xdr:cNvPr id="58" name="Group 57">
              <a:extLst>
                <a:ext uri="{FF2B5EF4-FFF2-40B4-BE49-F238E27FC236}">
                  <a16:creationId xmlns:a16="http://schemas.microsoft.com/office/drawing/2014/main" id="{BD9E5F19-F7BA-DA5F-8F28-90E22DF9D2B8}"/>
                </a:ext>
              </a:extLst>
            </xdr:cNvPr>
            <xdr:cNvGrpSpPr/>
          </xdr:nvGrpSpPr>
          <xdr:grpSpPr>
            <a:xfrm>
              <a:off x="8957703" y="2941537"/>
              <a:ext cx="4838399" cy="305206"/>
              <a:chOff x="9749119" y="7886141"/>
              <a:chExt cx="5395550" cy="305206"/>
            </a:xfrm>
          </xdr:grpSpPr>
          <xdr:sp macro="" textlink="">
            <xdr:nvSpPr>
              <xdr:cNvPr id="55" name="Rectangle 54">
                <a:extLst>
                  <a:ext uri="{FF2B5EF4-FFF2-40B4-BE49-F238E27FC236}">
                    <a16:creationId xmlns:a16="http://schemas.microsoft.com/office/drawing/2014/main" id="{B28E109E-E59B-61C0-BD2A-AB113F3C5910}"/>
                  </a:ext>
                </a:extLst>
              </xdr:cNvPr>
              <xdr:cNvSpPr/>
            </xdr:nvSpPr>
            <xdr:spPr>
              <a:xfrm>
                <a:off x="9749119" y="7886141"/>
                <a:ext cx="5197349" cy="305206"/>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lang="en-US" sz="1600" b="1">
                    <a:latin typeface="Amasis MT Pro Light" panose="02040304050005020304" pitchFamily="18" charset="0"/>
                  </a:rPr>
                  <a:t>        ATTENDANCE BY</a:t>
                </a:r>
                <a:r>
                  <a:rPr lang="en-US" sz="1600" b="1" baseline="0">
                    <a:latin typeface="Amasis MT Pro Light" panose="02040304050005020304" pitchFamily="18" charset="0"/>
                  </a:rPr>
                  <a:t> COLLEGE</a:t>
                </a:r>
                <a:endParaRPr lang="en-US" sz="1600" b="1">
                  <a:latin typeface="Amasis MT Pro Light" panose="02040304050005020304" pitchFamily="18" charset="0"/>
                </a:endParaRPr>
              </a:p>
            </xdr:txBody>
          </xdr:sp>
          <xdr:sp macro="" textlink="">
            <xdr:nvSpPr>
              <xdr:cNvPr id="57" name="TextBox 56">
                <a:extLst>
                  <a:ext uri="{FF2B5EF4-FFF2-40B4-BE49-F238E27FC236}">
                    <a16:creationId xmlns:a16="http://schemas.microsoft.com/office/drawing/2014/main" id="{99267551-9AB4-4832-BECD-F8A942B86647}"/>
                  </a:ext>
                </a:extLst>
              </xdr:cNvPr>
              <xdr:cNvSpPr txBox="1"/>
            </xdr:nvSpPr>
            <xdr:spPr>
              <a:xfrm>
                <a:off x="13179131" y="7911561"/>
                <a:ext cx="1965538" cy="264560"/>
              </a:xfrm>
              <a:prstGeom prst="round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200" b="1">
                    <a:solidFill>
                      <a:schemeClr val="accent2"/>
                    </a:solidFill>
                    <a:latin typeface="Amasis MT Pro Light" panose="02040304050005020304" pitchFamily="18" charset="0"/>
                  </a:rPr>
                  <a:t>(% Of</a:t>
                </a:r>
                <a:r>
                  <a:rPr lang="en-US" sz="1200" b="1" baseline="0">
                    <a:solidFill>
                      <a:schemeClr val="accent2"/>
                    </a:solidFill>
                    <a:latin typeface="Amasis MT Pro Light" panose="02040304050005020304" pitchFamily="18" charset="0"/>
                  </a:rPr>
                  <a:t> All Attendees)</a:t>
                </a:r>
                <a:endParaRPr lang="en-US" sz="1200" b="1">
                  <a:solidFill>
                    <a:schemeClr val="accent2"/>
                  </a:solidFill>
                  <a:latin typeface="Amasis MT Pro Light" panose="02040304050005020304" pitchFamily="18" charset="0"/>
                </a:endParaRPr>
              </a:p>
            </xdr:txBody>
          </xdr:sp>
        </xdr:grpSp>
        <xdr:graphicFrame macro="">
          <xdr:nvGraphicFramePr>
            <xdr:cNvPr id="53" name="Chart 52">
              <a:extLst>
                <a:ext uri="{FF2B5EF4-FFF2-40B4-BE49-F238E27FC236}">
                  <a16:creationId xmlns:a16="http://schemas.microsoft.com/office/drawing/2014/main" id="{96D4AAA1-1D33-46BF-8207-A1381F07CD0F}"/>
                </a:ext>
              </a:extLst>
            </xdr:cNvPr>
            <xdr:cNvGraphicFramePr>
              <a:graphicFrameLocks/>
            </xdr:cNvGraphicFramePr>
          </xdr:nvGraphicFramePr>
          <xdr:xfrm>
            <a:off x="8959104" y="3289332"/>
            <a:ext cx="4628029" cy="3258754"/>
          </xdr:xfrm>
          <a:graphic>
            <a:graphicData uri="http://schemas.openxmlformats.org/drawingml/2006/chart">
              <c:chart xmlns:c="http://schemas.openxmlformats.org/drawingml/2006/chart" xmlns:r="http://schemas.openxmlformats.org/officeDocument/2006/relationships" r:id="rId4"/>
            </a:graphicData>
          </a:graphic>
        </xdr:graphicFrame>
      </xdr:grpSp>
      <xdr:sp macro="" textlink="'Report Pivots'!B40">
        <xdr:nvSpPr>
          <xdr:cNvPr id="67" name="TextBox 66">
            <a:extLst>
              <a:ext uri="{FF2B5EF4-FFF2-40B4-BE49-F238E27FC236}">
                <a16:creationId xmlns:a16="http://schemas.microsoft.com/office/drawing/2014/main" id="{EFC8831F-7370-4585-B7BC-8C1FB371C925}"/>
              </a:ext>
            </a:extLst>
          </xdr:cNvPr>
          <xdr:cNvSpPr txBox="1"/>
        </xdr:nvSpPr>
        <xdr:spPr>
          <a:xfrm>
            <a:off x="10039770" y="5588928"/>
            <a:ext cx="1032979" cy="468013"/>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fld id="{B9BA5CED-0B0F-4F84-A4B6-D1285A77705B}" type="TxLink">
              <a:rPr lang="en-US" sz="2400" b="1" i="0" u="none" strike="noStrike">
                <a:solidFill>
                  <a:schemeClr val="tx1"/>
                </a:solidFill>
                <a:latin typeface="Aptos Narrow"/>
              </a:rPr>
              <a:pPr/>
              <a:t>1542</a:t>
            </a:fld>
            <a:endParaRPr lang="en-US" sz="2400" b="1">
              <a:solidFill>
                <a:schemeClr val="tx1"/>
              </a:solidFill>
            </a:endParaRPr>
          </a:p>
        </xdr:txBody>
      </xdr:sp>
    </xdr:grpSp>
    <xdr:clientData/>
  </xdr:twoCellAnchor>
  <xdr:twoCellAnchor>
    <xdr:from>
      <xdr:col>31</xdr:col>
      <xdr:colOff>266140</xdr:colOff>
      <xdr:row>11</xdr:row>
      <xdr:rowOff>108113</xdr:rowOff>
    </xdr:from>
    <xdr:to>
      <xdr:col>39</xdr:col>
      <xdr:colOff>308162</xdr:colOff>
      <xdr:row>49</xdr:row>
      <xdr:rowOff>96630</xdr:rowOff>
    </xdr:to>
    <xdr:grpSp>
      <xdr:nvGrpSpPr>
        <xdr:cNvPr id="215" name="Group 214">
          <a:extLst>
            <a:ext uri="{FF2B5EF4-FFF2-40B4-BE49-F238E27FC236}">
              <a16:creationId xmlns:a16="http://schemas.microsoft.com/office/drawing/2014/main" id="{3B1E66BB-A652-42CF-E44E-046332B1AC96}"/>
            </a:ext>
          </a:extLst>
        </xdr:cNvPr>
        <xdr:cNvGrpSpPr/>
      </xdr:nvGrpSpPr>
      <xdr:grpSpPr>
        <a:xfrm>
          <a:off x="20025223" y="2203613"/>
          <a:ext cx="4952689" cy="7227517"/>
          <a:chOff x="19589284" y="2619375"/>
          <a:chExt cx="4916581" cy="7174289"/>
        </a:xfrm>
      </xdr:grpSpPr>
      <xdr:grpSp>
        <xdr:nvGrpSpPr>
          <xdr:cNvPr id="126" name="Group 125">
            <a:extLst>
              <a:ext uri="{FF2B5EF4-FFF2-40B4-BE49-F238E27FC236}">
                <a16:creationId xmlns:a16="http://schemas.microsoft.com/office/drawing/2014/main" id="{ACB4664F-98E2-63DF-75EB-79136F0ED774}"/>
              </a:ext>
            </a:extLst>
          </xdr:cNvPr>
          <xdr:cNvGrpSpPr/>
        </xdr:nvGrpSpPr>
        <xdr:grpSpPr>
          <a:xfrm>
            <a:off x="19622901" y="3396786"/>
            <a:ext cx="4867555" cy="985837"/>
            <a:chOff x="12339077" y="4111159"/>
            <a:chExt cx="4867555" cy="985837"/>
          </a:xfrm>
        </xdr:grpSpPr>
        <xdr:sp macro="" textlink="">
          <xdr:nvSpPr>
            <xdr:cNvPr id="74" name="Rectangle: Rounded Corners 4">
              <a:extLst>
                <a:ext uri="{FF2B5EF4-FFF2-40B4-BE49-F238E27FC236}">
                  <a16:creationId xmlns:a16="http://schemas.microsoft.com/office/drawing/2014/main" id="{7E42A011-2B15-AED6-D3DA-799AE77A8937}"/>
                </a:ext>
              </a:extLst>
            </xdr:cNvPr>
            <xdr:cNvSpPr/>
          </xdr:nvSpPr>
          <xdr:spPr>
            <a:xfrm>
              <a:off x="12339077" y="4111159"/>
              <a:ext cx="4867555" cy="914400"/>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endParaRPr lang="en-US" sz="1400"/>
            </a:p>
          </xdr:txBody>
        </xdr:sp>
        <xdr:sp macro="" textlink="">
          <xdr:nvSpPr>
            <xdr:cNvPr id="82" name="TextBox 81">
              <a:extLst>
                <a:ext uri="{FF2B5EF4-FFF2-40B4-BE49-F238E27FC236}">
                  <a16:creationId xmlns:a16="http://schemas.microsoft.com/office/drawing/2014/main" id="{33EE82BF-08F0-1CBC-F335-0AE3AA47771A}"/>
                </a:ext>
              </a:extLst>
            </xdr:cNvPr>
            <xdr:cNvSpPr txBox="1"/>
          </xdr:nvSpPr>
          <xdr:spPr>
            <a:xfrm>
              <a:off x="16038421" y="4440333"/>
              <a:ext cx="1071563"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i="0" u="none" strike="noStrike">
                  <a:solidFill>
                    <a:schemeClr val="tx1"/>
                  </a:solidFill>
                  <a:effectLst/>
                  <a:latin typeface="+mn-lt"/>
                  <a:ea typeface="+mn-ea"/>
                  <a:cs typeface="+mn-cs"/>
                </a:rPr>
                <a:t>Danijel</a:t>
              </a:r>
              <a:r>
                <a:rPr lang="en-US" sz="1800">
                  <a:effectLst/>
                </a:rPr>
                <a:t> </a:t>
              </a:r>
              <a:endParaRPr lang="en-US" sz="1800"/>
            </a:p>
          </xdr:txBody>
        </xdr:sp>
        <xdr:sp macro="" textlink="'Report Pivots'!K58">
          <xdr:nvSpPr>
            <xdr:cNvPr id="92" name="TextBox 91">
              <a:extLst>
                <a:ext uri="{FF2B5EF4-FFF2-40B4-BE49-F238E27FC236}">
                  <a16:creationId xmlns:a16="http://schemas.microsoft.com/office/drawing/2014/main" id="{1D112AD0-4963-4F45-BCE5-8EBBE750EC80}"/>
                </a:ext>
              </a:extLst>
            </xdr:cNvPr>
            <xdr:cNvSpPr txBox="1"/>
          </xdr:nvSpPr>
          <xdr:spPr>
            <a:xfrm>
              <a:off x="12489797" y="4244229"/>
              <a:ext cx="1032979" cy="653022"/>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fld id="{394C2E1A-C604-45BB-9A11-70CCC9158A6D}" type="TxLink">
                <a:rPr lang="en-US" sz="3600" b="1" i="0" u="none" strike="noStrike">
                  <a:solidFill>
                    <a:srgbClr val="002060"/>
                  </a:solidFill>
                  <a:latin typeface="Aptos Narrow"/>
                </a:rPr>
                <a:pPr algn="ctr"/>
                <a:t>664</a:t>
              </a:fld>
              <a:endParaRPr lang="en-US" sz="3600" b="1">
                <a:solidFill>
                  <a:srgbClr val="002060"/>
                </a:solidFill>
              </a:endParaRPr>
            </a:p>
          </xdr:txBody>
        </xdr:sp>
        <xdr:sp macro="" textlink="'Report Pivots'!L58">
          <xdr:nvSpPr>
            <xdr:cNvPr id="99" name="TextBox 98">
              <a:extLst>
                <a:ext uri="{FF2B5EF4-FFF2-40B4-BE49-F238E27FC236}">
                  <a16:creationId xmlns:a16="http://schemas.microsoft.com/office/drawing/2014/main" id="{A8D7AD97-C436-4A3B-B436-5909BF97A073}"/>
                </a:ext>
              </a:extLst>
            </xdr:cNvPr>
            <xdr:cNvSpPr txBox="1"/>
          </xdr:nvSpPr>
          <xdr:spPr>
            <a:xfrm>
              <a:off x="13515695" y="4265241"/>
              <a:ext cx="498662" cy="476249"/>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fld id="{4C605486-2785-43EE-9C9F-E4060690FB8A}" type="TxLink">
                <a:rPr lang="en-US" sz="1100" b="1" i="0" u="none" strike="noStrike">
                  <a:solidFill>
                    <a:schemeClr val="tx2">
                      <a:lumMod val="90000"/>
                      <a:lumOff val="10000"/>
                    </a:schemeClr>
                  </a:solidFill>
                  <a:latin typeface="Aptos Narrow"/>
                </a:rPr>
                <a:pPr algn="ctr"/>
                <a:t>506</a:t>
              </a:fld>
              <a:endParaRPr lang="en-US" sz="2000" b="1">
                <a:solidFill>
                  <a:schemeClr val="tx2">
                    <a:lumMod val="90000"/>
                    <a:lumOff val="10000"/>
                  </a:schemeClr>
                </a:solidFill>
              </a:endParaRPr>
            </a:p>
          </xdr:txBody>
        </xdr:sp>
        <xdr:sp macro="" textlink="'Report Pivots'!M58">
          <xdr:nvSpPr>
            <xdr:cNvPr id="101" name="TextBox 100">
              <a:extLst>
                <a:ext uri="{FF2B5EF4-FFF2-40B4-BE49-F238E27FC236}">
                  <a16:creationId xmlns:a16="http://schemas.microsoft.com/office/drawing/2014/main" id="{19E5DEBB-667A-435F-9F9B-C6908011B600}"/>
                </a:ext>
              </a:extLst>
            </xdr:cNvPr>
            <xdr:cNvSpPr txBox="1"/>
          </xdr:nvSpPr>
          <xdr:spPr>
            <a:xfrm>
              <a:off x="13515695" y="4620747"/>
              <a:ext cx="498662" cy="476249"/>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fld id="{735F34DB-A93E-4C94-9D8C-0B9D2935CE54}" type="TxLink">
                <a:rPr lang="en-US" sz="1100" b="1" i="0" u="none" strike="noStrike">
                  <a:solidFill>
                    <a:schemeClr val="tx2">
                      <a:lumMod val="90000"/>
                      <a:lumOff val="10000"/>
                    </a:schemeClr>
                  </a:solidFill>
                  <a:latin typeface="Aptos Narrow"/>
                </a:rPr>
                <a:pPr algn="ctr"/>
                <a:t>158</a:t>
              </a:fld>
              <a:endParaRPr lang="en-US" sz="2000" b="1">
                <a:solidFill>
                  <a:schemeClr val="tx2">
                    <a:lumMod val="90000"/>
                    <a:lumOff val="10000"/>
                  </a:schemeClr>
                </a:solidFill>
              </a:endParaRPr>
            </a:p>
          </xdr:txBody>
        </xdr:sp>
        <xdr:sp macro="" textlink="">
          <xdr:nvSpPr>
            <xdr:cNvPr id="106" name="TextBox 105">
              <a:extLst>
                <a:ext uri="{FF2B5EF4-FFF2-40B4-BE49-F238E27FC236}">
                  <a16:creationId xmlns:a16="http://schemas.microsoft.com/office/drawing/2014/main" id="{08C7069A-6759-418F-9EED-A0CB02D77942}"/>
                </a:ext>
              </a:extLst>
            </xdr:cNvPr>
            <xdr:cNvSpPr txBox="1"/>
          </xdr:nvSpPr>
          <xdr:spPr>
            <a:xfrm>
              <a:off x="14098385" y="4304182"/>
              <a:ext cx="2101103" cy="318245"/>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l"/>
              <a:r>
                <a:rPr lang="en-US" sz="1100" b="0" i="0" u="none" strike="noStrike">
                  <a:solidFill>
                    <a:schemeClr val="dk1"/>
                  </a:solidFill>
                  <a:effectLst/>
                  <a:latin typeface="+mn-lt"/>
                  <a:ea typeface="+mn-ea"/>
                  <a:cs typeface="+mn-cs"/>
                </a:rPr>
                <a:t>School of Engineering</a:t>
              </a:r>
              <a:r>
                <a:rPr lang="en-US">
                  <a:effectLst/>
                </a:rPr>
                <a:t> </a:t>
              </a:r>
              <a:endParaRPr lang="en-US" sz="1100" b="0" i="0" u="none" strike="noStrike">
                <a:solidFill>
                  <a:srgbClr val="000000"/>
                </a:solidFill>
                <a:latin typeface="Aptos Narrow"/>
              </a:endParaRPr>
            </a:p>
          </xdr:txBody>
        </xdr:sp>
        <xdr:sp macro="" textlink="">
          <xdr:nvSpPr>
            <xdr:cNvPr id="107" name="TextBox 106">
              <a:extLst>
                <a:ext uri="{FF2B5EF4-FFF2-40B4-BE49-F238E27FC236}">
                  <a16:creationId xmlns:a16="http://schemas.microsoft.com/office/drawing/2014/main" id="{5A61DD08-FC23-4A52-BFBF-EE4D986AC765}"/>
                </a:ext>
              </a:extLst>
            </xdr:cNvPr>
            <xdr:cNvSpPr txBox="1"/>
          </xdr:nvSpPr>
          <xdr:spPr>
            <a:xfrm>
              <a:off x="14098385" y="4666692"/>
              <a:ext cx="1287835" cy="340938"/>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l"/>
              <a:r>
                <a:rPr lang="en-US" sz="1100" b="0" i="0" u="none" strike="noStrike">
                  <a:solidFill>
                    <a:srgbClr val="000000"/>
                  </a:solidFill>
                  <a:latin typeface="Aptos Narrow"/>
                </a:rPr>
                <a:t>CAVAAD</a:t>
              </a:r>
            </a:p>
          </xdr:txBody>
        </xdr:sp>
      </xdr:grpSp>
      <xdr:grpSp>
        <xdr:nvGrpSpPr>
          <xdr:cNvPr id="133" name="Group 132">
            <a:extLst>
              <a:ext uri="{FF2B5EF4-FFF2-40B4-BE49-F238E27FC236}">
                <a16:creationId xmlns:a16="http://schemas.microsoft.com/office/drawing/2014/main" id="{3A1B2814-F1D1-D0B6-266B-8612D2809B91}"/>
              </a:ext>
            </a:extLst>
          </xdr:cNvPr>
          <xdr:cNvGrpSpPr/>
        </xdr:nvGrpSpPr>
        <xdr:grpSpPr>
          <a:xfrm>
            <a:off x="19622901" y="4310532"/>
            <a:ext cx="4867555" cy="1012263"/>
            <a:chOff x="12339077" y="5024905"/>
            <a:chExt cx="4867555" cy="1012263"/>
          </a:xfrm>
        </xdr:grpSpPr>
        <xdr:sp macro="" textlink="">
          <xdr:nvSpPr>
            <xdr:cNvPr id="76" name="Rectangle: Rounded Corners 4">
              <a:extLst>
                <a:ext uri="{FF2B5EF4-FFF2-40B4-BE49-F238E27FC236}">
                  <a16:creationId xmlns:a16="http://schemas.microsoft.com/office/drawing/2014/main" id="{8152BAA7-DBDA-4DA9-BC44-071EEFFA11F2}"/>
                </a:ext>
              </a:extLst>
            </xdr:cNvPr>
            <xdr:cNvSpPr/>
          </xdr:nvSpPr>
          <xdr:spPr>
            <a:xfrm>
              <a:off x="12339077" y="5024905"/>
              <a:ext cx="4867555" cy="914400"/>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endParaRPr lang="en-US" sz="1400"/>
            </a:p>
          </xdr:txBody>
        </xdr:sp>
        <xdr:grpSp>
          <xdr:nvGrpSpPr>
            <xdr:cNvPr id="127" name="Group 126">
              <a:extLst>
                <a:ext uri="{FF2B5EF4-FFF2-40B4-BE49-F238E27FC236}">
                  <a16:creationId xmlns:a16="http://schemas.microsoft.com/office/drawing/2014/main" id="{B9774F6E-7489-81FA-1FF4-E170BA8EE99C}"/>
                </a:ext>
              </a:extLst>
            </xdr:cNvPr>
            <xdr:cNvGrpSpPr/>
          </xdr:nvGrpSpPr>
          <xdr:grpSpPr>
            <a:xfrm>
              <a:off x="12468786" y="5133811"/>
              <a:ext cx="4641198" cy="903357"/>
              <a:chOff x="12468786" y="5133811"/>
              <a:chExt cx="4641198" cy="903357"/>
            </a:xfrm>
          </xdr:grpSpPr>
          <xdr:sp macro="" textlink="">
            <xdr:nvSpPr>
              <xdr:cNvPr id="83" name="TextBox 82">
                <a:extLst>
                  <a:ext uri="{FF2B5EF4-FFF2-40B4-BE49-F238E27FC236}">
                    <a16:creationId xmlns:a16="http://schemas.microsoft.com/office/drawing/2014/main" id="{4AB7565F-D2AF-4F54-ABDA-967C5B199548}"/>
                  </a:ext>
                </a:extLst>
              </xdr:cNvPr>
              <xdr:cNvSpPr txBox="1"/>
            </xdr:nvSpPr>
            <xdr:spPr>
              <a:xfrm>
                <a:off x="16038421" y="5133811"/>
                <a:ext cx="1071563"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i="0" u="none" strike="noStrike">
                    <a:solidFill>
                      <a:schemeClr val="tx1"/>
                    </a:solidFill>
                    <a:effectLst/>
                    <a:latin typeface="+mn-lt"/>
                    <a:ea typeface="+mn-ea"/>
                    <a:cs typeface="+mn-cs"/>
                  </a:rPr>
                  <a:t>Ashley</a:t>
                </a:r>
                <a:r>
                  <a:rPr lang="en-US" sz="3200">
                    <a:effectLst/>
                  </a:rPr>
                  <a:t> </a:t>
                </a:r>
                <a:endParaRPr lang="en-US" sz="3200"/>
              </a:p>
            </xdr:txBody>
          </xdr:sp>
          <xdr:sp macro="" textlink="'Report Pivots'!K59">
            <xdr:nvSpPr>
              <xdr:cNvPr id="96" name="TextBox 95">
                <a:extLst>
                  <a:ext uri="{FF2B5EF4-FFF2-40B4-BE49-F238E27FC236}">
                    <a16:creationId xmlns:a16="http://schemas.microsoft.com/office/drawing/2014/main" id="{1B2383D4-AD15-42BD-BE5F-1A3084AE9133}"/>
                  </a:ext>
                </a:extLst>
              </xdr:cNvPr>
              <xdr:cNvSpPr txBox="1"/>
            </xdr:nvSpPr>
            <xdr:spPr>
              <a:xfrm>
                <a:off x="12468786" y="5174270"/>
                <a:ext cx="1032979" cy="653022"/>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fld id="{AC5CD9D2-8B15-49B9-98F8-876E298E3DE8}" type="TxLink">
                  <a:rPr lang="en-US" sz="3600" b="1" i="0" u="none" strike="noStrike">
                    <a:solidFill>
                      <a:srgbClr val="002060"/>
                    </a:solidFill>
                    <a:latin typeface="Aptos Narrow"/>
                  </a:rPr>
                  <a:pPr algn="ctr"/>
                  <a:t>365</a:t>
                </a:fld>
                <a:endParaRPr lang="en-US" sz="3600" b="1">
                  <a:solidFill>
                    <a:srgbClr val="002060"/>
                  </a:solidFill>
                </a:endParaRPr>
              </a:p>
            </xdr:txBody>
          </xdr:sp>
          <xdr:sp macro="" textlink="'Report Pivots'!L59">
            <xdr:nvSpPr>
              <xdr:cNvPr id="102" name="TextBox 101">
                <a:extLst>
                  <a:ext uri="{FF2B5EF4-FFF2-40B4-BE49-F238E27FC236}">
                    <a16:creationId xmlns:a16="http://schemas.microsoft.com/office/drawing/2014/main" id="{33951B37-0B1C-4442-A439-EDBD2C7F3153}"/>
                  </a:ext>
                </a:extLst>
              </xdr:cNvPr>
              <xdr:cNvSpPr txBox="1"/>
            </xdr:nvSpPr>
            <xdr:spPr>
              <a:xfrm>
                <a:off x="13515695" y="5221382"/>
                <a:ext cx="498662" cy="476249"/>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fld id="{6B9096B8-D878-4483-A868-C9BE3D4B14FF}" type="TxLink">
                  <a:rPr lang="en-US" sz="1100" b="1" i="0" u="none" strike="noStrike">
                    <a:solidFill>
                      <a:schemeClr val="tx2">
                        <a:lumMod val="90000"/>
                        <a:lumOff val="10000"/>
                      </a:schemeClr>
                    </a:solidFill>
                    <a:latin typeface="Aptos Narrow"/>
                  </a:rPr>
                  <a:pPr algn="ctr"/>
                  <a:t>257</a:t>
                </a:fld>
                <a:endParaRPr lang="en-US" sz="2000" b="1">
                  <a:solidFill>
                    <a:schemeClr val="tx2">
                      <a:lumMod val="90000"/>
                      <a:lumOff val="10000"/>
                    </a:schemeClr>
                  </a:solidFill>
                </a:endParaRPr>
              </a:p>
            </xdr:txBody>
          </xdr:sp>
          <xdr:sp macro="" textlink="'Report Pivots'!M59">
            <xdr:nvSpPr>
              <xdr:cNvPr id="103" name="TextBox 102">
                <a:extLst>
                  <a:ext uri="{FF2B5EF4-FFF2-40B4-BE49-F238E27FC236}">
                    <a16:creationId xmlns:a16="http://schemas.microsoft.com/office/drawing/2014/main" id="{6C5107B2-FADD-408F-98EA-3789E495D7DE}"/>
                  </a:ext>
                </a:extLst>
              </xdr:cNvPr>
              <xdr:cNvSpPr txBox="1"/>
            </xdr:nvSpPr>
            <xdr:spPr>
              <a:xfrm>
                <a:off x="13515695" y="5555877"/>
                <a:ext cx="498662" cy="476249"/>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fld id="{E2E7CBFB-6651-47EA-A08F-C432D8278369}" type="TxLink">
                  <a:rPr lang="en-US" sz="1100" b="1" i="0" u="none" strike="noStrike">
                    <a:solidFill>
                      <a:schemeClr val="tx2">
                        <a:lumMod val="90000"/>
                        <a:lumOff val="10000"/>
                      </a:schemeClr>
                    </a:solidFill>
                    <a:latin typeface="Aptos Narrow"/>
                  </a:rPr>
                  <a:pPr algn="ctr"/>
                  <a:t>108</a:t>
                </a:fld>
                <a:endParaRPr lang="en-US" sz="2000" b="1">
                  <a:solidFill>
                    <a:schemeClr val="tx2">
                      <a:lumMod val="90000"/>
                      <a:lumOff val="10000"/>
                    </a:schemeClr>
                  </a:solidFill>
                </a:endParaRPr>
              </a:p>
            </xdr:txBody>
          </xdr:sp>
          <xdr:sp macro="" textlink="">
            <xdr:nvSpPr>
              <xdr:cNvPr id="108" name="TextBox 107">
                <a:extLst>
                  <a:ext uri="{FF2B5EF4-FFF2-40B4-BE49-F238E27FC236}">
                    <a16:creationId xmlns:a16="http://schemas.microsoft.com/office/drawing/2014/main" id="{C93F5096-C811-401B-93D7-8CCCC1FD8C74}"/>
                  </a:ext>
                </a:extLst>
              </xdr:cNvPr>
              <xdr:cNvSpPr txBox="1"/>
            </xdr:nvSpPr>
            <xdr:spPr>
              <a:xfrm>
                <a:off x="13950484" y="5197290"/>
                <a:ext cx="1457604" cy="476249"/>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n-US" sz="1100" b="0" i="0" u="none" strike="noStrike">
                    <a:solidFill>
                      <a:schemeClr val="dk1"/>
                    </a:solidFill>
                    <a:effectLst/>
                    <a:latin typeface="+mn-lt"/>
                    <a:ea typeface="+mn-ea"/>
                    <a:cs typeface="+mn-cs"/>
                  </a:rPr>
                  <a:t>School of Business</a:t>
                </a:r>
                <a:r>
                  <a:rPr lang="en-US">
                    <a:effectLst/>
                  </a:rPr>
                  <a:t> </a:t>
                </a:r>
                <a:endParaRPr lang="en-US" sz="1100" b="0" i="0" u="none" strike="noStrike">
                  <a:solidFill>
                    <a:srgbClr val="000000"/>
                  </a:solidFill>
                  <a:latin typeface="Aptos Narrow"/>
                </a:endParaRPr>
              </a:p>
            </xdr:txBody>
          </xdr:sp>
          <xdr:sp macro="" textlink="">
            <xdr:nvSpPr>
              <xdr:cNvPr id="111" name="TextBox 110">
                <a:extLst>
                  <a:ext uri="{FF2B5EF4-FFF2-40B4-BE49-F238E27FC236}">
                    <a16:creationId xmlns:a16="http://schemas.microsoft.com/office/drawing/2014/main" id="{755148AA-2FB5-4E13-B300-FFD9CA91EC79}"/>
                  </a:ext>
                </a:extLst>
              </xdr:cNvPr>
              <xdr:cNvSpPr txBox="1"/>
            </xdr:nvSpPr>
            <xdr:spPr>
              <a:xfrm>
                <a:off x="13958327" y="5560919"/>
                <a:ext cx="1912004" cy="476249"/>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n-US" sz="1100" b="0" i="0" u="none" strike="noStrike">
                    <a:solidFill>
                      <a:schemeClr val="dk1"/>
                    </a:solidFill>
                    <a:effectLst/>
                    <a:latin typeface="+mn-lt"/>
                    <a:ea typeface="+mn-ea"/>
                    <a:cs typeface="+mn-cs"/>
                  </a:rPr>
                  <a:t>School of Arts and Sciences</a:t>
                </a:r>
                <a:r>
                  <a:rPr lang="en-US">
                    <a:effectLst/>
                  </a:rPr>
                  <a:t> </a:t>
                </a:r>
                <a:endParaRPr lang="en-US" sz="1100" b="0" i="0" u="none" strike="noStrike">
                  <a:solidFill>
                    <a:srgbClr val="000000"/>
                  </a:solidFill>
                  <a:latin typeface="Aptos Narrow"/>
                </a:endParaRPr>
              </a:p>
            </xdr:txBody>
          </xdr:sp>
        </xdr:grpSp>
      </xdr:grpSp>
      <xdr:grpSp>
        <xdr:nvGrpSpPr>
          <xdr:cNvPr id="128" name="Group 127">
            <a:extLst>
              <a:ext uri="{FF2B5EF4-FFF2-40B4-BE49-F238E27FC236}">
                <a16:creationId xmlns:a16="http://schemas.microsoft.com/office/drawing/2014/main" id="{EF6332E0-4D8D-29B0-642C-2CAFC4DE6320}"/>
              </a:ext>
            </a:extLst>
          </xdr:cNvPr>
          <xdr:cNvGrpSpPr/>
        </xdr:nvGrpSpPr>
        <xdr:grpSpPr>
          <a:xfrm>
            <a:off x="19622901" y="5224278"/>
            <a:ext cx="4867555" cy="1008995"/>
            <a:chOff x="12339077" y="5938651"/>
            <a:chExt cx="4867555" cy="1008995"/>
          </a:xfrm>
        </xdr:grpSpPr>
        <xdr:sp macro="" textlink="">
          <xdr:nvSpPr>
            <xdr:cNvPr id="77" name="Rectangle: Rounded Corners 4">
              <a:extLst>
                <a:ext uri="{FF2B5EF4-FFF2-40B4-BE49-F238E27FC236}">
                  <a16:creationId xmlns:a16="http://schemas.microsoft.com/office/drawing/2014/main" id="{174DC6E1-7B7E-4C47-AF64-4061E1A6C1F2}"/>
                </a:ext>
              </a:extLst>
            </xdr:cNvPr>
            <xdr:cNvSpPr/>
          </xdr:nvSpPr>
          <xdr:spPr>
            <a:xfrm>
              <a:off x="12339077" y="5938651"/>
              <a:ext cx="4867555" cy="914400"/>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endParaRPr lang="en-US" sz="1400"/>
            </a:p>
          </xdr:txBody>
        </xdr:sp>
        <xdr:sp macro="" textlink="">
          <xdr:nvSpPr>
            <xdr:cNvPr id="84" name="TextBox 83">
              <a:extLst>
                <a:ext uri="{FF2B5EF4-FFF2-40B4-BE49-F238E27FC236}">
                  <a16:creationId xmlns:a16="http://schemas.microsoft.com/office/drawing/2014/main" id="{D3CEAFC4-1619-45AF-A805-DF087DD6A7A7}"/>
                </a:ext>
              </a:extLst>
            </xdr:cNvPr>
            <xdr:cNvSpPr txBox="1"/>
          </xdr:nvSpPr>
          <xdr:spPr>
            <a:xfrm>
              <a:off x="16038421" y="6046451"/>
              <a:ext cx="1071563"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i="0" u="none" strike="noStrike">
                  <a:solidFill>
                    <a:schemeClr val="tx1"/>
                  </a:solidFill>
                  <a:effectLst/>
                  <a:latin typeface="+mn-lt"/>
                  <a:ea typeface="+mn-ea"/>
                  <a:cs typeface="+mn-cs"/>
                </a:rPr>
                <a:t>Ladonna</a:t>
              </a:r>
              <a:r>
                <a:rPr lang="en-US" sz="3200">
                  <a:effectLst/>
                </a:rPr>
                <a:t>  </a:t>
              </a:r>
              <a:endParaRPr lang="en-US" sz="3200"/>
            </a:p>
          </xdr:txBody>
        </xdr:sp>
        <xdr:sp macro="" textlink="'Report Pivots'!K60">
          <xdr:nvSpPr>
            <xdr:cNvPr id="97" name="TextBox 96">
              <a:extLst>
                <a:ext uri="{FF2B5EF4-FFF2-40B4-BE49-F238E27FC236}">
                  <a16:creationId xmlns:a16="http://schemas.microsoft.com/office/drawing/2014/main" id="{45C189B6-F11B-429E-B86F-E62FA451142A}"/>
                </a:ext>
              </a:extLst>
            </xdr:cNvPr>
            <xdr:cNvSpPr txBox="1"/>
          </xdr:nvSpPr>
          <xdr:spPr>
            <a:xfrm>
              <a:off x="12468786" y="6104311"/>
              <a:ext cx="1032979" cy="653022"/>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fld id="{4B2CA928-A0DB-4531-8542-143E5BE544C9}" type="TxLink">
                <a:rPr lang="en-US" sz="3600" b="1" i="0" u="none" strike="noStrike">
                  <a:solidFill>
                    <a:srgbClr val="002060"/>
                  </a:solidFill>
                  <a:latin typeface="Aptos Narrow"/>
                </a:rPr>
                <a:pPr algn="ctr"/>
                <a:t>204</a:t>
              </a:fld>
              <a:endParaRPr lang="en-US" sz="3600" b="1">
                <a:solidFill>
                  <a:srgbClr val="002060"/>
                </a:solidFill>
              </a:endParaRPr>
            </a:p>
          </xdr:txBody>
        </xdr:sp>
        <xdr:sp macro="" textlink="'Report Pivots'!L60">
          <xdr:nvSpPr>
            <xdr:cNvPr id="104" name="TextBox 103">
              <a:extLst>
                <a:ext uri="{FF2B5EF4-FFF2-40B4-BE49-F238E27FC236}">
                  <a16:creationId xmlns:a16="http://schemas.microsoft.com/office/drawing/2014/main" id="{A3F8EB3F-9C08-4CB6-87B9-01DD04A357DD}"/>
                </a:ext>
              </a:extLst>
            </xdr:cNvPr>
            <xdr:cNvSpPr txBox="1"/>
          </xdr:nvSpPr>
          <xdr:spPr>
            <a:xfrm>
              <a:off x="13515695" y="6135502"/>
              <a:ext cx="498662" cy="476249"/>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fld id="{3D43A88C-3143-4D86-92FB-C9C57F12B7E9}" type="TxLink">
                <a:rPr lang="en-US" sz="1100" b="1" i="0" u="none" strike="noStrike">
                  <a:solidFill>
                    <a:schemeClr val="tx2">
                      <a:lumMod val="90000"/>
                      <a:lumOff val="10000"/>
                    </a:schemeClr>
                  </a:solidFill>
                  <a:latin typeface="Aptos Narrow"/>
                </a:rPr>
                <a:pPr algn="ctr"/>
                <a:t>198</a:t>
              </a:fld>
              <a:endParaRPr lang="en-US" sz="2000" b="1">
                <a:solidFill>
                  <a:schemeClr val="tx2">
                    <a:lumMod val="90000"/>
                    <a:lumOff val="10000"/>
                  </a:schemeClr>
                </a:solidFill>
              </a:endParaRPr>
            </a:p>
          </xdr:txBody>
        </xdr:sp>
        <xdr:sp macro="" textlink="'Report Pivots'!M60">
          <xdr:nvSpPr>
            <xdr:cNvPr id="105" name="TextBox 104">
              <a:extLst>
                <a:ext uri="{FF2B5EF4-FFF2-40B4-BE49-F238E27FC236}">
                  <a16:creationId xmlns:a16="http://schemas.microsoft.com/office/drawing/2014/main" id="{DB039DF7-F564-44ED-BE0C-5D8191D739A7}"/>
                </a:ext>
              </a:extLst>
            </xdr:cNvPr>
            <xdr:cNvSpPr txBox="1"/>
          </xdr:nvSpPr>
          <xdr:spPr>
            <a:xfrm>
              <a:off x="13515695" y="6462993"/>
              <a:ext cx="498662" cy="476249"/>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fld id="{4CF8FD45-6B08-4AE3-926E-2A27C12DF277}" type="TxLink">
                <a:rPr lang="en-US" sz="1100" b="1" i="0" u="none" strike="noStrike">
                  <a:solidFill>
                    <a:schemeClr val="tx2">
                      <a:lumMod val="90000"/>
                      <a:lumOff val="10000"/>
                    </a:schemeClr>
                  </a:solidFill>
                  <a:latin typeface="Aptos Narrow"/>
                </a:rPr>
                <a:pPr algn="ctr"/>
                <a:t>6</a:t>
              </a:fld>
              <a:endParaRPr lang="en-US" sz="2000" b="1">
                <a:solidFill>
                  <a:schemeClr val="tx2">
                    <a:lumMod val="90000"/>
                    <a:lumOff val="10000"/>
                  </a:schemeClr>
                </a:solidFill>
              </a:endParaRPr>
            </a:p>
          </xdr:txBody>
        </xdr:sp>
        <xdr:sp macro="" textlink="">
          <xdr:nvSpPr>
            <xdr:cNvPr id="112" name="TextBox 111">
              <a:extLst>
                <a:ext uri="{FF2B5EF4-FFF2-40B4-BE49-F238E27FC236}">
                  <a16:creationId xmlns:a16="http://schemas.microsoft.com/office/drawing/2014/main" id="{3FF72A2C-A02A-4836-A64A-BB7EE1ED71DB}"/>
                </a:ext>
              </a:extLst>
            </xdr:cNvPr>
            <xdr:cNvSpPr txBox="1"/>
          </xdr:nvSpPr>
          <xdr:spPr>
            <a:xfrm>
              <a:off x="13832260" y="6142226"/>
              <a:ext cx="1680883" cy="322168"/>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n-US" sz="1100" b="0" i="0" u="none" strike="noStrike">
                  <a:solidFill>
                    <a:schemeClr val="dk1"/>
                  </a:solidFill>
                  <a:effectLst/>
                  <a:latin typeface="+mn-lt"/>
                  <a:ea typeface="+mn-ea"/>
                  <a:cs typeface="+mn-cs"/>
                </a:rPr>
                <a:t>School of Education</a:t>
              </a:r>
              <a:r>
                <a:rPr lang="en-US">
                  <a:effectLst/>
                </a:rPr>
                <a:t> </a:t>
              </a:r>
              <a:endParaRPr lang="en-US" sz="1100" b="0" i="0" u="none" strike="noStrike">
                <a:solidFill>
                  <a:srgbClr val="000000"/>
                </a:solidFill>
                <a:latin typeface="Aptos Narrow"/>
              </a:endParaRPr>
            </a:p>
          </xdr:txBody>
        </xdr:sp>
        <xdr:sp macro="" textlink="">
          <xdr:nvSpPr>
            <xdr:cNvPr id="114" name="TextBox 113">
              <a:extLst>
                <a:ext uri="{FF2B5EF4-FFF2-40B4-BE49-F238E27FC236}">
                  <a16:creationId xmlns:a16="http://schemas.microsoft.com/office/drawing/2014/main" id="{E7CFDB40-9A92-4CD8-A815-95053A0891F4}"/>
                </a:ext>
              </a:extLst>
            </xdr:cNvPr>
            <xdr:cNvSpPr txBox="1"/>
          </xdr:nvSpPr>
          <xdr:spPr>
            <a:xfrm>
              <a:off x="13993346" y="6471397"/>
              <a:ext cx="1624853" cy="476249"/>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n-US" sz="1100" b="0" i="0" u="none" strike="noStrike">
                  <a:solidFill>
                    <a:schemeClr val="dk1"/>
                  </a:solidFill>
                  <a:effectLst/>
                  <a:latin typeface="+mn-lt"/>
                  <a:ea typeface="+mn-ea"/>
                  <a:cs typeface="+mn-cs"/>
                </a:rPr>
                <a:t>School of Performing Arts</a:t>
              </a:r>
              <a:r>
                <a:rPr lang="en-US">
                  <a:effectLst/>
                </a:rPr>
                <a:t> </a:t>
              </a:r>
              <a:endParaRPr lang="en-US" sz="1100" b="0" i="0" u="none" strike="noStrike">
                <a:solidFill>
                  <a:srgbClr val="000000"/>
                </a:solidFill>
                <a:latin typeface="Aptos Narrow"/>
              </a:endParaRPr>
            </a:p>
          </xdr:txBody>
        </xdr:sp>
      </xdr:grpSp>
      <xdr:grpSp>
        <xdr:nvGrpSpPr>
          <xdr:cNvPr id="129" name="Group 128">
            <a:extLst>
              <a:ext uri="{FF2B5EF4-FFF2-40B4-BE49-F238E27FC236}">
                <a16:creationId xmlns:a16="http://schemas.microsoft.com/office/drawing/2014/main" id="{42A353F7-958D-FD09-3CA6-47175DD9D4F1}"/>
              </a:ext>
            </a:extLst>
          </xdr:cNvPr>
          <xdr:cNvGrpSpPr/>
        </xdr:nvGrpSpPr>
        <xdr:grpSpPr>
          <a:xfrm>
            <a:off x="19622901" y="6138024"/>
            <a:ext cx="4867555" cy="1008528"/>
            <a:chOff x="12339077" y="6852397"/>
            <a:chExt cx="4867555" cy="1008528"/>
          </a:xfrm>
        </xdr:grpSpPr>
        <xdr:sp macro="" textlink="">
          <xdr:nvSpPr>
            <xdr:cNvPr id="78" name="Rectangle: Rounded Corners 4">
              <a:extLst>
                <a:ext uri="{FF2B5EF4-FFF2-40B4-BE49-F238E27FC236}">
                  <a16:creationId xmlns:a16="http://schemas.microsoft.com/office/drawing/2014/main" id="{30982ECC-3A99-4848-8857-5421A039F158}"/>
                </a:ext>
              </a:extLst>
            </xdr:cNvPr>
            <xdr:cNvSpPr/>
          </xdr:nvSpPr>
          <xdr:spPr>
            <a:xfrm>
              <a:off x="12339077" y="6852397"/>
              <a:ext cx="4867555" cy="914400"/>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endParaRPr lang="en-US" sz="1400"/>
            </a:p>
          </xdr:txBody>
        </xdr:sp>
        <xdr:sp macro="" textlink="">
          <xdr:nvSpPr>
            <xdr:cNvPr id="85" name="TextBox 84">
              <a:extLst>
                <a:ext uri="{FF2B5EF4-FFF2-40B4-BE49-F238E27FC236}">
                  <a16:creationId xmlns:a16="http://schemas.microsoft.com/office/drawing/2014/main" id="{500B0850-A7CD-463A-85C9-332D47A553D9}"/>
                </a:ext>
              </a:extLst>
            </xdr:cNvPr>
            <xdr:cNvSpPr txBox="1"/>
          </xdr:nvSpPr>
          <xdr:spPr>
            <a:xfrm>
              <a:off x="16038421" y="6959091"/>
              <a:ext cx="1071563"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i="0" u="none" strike="noStrike">
                  <a:solidFill>
                    <a:schemeClr val="tx1"/>
                  </a:solidFill>
                  <a:effectLst/>
                  <a:latin typeface="+mn-lt"/>
                  <a:ea typeface="+mn-ea"/>
                  <a:cs typeface="+mn-cs"/>
                </a:rPr>
                <a:t>Erick</a:t>
              </a:r>
              <a:r>
                <a:rPr lang="en-US" sz="3200">
                  <a:effectLst/>
                </a:rPr>
                <a:t>  </a:t>
              </a:r>
              <a:endParaRPr lang="en-US" sz="3200"/>
            </a:p>
          </xdr:txBody>
        </xdr:sp>
        <xdr:sp macro="" textlink="'Report Pivots'!K61">
          <xdr:nvSpPr>
            <xdr:cNvPr id="95" name="TextBox 94">
              <a:extLst>
                <a:ext uri="{FF2B5EF4-FFF2-40B4-BE49-F238E27FC236}">
                  <a16:creationId xmlns:a16="http://schemas.microsoft.com/office/drawing/2014/main" id="{C56ECA35-E89C-4CD2-A084-9B15CE4A7755}"/>
                </a:ext>
              </a:extLst>
            </xdr:cNvPr>
            <xdr:cNvSpPr txBox="1"/>
          </xdr:nvSpPr>
          <xdr:spPr>
            <a:xfrm>
              <a:off x="12468786" y="7034352"/>
              <a:ext cx="1032979" cy="653022"/>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fld id="{66BAE236-D081-47B5-8317-19FA23A0ED56}" type="TxLink">
                <a:rPr lang="en-US" sz="3600" b="1" i="0" u="none" strike="noStrike">
                  <a:solidFill>
                    <a:srgbClr val="002060"/>
                  </a:solidFill>
                  <a:latin typeface="Aptos Narrow"/>
                </a:rPr>
                <a:pPr algn="ctr"/>
                <a:t>131</a:t>
              </a:fld>
              <a:endParaRPr lang="en-US" sz="3600" b="1">
                <a:solidFill>
                  <a:srgbClr val="002060"/>
                </a:solidFill>
              </a:endParaRPr>
            </a:p>
          </xdr:txBody>
        </xdr:sp>
        <xdr:sp macro="" textlink="">
          <xdr:nvSpPr>
            <xdr:cNvPr id="115" name="TextBox 114">
              <a:extLst>
                <a:ext uri="{FF2B5EF4-FFF2-40B4-BE49-F238E27FC236}">
                  <a16:creationId xmlns:a16="http://schemas.microsoft.com/office/drawing/2014/main" id="{472A43B5-D06C-429D-BAC6-D313764FE0E1}"/>
                </a:ext>
              </a:extLst>
            </xdr:cNvPr>
            <xdr:cNvSpPr txBox="1"/>
          </xdr:nvSpPr>
          <xdr:spPr>
            <a:xfrm>
              <a:off x="13909301" y="7017686"/>
              <a:ext cx="1365717" cy="28715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n-US" sz="1100" b="0" i="0" u="none" strike="noStrike">
                  <a:solidFill>
                    <a:schemeClr val="dk1"/>
                  </a:solidFill>
                  <a:effectLst/>
                  <a:latin typeface="+mn-lt"/>
                  <a:ea typeface="+mn-ea"/>
                  <a:cs typeface="+mn-cs"/>
                </a:rPr>
                <a:t>School of Nursing</a:t>
              </a:r>
              <a:r>
                <a:rPr lang="en-US">
                  <a:effectLst/>
                </a:rPr>
                <a:t> </a:t>
              </a:r>
              <a:endParaRPr lang="en-US" sz="1100" b="0" i="0" u="none" strike="noStrike">
                <a:solidFill>
                  <a:srgbClr val="000000"/>
                </a:solidFill>
                <a:latin typeface="Aptos Narrow"/>
              </a:endParaRPr>
            </a:p>
          </xdr:txBody>
        </xdr:sp>
        <xdr:sp macro="" textlink="'Report Pivots'!L61">
          <xdr:nvSpPr>
            <xdr:cNvPr id="116" name="TextBox 115">
              <a:extLst>
                <a:ext uri="{FF2B5EF4-FFF2-40B4-BE49-F238E27FC236}">
                  <a16:creationId xmlns:a16="http://schemas.microsoft.com/office/drawing/2014/main" id="{4A99C247-31D7-4767-B822-72A31A0428BA}"/>
                </a:ext>
              </a:extLst>
            </xdr:cNvPr>
            <xdr:cNvSpPr txBox="1"/>
          </xdr:nvSpPr>
          <xdr:spPr>
            <a:xfrm>
              <a:off x="13515695" y="7006478"/>
              <a:ext cx="498662" cy="476249"/>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fld id="{13C79C99-CE58-413C-B481-91DCA82CC67B}" type="TxLink">
                <a:rPr lang="en-US" sz="1100" b="1" i="0" u="none" strike="noStrike">
                  <a:solidFill>
                    <a:schemeClr val="tx2">
                      <a:lumMod val="90000"/>
                      <a:lumOff val="10000"/>
                    </a:schemeClr>
                  </a:solidFill>
                  <a:latin typeface="Aptos Narrow"/>
                </a:rPr>
                <a:pPr algn="ctr"/>
                <a:t>112</a:t>
              </a:fld>
              <a:endParaRPr lang="en-US" sz="2000" b="1">
                <a:solidFill>
                  <a:schemeClr val="tx2">
                    <a:lumMod val="90000"/>
                    <a:lumOff val="10000"/>
                  </a:schemeClr>
                </a:solidFill>
              </a:endParaRPr>
            </a:p>
          </xdr:txBody>
        </xdr:sp>
        <xdr:sp macro="" textlink="'Report Pivots'!M61">
          <xdr:nvSpPr>
            <xdr:cNvPr id="117" name="TextBox 116">
              <a:extLst>
                <a:ext uri="{FF2B5EF4-FFF2-40B4-BE49-F238E27FC236}">
                  <a16:creationId xmlns:a16="http://schemas.microsoft.com/office/drawing/2014/main" id="{EEE76E7F-27B1-4BE4-AE73-0A511E889357}"/>
                </a:ext>
              </a:extLst>
            </xdr:cNvPr>
            <xdr:cNvSpPr txBox="1"/>
          </xdr:nvSpPr>
          <xdr:spPr>
            <a:xfrm>
              <a:off x="13515695" y="7384676"/>
              <a:ext cx="498662" cy="476249"/>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fld id="{BD601D0F-D7FD-42A7-ABFA-E9E0E6E664D7}" type="TxLink">
                <a:rPr lang="en-US" sz="1100" b="1" i="0" u="none" strike="noStrike">
                  <a:solidFill>
                    <a:schemeClr val="tx2">
                      <a:lumMod val="90000"/>
                      <a:lumOff val="10000"/>
                    </a:schemeClr>
                  </a:solidFill>
                  <a:latin typeface="Aptos Narrow"/>
                </a:rPr>
                <a:pPr algn="ctr"/>
                <a:t>19</a:t>
              </a:fld>
              <a:endParaRPr lang="en-US" sz="2000" b="1">
                <a:solidFill>
                  <a:schemeClr val="tx2">
                    <a:lumMod val="90000"/>
                    <a:lumOff val="10000"/>
                  </a:schemeClr>
                </a:solidFill>
              </a:endParaRPr>
            </a:p>
          </xdr:txBody>
        </xdr:sp>
        <xdr:sp macro="" textlink="">
          <xdr:nvSpPr>
            <xdr:cNvPr id="119" name="TextBox 118">
              <a:extLst>
                <a:ext uri="{FF2B5EF4-FFF2-40B4-BE49-F238E27FC236}">
                  <a16:creationId xmlns:a16="http://schemas.microsoft.com/office/drawing/2014/main" id="{BBF9213B-076C-45F6-B49F-F166CB23CC36}"/>
                </a:ext>
              </a:extLst>
            </xdr:cNvPr>
            <xdr:cNvSpPr txBox="1"/>
          </xdr:nvSpPr>
          <xdr:spPr>
            <a:xfrm>
              <a:off x="13823578" y="7331169"/>
              <a:ext cx="1605522" cy="476249"/>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n-US" sz="1100" b="0" i="0" u="none" strike="noStrike">
                  <a:solidFill>
                    <a:schemeClr val="dk1"/>
                  </a:solidFill>
                  <a:effectLst/>
                  <a:latin typeface="+mn-lt"/>
                  <a:ea typeface="+mn-ea"/>
                  <a:cs typeface="+mn-cs"/>
                </a:rPr>
                <a:t>School of Christian Ministries</a:t>
              </a:r>
              <a:r>
                <a:rPr lang="en-US">
                  <a:effectLst/>
                </a:rPr>
                <a:t> </a:t>
              </a:r>
              <a:endParaRPr lang="en-US" sz="1100" b="0" i="0" u="none" strike="noStrike">
                <a:solidFill>
                  <a:srgbClr val="000000"/>
                </a:solidFill>
                <a:latin typeface="Aptos Narrow"/>
              </a:endParaRPr>
            </a:p>
          </xdr:txBody>
        </xdr:sp>
      </xdr:grpSp>
      <xdr:grpSp>
        <xdr:nvGrpSpPr>
          <xdr:cNvPr id="132" name="Group 131">
            <a:extLst>
              <a:ext uri="{FF2B5EF4-FFF2-40B4-BE49-F238E27FC236}">
                <a16:creationId xmlns:a16="http://schemas.microsoft.com/office/drawing/2014/main" id="{BD262D84-A635-1667-0E39-A807C76541E9}"/>
              </a:ext>
            </a:extLst>
          </xdr:cNvPr>
          <xdr:cNvGrpSpPr/>
        </xdr:nvGrpSpPr>
        <xdr:grpSpPr>
          <a:xfrm>
            <a:off x="19622901" y="8879264"/>
            <a:ext cx="4867555" cy="914400"/>
            <a:chOff x="12339077" y="9593637"/>
            <a:chExt cx="4867555" cy="914400"/>
          </a:xfrm>
        </xdr:grpSpPr>
        <xdr:sp macro="" textlink="">
          <xdr:nvSpPr>
            <xdr:cNvPr id="81" name="Rectangle: Rounded Corners 4">
              <a:extLst>
                <a:ext uri="{FF2B5EF4-FFF2-40B4-BE49-F238E27FC236}">
                  <a16:creationId xmlns:a16="http://schemas.microsoft.com/office/drawing/2014/main" id="{E1FD46D8-3DB6-4EBC-BF67-5324E8A95114}"/>
                </a:ext>
              </a:extLst>
            </xdr:cNvPr>
            <xdr:cNvSpPr/>
          </xdr:nvSpPr>
          <xdr:spPr>
            <a:xfrm>
              <a:off x="12339077" y="9593637"/>
              <a:ext cx="4867555" cy="914400"/>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endParaRPr lang="en-US" sz="1400"/>
            </a:p>
          </xdr:txBody>
        </xdr:sp>
        <xdr:sp macro="" textlink="">
          <xdr:nvSpPr>
            <xdr:cNvPr id="88" name="TextBox 87">
              <a:extLst>
                <a:ext uri="{FF2B5EF4-FFF2-40B4-BE49-F238E27FC236}">
                  <a16:creationId xmlns:a16="http://schemas.microsoft.com/office/drawing/2014/main" id="{A55BADE8-D609-4E13-9EBF-F9C7BAF90407}"/>
                </a:ext>
              </a:extLst>
            </xdr:cNvPr>
            <xdr:cNvSpPr txBox="1"/>
          </xdr:nvSpPr>
          <xdr:spPr>
            <a:xfrm>
              <a:off x="16059432" y="9697012"/>
              <a:ext cx="1071563"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i="0" u="none" strike="noStrike">
                  <a:solidFill>
                    <a:schemeClr val="tx1"/>
                  </a:solidFill>
                  <a:effectLst/>
                  <a:latin typeface="+mn-lt"/>
                  <a:ea typeface="+mn-ea"/>
                  <a:cs typeface="+mn-cs"/>
                </a:rPr>
                <a:t>None</a:t>
              </a:r>
              <a:r>
                <a:rPr lang="en-US" sz="3200">
                  <a:effectLst/>
                </a:rPr>
                <a:t>  </a:t>
              </a:r>
              <a:endParaRPr lang="en-US" sz="3200"/>
            </a:p>
          </xdr:txBody>
        </xdr:sp>
        <xdr:sp macro="" textlink="'Report Pivots'!K64">
          <xdr:nvSpPr>
            <xdr:cNvPr id="98" name="TextBox 97">
              <a:extLst>
                <a:ext uri="{FF2B5EF4-FFF2-40B4-BE49-F238E27FC236}">
                  <a16:creationId xmlns:a16="http://schemas.microsoft.com/office/drawing/2014/main" id="{C78D8D7A-6135-4484-8DC7-BB35BA341717}"/>
                </a:ext>
              </a:extLst>
            </xdr:cNvPr>
            <xdr:cNvSpPr txBox="1"/>
          </xdr:nvSpPr>
          <xdr:spPr>
            <a:xfrm>
              <a:off x="12482794" y="9824477"/>
              <a:ext cx="1032979" cy="653022"/>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fld id="{EA2C9F72-0384-4D16-8698-BE17AA10A840}" type="TxLink">
                <a:rPr lang="en-US" sz="3600" b="1" i="0" u="none" strike="noStrike">
                  <a:solidFill>
                    <a:srgbClr val="002060"/>
                  </a:solidFill>
                  <a:latin typeface="Aptos Narrow"/>
                </a:rPr>
                <a:pPr algn="ctr"/>
                <a:t>3</a:t>
              </a:fld>
              <a:endParaRPr lang="en-US" sz="3600" b="1">
                <a:solidFill>
                  <a:srgbClr val="002060"/>
                </a:solidFill>
              </a:endParaRPr>
            </a:p>
          </xdr:txBody>
        </xdr:sp>
        <xdr:sp macro="" textlink="">
          <xdr:nvSpPr>
            <xdr:cNvPr id="113" name="TextBox 112">
              <a:extLst>
                <a:ext uri="{FF2B5EF4-FFF2-40B4-BE49-F238E27FC236}">
                  <a16:creationId xmlns:a16="http://schemas.microsoft.com/office/drawing/2014/main" id="{F05485C7-AC15-4829-AD5C-3F3CFC86D006}"/>
                </a:ext>
              </a:extLst>
            </xdr:cNvPr>
            <xdr:cNvSpPr txBox="1"/>
          </xdr:nvSpPr>
          <xdr:spPr>
            <a:xfrm>
              <a:off x="13783236" y="9938218"/>
              <a:ext cx="1239650" cy="476249"/>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n-US" sz="1100" b="0" i="0" u="none" strike="noStrike">
                  <a:solidFill>
                    <a:schemeClr val="dk1"/>
                  </a:solidFill>
                  <a:effectLst/>
                  <a:latin typeface="+mn-lt"/>
                  <a:ea typeface="+mn-ea"/>
                  <a:cs typeface="+mn-cs"/>
                </a:rPr>
                <a:t>Undeclared</a:t>
              </a:r>
              <a:r>
                <a:rPr lang="en-US">
                  <a:effectLst/>
                </a:rPr>
                <a:t> </a:t>
              </a:r>
              <a:endParaRPr lang="en-US" sz="1100" b="0" i="0" u="none" strike="noStrike">
                <a:solidFill>
                  <a:srgbClr val="000000"/>
                </a:solidFill>
                <a:latin typeface="Aptos Narrow"/>
              </a:endParaRPr>
            </a:p>
          </xdr:txBody>
        </xdr:sp>
        <xdr:sp macro="" textlink="'Report Pivots'!L64">
          <xdr:nvSpPr>
            <xdr:cNvPr id="123" name="TextBox 122">
              <a:extLst>
                <a:ext uri="{FF2B5EF4-FFF2-40B4-BE49-F238E27FC236}">
                  <a16:creationId xmlns:a16="http://schemas.microsoft.com/office/drawing/2014/main" id="{7A2B46FC-8969-4C67-B758-F63B5E400F87}"/>
                </a:ext>
              </a:extLst>
            </xdr:cNvPr>
            <xdr:cNvSpPr txBox="1"/>
          </xdr:nvSpPr>
          <xdr:spPr>
            <a:xfrm>
              <a:off x="13515694" y="9936817"/>
              <a:ext cx="498662" cy="476249"/>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fld id="{225A0069-48D1-4C5B-933A-91285326FFC4}" type="TxLink">
                <a:rPr lang="en-US" sz="1100" b="1" i="0" u="none" strike="noStrike">
                  <a:solidFill>
                    <a:schemeClr val="tx2">
                      <a:lumMod val="90000"/>
                      <a:lumOff val="10000"/>
                    </a:schemeClr>
                  </a:solidFill>
                  <a:latin typeface="Aptos Narrow"/>
                </a:rPr>
                <a:pPr algn="ctr"/>
                <a:t>3</a:t>
              </a:fld>
              <a:endParaRPr lang="en-US" sz="2000" b="1">
                <a:solidFill>
                  <a:schemeClr val="tx2">
                    <a:lumMod val="90000"/>
                    <a:lumOff val="10000"/>
                  </a:schemeClr>
                </a:solidFill>
              </a:endParaRPr>
            </a:p>
          </xdr:txBody>
        </xdr:sp>
      </xdr:grpSp>
      <xdr:grpSp>
        <xdr:nvGrpSpPr>
          <xdr:cNvPr id="130" name="Group 129">
            <a:extLst>
              <a:ext uri="{FF2B5EF4-FFF2-40B4-BE49-F238E27FC236}">
                <a16:creationId xmlns:a16="http://schemas.microsoft.com/office/drawing/2014/main" id="{BB0B90FB-5E5F-442F-7A28-8F1200E394CD}"/>
              </a:ext>
            </a:extLst>
          </xdr:cNvPr>
          <xdr:cNvGrpSpPr/>
        </xdr:nvGrpSpPr>
        <xdr:grpSpPr>
          <a:xfrm>
            <a:off x="19622901" y="7051770"/>
            <a:ext cx="4867555" cy="914400"/>
            <a:chOff x="12339077" y="7766143"/>
            <a:chExt cx="4867555" cy="914400"/>
          </a:xfrm>
        </xdr:grpSpPr>
        <xdr:sp macro="" textlink="">
          <xdr:nvSpPr>
            <xdr:cNvPr id="79" name="Rectangle: Rounded Corners 4">
              <a:extLst>
                <a:ext uri="{FF2B5EF4-FFF2-40B4-BE49-F238E27FC236}">
                  <a16:creationId xmlns:a16="http://schemas.microsoft.com/office/drawing/2014/main" id="{B95FAA4A-BCC6-47C1-AFC6-F4100B1A5E08}"/>
                </a:ext>
              </a:extLst>
            </xdr:cNvPr>
            <xdr:cNvSpPr/>
          </xdr:nvSpPr>
          <xdr:spPr>
            <a:xfrm>
              <a:off x="12339077" y="7766143"/>
              <a:ext cx="4867555" cy="914400"/>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endParaRPr lang="en-US" sz="1400"/>
            </a:p>
          </xdr:txBody>
        </xdr:sp>
        <xdr:sp macro="" textlink="">
          <xdr:nvSpPr>
            <xdr:cNvPr id="87" name="TextBox 86">
              <a:extLst>
                <a:ext uri="{FF2B5EF4-FFF2-40B4-BE49-F238E27FC236}">
                  <a16:creationId xmlns:a16="http://schemas.microsoft.com/office/drawing/2014/main" id="{F05190AA-0BAA-4A23-AE24-169A11592AF4}"/>
                </a:ext>
              </a:extLst>
            </xdr:cNvPr>
            <xdr:cNvSpPr txBox="1"/>
          </xdr:nvSpPr>
          <xdr:spPr>
            <a:xfrm>
              <a:off x="16038421" y="7871731"/>
              <a:ext cx="1071563"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i="0" u="none" strike="noStrike">
                  <a:solidFill>
                    <a:schemeClr val="tx1"/>
                  </a:solidFill>
                  <a:effectLst/>
                  <a:latin typeface="+mn-lt"/>
                  <a:ea typeface="+mn-ea"/>
                  <a:cs typeface="+mn-cs"/>
                </a:rPr>
                <a:t>Lindsay</a:t>
              </a:r>
              <a:r>
                <a:rPr lang="en-US" sz="3200">
                  <a:effectLst/>
                </a:rPr>
                <a:t>  </a:t>
              </a:r>
              <a:endParaRPr lang="en-US" sz="3200"/>
            </a:p>
          </xdr:txBody>
        </xdr:sp>
        <xdr:sp macro="" textlink="'Report Pivots'!K62">
          <xdr:nvSpPr>
            <xdr:cNvPr id="94" name="TextBox 93">
              <a:extLst>
                <a:ext uri="{FF2B5EF4-FFF2-40B4-BE49-F238E27FC236}">
                  <a16:creationId xmlns:a16="http://schemas.microsoft.com/office/drawing/2014/main" id="{D9727993-49EA-4DF9-8496-7F80B48213EF}"/>
                </a:ext>
              </a:extLst>
            </xdr:cNvPr>
            <xdr:cNvSpPr txBox="1"/>
          </xdr:nvSpPr>
          <xdr:spPr>
            <a:xfrm>
              <a:off x="12468786" y="7964393"/>
              <a:ext cx="1032979" cy="653022"/>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fld id="{07278C99-6CE0-449F-8A32-31B287419D26}" type="TxLink">
                <a:rPr lang="en-US" sz="3600" b="1" i="0" u="none" strike="noStrike">
                  <a:solidFill>
                    <a:srgbClr val="002060"/>
                  </a:solidFill>
                  <a:latin typeface="Aptos Narrow"/>
                </a:rPr>
                <a:pPr algn="ctr"/>
                <a:t>90</a:t>
              </a:fld>
              <a:endParaRPr lang="en-US" sz="3600" b="1">
                <a:solidFill>
                  <a:srgbClr val="002060"/>
                </a:solidFill>
              </a:endParaRPr>
            </a:p>
          </xdr:txBody>
        </xdr:sp>
        <xdr:sp macro="" textlink="">
          <xdr:nvSpPr>
            <xdr:cNvPr id="118" name="TextBox 117">
              <a:extLst>
                <a:ext uri="{FF2B5EF4-FFF2-40B4-BE49-F238E27FC236}">
                  <a16:creationId xmlns:a16="http://schemas.microsoft.com/office/drawing/2014/main" id="{E3056DD4-E253-45F8-8E05-EDDD32E46045}"/>
                </a:ext>
              </a:extLst>
            </xdr:cNvPr>
            <xdr:cNvSpPr txBox="1"/>
          </xdr:nvSpPr>
          <xdr:spPr>
            <a:xfrm>
              <a:off x="13818255" y="8145277"/>
              <a:ext cx="1919006" cy="252131"/>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n-US" sz="1100" b="0" i="0" u="none" strike="noStrike">
                  <a:solidFill>
                    <a:schemeClr val="dk1"/>
                  </a:solidFill>
                  <a:effectLst/>
                  <a:latin typeface="+mn-lt"/>
                  <a:ea typeface="+mn-ea"/>
                  <a:cs typeface="+mn-cs"/>
                </a:rPr>
                <a:t>School of Health Science</a:t>
              </a:r>
              <a:r>
                <a:rPr lang="en-US">
                  <a:effectLst/>
                </a:rPr>
                <a:t> </a:t>
              </a:r>
              <a:endParaRPr lang="en-US" sz="1100" b="0" i="0" u="none" strike="noStrike">
                <a:solidFill>
                  <a:srgbClr val="000000"/>
                </a:solidFill>
                <a:latin typeface="Aptos Narrow"/>
              </a:endParaRPr>
            </a:p>
          </xdr:txBody>
        </xdr:sp>
        <xdr:sp macro="" textlink="'Report Pivots'!L62">
          <xdr:nvSpPr>
            <xdr:cNvPr id="124" name="TextBox 123">
              <a:extLst>
                <a:ext uri="{FF2B5EF4-FFF2-40B4-BE49-F238E27FC236}">
                  <a16:creationId xmlns:a16="http://schemas.microsoft.com/office/drawing/2014/main" id="{52855660-47FC-F116-0ED6-E3EC0656AE78}"/>
                </a:ext>
              </a:extLst>
            </xdr:cNvPr>
            <xdr:cNvSpPr txBox="1"/>
          </xdr:nvSpPr>
          <xdr:spPr>
            <a:xfrm>
              <a:off x="13494683" y="8116327"/>
              <a:ext cx="498662" cy="476249"/>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fld id="{5346E7DB-E0A6-4F1C-94C0-4D042E731058}" type="TxLink">
                <a:rPr lang="en-US" sz="1100" b="1" i="0" u="none" strike="noStrike">
                  <a:solidFill>
                    <a:schemeClr val="tx2">
                      <a:lumMod val="90000"/>
                      <a:lumOff val="10000"/>
                    </a:schemeClr>
                  </a:solidFill>
                  <a:latin typeface="Aptos Narrow"/>
                </a:rPr>
                <a:pPr algn="ctr"/>
                <a:t>90</a:t>
              </a:fld>
              <a:endParaRPr lang="en-US" sz="2000" b="1">
                <a:solidFill>
                  <a:schemeClr val="tx2">
                    <a:lumMod val="90000"/>
                    <a:lumOff val="10000"/>
                  </a:schemeClr>
                </a:solidFill>
              </a:endParaRPr>
            </a:p>
          </xdr:txBody>
        </xdr:sp>
      </xdr:grpSp>
      <xdr:grpSp>
        <xdr:nvGrpSpPr>
          <xdr:cNvPr id="131" name="Group 130">
            <a:extLst>
              <a:ext uri="{FF2B5EF4-FFF2-40B4-BE49-F238E27FC236}">
                <a16:creationId xmlns:a16="http://schemas.microsoft.com/office/drawing/2014/main" id="{999AD4AB-7AED-76FC-992C-D521BD835039}"/>
              </a:ext>
            </a:extLst>
          </xdr:cNvPr>
          <xdr:cNvGrpSpPr/>
        </xdr:nvGrpSpPr>
        <xdr:grpSpPr>
          <a:xfrm>
            <a:off x="19622901" y="7965516"/>
            <a:ext cx="4867555" cy="914400"/>
            <a:chOff x="12339077" y="8679889"/>
            <a:chExt cx="4867555" cy="914400"/>
          </a:xfrm>
        </xdr:grpSpPr>
        <xdr:sp macro="" textlink="">
          <xdr:nvSpPr>
            <xdr:cNvPr id="80" name="Rectangle: Rounded Corners 4">
              <a:extLst>
                <a:ext uri="{FF2B5EF4-FFF2-40B4-BE49-F238E27FC236}">
                  <a16:creationId xmlns:a16="http://schemas.microsoft.com/office/drawing/2014/main" id="{38649928-9FF9-4230-A1DF-98C5626BCD76}"/>
                </a:ext>
              </a:extLst>
            </xdr:cNvPr>
            <xdr:cNvSpPr/>
          </xdr:nvSpPr>
          <xdr:spPr>
            <a:xfrm>
              <a:off x="12339077" y="8679889"/>
              <a:ext cx="4867555" cy="914400"/>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endParaRPr lang="en-US" sz="1400"/>
            </a:p>
          </xdr:txBody>
        </xdr:sp>
        <xdr:sp macro="" textlink="">
          <xdr:nvSpPr>
            <xdr:cNvPr id="86" name="TextBox 85">
              <a:extLst>
                <a:ext uri="{FF2B5EF4-FFF2-40B4-BE49-F238E27FC236}">
                  <a16:creationId xmlns:a16="http://schemas.microsoft.com/office/drawing/2014/main" id="{F433D8A8-9590-4CF9-BE43-C28D50A17627}"/>
                </a:ext>
              </a:extLst>
            </xdr:cNvPr>
            <xdr:cNvSpPr txBox="1"/>
          </xdr:nvSpPr>
          <xdr:spPr>
            <a:xfrm>
              <a:off x="16059432" y="8784371"/>
              <a:ext cx="1071563"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i="0" u="none" strike="noStrike">
                  <a:solidFill>
                    <a:schemeClr val="tx1"/>
                  </a:solidFill>
                  <a:effectLst/>
                  <a:latin typeface="+mn-lt"/>
                  <a:ea typeface="+mn-ea"/>
                  <a:cs typeface="+mn-cs"/>
                </a:rPr>
                <a:t>Elizabeth</a:t>
              </a:r>
              <a:r>
                <a:rPr lang="en-US" sz="3200">
                  <a:effectLst/>
                </a:rPr>
                <a:t>  </a:t>
              </a:r>
              <a:endParaRPr lang="en-US" sz="3200"/>
            </a:p>
          </xdr:txBody>
        </xdr:sp>
        <xdr:sp macro="" textlink="'Report Pivots'!K63">
          <xdr:nvSpPr>
            <xdr:cNvPr id="93" name="TextBox 92">
              <a:extLst>
                <a:ext uri="{FF2B5EF4-FFF2-40B4-BE49-F238E27FC236}">
                  <a16:creationId xmlns:a16="http://schemas.microsoft.com/office/drawing/2014/main" id="{6FCF595F-AF66-4CC3-B229-EE082A3B9FFD}"/>
                </a:ext>
              </a:extLst>
            </xdr:cNvPr>
            <xdr:cNvSpPr txBox="1"/>
          </xdr:nvSpPr>
          <xdr:spPr>
            <a:xfrm>
              <a:off x="12468786" y="8894434"/>
              <a:ext cx="1032979" cy="653022"/>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fld id="{35A5F008-1D80-4662-A3FC-0AA9F8D087A0}" type="TxLink">
                <a:rPr lang="en-US" sz="3600" b="1" i="0" u="none" strike="noStrike">
                  <a:solidFill>
                    <a:srgbClr val="002060"/>
                  </a:solidFill>
                  <a:latin typeface="Aptos Narrow"/>
                </a:rPr>
                <a:pPr algn="ctr"/>
                <a:t>85</a:t>
              </a:fld>
              <a:endParaRPr lang="en-US" sz="3600" b="1">
                <a:solidFill>
                  <a:srgbClr val="002060"/>
                </a:solidFill>
              </a:endParaRPr>
            </a:p>
          </xdr:txBody>
        </xdr:sp>
        <xdr:sp macro="" textlink="">
          <xdr:nvSpPr>
            <xdr:cNvPr id="120" name="TextBox 119">
              <a:extLst>
                <a:ext uri="{FF2B5EF4-FFF2-40B4-BE49-F238E27FC236}">
                  <a16:creationId xmlns:a16="http://schemas.microsoft.com/office/drawing/2014/main" id="{57B07BBD-E53C-48DE-AE49-E788C5B523D4}"/>
                </a:ext>
              </a:extLst>
            </xdr:cNvPr>
            <xdr:cNvSpPr txBox="1"/>
          </xdr:nvSpPr>
          <xdr:spPr>
            <a:xfrm>
              <a:off x="13765866" y="9045390"/>
              <a:ext cx="2251541" cy="476249"/>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n-US" sz="1100" b="0" i="0" u="none" strike="noStrike">
                  <a:solidFill>
                    <a:schemeClr val="dk1"/>
                  </a:solidFill>
                  <a:effectLst/>
                  <a:latin typeface="+mn-lt"/>
                  <a:ea typeface="+mn-ea"/>
                  <a:cs typeface="+mn-cs"/>
                </a:rPr>
                <a:t>School of Behavioral and Social Sciences</a:t>
              </a:r>
              <a:r>
                <a:rPr lang="en-US">
                  <a:effectLst/>
                </a:rPr>
                <a:t> </a:t>
              </a:r>
              <a:endParaRPr lang="en-US" sz="1100" b="0" i="0" u="none" strike="noStrike">
                <a:solidFill>
                  <a:srgbClr val="000000"/>
                </a:solidFill>
                <a:latin typeface="Aptos Narrow"/>
              </a:endParaRPr>
            </a:p>
          </xdr:txBody>
        </xdr:sp>
        <xdr:sp macro="" textlink="'Report Pivots'!L63">
          <xdr:nvSpPr>
            <xdr:cNvPr id="125" name="TextBox 124">
              <a:extLst>
                <a:ext uri="{FF2B5EF4-FFF2-40B4-BE49-F238E27FC236}">
                  <a16:creationId xmlns:a16="http://schemas.microsoft.com/office/drawing/2014/main" id="{16B424FF-EF8F-5FD3-86DB-A8B0AC8A345C}"/>
                </a:ext>
              </a:extLst>
            </xdr:cNvPr>
            <xdr:cNvSpPr txBox="1"/>
          </xdr:nvSpPr>
          <xdr:spPr>
            <a:xfrm>
              <a:off x="13515694" y="9051084"/>
              <a:ext cx="498662" cy="476249"/>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fld id="{D369AD4E-DE54-4822-9E36-605CF8920B76}" type="TxLink">
                <a:rPr lang="en-US" sz="1100" b="1" i="0" u="none" strike="noStrike">
                  <a:solidFill>
                    <a:schemeClr val="tx2">
                      <a:lumMod val="90000"/>
                      <a:lumOff val="10000"/>
                    </a:schemeClr>
                  </a:solidFill>
                  <a:latin typeface="Aptos Narrow"/>
                </a:rPr>
                <a:pPr algn="ctr"/>
                <a:t>85</a:t>
              </a:fld>
              <a:endParaRPr lang="en-US" sz="2000" b="1">
                <a:solidFill>
                  <a:schemeClr val="tx2">
                    <a:lumMod val="90000"/>
                    <a:lumOff val="10000"/>
                  </a:schemeClr>
                </a:solidFill>
              </a:endParaRPr>
            </a:p>
          </xdr:txBody>
        </xdr:sp>
      </xdr:grpSp>
      <xdr:sp macro="" textlink="">
        <xdr:nvSpPr>
          <xdr:cNvPr id="134" name="Rectangle 54">
            <a:extLst>
              <a:ext uri="{FF2B5EF4-FFF2-40B4-BE49-F238E27FC236}">
                <a16:creationId xmlns:a16="http://schemas.microsoft.com/office/drawing/2014/main" id="{2ECB24AA-2E92-4319-B8E0-503B99CAC42B}"/>
              </a:ext>
            </a:extLst>
          </xdr:cNvPr>
          <xdr:cNvSpPr/>
        </xdr:nvSpPr>
        <xdr:spPr>
          <a:xfrm>
            <a:off x="19589284" y="2619375"/>
            <a:ext cx="4916581" cy="718319"/>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rtl="0"/>
            <a:r>
              <a:rPr lang="en-US" sz="1600" b="1" i="0" baseline="0">
                <a:solidFill>
                  <a:schemeClr val="dk1"/>
                </a:solidFill>
                <a:effectLst/>
                <a:latin typeface="Amasis MT Pro Light" panose="02040304050005020304" pitchFamily="18" charset="0"/>
                <a:ea typeface="+mn-ea"/>
                <a:cs typeface="+mn-cs"/>
              </a:rPr>
              <a:t>CAREER LIAISON ATTENDANCE BY COLLEGE RESULT</a:t>
            </a:r>
            <a:endParaRPr lang="en-US" sz="2400" b="1">
              <a:effectLst/>
              <a:latin typeface="Amasis MT Pro Light" panose="02040304050005020304" pitchFamily="18" charset="0"/>
            </a:endParaRPr>
          </a:p>
        </xdr:txBody>
      </xdr:sp>
    </xdr:grpSp>
    <xdr:clientData/>
  </xdr:twoCellAnchor>
  <xdr:twoCellAnchor>
    <xdr:from>
      <xdr:col>14</xdr:col>
      <xdr:colOff>357187</xdr:colOff>
      <xdr:row>35</xdr:row>
      <xdr:rowOff>70036</xdr:rowOff>
    </xdr:from>
    <xdr:to>
      <xdr:col>22</xdr:col>
      <xdr:colOff>324410</xdr:colOff>
      <xdr:row>49</xdr:row>
      <xdr:rowOff>138655</xdr:rowOff>
    </xdr:to>
    <xdr:graphicFrame macro="">
      <xdr:nvGraphicFramePr>
        <xdr:cNvPr id="135" name="Chart 134">
          <a:extLst>
            <a:ext uri="{FF2B5EF4-FFF2-40B4-BE49-F238E27FC236}">
              <a16:creationId xmlns:a16="http://schemas.microsoft.com/office/drawing/2014/main" id="{AF091584-E1FE-4872-BAA6-D6C9065AF8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33</xdr:row>
      <xdr:rowOff>96632</xdr:rowOff>
    </xdr:from>
    <xdr:to>
      <xdr:col>4</xdr:col>
      <xdr:colOff>252132</xdr:colOff>
      <xdr:row>49</xdr:row>
      <xdr:rowOff>96630</xdr:rowOff>
    </xdr:to>
    <mc:AlternateContent xmlns:mc="http://schemas.openxmlformats.org/markup-compatibility/2006" xmlns:a14="http://schemas.microsoft.com/office/drawing/2010/main">
      <mc:Choice Requires="a14">
        <xdr:graphicFrame macro="">
          <xdr:nvGraphicFramePr>
            <xdr:cNvPr id="136" name="School Year">
              <a:extLst>
                <a:ext uri="{FF2B5EF4-FFF2-40B4-BE49-F238E27FC236}">
                  <a16:creationId xmlns:a16="http://schemas.microsoft.com/office/drawing/2014/main" id="{9F7975D0-7502-4244-AD39-9C3B178D0003}"/>
                </a:ext>
              </a:extLst>
            </xdr:cNvPr>
            <xdr:cNvGraphicFramePr/>
          </xdr:nvGraphicFramePr>
          <xdr:xfrm>
            <a:off x="0" y="0"/>
            <a:ext cx="0" cy="0"/>
          </xdr:xfrm>
          <a:graphic>
            <a:graphicData uri="http://schemas.microsoft.com/office/drawing/2010/slicer">
              <sle:slicer xmlns:sle="http://schemas.microsoft.com/office/drawing/2010/slicer" name="School Year"/>
            </a:graphicData>
          </a:graphic>
        </xdr:graphicFrame>
      </mc:Choice>
      <mc:Fallback xmlns="">
        <xdr:sp macro="" textlink="">
          <xdr:nvSpPr>
            <xdr:cNvPr id="0" name=""/>
            <xdr:cNvSpPr>
              <a:spLocks noTextEdit="1"/>
            </xdr:cNvSpPr>
          </xdr:nvSpPr>
          <xdr:spPr>
            <a:xfrm>
              <a:off x="0" y="6336908"/>
              <a:ext cx="2689411" cy="30255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420221</xdr:colOff>
      <xdr:row>35</xdr:row>
      <xdr:rowOff>77020</xdr:rowOff>
    </xdr:from>
    <xdr:to>
      <xdr:col>7</xdr:col>
      <xdr:colOff>434227</xdr:colOff>
      <xdr:row>49</xdr:row>
      <xdr:rowOff>96630</xdr:rowOff>
    </xdr:to>
    <mc:AlternateContent xmlns:mc="http://schemas.openxmlformats.org/markup-compatibility/2006" xmlns:a14="http://schemas.microsoft.com/office/drawing/2010/main">
      <mc:Choice Requires="a14">
        <xdr:graphicFrame macro="">
          <xdr:nvGraphicFramePr>
            <xdr:cNvPr id="137" name="Fair">
              <a:extLst>
                <a:ext uri="{FF2B5EF4-FFF2-40B4-BE49-F238E27FC236}">
                  <a16:creationId xmlns:a16="http://schemas.microsoft.com/office/drawing/2014/main" id="{1D84D7EC-25FE-433D-AE66-49EABBD76479}"/>
                </a:ext>
              </a:extLst>
            </xdr:cNvPr>
            <xdr:cNvGraphicFramePr/>
          </xdr:nvGraphicFramePr>
          <xdr:xfrm>
            <a:off x="0" y="0"/>
            <a:ext cx="0" cy="0"/>
          </xdr:xfrm>
          <a:graphic>
            <a:graphicData uri="http://schemas.microsoft.com/office/drawing/2010/slicer">
              <sle:slicer xmlns:sle="http://schemas.microsoft.com/office/drawing/2010/slicer" name="Fair"/>
            </a:graphicData>
          </a:graphic>
        </xdr:graphicFrame>
      </mc:Choice>
      <mc:Fallback xmlns="">
        <xdr:sp macro="" textlink="">
          <xdr:nvSpPr>
            <xdr:cNvPr id="0" name=""/>
            <xdr:cNvSpPr>
              <a:spLocks noTextEdit="1"/>
            </xdr:cNvSpPr>
          </xdr:nvSpPr>
          <xdr:spPr>
            <a:xfrm>
              <a:off x="2857500" y="6695495"/>
              <a:ext cx="3074614"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175092</xdr:rowOff>
    </xdr:from>
    <xdr:to>
      <xdr:col>4</xdr:col>
      <xdr:colOff>259138</xdr:colOff>
      <xdr:row>33</xdr:row>
      <xdr:rowOff>28015</xdr:rowOff>
    </xdr:to>
    <mc:AlternateContent xmlns:mc="http://schemas.openxmlformats.org/markup-compatibility/2006" xmlns:a14="http://schemas.microsoft.com/office/drawing/2010/main">
      <mc:Choice Requires="a14">
        <xdr:graphicFrame macro="">
          <xdr:nvGraphicFramePr>
            <xdr:cNvPr id="138" name="College">
              <a:extLst>
                <a:ext uri="{FF2B5EF4-FFF2-40B4-BE49-F238E27FC236}">
                  <a16:creationId xmlns:a16="http://schemas.microsoft.com/office/drawing/2014/main" id="{B2284530-5778-433F-A07B-E92B3046327C}"/>
                </a:ext>
              </a:extLst>
            </xdr:cNvPr>
            <xdr:cNvGraphicFramePr/>
          </xdr:nvGraphicFramePr>
          <xdr:xfrm>
            <a:off x="0" y="0"/>
            <a:ext cx="0" cy="0"/>
          </xdr:xfrm>
          <a:graphic>
            <a:graphicData uri="http://schemas.microsoft.com/office/drawing/2010/slicer">
              <sle:slicer xmlns:sle="http://schemas.microsoft.com/office/drawing/2010/slicer" name="College"/>
            </a:graphicData>
          </a:graphic>
        </xdr:graphicFrame>
      </mc:Choice>
      <mc:Fallback xmlns="">
        <xdr:sp macro="" textlink="">
          <xdr:nvSpPr>
            <xdr:cNvPr id="0" name=""/>
            <xdr:cNvSpPr>
              <a:spLocks noTextEdit="1"/>
            </xdr:cNvSpPr>
          </xdr:nvSpPr>
          <xdr:spPr>
            <a:xfrm>
              <a:off x="0" y="2633383"/>
              <a:ext cx="2696417" cy="36349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553289</xdr:colOff>
      <xdr:row>35</xdr:row>
      <xdr:rowOff>77020</xdr:rowOff>
    </xdr:from>
    <xdr:to>
      <xdr:col>14</xdr:col>
      <xdr:colOff>77041</xdr:colOff>
      <xdr:row>49</xdr:row>
      <xdr:rowOff>96630</xdr:rowOff>
    </xdr:to>
    <mc:AlternateContent xmlns:mc="http://schemas.openxmlformats.org/markup-compatibility/2006" xmlns:a14="http://schemas.microsoft.com/office/drawing/2010/main">
      <mc:Choice Requires="a14">
        <xdr:graphicFrame macro="">
          <xdr:nvGraphicFramePr>
            <xdr:cNvPr id="139" name="Counselor">
              <a:extLst>
                <a:ext uri="{FF2B5EF4-FFF2-40B4-BE49-F238E27FC236}">
                  <a16:creationId xmlns:a16="http://schemas.microsoft.com/office/drawing/2014/main" id="{FC80B955-2AAF-4144-B0B4-48331A88C91D}"/>
                </a:ext>
              </a:extLst>
            </xdr:cNvPr>
            <xdr:cNvGraphicFramePr/>
          </xdr:nvGraphicFramePr>
          <xdr:xfrm>
            <a:off x="0" y="0"/>
            <a:ext cx="0" cy="0"/>
          </xdr:xfrm>
          <a:graphic>
            <a:graphicData uri="http://schemas.microsoft.com/office/drawing/2010/slicer">
              <sle:slicer xmlns:sle="http://schemas.microsoft.com/office/drawing/2010/slicer" name="Counselor"/>
            </a:graphicData>
          </a:graphic>
        </xdr:graphicFrame>
      </mc:Choice>
      <mc:Fallback xmlns="">
        <xdr:sp macro="" textlink="">
          <xdr:nvSpPr>
            <xdr:cNvPr id="0" name=""/>
            <xdr:cNvSpPr>
              <a:spLocks noTextEdit="1"/>
            </xdr:cNvSpPr>
          </xdr:nvSpPr>
          <xdr:spPr>
            <a:xfrm>
              <a:off x="6051176" y="6695495"/>
              <a:ext cx="3054444"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84043</xdr:rowOff>
    </xdr:from>
    <xdr:to>
      <xdr:col>7</xdr:col>
      <xdr:colOff>175091</xdr:colOff>
      <xdr:row>19</xdr:row>
      <xdr:rowOff>4944</xdr:rowOff>
    </xdr:to>
    <xdr:pic>
      <xdr:nvPicPr>
        <xdr:cNvPr id="224" name="Picture 223">
          <a:extLst>
            <a:ext uri="{FF2B5EF4-FFF2-40B4-BE49-F238E27FC236}">
              <a16:creationId xmlns:a16="http://schemas.microsoft.com/office/drawing/2014/main" id="{F4AEC89E-6B70-FB0A-545C-EC690584824E}"/>
            </a:ext>
          </a:extLst>
        </xdr:cNvPr>
        <xdr:cNvPicPr>
          <a:picLocks noChangeAspect="1"/>
        </xdr:cNvPicPr>
      </xdr:nvPicPr>
      <xdr:blipFill rotWithShape="1">
        <a:blip xmlns:r="http://schemas.openxmlformats.org/officeDocument/2006/relationships" r:embed="rId6"/>
        <a:srcRect l="23345" t="36026" r="21323" b="12934"/>
        <a:stretch>
          <a:fillRect/>
        </a:stretch>
      </xdr:blipFill>
      <xdr:spPr>
        <a:xfrm>
          <a:off x="0" y="651342"/>
          <a:ext cx="5672978" cy="2946489"/>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0.13316</cdr:x>
      <cdr:y>0.55476</cdr:y>
    </cdr:from>
    <cdr:to>
      <cdr:x>0.51401</cdr:x>
      <cdr:y>0.63595</cdr:y>
    </cdr:to>
    <cdr:sp macro="" textlink="">
      <cdr:nvSpPr>
        <cdr:cNvPr id="2" name="TextBox 56">
          <a:extLst xmlns:a="http://schemas.openxmlformats.org/drawingml/2006/main">
            <a:ext uri="{FF2B5EF4-FFF2-40B4-BE49-F238E27FC236}">
              <a16:creationId xmlns:a16="http://schemas.microsoft.com/office/drawing/2014/main" id="{99267551-9AB4-4832-BECD-F8A942B86647}"/>
            </a:ext>
          </a:extLst>
        </cdr:cNvPr>
        <cdr:cNvSpPr txBox="1"/>
      </cdr:nvSpPr>
      <cdr:spPr>
        <a:xfrm xmlns:a="http://schemas.openxmlformats.org/drawingml/2006/main">
          <a:off x="646113" y="2572124"/>
          <a:ext cx="1847903" cy="376406"/>
        </a:xfrm>
        <a:prstGeom xmlns:a="http://schemas.openxmlformats.org/drawingml/2006/main" prst="round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ctr"/>
          <a:r>
            <a:rPr lang="en-US" sz="1600" b="1"/>
            <a:t>Students</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eer Services" refreshedDate="46141.581155324071" createdVersion="8" refreshedVersion="8" minRefreshableVersion="3" recordCount="1542" xr:uid="{9E55D631-2379-44CA-A05D-D334B37DBEC5}">
  <cacheSource type="worksheet">
    <worksheetSource ref="A1:O1543" sheet="Master sheet Fair"/>
  </cacheSource>
  <cacheFields count="15">
    <cacheField name="Attendee ID" numFmtId="0">
      <sharedItems containsSemiMixedTypes="0" containsString="0" containsNumber="1" containsInteger="1" minValue="77400004" maxValue="82617181"/>
    </cacheField>
    <cacheField name="First Name" numFmtId="0">
      <sharedItems/>
    </cacheField>
    <cacheField name="Last Name" numFmtId="0">
      <sharedItems/>
    </cacheField>
    <cacheField name="Email Address" numFmtId="0">
      <sharedItems/>
    </cacheField>
    <cacheField name="Institution Name" numFmtId="0">
      <sharedItems/>
    </cacheField>
    <cacheField name="Registered" numFmtId="22">
      <sharedItems containsNonDate="0" containsDate="1" containsString="0" containsBlank="1" minDate="2025-09-02T11:16:00" maxDate="2026-04-15T11:13:00"/>
    </cacheField>
    <cacheField name="Checked In" numFmtId="22">
      <sharedItems containsSemiMixedTypes="0" containsNonDate="0" containsDate="1" containsString="0" minDate="2025-09-30T11:09:00" maxDate="2026-04-15T14:40:00"/>
    </cacheField>
    <cacheField name="Student_ID" numFmtId="0">
      <sharedItems containsMixedTypes="1" containsNumber="1" containsInteger="1" minValue="121723" maxValue="814869"/>
    </cacheField>
    <cacheField name="Majors" numFmtId="0">
      <sharedItems/>
    </cacheField>
    <cacheField name="School Year" numFmtId="0">
      <sharedItems containsBlank="1"/>
    </cacheField>
    <cacheField name="Total Check-Ins" numFmtId="0">
      <sharedItems containsSemiMixedTypes="0" containsString="0" containsNumber="1" containsInteger="1" minValue="0" maxValue="1"/>
    </cacheField>
    <cacheField name="Fair" numFmtId="0">
      <sharedItems count="8">
        <s v="Business Fair"/>
        <s v="Engineering Fair"/>
        <s v="Fall Fair"/>
        <s v="Architecture Fair"/>
        <s v="Spring Fair"/>
        <s v="Education Fair"/>
        <s v="Healthcare Fair"/>
        <s v="Just In time Fair"/>
      </sharedItems>
    </cacheField>
    <cacheField name="College" numFmtId="0">
      <sharedItems count="11">
        <s v="School of Business"/>
        <s v="School of Arts and Sciences"/>
        <s v="School of Engineering"/>
        <s v="School of Christian Ministries"/>
        <s v="School of Behavioral and Social Sciences"/>
        <s v="School of Health Science"/>
        <s v="School of Architecture, Visual Arts, and Design"/>
        <s v="School of Performing Arts"/>
        <s v="School of Nursing"/>
        <s v="School of Education"/>
        <s v="Undeclared"/>
      </sharedItems>
    </cacheField>
    <cacheField name="Duplicate check" numFmtId="0">
      <sharedItems/>
    </cacheField>
    <cacheField name="Counselor"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eer Services" refreshedDate="46141.596666898149" createdVersion="8" refreshedVersion="8" minRefreshableVersion="3" recordCount="1542" xr:uid="{802C9C28-6E5A-40D6-BE32-F391B1AB760D}">
  <cacheSource type="worksheet">
    <worksheetSource ref="A1:Q1543" sheet="Master sheet Fair"/>
  </cacheSource>
  <cacheFields count="17">
    <cacheField name="Attendee ID" numFmtId="0">
      <sharedItems containsSemiMixedTypes="0" containsString="0" containsNumber="1" containsInteger="1" minValue="77400004" maxValue="82617181" count="1542">
        <n v="77429524"/>
        <n v="77472615"/>
        <n v="77472793"/>
        <n v="77508882"/>
        <n v="77535280"/>
        <n v="77540564"/>
        <n v="77581039"/>
        <n v="77589033"/>
        <n v="77589755"/>
        <n v="77608305"/>
        <n v="77609937"/>
        <n v="77611241"/>
        <n v="77611764"/>
        <n v="77613246"/>
        <n v="77614853"/>
        <n v="77617931"/>
        <n v="77619375"/>
        <n v="77641356"/>
        <n v="77648273"/>
        <n v="77658405"/>
        <n v="77680691"/>
        <n v="77681152"/>
        <n v="77773481"/>
        <n v="77780997"/>
        <n v="77830197"/>
        <n v="77843025"/>
        <n v="77857639"/>
        <n v="77955631"/>
        <n v="77955633"/>
        <n v="77955650"/>
        <n v="77978110"/>
        <n v="77979970"/>
        <n v="78015084"/>
        <n v="78018781"/>
        <n v="78098684"/>
        <n v="78171342"/>
        <n v="78172986"/>
        <n v="78251535"/>
        <n v="78283381"/>
        <n v="78290983"/>
        <n v="78315670"/>
        <n v="78315702"/>
        <n v="78315724"/>
        <n v="78315917"/>
        <n v="78352010"/>
        <n v="78411940"/>
        <n v="78440599"/>
        <n v="78441696"/>
        <n v="78483974"/>
        <n v="78495925"/>
        <n v="78499727"/>
        <n v="78503395"/>
        <n v="78630438"/>
        <n v="78655813"/>
        <n v="78690360"/>
        <n v="78692094"/>
        <n v="78702400"/>
        <n v="78702409"/>
        <n v="78704208"/>
        <n v="78707406"/>
        <n v="78722206"/>
        <n v="78724579"/>
        <n v="78724844"/>
        <n v="78731854"/>
        <n v="78748226"/>
        <n v="78759204"/>
        <n v="78761552"/>
        <n v="78761572"/>
        <n v="78767241"/>
        <n v="78772154"/>
        <n v="78813145"/>
        <n v="78815179"/>
        <n v="78821197"/>
        <n v="78842942"/>
        <n v="78857042"/>
        <n v="78868360"/>
        <n v="78868843"/>
        <n v="78871694"/>
        <n v="78880474"/>
        <n v="78903374"/>
        <n v="78909001"/>
        <n v="78914233"/>
        <n v="78914338"/>
        <n v="78917227"/>
        <n v="78921759"/>
        <n v="78929841"/>
        <n v="78959238"/>
        <n v="78959389"/>
        <n v="78963196"/>
        <n v="78966807"/>
        <n v="78967912"/>
        <n v="78974687"/>
        <n v="78976859"/>
        <n v="78982335"/>
        <n v="78982634"/>
        <n v="78988620"/>
        <n v="78989633"/>
        <n v="78990050"/>
        <n v="78990814"/>
        <n v="78992494"/>
        <n v="78992503"/>
        <n v="78994098"/>
        <n v="78994409"/>
        <n v="79010012"/>
        <n v="79018951"/>
        <n v="79025212"/>
        <n v="79027760"/>
        <n v="79028624"/>
        <n v="79031548"/>
        <n v="79034816"/>
        <n v="79034824"/>
        <n v="79034862"/>
        <n v="79034903"/>
        <n v="79034916"/>
        <n v="79034931"/>
        <n v="79035067"/>
        <n v="79035146"/>
        <n v="79035705"/>
        <n v="79035871"/>
        <n v="79035916"/>
        <n v="79036040"/>
        <n v="79036087"/>
        <n v="79036262"/>
        <n v="79036271"/>
        <n v="79036306"/>
        <n v="79036877"/>
        <n v="79036932"/>
        <n v="79036951"/>
        <n v="79037045"/>
        <n v="79037046"/>
        <n v="79037079"/>
        <n v="79037263"/>
        <n v="79038063"/>
        <n v="79038090"/>
        <n v="79038092"/>
        <n v="79038421"/>
        <n v="79038524"/>
        <n v="79038554"/>
        <n v="79038772"/>
        <n v="79038775"/>
        <n v="79038898"/>
        <n v="79038982"/>
        <n v="79039164"/>
        <n v="79039346"/>
        <n v="79039361"/>
        <n v="79039629"/>
        <n v="79039675"/>
        <n v="79039715"/>
        <n v="79040501"/>
        <n v="79040621"/>
        <n v="79040694"/>
        <n v="79040827"/>
        <n v="79040875"/>
        <n v="79040893"/>
        <n v="79040946"/>
        <n v="79040954"/>
        <n v="79041550"/>
        <n v="79041581"/>
        <n v="79041703"/>
        <n v="79041725"/>
        <n v="79041742"/>
        <n v="79041997"/>
        <n v="79042012"/>
        <n v="79042570"/>
        <n v="79043093"/>
        <n v="79043471"/>
        <n v="79043854"/>
        <n v="79044281"/>
        <n v="79044308"/>
        <n v="79044795"/>
        <n v="79044931"/>
        <n v="79045073"/>
        <n v="79045402"/>
        <n v="79045949"/>
        <n v="79046621"/>
        <n v="79046713"/>
        <n v="79047230"/>
        <n v="79047404"/>
        <n v="79047669"/>
        <n v="79047750"/>
        <n v="77520905"/>
        <n v="77521893"/>
        <n v="77522216"/>
        <n v="77523991"/>
        <n v="77523995"/>
        <n v="77523996"/>
        <n v="77523997"/>
        <n v="77524001"/>
        <n v="77524004"/>
        <n v="77524005"/>
        <n v="77524006"/>
        <n v="77524010"/>
        <n v="77524019"/>
        <n v="77524025"/>
        <n v="77524026"/>
        <n v="77524031"/>
        <n v="77524033"/>
        <n v="77524034"/>
        <n v="77524043"/>
        <n v="77524044"/>
        <n v="77524048"/>
        <n v="77524049"/>
        <n v="77524052"/>
        <n v="77524053"/>
        <n v="77524054"/>
        <n v="77524055"/>
        <n v="77524057"/>
        <n v="77524062"/>
        <n v="77524064"/>
        <n v="77524066"/>
        <n v="77524067"/>
        <n v="77524073"/>
        <n v="77524077"/>
        <n v="77524079"/>
        <n v="77524082"/>
        <n v="77524083"/>
        <n v="77524085"/>
        <n v="77524086"/>
        <n v="77524087"/>
        <n v="77524096"/>
        <n v="77524097"/>
        <n v="77524103"/>
        <n v="77524107"/>
        <n v="77524131"/>
        <n v="77524134"/>
        <n v="77524141"/>
        <n v="77524146"/>
        <n v="77524158"/>
        <n v="77524164"/>
        <n v="77524166"/>
        <n v="77524172"/>
        <n v="77524177"/>
        <n v="77524182"/>
        <n v="77524184"/>
        <n v="77524203"/>
        <n v="77524232"/>
        <n v="77524239"/>
        <n v="77524243"/>
        <n v="77524276"/>
        <n v="77524277"/>
        <n v="77524283"/>
        <n v="77524349"/>
        <n v="77524358"/>
        <n v="77524365"/>
        <n v="77524407"/>
        <n v="77524435"/>
        <n v="77524455"/>
        <n v="77524525"/>
        <n v="77527525"/>
        <n v="77542694"/>
        <n v="77619437"/>
        <n v="77783409"/>
        <n v="77846015"/>
        <n v="77891260"/>
        <n v="77936615"/>
        <n v="77975089"/>
        <n v="77987673"/>
        <n v="77989696"/>
        <n v="77989705"/>
        <n v="77989707"/>
        <n v="77989795"/>
        <n v="78031496"/>
        <n v="78045375"/>
        <n v="78045751"/>
        <n v="78091645"/>
        <n v="78093683"/>
        <n v="78124468"/>
        <n v="78149278"/>
        <n v="78171955"/>
        <n v="78189591"/>
        <n v="78208345"/>
        <n v="78269866"/>
        <n v="78315730"/>
        <n v="78369439"/>
        <n v="78369476"/>
        <n v="78373416"/>
        <n v="78411132"/>
        <n v="78411863"/>
        <n v="78415392"/>
        <n v="78415409"/>
        <n v="78415466"/>
        <n v="78415470"/>
        <n v="78415488"/>
        <n v="78415507"/>
        <n v="78415523"/>
        <n v="78415527"/>
        <n v="78415547"/>
        <n v="78415552"/>
        <n v="78415563"/>
        <n v="78415567"/>
        <n v="78415592"/>
        <n v="78415722"/>
        <n v="78488018"/>
        <n v="78489824"/>
        <n v="78498645"/>
        <n v="78552481"/>
        <n v="78561847"/>
        <n v="78573410"/>
        <n v="78583366"/>
        <n v="78618728"/>
        <n v="78630899"/>
        <n v="78691539"/>
        <n v="78693380"/>
        <n v="78706632"/>
        <n v="78707974"/>
        <n v="78764904"/>
        <n v="78787761"/>
        <n v="78790826"/>
        <n v="78807607"/>
        <n v="78807701"/>
        <n v="78820558"/>
        <n v="78822773"/>
        <n v="78833704"/>
        <n v="78862162"/>
        <n v="78866440"/>
        <n v="78873464"/>
        <n v="78874191"/>
        <n v="78892636"/>
        <n v="78910583"/>
        <n v="78914557"/>
        <n v="78928293"/>
        <n v="78933200"/>
        <n v="78967534"/>
        <n v="78975586"/>
        <n v="78976788"/>
        <n v="78987713"/>
        <n v="78987888"/>
        <n v="78990635"/>
        <n v="78990644"/>
        <n v="79023092"/>
        <n v="79048841"/>
        <n v="79052340"/>
        <n v="79058154"/>
        <n v="79079707"/>
        <n v="79081241"/>
        <n v="79087991"/>
        <n v="79101237"/>
        <n v="79111798"/>
        <n v="79119328"/>
        <n v="79130522"/>
        <n v="79131066"/>
        <n v="79131318"/>
        <n v="79132121"/>
        <n v="79133688"/>
        <n v="79133809"/>
        <n v="79134100"/>
        <n v="79134500"/>
        <n v="79135142"/>
        <n v="79140936"/>
        <n v="79141846"/>
        <n v="79146145"/>
        <n v="79155072"/>
        <n v="79184127"/>
        <n v="79185795"/>
        <n v="79210707"/>
        <n v="79211140"/>
        <n v="79215699"/>
        <n v="79219520"/>
        <n v="79228792"/>
        <n v="79230592"/>
        <n v="79233569"/>
        <n v="79239095"/>
        <n v="79242444"/>
        <n v="79242674"/>
        <n v="79244152"/>
        <n v="79244728"/>
        <n v="79245620"/>
        <n v="79256310"/>
        <n v="79262740"/>
        <n v="79262869"/>
        <n v="79267174"/>
        <n v="79267980"/>
        <n v="79269601"/>
        <n v="79271204"/>
        <n v="79275628"/>
        <n v="79290113"/>
        <n v="79290780"/>
        <n v="79290967"/>
        <n v="79301252"/>
        <n v="79308270"/>
        <n v="79309566"/>
        <n v="79309734"/>
        <n v="79313514"/>
        <n v="79314262"/>
        <n v="79318502"/>
        <n v="79322105"/>
        <n v="79331172"/>
        <n v="79331177"/>
        <n v="79332371"/>
        <n v="79333710"/>
        <n v="79336733"/>
        <n v="79337205"/>
        <n v="79338855"/>
        <n v="79341284"/>
        <n v="79342141"/>
        <n v="79342596"/>
        <n v="79344171"/>
        <n v="79345023"/>
        <n v="79345587"/>
        <n v="79345664"/>
        <n v="79346072"/>
        <n v="79346273"/>
        <n v="79346289"/>
        <n v="79346770"/>
        <n v="79346855"/>
        <n v="79346897"/>
        <n v="79346921"/>
        <n v="79347547"/>
        <n v="79347550"/>
        <n v="79347558"/>
        <n v="79347874"/>
        <n v="79347931"/>
        <n v="79348057"/>
        <n v="79348204"/>
        <n v="79348229"/>
        <n v="79348625"/>
        <n v="79352617"/>
        <n v="79360017"/>
        <n v="79362136"/>
        <n v="79366938"/>
        <n v="79368840"/>
        <n v="79378006"/>
        <n v="79379379"/>
        <n v="79380139"/>
        <n v="79382991"/>
        <n v="79385072"/>
        <n v="79387323"/>
        <n v="79388057"/>
        <n v="79388244"/>
        <n v="79388403"/>
        <n v="79388610"/>
        <n v="79389249"/>
        <n v="79389735"/>
        <n v="79391625"/>
        <n v="79393008"/>
        <n v="79393313"/>
        <n v="79395006"/>
        <n v="79395007"/>
        <n v="79395060"/>
        <n v="79395074"/>
        <n v="79395111"/>
        <n v="79395131"/>
        <n v="79395141"/>
        <n v="79395180"/>
        <n v="79395218"/>
        <n v="79395224"/>
        <n v="79395229"/>
        <n v="79395239"/>
        <n v="79395250"/>
        <n v="79395271"/>
        <n v="79395274"/>
        <n v="79395284"/>
        <n v="79395288"/>
        <n v="79395289"/>
        <n v="79395292"/>
        <n v="79395303"/>
        <n v="79395334"/>
        <n v="79395340"/>
        <n v="79395369"/>
        <n v="79395388"/>
        <n v="79395394"/>
        <n v="79395396"/>
        <n v="79395427"/>
        <n v="79395428"/>
        <n v="79395448"/>
        <n v="79395450"/>
        <n v="79395473"/>
        <n v="79395478"/>
        <n v="79395492"/>
        <n v="79395609"/>
        <n v="79395731"/>
        <n v="79396030"/>
        <n v="79396039"/>
        <n v="79396044"/>
        <n v="79396222"/>
        <n v="79396624"/>
        <n v="79396641"/>
        <n v="79396644"/>
        <n v="79396650"/>
        <n v="79396729"/>
        <n v="79396734"/>
        <n v="79396737"/>
        <n v="79396739"/>
        <n v="79396832"/>
        <n v="79396898"/>
        <n v="79396937"/>
        <n v="79396997"/>
        <n v="79397009"/>
        <n v="79397010"/>
        <n v="79397014"/>
        <n v="79397188"/>
        <n v="79397216"/>
        <n v="79397217"/>
        <n v="79397234"/>
        <n v="79397316"/>
        <n v="79397329"/>
        <n v="79397337"/>
        <n v="79397354"/>
        <n v="79397459"/>
        <n v="79397498"/>
        <n v="79397534"/>
        <n v="79397606"/>
        <n v="79397651"/>
        <n v="79397698"/>
        <n v="79397722"/>
        <n v="79397738"/>
        <n v="79397749"/>
        <n v="79397789"/>
        <n v="79397805"/>
        <n v="79397861"/>
        <n v="79397873"/>
        <n v="79397889"/>
        <n v="79398017"/>
        <n v="79398051"/>
        <n v="79398093"/>
        <n v="79398095"/>
        <n v="79398112"/>
        <n v="79398142"/>
        <n v="79398192"/>
        <n v="79398247"/>
        <n v="79398315"/>
        <n v="79398318"/>
        <n v="79398331"/>
        <n v="79398337"/>
        <n v="79398338"/>
        <n v="79398394"/>
        <n v="79398433"/>
        <n v="79398548"/>
        <n v="79398560"/>
        <n v="79398659"/>
        <n v="79398684"/>
        <n v="79398701"/>
        <n v="79398734"/>
        <n v="79398758"/>
        <n v="79398778"/>
        <n v="79398878"/>
        <n v="79398952"/>
        <n v="79399020"/>
        <n v="79399189"/>
        <n v="79399344"/>
        <n v="79399372"/>
        <n v="79399488"/>
        <n v="79399493"/>
        <n v="79399536"/>
        <n v="79399667"/>
        <n v="79399728"/>
        <n v="79399738"/>
        <n v="79399760"/>
        <n v="79399921"/>
        <n v="79400254"/>
        <n v="79400292"/>
        <n v="79400309"/>
        <n v="79400325"/>
        <n v="79400609"/>
        <n v="79400610"/>
        <n v="79400670"/>
        <n v="79400732"/>
        <n v="79400738"/>
        <n v="79400790"/>
        <n v="79400829"/>
        <n v="79401179"/>
        <n v="77400004"/>
        <n v="77520926"/>
        <n v="77524602"/>
        <n v="77677920"/>
        <n v="78994406"/>
        <n v="79036873"/>
        <n v="79239120"/>
        <n v="79343165"/>
        <n v="79376179"/>
        <n v="79470011"/>
        <n v="79531715"/>
        <n v="79556788"/>
        <n v="79671324"/>
        <n v="79725653"/>
        <n v="79725725"/>
        <n v="79740028"/>
        <n v="79744185"/>
        <n v="79769556"/>
        <n v="79781739"/>
        <n v="79782404"/>
        <n v="79795298"/>
        <n v="79912023"/>
        <n v="79917631"/>
        <n v="79937647"/>
        <n v="79959177"/>
        <n v="79961986"/>
        <n v="79967281"/>
        <n v="79972262"/>
        <n v="79973107"/>
        <n v="79997563"/>
        <n v="80017015"/>
        <n v="80017554"/>
        <n v="80025761"/>
        <n v="80031654"/>
        <n v="80086769"/>
        <n v="80088253"/>
        <n v="80089232"/>
        <n v="80106273"/>
        <n v="80134292"/>
        <n v="80149242"/>
        <n v="80150427"/>
        <n v="80157474"/>
        <n v="80161611"/>
        <n v="80165235"/>
        <n v="80167173"/>
        <n v="80168494"/>
        <n v="80168537"/>
        <n v="80179916"/>
        <n v="80186883"/>
        <n v="80195944"/>
        <n v="80196473"/>
        <n v="80208170"/>
        <n v="80208613"/>
        <n v="80209367"/>
        <n v="80211202"/>
        <n v="80216308"/>
        <n v="80221488"/>
        <n v="80225521"/>
        <n v="80226452"/>
        <n v="80229431"/>
        <n v="80230977"/>
        <n v="80234460"/>
        <n v="80240953"/>
        <n v="80241111"/>
        <n v="80241647"/>
        <n v="80242039"/>
        <n v="80242624"/>
        <n v="80245367"/>
        <n v="80247464"/>
        <n v="80248479"/>
        <n v="80249201"/>
        <n v="80251541"/>
        <n v="80251719"/>
        <n v="80252285"/>
        <n v="80253382"/>
        <n v="80255109"/>
        <n v="80255395"/>
        <n v="80255789"/>
        <n v="80255862"/>
        <n v="80255927"/>
        <n v="80256216"/>
        <n v="80256610"/>
        <n v="80256625"/>
        <n v="80256687"/>
        <n v="80256737"/>
        <n v="80256746"/>
        <n v="80256788"/>
        <n v="80256794"/>
        <n v="80256825"/>
        <n v="80256926"/>
        <n v="80256928"/>
        <n v="80256986"/>
        <n v="80257025"/>
        <n v="80257067"/>
        <n v="80257071"/>
        <n v="80257091"/>
        <n v="80257242"/>
        <n v="80257248"/>
        <n v="80257255"/>
        <n v="80257271"/>
        <n v="80257562"/>
        <n v="80257581"/>
        <n v="80257601"/>
        <n v="80257608"/>
        <n v="80257611"/>
        <n v="80257660"/>
        <n v="80257846"/>
        <n v="80258008"/>
        <n v="80258086"/>
        <n v="80258218"/>
        <n v="80258227"/>
        <n v="80258601"/>
        <n v="80258670"/>
        <n v="80258752"/>
        <n v="80259180"/>
        <n v="80671642"/>
        <n v="80816352"/>
        <n v="80844161"/>
        <n v="81122253"/>
        <n v="81458960"/>
        <n v="81502169"/>
        <n v="81514102"/>
        <n v="81554492"/>
        <n v="81610858"/>
        <n v="81616143"/>
        <n v="81648587"/>
        <n v="81664589"/>
        <n v="81732771"/>
        <n v="81744766"/>
        <n v="81749368"/>
        <n v="81802164"/>
        <n v="81814178"/>
        <n v="81839441"/>
        <n v="81841298"/>
        <n v="81843455"/>
        <n v="81850689"/>
        <n v="81861408"/>
        <n v="81890747"/>
        <n v="81891745"/>
        <n v="81895843"/>
        <n v="81897956"/>
        <n v="81901843"/>
        <n v="81943181"/>
        <n v="81968054"/>
        <n v="81968072"/>
        <n v="81968712"/>
        <n v="81968739"/>
        <n v="81968922"/>
        <n v="81968960"/>
        <n v="81968991"/>
        <n v="81969033"/>
        <n v="81969111"/>
        <n v="81969326"/>
        <n v="81969595"/>
        <n v="81969668"/>
        <n v="81969704"/>
        <n v="81970135"/>
        <n v="81971051"/>
        <n v="81971054"/>
        <n v="81971061"/>
        <n v="81972023"/>
        <n v="81972149"/>
        <n v="81972764"/>
        <n v="81973915"/>
        <n v="81977517"/>
        <n v="81977775"/>
        <n v="81979960"/>
        <n v="81985565"/>
        <n v="81988989"/>
        <n v="81989011"/>
        <n v="81989018"/>
        <n v="81989026"/>
        <n v="81989132"/>
        <n v="81989135"/>
        <n v="81989199"/>
        <n v="81989277"/>
        <n v="81989347"/>
        <n v="81989394"/>
        <n v="81989449"/>
        <n v="81989643"/>
        <n v="81989694"/>
        <n v="81989702"/>
        <n v="81989708"/>
        <n v="81989762"/>
        <n v="81989777"/>
        <n v="81989801"/>
        <n v="81989814"/>
        <n v="81989855"/>
        <n v="81989903"/>
        <n v="81990530"/>
        <n v="81990968"/>
        <n v="81991158"/>
        <n v="81991787"/>
        <n v="81991927"/>
        <n v="81992318"/>
        <n v="81992472"/>
        <n v="81992489"/>
        <n v="81992530"/>
        <n v="81992537"/>
        <n v="81992564"/>
        <n v="81992603"/>
        <n v="81992609"/>
        <n v="81992659"/>
        <n v="81992669"/>
        <n v="81992709"/>
        <n v="81992782"/>
        <n v="81992806"/>
        <n v="81992812"/>
        <n v="81992820"/>
        <n v="81992873"/>
        <n v="81992878"/>
        <n v="81992880"/>
        <n v="81992889"/>
        <n v="81992914"/>
        <n v="81993066"/>
        <n v="81993069"/>
        <n v="81993085"/>
        <n v="81993428"/>
        <n v="81993445"/>
        <n v="81993465"/>
        <n v="81993507"/>
        <n v="81993561"/>
        <n v="81993641"/>
        <n v="81993799"/>
        <n v="81993867"/>
        <n v="81994026"/>
        <n v="81994169"/>
        <n v="79834335"/>
        <n v="80492684"/>
        <n v="80579039"/>
        <n v="80602400"/>
        <n v="80622639"/>
        <n v="80629237"/>
        <n v="80646752"/>
        <n v="80647551"/>
        <n v="80662093"/>
        <n v="80686077"/>
        <n v="80690411"/>
        <n v="80690960"/>
        <n v="80693475"/>
        <n v="80701676"/>
        <n v="80703218"/>
        <n v="80709734"/>
        <n v="80718050"/>
        <n v="80718731"/>
        <n v="80726988"/>
        <n v="80736540"/>
        <n v="80737316"/>
        <n v="80738086"/>
        <n v="80738097"/>
        <n v="80738123"/>
        <n v="80738172"/>
        <n v="80744423"/>
        <n v="80744487"/>
        <n v="80757959"/>
        <n v="80765532"/>
        <n v="80770068"/>
        <n v="80783091"/>
        <n v="80791530"/>
        <n v="80835520"/>
        <n v="80840111"/>
        <n v="80863121"/>
        <n v="80870445"/>
        <n v="80920830"/>
        <n v="80925724"/>
        <n v="80959906"/>
        <n v="80963377"/>
        <n v="80971639"/>
        <n v="80972644"/>
        <n v="81054866"/>
        <n v="81096403"/>
        <n v="81190870"/>
        <n v="81194862"/>
        <n v="81195457"/>
        <n v="81209717"/>
        <n v="81216521"/>
        <n v="81221325"/>
        <n v="81224130"/>
        <n v="81227291"/>
        <n v="81232577"/>
        <n v="81232967"/>
        <n v="81244037"/>
        <n v="81252550"/>
        <n v="81256461"/>
        <n v="81256466"/>
        <n v="81256469"/>
        <n v="81256542"/>
        <n v="81256650"/>
        <n v="81256692"/>
        <n v="81258370"/>
        <n v="81259742"/>
        <n v="81267045"/>
        <n v="81268423"/>
        <n v="81270390"/>
        <n v="81273563"/>
        <n v="81286457"/>
        <n v="81291535"/>
        <n v="81295020"/>
        <n v="81311297"/>
        <n v="81312407"/>
        <n v="81340939"/>
        <n v="81341865"/>
        <n v="81343479"/>
        <n v="81350237"/>
        <n v="81352743"/>
        <n v="81354834"/>
        <n v="81358366"/>
        <n v="81359984"/>
        <n v="81360879"/>
        <n v="81394414"/>
        <n v="81400331"/>
        <n v="81404493"/>
        <n v="81410880"/>
        <n v="81411216"/>
        <n v="81412076"/>
        <n v="81412529"/>
        <n v="81415050"/>
        <n v="81416009"/>
        <n v="81419575"/>
        <n v="81434648"/>
        <n v="81449087"/>
        <n v="81451424"/>
        <n v="81451817"/>
        <n v="81458329"/>
        <n v="81464525"/>
        <n v="81472638"/>
        <n v="81472643"/>
        <n v="81472645"/>
        <n v="81472699"/>
        <n v="81473315"/>
        <n v="81473885"/>
        <n v="81474127"/>
        <n v="81474128"/>
        <n v="81474996"/>
        <n v="81475019"/>
        <n v="81476871"/>
        <n v="81486789"/>
        <n v="81487221"/>
        <n v="81487878"/>
        <n v="81491484"/>
        <n v="81497444"/>
        <n v="81503309"/>
        <n v="81503689"/>
        <n v="81504256"/>
        <n v="81509306"/>
        <n v="81510600"/>
        <n v="81511071"/>
        <n v="81511931"/>
        <n v="81512002"/>
        <n v="81512073"/>
        <n v="81513013"/>
        <n v="81513470"/>
        <n v="81514308"/>
        <n v="81522717"/>
        <n v="81523805"/>
        <n v="81528512"/>
        <n v="81530643"/>
        <n v="81531030"/>
        <n v="81534071"/>
        <n v="81534148"/>
        <n v="81537999"/>
        <n v="81538205"/>
        <n v="81538772"/>
        <n v="81538842"/>
        <n v="81540226"/>
        <n v="81540948"/>
        <n v="81541278"/>
        <n v="81542952"/>
        <n v="81543194"/>
        <n v="81543434"/>
        <n v="81543999"/>
        <n v="81545379"/>
        <n v="81546898"/>
        <n v="81548646"/>
        <n v="81549626"/>
        <n v="81550309"/>
        <n v="81551702"/>
        <n v="81555321"/>
        <n v="81555367"/>
        <n v="81560382"/>
        <n v="81563854"/>
        <n v="81569227"/>
        <n v="81572707"/>
        <n v="81586827"/>
        <n v="81588317"/>
        <n v="81592711"/>
        <n v="81593514"/>
        <n v="81596825"/>
        <n v="81597267"/>
        <n v="81597484"/>
        <n v="81599388"/>
        <n v="81600204"/>
        <n v="81600503"/>
        <n v="81600796"/>
        <n v="81600878"/>
        <n v="81600971"/>
        <n v="81600984"/>
        <n v="81601176"/>
        <n v="81601190"/>
        <n v="81601213"/>
        <n v="81601222"/>
        <n v="81603514"/>
        <n v="81605190"/>
        <n v="81607716"/>
        <n v="81608808"/>
        <n v="81612627"/>
        <n v="81615284"/>
        <n v="81616731"/>
        <n v="81617058"/>
        <n v="81617226"/>
        <n v="81617745"/>
        <n v="81617999"/>
        <n v="81618178"/>
        <n v="81618861"/>
        <n v="81620038"/>
        <n v="81620807"/>
        <n v="81621943"/>
        <n v="81622356"/>
        <n v="81623052"/>
        <n v="81624525"/>
        <n v="81624746"/>
        <n v="81624819"/>
        <n v="81625138"/>
        <n v="81625662"/>
        <n v="81626107"/>
        <n v="81626319"/>
        <n v="81626628"/>
        <n v="81626914"/>
        <n v="81627150"/>
        <n v="81627181"/>
        <n v="81627205"/>
        <n v="81627242"/>
        <n v="81627408"/>
        <n v="81627462"/>
        <n v="81627539"/>
        <n v="81627570"/>
        <n v="81627609"/>
        <n v="81627618"/>
        <n v="81627626"/>
        <n v="81627645"/>
        <n v="81627648"/>
        <n v="81627665"/>
        <n v="81627678"/>
        <n v="81627728"/>
        <n v="81627780"/>
        <n v="81627822"/>
        <n v="81627859"/>
        <n v="81627874"/>
        <n v="81627900"/>
        <n v="81628043"/>
        <n v="81628057"/>
        <n v="81628128"/>
        <n v="81628141"/>
        <n v="81628199"/>
        <n v="81628246"/>
        <n v="81628252"/>
        <n v="81628288"/>
        <n v="81628348"/>
        <n v="81628398"/>
        <n v="81628450"/>
        <n v="81628458"/>
        <n v="81628478"/>
        <n v="81628540"/>
        <n v="81628547"/>
        <n v="81628900"/>
        <n v="81629023"/>
        <n v="81629031"/>
        <n v="81629053"/>
        <n v="81629100"/>
        <n v="81629105"/>
        <n v="81629167"/>
        <n v="81629266"/>
        <n v="81629336"/>
        <n v="81629432"/>
        <n v="81629531"/>
        <n v="81629724"/>
        <n v="81629744"/>
        <n v="81629828"/>
        <n v="81629908"/>
        <n v="81629962"/>
        <n v="81629969"/>
        <n v="81629991"/>
        <n v="81630110"/>
        <n v="81630167"/>
        <n v="81630283"/>
        <n v="81630387"/>
        <n v="81630420"/>
        <n v="81630550"/>
        <n v="81630759"/>
        <n v="81630802"/>
        <n v="81630894"/>
        <n v="81630939"/>
        <n v="81631005"/>
        <n v="81631164"/>
        <n v="81631203"/>
        <n v="81631212"/>
        <n v="81631475"/>
        <n v="81631478"/>
        <n v="81631483"/>
        <n v="81631516"/>
        <n v="81631679"/>
        <n v="81631685"/>
        <n v="81631779"/>
        <n v="81631858"/>
        <n v="81632404"/>
        <n v="81632418"/>
        <n v="79638317"/>
        <n v="80055742"/>
        <n v="80055753"/>
        <n v="80624847"/>
        <n v="80899331"/>
        <n v="81043363"/>
        <n v="81195449"/>
        <n v="81328239"/>
        <n v="81328575"/>
        <n v="81504481"/>
        <n v="81509050"/>
        <n v="81512654"/>
        <n v="81541737"/>
        <n v="81693438"/>
        <n v="81700691"/>
        <n v="81700732"/>
        <n v="81704342"/>
        <n v="81704702"/>
        <n v="81706680"/>
        <n v="81711528"/>
        <n v="81714115"/>
        <n v="81731169"/>
        <n v="81750664"/>
        <n v="81752566"/>
        <n v="81754036"/>
        <n v="81766585"/>
        <n v="81798091"/>
        <n v="81798125"/>
        <n v="81798204"/>
        <n v="81811381"/>
        <n v="81843906"/>
        <n v="81844472"/>
        <n v="81856713"/>
        <n v="81856911"/>
        <n v="81858318"/>
        <n v="81859132"/>
        <n v="81859361"/>
        <n v="81862225"/>
        <n v="81862782"/>
        <n v="81863352"/>
        <n v="81865640"/>
        <n v="81866343"/>
        <n v="81866556"/>
        <n v="81871793"/>
        <n v="81881519"/>
        <n v="81891044"/>
        <n v="81899471"/>
        <n v="81899937"/>
        <n v="81900853"/>
        <n v="81901859"/>
        <n v="81917045"/>
        <n v="81921493"/>
        <n v="81929911"/>
        <n v="81932176"/>
        <n v="81933733"/>
        <n v="81933736"/>
        <n v="81934836"/>
        <n v="81936266"/>
        <n v="81961453"/>
        <n v="81964331"/>
        <n v="81965561"/>
        <n v="81965928"/>
        <n v="81972035"/>
        <n v="81981662"/>
        <n v="82015667"/>
        <n v="82037121"/>
        <n v="82037128"/>
        <n v="82037517"/>
        <n v="82037999"/>
        <n v="82038004"/>
        <n v="82038032"/>
        <n v="82038054"/>
        <n v="82038679"/>
        <n v="82038688"/>
        <n v="82038702"/>
        <n v="82038873"/>
        <n v="82039121"/>
        <n v="82039360"/>
        <n v="82039537"/>
        <n v="82039539"/>
        <n v="82039819"/>
        <n v="82039854"/>
        <n v="82043922"/>
        <n v="82044609"/>
        <n v="82046000"/>
        <n v="82052128"/>
        <n v="82058618"/>
        <n v="82058644"/>
        <n v="82058907"/>
        <n v="82059370"/>
        <n v="82059848"/>
        <n v="82081337"/>
        <n v="82082507"/>
        <n v="82083364"/>
        <n v="82086013"/>
        <n v="82092835"/>
        <n v="82095482"/>
        <n v="82101790"/>
        <n v="82103445"/>
        <n v="82103453"/>
        <n v="82103462"/>
        <n v="82103516"/>
        <n v="82103531"/>
        <n v="82103534"/>
        <n v="82103909"/>
        <n v="82104988"/>
        <n v="82105650"/>
        <n v="82107911"/>
        <n v="82114439"/>
        <n v="82114950"/>
        <n v="82115092"/>
        <n v="82115965"/>
        <n v="82117280"/>
        <n v="82119434"/>
        <n v="82124975"/>
        <n v="82124979"/>
        <n v="82125440"/>
        <n v="82125828"/>
        <n v="82127322"/>
        <n v="82127708"/>
        <n v="82127904"/>
        <n v="82132549"/>
        <n v="82135240"/>
        <n v="82136435"/>
        <n v="82136878"/>
        <n v="82136951"/>
        <n v="82137223"/>
        <n v="82138990"/>
        <n v="82139083"/>
        <n v="82144339"/>
        <n v="82146442"/>
        <n v="82147847"/>
        <n v="82151414"/>
        <n v="82151659"/>
        <n v="82155239"/>
        <n v="82156084"/>
        <n v="82156183"/>
        <n v="82156436"/>
        <n v="82156570"/>
        <n v="82157186"/>
        <n v="82158322"/>
        <n v="82168372"/>
        <n v="82171752"/>
        <n v="82171870"/>
        <n v="82173899"/>
        <n v="82175937"/>
        <n v="82176631"/>
        <n v="82177210"/>
        <n v="82177320"/>
        <n v="82177353"/>
        <n v="82177425"/>
        <n v="82177657"/>
        <n v="82177660"/>
        <n v="82177885"/>
        <n v="82177976"/>
        <n v="82178155"/>
        <n v="82178646"/>
        <n v="82178796"/>
        <n v="82178861"/>
        <n v="82180016"/>
        <n v="82181383"/>
        <n v="82182340"/>
        <n v="82183104"/>
        <n v="82183424"/>
        <n v="82183576"/>
        <n v="82183911"/>
        <n v="82184016"/>
        <n v="82184153"/>
        <n v="82184242"/>
        <n v="82184272"/>
        <n v="82184424"/>
        <n v="82184435"/>
        <n v="82184505"/>
        <n v="82184540"/>
        <n v="82186128"/>
        <n v="82188740"/>
        <n v="82188791"/>
        <n v="82191781"/>
        <n v="82193022"/>
        <n v="82193764"/>
        <n v="82193797"/>
        <n v="82195356"/>
        <n v="82196439"/>
        <n v="82196902"/>
        <n v="82198093"/>
        <n v="82199562"/>
        <n v="82199939"/>
        <n v="82200984"/>
        <n v="82201254"/>
        <n v="82201528"/>
        <n v="82201620"/>
        <n v="82201831"/>
        <n v="82201992"/>
        <n v="82202403"/>
        <n v="82202563"/>
        <n v="82202625"/>
        <n v="82202640"/>
        <n v="82202644"/>
        <n v="82202645"/>
        <n v="82202680"/>
        <n v="82202689"/>
        <n v="82202697"/>
        <n v="82202699"/>
        <n v="82202701"/>
        <n v="82202703"/>
        <n v="82202707"/>
        <n v="82202725"/>
        <n v="82202730"/>
        <n v="82202734"/>
        <n v="82202751"/>
        <n v="82202782"/>
        <n v="82202807"/>
        <n v="82202812"/>
        <n v="82202829"/>
        <n v="82202839"/>
        <n v="82202898"/>
        <n v="82202967"/>
        <n v="82202976"/>
        <n v="82202985"/>
        <n v="82203031"/>
        <n v="82203038"/>
        <n v="82203053"/>
        <n v="82203069"/>
        <n v="82203129"/>
        <n v="82203132"/>
        <n v="82203137"/>
        <n v="82203159"/>
        <n v="82203210"/>
        <n v="82203212"/>
        <n v="82203285"/>
        <n v="82203403"/>
        <n v="82203407"/>
        <n v="82203411"/>
        <n v="82203417"/>
        <n v="82203527"/>
        <n v="82203540"/>
        <n v="82203589"/>
        <n v="82203648"/>
        <n v="82203652"/>
        <n v="82203865"/>
        <n v="82203876"/>
        <n v="82204163"/>
        <n v="80448578"/>
        <n v="80635857"/>
        <n v="80635859"/>
        <n v="80635967"/>
        <n v="80636036"/>
        <n v="80636043"/>
        <n v="80636090"/>
        <n v="80636239"/>
        <n v="80636243"/>
        <n v="80636383"/>
        <n v="80636621"/>
        <n v="80637043"/>
        <n v="80637054"/>
        <n v="80639997"/>
        <n v="80644088"/>
        <n v="80644089"/>
        <n v="80644115"/>
        <n v="80644126"/>
        <n v="80644131"/>
        <n v="80644137"/>
        <n v="80644174"/>
        <n v="80644251"/>
        <n v="80644339"/>
        <n v="80647822"/>
        <n v="80651333"/>
        <n v="80666407"/>
        <n v="80728146"/>
        <n v="80753366"/>
        <n v="80753445"/>
        <n v="80753736"/>
        <n v="80754110"/>
        <n v="80758147"/>
        <n v="80760898"/>
        <n v="81047706"/>
        <n v="81136534"/>
        <n v="81136712"/>
        <n v="81225006"/>
        <n v="81555319"/>
        <n v="81967362"/>
        <n v="82039504"/>
        <n v="82150419"/>
        <n v="82150740"/>
        <n v="82154255"/>
        <n v="82158640"/>
        <n v="82184057"/>
        <n v="82201049"/>
        <n v="82223368"/>
        <n v="82274442"/>
        <n v="82286984"/>
        <n v="82302008"/>
        <n v="82302056"/>
        <n v="82302542"/>
        <n v="82315129"/>
        <n v="82327804"/>
        <n v="82336416"/>
        <n v="82342075"/>
        <n v="82343674"/>
        <n v="82353619"/>
        <n v="82356216"/>
        <n v="82366683"/>
        <n v="82366740"/>
        <n v="82367773"/>
        <n v="82370553"/>
        <n v="82371338"/>
        <n v="82375245"/>
        <n v="82375784"/>
        <n v="82377724"/>
        <n v="82380311"/>
        <n v="82385173"/>
        <n v="82385235"/>
        <n v="82387891"/>
        <n v="82389878"/>
        <n v="82412246"/>
        <n v="82414204"/>
        <n v="82427037"/>
        <n v="82428062"/>
        <n v="82428212"/>
        <n v="82430591"/>
        <n v="82440094"/>
        <n v="82442588"/>
        <n v="82443833"/>
        <n v="82444161"/>
        <n v="82444172"/>
        <n v="82444322"/>
        <n v="82445019"/>
        <n v="82447157"/>
        <n v="82448910"/>
        <n v="82456844"/>
        <n v="82459654"/>
        <n v="82459688"/>
        <n v="82459937"/>
        <n v="82463550"/>
        <n v="82463555"/>
        <n v="82465118"/>
        <n v="82466849"/>
        <n v="82466981"/>
        <n v="82467463"/>
        <n v="82467467"/>
        <n v="82467582"/>
        <n v="82467722"/>
        <n v="82467985"/>
        <n v="82468040"/>
        <n v="82468172"/>
        <n v="82468556"/>
        <n v="82468578"/>
        <n v="82468742"/>
        <n v="82469749"/>
        <n v="82470068"/>
        <n v="82472119"/>
        <n v="82472823"/>
        <n v="82472849"/>
        <n v="82475192"/>
        <n v="82475702"/>
        <n v="82477895"/>
        <n v="82478469"/>
        <n v="82478484"/>
        <n v="82478488"/>
        <n v="82478499"/>
        <n v="82478513"/>
        <n v="82478527"/>
        <n v="82478643"/>
        <n v="82478731"/>
        <n v="82478748"/>
        <n v="82478964"/>
        <n v="82478981"/>
        <n v="82479071"/>
        <n v="82479077"/>
        <n v="82479129"/>
        <n v="82479177"/>
        <n v="82479257"/>
        <n v="82480680"/>
        <n v="82480968"/>
        <n v="82480984"/>
        <n v="82481202"/>
        <n v="82481227"/>
        <n v="82481235"/>
        <n v="82481261"/>
        <n v="82481280"/>
        <n v="82481286"/>
        <n v="82481301"/>
        <n v="82481310"/>
        <n v="82481352"/>
        <n v="82481360"/>
        <n v="82481382"/>
        <n v="82481387"/>
        <n v="82481403"/>
        <n v="82481418"/>
        <n v="82482210"/>
        <n v="82482280"/>
        <n v="81549705"/>
        <n v="81629307"/>
        <n v="81740138"/>
        <n v="81970751"/>
        <n v="82157123"/>
        <n v="82244808"/>
        <n v="82274935"/>
        <n v="82327025"/>
        <n v="82343543"/>
        <n v="82365670"/>
        <n v="82368114"/>
        <n v="82373710"/>
        <n v="82377340"/>
        <n v="82378332"/>
        <n v="82382838"/>
        <n v="82388408"/>
        <n v="82390259"/>
        <n v="82395141"/>
        <n v="82395364"/>
        <n v="82399211"/>
        <n v="82405024"/>
        <n v="82415612"/>
        <n v="82442371"/>
        <n v="82473338"/>
        <n v="82505651"/>
        <n v="82510395"/>
        <n v="82515645"/>
        <n v="82536141"/>
        <n v="82549340"/>
        <n v="82552886"/>
        <n v="82567636"/>
        <n v="82569423"/>
        <n v="82579233"/>
        <n v="82579695"/>
        <n v="82579758"/>
        <n v="82582047"/>
        <n v="82586530"/>
        <n v="82587038"/>
        <n v="82589556"/>
        <n v="82591527"/>
        <n v="82592220"/>
        <n v="82592800"/>
        <n v="82593093"/>
        <n v="82593388"/>
        <n v="82593795"/>
        <n v="82594006"/>
        <n v="82602364"/>
        <n v="82606784"/>
        <n v="82607653"/>
        <n v="82608798"/>
        <n v="82609553"/>
        <n v="82609890"/>
        <n v="82614501"/>
        <n v="82614523"/>
        <n v="82614720"/>
        <n v="82614807"/>
        <n v="82614912"/>
        <n v="82614927"/>
        <n v="82614984"/>
        <n v="82615049"/>
        <n v="82615172"/>
        <n v="82615247"/>
        <n v="82615303"/>
        <n v="82615315"/>
        <n v="82615502"/>
        <n v="82615536"/>
        <n v="82615637"/>
        <n v="82615707"/>
        <n v="82615747"/>
        <n v="82615773"/>
        <n v="82615923"/>
        <n v="82616270"/>
        <n v="82616387"/>
        <n v="82616407"/>
        <n v="82616681"/>
        <n v="82616747"/>
        <n v="82616894"/>
        <n v="82616901"/>
        <n v="82616947"/>
        <n v="82616965"/>
        <n v="82617059"/>
        <n v="82617085"/>
        <n v="82617153"/>
        <n v="82617181"/>
      </sharedItems>
    </cacheField>
    <cacheField name="First Name" numFmtId="0">
      <sharedItems/>
    </cacheField>
    <cacheField name="Last Name" numFmtId="0">
      <sharedItems/>
    </cacheField>
    <cacheField name="Email Address" numFmtId="0">
      <sharedItems/>
    </cacheField>
    <cacheField name="Institution Name" numFmtId="0">
      <sharedItems/>
    </cacheField>
    <cacheField name="Registered" numFmtId="22">
      <sharedItems containsNonDate="0" containsDate="1" containsString="0" containsBlank="1" minDate="2025-09-02T11:16:00" maxDate="2026-04-15T11:13:00"/>
    </cacheField>
    <cacheField name="Checked In" numFmtId="22">
      <sharedItems containsSemiMixedTypes="0" containsNonDate="0" containsDate="1" containsString="0" minDate="2025-09-30T11:09:00" maxDate="2026-04-15T14:40:00"/>
    </cacheField>
    <cacheField name="Student_ID" numFmtId="0">
      <sharedItems containsMixedTypes="1" containsNumber="1" containsInteger="1" minValue="121723" maxValue="814869" count="1350">
        <n v="793882"/>
        <n v="771555"/>
        <n v="784919"/>
        <n v="737582"/>
        <n v="756916"/>
        <n v="439249"/>
        <n v="812130"/>
        <n v="762619"/>
        <n v="741619"/>
        <n v="785998"/>
        <n v="759669"/>
        <n v="800414"/>
        <n v="769462"/>
        <n v="811551"/>
        <n v="776310"/>
        <n v="777071"/>
        <n v="769576"/>
        <n v="804793"/>
        <n v="738508"/>
        <n v="781819"/>
        <n v="765004"/>
        <n v="794185"/>
        <n v="803041"/>
        <n v="769126"/>
        <n v="809785"/>
        <n v="770590"/>
        <n v="775250"/>
        <n v="778780"/>
        <n v="775270"/>
        <n v="770718"/>
        <n v="783574"/>
        <n v="790833"/>
        <n v="784228"/>
        <n v="809109"/>
        <n v="640648"/>
        <n v="791994"/>
        <n v="796637"/>
        <n v="771816"/>
        <n v="801589"/>
        <n v="774574"/>
        <n v="767374"/>
        <n v="746578"/>
        <n v="796963"/>
        <n v="793874"/>
        <n v="756583"/>
        <n v="773748"/>
        <n v="781852"/>
        <n v="787701"/>
        <n v="775779"/>
        <n v="703444"/>
        <n v="776867"/>
        <n v="758346"/>
        <n v="773208"/>
        <n v="802265"/>
        <n v="788858"/>
        <n v="760369"/>
        <n v="533478"/>
        <n v="801397"/>
        <n v="786304"/>
        <n v="775059"/>
        <n v="775859"/>
        <n v="792094"/>
        <n v="771148"/>
        <n v="791714"/>
        <n v="808897"/>
        <n v="802745"/>
        <n v="768296"/>
        <n v="764236"/>
        <n v="742666"/>
        <n v="758919"/>
        <n v="778186"/>
        <n v="771899"/>
        <n v="798012"/>
        <n v="769890"/>
        <n v="794420"/>
        <n v="775362"/>
        <n v="773956"/>
        <n v="790865"/>
        <n v="757997"/>
        <n v="762161"/>
        <n v="804011"/>
        <n v="810843"/>
        <n v="773049"/>
        <n v="798824"/>
        <n v="756596"/>
        <n v="806425"/>
        <n v="794613"/>
        <n v="720461"/>
        <n v="792238"/>
        <n v="784742"/>
        <n v="757055"/>
        <n v="781769"/>
        <n v="743062"/>
        <n v="767393"/>
        <n v="794423"/>
        <n v="767549"/>
        <n v="809611"/>
        <n v="788440"/>
        <n v="793920"/>
        <n v="810976"/>
        <n v="781804"/>
        <n v="760398"/>
        <n v="776759"/>
        <n v="776123"/>
        <n v="754882"/>
        <n v="771452"/>
        <n v="642964"/>
        <n v="762822"/>
        <n v="789404"/>
        <n v="600097"/>
        <n v="756071"/>
        <n v="767915"/>
        <n v="806385"/>
        <n v="741454"/>
        <n v="796607"/>
        <n v="757314"/>
        <n v="775632"/>
        <n v="787231"/>
        <n v="756414"/>
        <n v="781908"/>
        <n v="759980"/>
        <n v="759612"/>
        <n v="783983"/>
        <n v="766814"/>
        <n v="770974"/>
        <n v="789332"/>
        <n v="772610"/>
        <n v="779622"/>
        <n v="795830"/>
        <n v="738525"/>
        <n v="761086"/>
        <n v="784477"/>
        <n v="792244"/>
        <n v="756691"/>
        <n v="805272"/>
        <n v="793923"/>
        <n v="692552"/>
        <n v="776473"/>
        <n v="767166"/>
        <n v="757316"/>
        <n v="784831"/>
        <n v="782051"/>
        <n v="771352"/>
        <n v="681575"/>
        <n v="786413"/>
        <n v="789765"/>
        <n v="757059"/>
        <n v="790821"/>
        <n v="786895"/>
        <n v="799145"/>
        <n v="790763"/>
        <n v="771735"/>
        <n v="798500"/>
        <n v="798509"/>
        <n v="797046"/>
        <n v="761886"/>
        <n v="812396"/>
        <n v="784277"/>
        <n v="761149"/>
        <n v="740702"/>
        <n v="760770"/>
        <n v="766086"/>
        <n v="793653"/>
        <n v="740546"/>
        <n v="775448"/>
        <n v="768720"/>
        <n v="772549"/>
        <n v="795302"/>
        <n v="761094"/>
        <n v="770510"/>
        <n v="773558"/>
        <n v="783054"/>
        <n v="761449"/>
        <n v="776807"/>
        <n v="810864"/>
        <n v="755911"/>
        <n v="701503"/>
        <n v="773368"/>
        <n v="780895"/>
        <n v="776551"/>
        <n v="773570"/>
        <n v="780992"/>
        <n v="770098"/>
        <n v="763061"/>
        <n v="771698"/>
        <n v="772711"/>
        <n v="774117"/>
        <n v="771319"/>
        <n v="782075"/>
        <n v="772235"/>
        <n v="786231"/>
        <n v="777793"/>
        <n v="766926"/>
        <n v="775792"/>
        <n v="777621"/>
        <n v="775780"/>
        <n v="772169"/>
        <n v="741209"/>
        <n v="788877"/>
        <n v="770297"/>
        <n v="770841"/>
        <n v="770353"/>
        <n v="774619"/>
        <n v="780586"/>
        <n v="776816"/>
        <n v="771595"/>
        <n v="788793"/>
        <n v="790800"/>
        <n v="785385"/>
        <n v="791559"/>
        <n v="776783"/>
        <n v="794232"/>
        <n v="773519"/>
        <n v="778185"/>
        <n v="781534"/>
        <n v="785113"/>
        <n v="772612"/>
        <n v="777376"/>
        <n v="775732"/>
        <n v="763681"/>
        <n v="734539"/>
        <n v="776820"/>
        <n v="743723"/>
        <n v="774958"/>
        <n v="775664"/>
        <n v="776264"/>
        <n v="774564"/>
        <n v="771844"/>
        <n v="771369"/>
        <n v="774882"/>
        <n v="774572"/>
        <n v="782704"/>
        <n v="779999"/>
        <n v="782562"/>
        <n v="771675"/>
        <n v="781762"/>
        <n v="788885"/>
        <n v="772016"/>
        <n v="774520"/>
        <n v="772969"/>
        <n v="787739"/>
        <n v="780489"/>
        <n v="795952"/>
        <n v="777344"/>
        <n v="793554"/>
        <n v="774395"/>
        <n v="772725"/>
        <n v="772811"/>
        <n v="785907"/>
        <n v="755939"/>
        <n v="800716"/>
        <n v="806202"/>
        <n v="798829"/>
        <n v="794928"/>
        <n v="792145"/>
        <n v="776509"/>
        <n v="770363"/>
        <n v="774959"/>
        <n v="772010"/>
        <n v="778444"/>
        <n v="775727"/>
        <n v="784210"/>
        <n v="771972"/>
        <n v="781625"/>
        <n v="788153"/>
        <n v="760179"/>
        <n v="758090"/>
        <n v="737752"/>
        <n v="784004"/>
        <n v="811583"/>
        <n v="771149"/>
        <n v="771158"/>
        <n v="803970"/>
        <n v="769952"/>
        <n v="775375"/>
        <n v="761876"/>
        <n v="777465"/>
        <n v="783298"/>
        <n v="771126"/>
        <n v="770295"/>
        <n v="772161"/>
        <n v="771034"/>
        <n v="775346"/>
        <n v="774066"/>
        <n v="777079"/>
        <n v="763012"/>
        <n v="771876"/>
        <n v="774797"/>
        <n v="762930"/>
        <n v="774251"/>
        <n v="782008"/>
        <n v="769840"/>
        <n v="762223"/>
        <n v="774123"/>
        <n v="774655"/>
        <n v="805914"/>
        <n v="780630"/>
        <n v="760245"/>
        <n v="758410"/>
        <n v="788696"/>
        <n v="785406"/>
        <n v="777613"/>
        <n v="786576"/>
        <n v="788478"/>
        <n v="810546"/>
        <n v="810553"/>
        <n v="802823"/>
        <n v="756986"/>
        <n v="781530"/>
        <n v="766557"/>
        <n v="785546"/>
        <n v="772668"/>
        <n v="799998"/>
        <n v="779162"/>
        <n v="776327"/>
        <n v="788290"/>
        <n v="799159"/>
        <n v="799157"/>
        <n v="806460"/>
        <n v="803635"/>
        <n v="796505"/>
        <n v="794788"/>
        <n v="805886"/>
        <n v="804162"/>
        <n v="757376"/>
        <n v="799156"/>
        <n v="799370"/>
        <n v="699188"/>
        <n v="776924"/>
        <n v="784356"/>
        <n v="773647"/>
        <n v="806079"/>
        <n v="785600"/>
        <n v="780250"/>
        <n v="759763"/>
        <n v="771285"/>
        <n v="756815"/>
        <n v="761580"/>
        <n v="764313"/>
        <n v="776274"/>
        <n v="771805"/>
        <n v="775528"/>
        <n v="776660"/>
        <n v="799042"/>
        <n v="806126"/>
        <n v="771301"/>
        <n v="765533"/>
        <n v="770533"/>
        <n v="757436"/>
        <n v="775860"/>
        <n v="779160"/>
        <n v="758960"/>
        <n v="778243"/>
        <n v="772589"/>
        <n v="788370"/>
        <n v="792219"/>
        <n v="777555"/>
        <n v="807545"/>
        <n v="792003"/>
        <n v="787801"/>
        <n v="773405"/>
        <n v="761633"/>
        <n v="784553"/>
        <n v="769468"/>
        <n v="795267"/>
        <n v="772698"/>
        <n v="754897"/>
        <n v="756555"/>
        <n v="738141"/>
        <n v="717533"/>
        <n v="791878"/>
        <n v="758935"/>
        <n v="797915"/>
        <n v="799436"/>
        <n v="752763"/>
        <n v="767558"/>
        <n v="770744"/>
        <n v="736546"/>
        <n v="774062"/>
        <n v="790230"/>
        <n v="756552"/>
        <n v="791178"/>
        <n v="698600"/>
        <n v="806593"/>
        <n v="772571"/>
        <n v="790870"/>
        <n v="783133"/>
        <n v="811600"/>
        <n v="800878"/>
        <n v="730530"/>
        <n v="790863"/>
        <n v="762266"/>
        <n v="811424"/>
        <n v="720073"/>
        <n v="711567"/>
        <n v="801127"/>
        <n v="775910"/>
        <n v="780536"/>
        <n v="703701"/>
        <n v="756655"/>
        <n v="757053"/>
        <n v="766871"/>
        <n v="764192"/>
        <n v="793828"/>
        <n v="792413"/>
        <n v="776071"/>
        <n v="791591"/>
        <n v="771674"/>
        <n v="748625"/>
        <n v="759795"/>
        <n v="780540"/>
        <n v="769850"/>
        <n v="741083"/>
        <n v="807510"/>
        <n v="764430"/>
        <n v="804322"/>
        <n v="802205"/>
        <n v="705140"/>
        <n v="743090"/>
        <n v="761029"/>
        <n v="778839"/>
        <n v="789843"/>
        <n v="786889"/>
        <n v="805422"/>
        <n v="766420"/>
        <n v="764050"/>
        <n v="773323"/>
        <n v="760424"/>
        <n v="762330"/>
        <n v="769457"/>
        <n v="744863"/>
        <n v="750242"/>
        <n v="579744"/>
        <n v="776329"/>
        <n v="773392"/>
        <n v="788412"/>
        <n v="794221"/>
        <n v="785445"/>
        <n v="773520"/>
        <n v="781983"/>
        <n v="804467"/>
        <n v="804759"/>
        <n v="787718"/>
        <n v="785294"/>
        <n v="752497"/>
        <n v="787097"/>
        <n v="787984"/>
        <n v="788899"/>
        <n v="786445"/>
        <n v="771027"/>
        <n v="779407"/>
        <n v="768936"/>
        <n v="459082"/>
        <n v="790997"/>
        <n v="770502"/>
        <n v="763436"/>
        <n v="761599"/>
        <n v="799883"/>
        <n v="798418"/>
        <n v="805076"/>
        <n v="759713"/>
        <n v="789215"/>
        <n v="774607"/>
        <n v="794914"/>
        <n v="779536"/>
        <n v="811242"/>
        <n v="726487"/>
        <n v="798398"/>
        <n v="740280"/>
        <n v="741216"/>
        <n v="772786"/>
        <n v="782302"/>
        <n v="758369"/>
        <n v="802433"/>
        <n v="758695"/>
        <n v="763463"/>
        <n v="776082"/>
        <n v="777667"/>
        <n v="780343"/>
        <n v="759811"/>
        <n v="781611"/>
        <n v="774264"/>
        <n v="774768"/>
        <n v="802039"/>
        <n v="802997"/>
        <n v="798727"/>
        <n v="736504"/>
        <n v="722887"/>
        <n v="775812"/>
        <n v="811882"/>
        <n v="806072"/>
        <n v="760463"/>
        <n v="797487"/>
        <n v="794141"/>
        <n v="789165"/>
        <n v="802068"/>
        <n v="785521"/>
        <n v="809240"/>
        <n v="787341"/>
        <n v="793800"/>
        <n v="672662"/>
        <n v="787607"/>
        <n v="809760"/>
        <n v="795407"/>
        <n v="789010"/>
        <n v="765436"/>
        <n v="777303"/>
        <n v="776675"/>
        <n v="796822"/>
        <n v="785270"/>
        <n v="731865"/>
        <n v="799552"/>
        <n v="789885"/>
        <n v="803846"/>
        <n v="802519"/>
        <n v="802598"/>
        <n v="802485"/>
        <n v="804940"/>
        <n v="803232"/>
        <n v="779567"/>
        <n v="793912"/>
        <n v="793520"/>
        <n v="802202"/>
        <n v="764134"/>
        <n v="799239"/>
        <n v="762592"/>
        <n v="750647"/>
        <n v="765167"/>
        <n v="785857"/>
        <n v="757140"/>
        <n v="775075"/>
        <n v="795561"/>
        <n v="760678"/>
        <n v="792491"/>
        <n v="789648"/>
        <n v="789640"/>
        <n v="787580"/>
        <n v="785527"/>
        <n v="774919"/>
        <n v="774274"/>
        <n v="766715"/>
        <n v="779453"/>
        <n v="789639"/>
        <n v="790831"/>
        <n v="759852"/>
        <n v="800348"/>
        <n v="758041"/>
        <n v="761244"/>
        <n v="758479"/>
        <n v="785387"/>
        <n v="784895"/>
        <n v="808828"/>
        <n v="756368"/>
        <n v="785700"/>
        <n v="769540"/>
        <n v="746006"/>
        <n v="807581"/>
        <n v="757435"/>
        <n v="806456"/>
        <n v="794060"/>
        <n v="775604"/>
        <n v="748485"/>
        <n v="747397"/>
        <n v="773295"/>
        <n v="800186"/>
        <n v="759049"/>
        <n v="771671"/>
        <n v="766749"/>
        <n v="780262"/>
        <n v="808950"/>
        <n v="764202"/>
        <n v="756441"/>
        <n v="800879"/>
        <n v="799232"/>
        <n v="767433"/>
        <n v="805808"/>
        <n v="806956"/>
        <n v="807616"/>
        <n v="795828"/>
        <n v="789228"/>
        <n v="766859"/>
        <n v="796717"/>
        <n v="768722"/>
        <n v="587226"/>
        <n v="807906"/>
        <n v="750857"/>
        <n v="765305"/>
        <n v="798839"/>
        <n v="756701"/>
        <n v="773062"/>
        <n v="803924"/>
        <n v="777735"/>
        <n v="803065"/>
        <n v="803076"/>
        <n v="784896"/>
        <n v="807444"/>
        <n v="809916"/>
        <n v="760906"/>
        <n v="759030"/>
        <n v="786052"/>
        <n v="757853"/>
        <n v="785682"/>
        <n v="784611"/>
        <n v="782076"/>
        <n v="760536"/>
        <n v="767587"/>
        <n v="781552"/>
        <n v="789167"/>
        <n v="770858"/>
        <n v="712885"/>
        <n v="761794"/>
        <n v="781136"/>
        <n v="787931"/>
        <n v="746075"/>
        <n v="801856"/>
        <n v="784441"/>
        <n v="759143"/>
        <n v="742549"/>
        <n v="792469"/>
        <n v="769893"/>
        <n v="772173"/>
        <n v="751202"/>
        <n v="739581"/>
        <n v="805418"/>
        <n v="811674"/>
        <n v="800801"/>
        <n v="757004"/>
        <n v="801409"/>
        <n v="794873"/>
        <n v="760945"/>
        <n v="759848"/>
        <n v="765741"/>
        <n v="804643"/>
        <n v="754761"/>
        <n v="800202"/>
        <n v="758770"/>
        <n v="743315"/>
        <n v="804220"/>
        <n v="760936"/>
        <n v="773984"/>
        <n v="803918"/>
        <n v="756541"/>
        <n v="747276"/>
        <n v="805812"/>
        <n v="770723"/>
        <n v="715602"/>
        <n v="556423"/>
        <n v="773699"/>
        <n v="743547"/>
        <n v="743452"/>
        <n v="771328"/>
        <n v="759334"/>
        <n v="771231"/>
        <n v="758387"/>
        <n v="778322"/>
        <n v="791854"/>
        <n v="809714"/>
        <n v="770279"/>
        <n v="764133"/>
        <n v="739816"/>
        <n v="775316"/>
        <n v="756990"/>
        <n v="770677"/>
        <n v="772048"/>
        <n v="794281"/>
        <n v="734941"/>
        <n v="772239"/>
        <n v="774259"/>
        <n v="804187"/>
        <n v="765170"/>
        <n v="746051"/>
        <n v="756718"/>
        <n v="770900"/>
        <n v="781367"/>
        <n v="794093"/>
        <n v="773665"/>
        <n v="774032"/>
        <n v="777018"/>
        <n v="763389"/>
        <n v="713370"/>
        <n v="749638"/>
        <n v="780330"/>
        <n v="771331"/>
        <n v="790773"/>
        <n v="735084"/>
        <n v="735040"/>
        <n v="752465"/>
        <n v="740541"/>
        <n v="708845"/>
        <n v="757483"/>
        <n v="750140"/>
        <n v="735312"/>
        <n v="726216"/>
        <s v="743452@calbaptist.edu"/>
        <n v="748192"/>
        <n v="748181"/>
        <n v="759525"/>
        <n v="768904"/>
        <n v="765252"/>
        <n v="723022"/>
        <n v="763788"/>
        <n v="743426"/>
        <n v="810644"/>
        <n v="750834"/>
        <n v="795627"/>
        <n v="806568"/>
        <n v="690621"/>
        <n v="805057"/>
        <n v="656640"/>
        <n v="743273"/>
        <n v="775845"/>
        <n v="776380"/>
        <n v="770837"/>
        <n v="768145"/>
        <n v="777651"/>
        <n v="776536"/>
        <n v="774817"/>
        <n v="760937"/>
        <n v="774083"/>
        <n v="787848"/>
        <n v="810631"/>
        <n v="775224"/>
        <n v="776247"/>
        <n v="775478"/>
        <n v="790994"/>
        <n v="787422"/>
        <n v="793505"/>
        <n v="805341"/>
        <n v="772729"/>
        <n v="762698"/>
        <n v="757457"/>
        <n v="759818"/>
        <n v="756926"/>
        <n v="775827"/>
        <n v="812476"/>
        <n v="765598"/>
        <n v="756589"/>
        <n v="806390"/>
        <n v="796574"/>
        <n v="748818"/>
        <n v="797354"/>
        <n v="802922"/>
        <n v="794016"/>
        <n v="754089"/>
        <n v="784280"/>
        <n v="812740"/>
        <n v="750904"/>
        <n v="758150"/>
        <n v="758900"/>
        <n v="757694"/>
        <n v="794970"/>
        <n v="765453"/>
        <n v="757459"/>
        <n v="756487"/>
        <n v="742885"/>
        <n v="742921"/>
        <n v="760902"/>
        <n v="757730"/>
        <n v="787783"/>
        <n v="744123"/>
        <n v="761124"/>
        <n v="774141"/>
        <n v="759190"/>
        <n v="773079"/>
        <n v="628237"/>
        <n v="787158"/>
        <n v="777742"/>
        <n v="788713"/>
        <n v="786923"/>
        <n v="738214"/>
        <n v="800181"/>
        <n v="787055"/>
        <n v="787676"/>
        <n v="787311"/>
        <n v="757860"/>
        <n v="752370"/>
        <n v="770244"/>
        <n v="799573"/>
        <n v="798976"/>
        <n v="756495"/>
        <n v="758281"/>
        <n v="794815"/>
        <n v="772675"/>
        <n v="788536"/>
        <n v="767817"/>
        <n v="800179"/>
        <n v="758277"/>
        <n v="771874"/>
        <n v="740566"/>
        <n v="762370"/>
        <n v="763444"/>
        <n v="796519"/>
        <n v="764673"/>
        <n v="793857"/>
        <n v="780644"/>
        <n v="813291"/>
        <n v="780291"/>
        <n v="785235"/>
        <n v="762659"/>
        <n v="764646"/>
        <n v="547826"/>
        <n v="782665"/>
        <n v="744857"/>
        <n v="789333"/>
        <n v="776440"/>
        <n v="772784"/>
        <n v="796106"/>
        <n v="795722"/>
        <n v="715219"/>
        <n v="776751"/>
        <n v="760286"/>
        <n v="669349"/>
        <n v="793917"/>
        <n v="795960"/>
        <n v="784936"/>
        <n v="759386"/>
        <n v="774077"/>
        <n v="790099"/>
        <n v="787584"/>
        <n v="808868"/>
        <n v="773894"/>
        <n v="761786"/>
        <n v="756728"/>
        <n v="781216"/>
        <n v="747638"/>
        <n v="760562"/>
        <n v="767096"/>
        <n v="748234"/>
        <n v="814492"/>
        <n v="775711"/>
        <n v="797289"/>
        <n v="777878"/>
        <n v="788041"/>
        <n v="813712"/>
        <n v="778106"/>
        <n v="748295"/>
        <n v="765270"/>
        <n v="746510"/>
        <n v="770529"/>
        <n v="810408"/>
        <n v="747535"/>
        <n v="792337"/>
        <n v="758379"/>
        <n v="763644"/>
        <n v="761474"/>
        <n v="772772"/>
        <n v="762334"/>
        <n v="700700"/>
        <n v="745391"/>
        <n v="790915"/>
        <n v="812848"/>
        <n v="786511"/>
        <n v="729637"/>
        <n v="795857"/>
        <n v="797056"/>
        <n v="749363"/>
        <n v="778667"/>
        <n v="749747"/>
        <n v="775483"/>
        <n v="779308"/>
        <n v="766219"/>
        <n v="791220"/>
        <n v="748976"/>
        <n v="785950"/>
        <n v="763467"/>
        <n v="778604"/>
        <n v="746633"/>
        <n v="789485"/>
        <n v="762271"/>
        <n v="292244"/>
        <n v="793975"/>
        <n v="788072"/>
        <n v="787749"/>
        <n v="760390"/>
        <n v="783135"/>
        <n v="756385"/>
        <n v="814178"/>
        <n v="780689"/>
        <n v="760576"/>
        <n v="758029"/>
        <n v="775257"/>
        <n v="672821"/>
        <n v="796384"/>
        <n v="803209"/>
        <n v="770512"/>
        <n v="804707"/>
        <n v="763254"/>
        <n v="765257"/>
        <n v="736590"/>
        <n v="768534"/>
        <n v="814866"/>
        <n v="772203"/>
        <n v="768444"/>
        <n v="651341"/>
        <n v="759312"/>
        <n v="678067"/>
        <n v="757417"/>
        <n v="768615"/>
        <n v="574559"/>
        <n v="757339"/>
        <n v="757075"/>
        <n v="796271"/>
        <n v="812050"/>
        <n v="772812"/>
        <n v="652222"/>
        <n v="758901"/>
        <n v="786058"/>
        <n v="806021"/>
        <n v="811603"/>
        <n v="789900"/>
        <n v="759258"/>
        <n v="721208"/>
        <n v="795373"/>
        <n v="758972"/>
        <n v="756979"/>
        <n v="782983"/>
        <n v="790836"/>
        <n v="805859"/>
        <n v="758967"/>
        <n v="782369"/>
        <n v="769676"/>
        <n v="805004"/>
        <n v="784839"/>
        <n v="788018"/>
        <n v="797843"/>
        <n v="760162"/>
        <n v="762222"/>
        <n v="783933"/>
        <n v="760432"/>
        <n v="761292"/>
        <n v="769517"/>
        <n v="781737"/>
        <n v="784869"/>
        <n v="781357"/>
        <n v="737973"/>
        <n v="361870"/>
        <n v="700312"/>
        <n v="737329"/>
        <n v="759594"/>
        <n v="767759"/>
        <n v="729131"/>
        <n v="760472"/>
        <n v="759165"/>
        <n v="668338"/>
        <n v="676125"/>
        <n v="667947"/>
        <n v="701176"/>
        <n v="813444"/>
        <n v="749971"/>
        <n v="788671"/>
        <n v="759044"/>
        <n v="794583"/>
        <n v="474974"/>
        <n v="757131"/>
        <n v="795440"/>
        <n v="770588"/>
        <n v="703946"/>
        <n v="790074"/>
        <n v="719364"/>
        <n v="776276"/>
        <n v="756333"/>
        <n v="795112"/>
        <n v="794609"/>
        <n v="713401"/>
        <n v="419123"/>
        <n v="769939"/>
        <n v="794843"/>
        <n v="692333"/>
        <n v="786943"/>
        <n v="797057"/>
        <n v="793831"/>
        <n v="765036"/>
        <n v="755324"/>
        <n v="795489"/>
        <n v="330808"/>
        <n v="747402"/>
        <n v="699021"/>
        <n v="756895"/>
        <n v="756890"/>
        <n v="761022"/>
        <n v="715331"/>
        <n v="757240"/>
        <n v="768529"/>
        <n v="757107"/>
        <n v="796611"/>
        <n v="758362"/>
        <n v="649593"/>
        <n v="796439"/>
        <n v="780961"/>
        <n v="771246"/>
        <n v="762221"/>
        <n v="758417"/>
        <n v="768733"/>
        <n v="810474"/>
        <n v="795919"/>
        <n v="782960"/>
        <n v="647197"/>
        <n v="793832"/>
        <n v="792351"/>
        <n v="805407"/>
        <n v="758228"/>
        <n v="801335"/>
        <n v="738376"/>
        <n v="765000"/>
        <n v="757170"/>
        <n v="757211"/>
        <n v="787486"/>
        <n v="785300"/>
        <n v="732687"/>
        <n v="792122"/>
        <n v="758451"/>
        <n v="797559"/>
        <n v="804863"/>
        <n v="735309"/>
        <n v="765181"/>
        <n v="721837"/>
        <n v="760521"/>
        <n v="756851"/>
        <n v="802036"/>
        <n v="758111"/>
        <n v="765637"/>
        <n v="795900"/>
        <n v="640155"/>
        <n v="759716"/>
        <n v="729780"/>
        <n v="794813"/>
        <n v="707618"/>
        <n v="719808"/>
        <n v="720462"/>
        <n v="758298"/>
        <n v="693725"/>
        <n v="798053"/>
        <n v="480861"/>
        <n v="714480"/>
        <n v="756703"/>
        <n v="780638"/>
        <n v="778352"/>
        <n v="795471"/>
        <n v="682491"/>
        <n v="711665"/>
        <n v="759330"/>
        <n v="790449"/>
        <n v="768241"/>
        <n v="768596"/>
        <n v="762351"/>
        <n v="670513"/>
        <n v="782377"/>
        <n v="779333"/>
        <n v="758495"/>
        <n v="737949"/>
        <n v="770782"/>
        <n v="599140"/>
        <n v="619091"/>
        <n v="780612"/>
        <n v="678857"/>
        <n v="736865"/>
        <n v="737741"/>
        <n v="782127"/>
        <n v="689630"/>
        <n v="179569"/>
        <n v="713780"/>
        <n v="799516"/>
        <n v="781222"/>
        <n v="810992"/>
        <n v="761042"/>
        <n v="806902"/>
        <n v="737727"/>
        <n v="516810"/>
        <n v="757152"/>
        <n v="794152"/>
        <n v="630311"/>
        <n v="771999"/>
        <n v="569932"/>
        <n v="786312"/>
        <n v="760039"/>
        <n v="756481"/>
        <n v="773573"/>
        <n v="796498"/>
        <n v="810239"/>
        <n v="782957"/>
        <n v="754184"/>
        <n v="781172"/>
        <n v="771084"/>
        <n v="761552"/>
        <n v="809119"/>
        <n v="781922"/>
        <n v="698070"/>
        <n v="770558"/>
        <n v="594631"/>
        <n v="720475"/>
        <n v="792354"/>
        <n v="791243"/>
        <n v="797646"/>
        <n v="808006"/>
        <n v="812116"/>
        <n v="796501"/>
        <n v="796464"/>
        <n v="758834"/>
        <n v="652772"/>
        <n v="761284"/>
        <n v="695398"/>
        <n v="784182"/>
        <n v="777681"/>
        <n v="776240"/>
        <n v="773652"/>
        <n v="782496"/>
        <n v="712323"/>
        <n v="804724"/>
        <n v="785297"/>
        <n v="809016"/>
        <n v="780948"/>
        <n v="796053"/>
        <n v="723001"/>
        <n v="694629"/>
        <n v="762150"/>
        <n v="705083"/>
        <n v="812105"/>
        <n v="697473"/>
        <n v="767353"/>
        <n v="794057"/>
        <n v="784589"/>
        <n v="756580"/>
        <n v="762261"/>
        <n v="665496"/>
        <n v="759690"/>
        <n v="760569"/>
        <n v="714066"/>
        <n v="602184"/>
        <n v="624947"/>
        <n v="438239"/>
        <n v="710737"/>
        <n v="713962"/>
        <n v="778157"/>
        <n v="773975"/>
        <n v="774243"/>
        <n v="774182"/>
        <n v="517234"/>
        <n v="768991"/>
        <n v="762305"/>
        <n v="756560"/>
        <n v="752737"/>
        <n v="765274"/>
        <n v="763868"/>
        <n v="792342"/>
        <n v="750407"/>
        <n v="728056"/>
        <n v="711588"/>
        <n v="794585"/>
        <n v="792218"/>
        <n v="360711"/>
        <n v="770901"/>
        <n v="796623"/>
        <n v="384265"/>
        <n v="796976"/>
        <n v="784407"/>
        <n v="784408"/>
        <n v="800891"/>
        <n v="651125"/>
        <n v="760746"/>
        <n v="514024"/>
        <n v="790038"/>
        <n v="797215"/>
        <n v="797169"/>
        <n v="290236"/>
        <n v="814406"/>
        <n v="763512"/>
        <n v="790609"/>
        <n v="712370"/>
        <n v="757414"/>
        <n v="809846"/>
        <n v="813060"/>
        <n v="769483"/>
        <n v="760279"/>
        <n v="748260"/>
        <n v="757173"/>
        <n v="737926"/>
        <n v="739076"/>
        <n v="773880"/>
        <n v="767556"/>
        <n v="774278"/>
        <n v="742949"/>
        <n v="754253"/>
        <n v="708484"/>
        <n v="773393"/>
        <n v="738349"/>
        <n v="753810"/>
        <n v="693707"/>
        <n v="734932"/>
        <n v="742811"/>
        <n v="760435"/>
        <n v="651689"/>
        <n v="764866"/>
        <n v="765399"/>
        <n v="768132"/>
        <n v="761188"/>
        <n v="768003"/>
        <n v="715872"/>
        <n v="738758"/>
        <n v="646279"/>
        <n v="765480"/>
        <n v="741815"/>
        <n v="776005"/>
        <n v="769407"/>
        <n v="726126"/>
        <n v="786906"/>
        <n v="769497"/>
        <n v="635939"/>
        <n v="743095"/>
        <n v="121723"/>
        <n v="767528"/>
        <n v="789269"/>
        <n v="782066"/>
        <n v="671268"/>
        <n v="774482"/>
        <n v="738539"/>
        <n v="792286"/>
        <n v="802884"/>
        <n v="777400"/>
        <n v="759059"/>
        <n v="735038"/>
        <n v="812240"/>
        <n v="776975"/>
        <n v="775416"/>
        <n v="801768"/>
        <n v="798751"/>
        <n v="810468"/>
        <n v="772850"/>
        <n v="791462"/>
        <n v="736059"/>
        <n v="770455"/>
        <n v="735485"/>
        <n v="809766"/>
        <n v="757980"/>
        <n v="754228"/>
        <n v="774594"/>
        <n v="775953"/>
        <n v="718496"/>
        <n v="743704"/>
        <n v="785016"/>
        <n v="776097"/>
        <n v="762320"/>
        <n v="795333"/>
        <n v="807078"/>
        <n v="791330"/>
        <n v="777212"/>
        <n v="775971"/>
        <n v="720342"/>
        <n v="741100"/>
        <n v="786005"/>
        <n v="761486"/>
        <n v="723599"/>
        <n v="742941"/>
        <n v="764349"/>
        <n v="798479"/>
        <n v="795856"/>
        <n v="767094"/>
        <n v="772432"/>
        <n v="760922"/>
        <n v="759420"/>
        <n v="753622"/>
        <n v="760465"/>
        <n v="801458"/>
        <n v="738192"/>
        <n v="754846"/>
        <n v="777455"/>
        <n v="794690"/>
        <n v="803878"/>
        <n v="774078"/>
        <n v="774443"/>
        <n v="754705"/>
        <n v="767345"/>
        <n v="814482"/>
        <n v="691190"/>
        <n v="813309"/>
        <n v="791199"/>
        <n v="792380"/>
        <n v="758657"/>
        <n v="763526"/>
        <n v="781397"/>
        <n v="765491"/>
        <n v="743468"/>
        <n v="740361"/>
        <n v="729879"/>
        <n v="763986"/>
        <n v="723025"/>
        <n v="757246"/>
        <n v="758936"/>
        <n v="761172"/>
        <n v="702658"/>
        <n v="724489"/>
        <n v="470365"/>
        <n v="770750"/>
        <n v="777675"/>
        <n v="795953"/>
        <n v="736541"/>
        <n v="723917"/>
        <n v="770823"/>
        <n v="789280"/>
        <n v="769005"/>
        <n v="805681"/>
        <n v="778508"/>
        <n v="765171"/>
        <n v="807308"/>
        <n v="803631"/>
        <n v="729349"/>
        <n v="725845"/>
        <n v="814869"/>
        <n v="786834"/>
        <n v="791599"/>
        <n v="773692"/>
        <n v="746652"/>
        <n v="750254"/>
        <n v="784430"/>
        <n v="797370"/>
        <n v="788185"/>
        <n v="764365"/>
        <n v="795336"/>
        <n v="789992"/>
        <n v="764308"/>
        <n v="783499"/>
        <n v="795016"/>
        <n v="785060"/>
        <n v="392056"/>
        <n v="795335"/>
        <n v="777480"/>
        <n v="798810"/>
        <n v="763639"/>
        <n v="813662"/>
        <n v="758312"/>
        <n v="477349"/>
        <n v="802063"/>
        <n v="795721"/>
        <n v="795125"/>
        <n v="763831"/>
        <n v="782047"/>
        <n v="794117"/>
        <n v="767850"/>
        <n v="795513"/>
        <n v="712006"/>
        <n v="799462"/>
        <n v="762398"/>
        <n v="608629"/>
        <n v="758849"/>
        <n v="775403"/>
        <n v="807687"/>
        <n v="763193"/>
        <n v="796377"/>
        <n v="758280"/>
        <n v="798442"/>
        <n v="809459"/>
      </sharedItems>
    </cacheField>
    <cacheField name="Majors" numFmtId="0">
      <sharedItems/>
    </cacheField>
    <cacheField name="School Year" numFmtId="0">
      <sharedItems containsBlank="1" count="9">
        <s v="Alumni"/>
        <s v="Junior"/>
        <s v="Senior"/>
        <s v="Masters"/>
        <s v="Sophomore"/>
        <s v="Freshman"/>
        <s v="Doctorate"/>
        <s v="Masters of Business Administration"/>
        <m/>
      </sharedItems>
    </cacheField>
    <cacheField name="Total Check-Ins" numFmtId="0">
      <sharedItems containsSemiMixedTypes="0" containsString="0" containsNumber="1" containsInteger="1" minValue="0" maxValue="1"/>
    </cacheField>
    <cacheField name="Fair" numFmtId="0">
      <sharedItems count="8">
        <s v="Business Fair"/>
        <s v="Engineering Fair"/>
        <s v="Fall Fair"/>
        <s v="Architecture Fair"/>
        <s v="Spring Fair"/>
        <s v="Education Fair"/>
        <s v="Healthcare Fair"/>
        <s v="Just In time Fair"/>
      </sharedItems>
    </cacheField>
    <cacheField name="College" numFmtId="0">
      <sharedItems count="11">
        <s v="School of Business"/>
        <s v="School of Arts and Sciences"/>
        <s v="School of Engineering"/>
        <s v="School of Christian Ministries"/>
        <s v="School of Behavioral and Social Sciences"/>
        <s v="School of Health Science"/>
        <s v="School of Architecture, Visual Arts, and Design"/>
        <s v="School of Performing Arts"/>
        <s v="School of Nursing"/>
        <s v="School of Education"/>
        <s v="Undeclared"/>
      </sharedItems>
    </cacheField>
    <cacheField name="Duplicate check" numFmtId="0">
      <sharedItems/>
    </cacheField>
    <cacheField name="Counselor" numFmtId="0">
      <sharedItems count="7">
        <s v="Ashley"/>
        <s v="Danijel"/>
        <s v="Erick"/>
        <s v="Elizabeth"/>
        <s v="Lindsay"/>
        <s v="Ladonna"/>
        <s v="None"/>
      </sharedItems>
    </cacheField>
    <cacheField name="Numberairs Attended" numFmtId="0">
      <sharedItems containsSemiMixedTypes="0" containsString="0" containsNumber="1" containsInteger="1" minValue="1" maxValue="4"/>
    </cacheField>
    <cacheField name="Attendance" numFmtId="0">
      <sharedItems count="2">
        <s v="Unique"/>
        <s v="Repeat"/>
      </sharedItems>
    </cacheField>
  </cacheFields>
  <extLst>
    <ext xmlns:x14="http://schemas.microsoft.com/office/spreadsheetml/2009/9/main" uri="{725AE2AE-9491-48be-B2B4-4EB974FC3084}">
      <x14:pivotCacheDefinition pivotCacheId="53972488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eer Services" refreshedDate="46142.52850925926" createdVersion="8" refreshedVersion="8" minRefreshableVersion="3" recordCount="2025" xr:uid="{7F16AF0D-7A39-4D51-8396-9BB6D0E23F41}">
  <cacheSource type="worksheet">
    <worksheetSource ref="A1:M2026" sheet="Raw Data"/>
  </cacheSource>
  <cacheFields count="13">
    <cacheField name="Attendee ID" numFmtId="0">
      <sharedItems containsSemiMixedTypes="0" containsString="0" containsNumber="1" containsInteger="1" minValue="77400004" maxValue="82617181"/>
    </cacheField>
    <cacheField name="First Name" numFmtId="0">
      <sharedItems/>
    </cacheField>
    <cacheField name="Last Name" numFmtId="0">
      <sharedItems/>
    </cacheField>
    <cacheField name="Email Address" numFmtId="0">
      <sharedItems/>
    </cacheField>
    <cacheField name="Institution Name" numFmtId="0">
      <sharedItems/>
    </cacheField>
    <cacheField name="Registered" numFmtId="22">
      <sharedItems containsNonDate="0" containsDate="1" containsString="0" containsBlank="1" minDate="2025-09-02T11:16:00" maxDate="2026-04-15T11:13:00"/>
    </cacheField>
    <cacheField name="Checked In" numFmtId="22">
      <sharedItems containsNonDate="0" containsDate="1" containsString="0" containsBlank="1" minDate="2025-09-30T11:09:00" maxDate="2026-04-15T14:40:00"/>
    </cacheField>
    <cacheField name="StudentID" numFmtId="0">
      <sharedItems containsBlank="1" containsMixedTypes="1" containsNumber="1" containsInteger="1" minValue="121723" maxValue="814869"/>
    </cacheField>
    <cacheField name="Majors" numFmtId="0">
      <sharedItems/>
    </cacheField>
    <cacheField name="School Year" numFmtId="0">
      <sharedItems containsBlank="1"/>
    </cacheField>
    <cacheField name="Total Check-Ins" numFmtId="0">
      <sharedItems containsSemiMixedTypes="0" containsString="0" containsNumber="1" containsInteger="1" minValue="0" maxValue="1"/>
    </cacheField>
    <cacheField name="Fair" numFmtId="0">
      <sharedItems count="8">
        <s v="Business Fair"/>
        <s v="Engineering Fair"/>
        <s v="Fall Fair"/>
        <s v="Architecture Fair"/>
        <s v="Spring Fair"/>
        <s v="Education Fair"/>
        <s v="Healthcare Fair"/>
        <s v="Just In time Fair"/>
      </sharedItems>
    </cacheField>
    <cacheField name="Colleg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42">
  <r>
    <n v="77429524"/>
    <s v="Drashti Hiteshbhai"/>
    <s v="Desai"/>
    <s v="drashtihiteshbhai.desai@calbaptist.edu"/>
    <s v="California Baptist University"/>
    <d v="2025-09-02T16:21:00"/>
    <d v="2025-09-30T12:23:00"/>
    <n v="793882"/>
    <s v="Business Administration"/>
    <s v="Alumni"/>
    <n v="0"/>
    <x v="0"/>
    <x v="0"/>
    <s v="Keep"/>
    <s v="Ashley"/>
  </r>
  <r>
    <n v="77472615"/>
    <s v="Crystal"/>
    <s v="Castillo"/>
    <s v="crystal.castillo@calbaptist.edu"/>
    <s v="California Baptist University"/>
    <d v="2025-09-03T09:33:00"/>
    <d v="2025-09-30T11:58:00"/>
    <n v="771555"/>
    <s v="Business Administration"/>
    <s v="Junior"/>
    <n v="0"/>
    <x v="0"/>
    <x v="0"/>
    <s v="Keep"/>
    <s v="Ashley"/>
  </r>
  <r>
    <n v="77472793"/>
    <s v="Mia"/>
    <s v="Leiva"/>
    <s v="mialocay.leiva@calbaptist.edu"/>
    <s v="California Baptist University"/>
    <d v="2025-09-03T09:34:00"/>
    <d v="2025-09-30T12:11:00"/>
    <n v="784919"/>
    <s v="Marketing"/>
    <s v="Junior"/>
    <n v="0"/>
    <x v="0"/>
    <x v="0"/>
    <s v="Keep"/>
    <s v="Ashley"/>
  </r>
  <r>
    <n v="77508882"/>
    <s v="Luke"/>
    <s v="Fleming"/>
    <s v="luke.fleming@calbaptist.edu"/>
    <s v="California Baptist University"/>
    <d v="2025-09-03T13:07:00"/>
    <d v="2025-09-30T12:50:00"/>
    <n v="737582"/>
    <s v="Entrepreneurship, Business Administration"/>
    <s v="Alumni"/>
    <n v="0"/>
    <x v="0"/>
    <x v="0"/>
    <s v="Keep"/>
    <s v="Ashley"/>
  </r>
  <r>
    <n v="77535280"/>
    <s v="Dylan"/>
    <s v="Williams"/>
    <s v="dylanchanyi.williams@calbaptist.edu"/>
    <s v="California Baptist University"/>
    <d v="2025-09-03T17:53:00"/>
    <d v="2025-09-30T11:57:00"/>
    <n v="756916"/>
    <s v="Marketing"/>
    <s v="Senior"/>
    <n v="0"/>
    <x v="0"/>
    <x v="0"/>
    <s v="Keep"/>
    <s v="Ashley"/>
  </r>
  <r>
    <n v="77540564"/>
    <s v="Adrianna"/>
    <s v="Mack"/>
    <s v="adriannarose.mack@calbaptist.edu"/>
    <s v="California Baptist University"/>
    <d v="2025-09-03T20:09:00"/>
    <d v="2025-09-30T12:02:00"/>
    <n v="439249"/>
    <s v="Business Administration - Management"/>
    <s v="Senior"/>
    <n v="0"/>
    <x v="0"/>
    <x v="0"/>
    <s v="Keep"/>
    <s v="Ashley"/>
  </r>
  <r>
    <n v="77581039"/>
    <s v="Daniel"/>
    <s v="Gnandt"/>
    <s v="danielmilad.gnandt@calbaptist.edu"/>
    <s v="California Baptist University"/>
    <d v="2025-09-04T11:11:00"/>
    <d v="2025-09-30T12:32:00"/>
    <n v="812130"/>
    <s v="Business Administration"/>
    <s v="Masters"/>
    <n v="0"/>
    <x v="0"/>
    <x v="0"/>
    <s v="Keep"/>
    <s v="Ashley"/>
  </r>
  <r>
    <n v="77589033"/>
    <s v="Jasmine"/>
    <s v="Burks"/>
    <s v="jasminem.burks@calbaptist.edu"/>
    <s v="California Baptist University"/>
    <d v="2025-09-04T12:28:00"/>
    <d v="2025-09-30T11:58:00"/>
    <n v="762619"/>
    <s v="Business Administration"/>
    <s v="Senior"/>
    <n v="0"/>
    <x v="0"/>
    <x v="0"/>
    <s v="Keep"/>
    <s v="Ashley"/>
  </r>
  <r>
    <n v="77589755"/>
    <s v="Eli"/>
    <s v="Sheeren"/>
    <s v="elip.sheeren@calbaptist.edu"/>
    <s v="California Baptist University"/>
    <d v="2025-09-04T12:35:00"/>
    <d v="2025-09-30T12:23:00"/>
    <n v="741619"/>
    <s v="Business Administration"/>
    <s v="Alumni"/>
    <n v="0"/>
    <x v="0"/>
    <x v="0"/>
    <s v="Keep"/>
    <s v="Ashley"/>
  </r>
  <r>
    <n v="77608305"/>
    <s v="Zayne"/>
    <s v="Carter"/>
    <s v="zaynemarques.carter@calbaptist.edu"/>
    <s v="California Baptist University"/>
    <d v="2025-09-04T15:28:00"/>
    <d v="2025-09-30T13:23:00"/>
    <n v="785998"/>
    <s v="Entrepreneurship"/>
    <s v="Sophomore"/>
    <n v="0"/>
    <x v="0"/>
    <x v="0"/>
    <s v="Keep"/>
    <s v="Ashley"/>
  </r>
  <r>
    <n v="77609937"/>
    <s v="Griffin"/>
    <s v="Gutierrez"/>
    <s v="griffinkazar.gutierrez@calbaptist.edu"/>
    <s v="California Baptist University"/>
    <d v="2025-09-04T15:52:00"/>
    <d v="2025-09-30T12:20:00"/>
    <n v="759669"/>
    <s v="Accounting"/>
    <s v="Senior"/>
    <n v="0"/>
    <x v="0"/>
    <x v="0"/>
    <s v="Keep"/>
    <s v="Ashley"/>
  </r>
  <r>
    <n v="77611241"/>
    <s v="Angela"/>
    <s v="Gurrola"/>
    <s v="angela.gurrola@calbaptist.edu"/>
    <s v="California Baptist University"/>
    <d v="2025-09-04T16:12:00"/>
    <d v="2025-09-30T12:12:00"/>
    <n v="800414"/>
    <s v="Business Administration"/>
    <s v="Masters"/>
    <n v="0"/>
    <x v="0"/>
    <x v="0"/>
    <s v="Keep"/>
    <s v="Ashley"/>
  </r>
  <r>
    <n v="77611764"/>
    <s v="Zachary"/>
    <s v="Smith"/>
    <s v="zachary.smith@calbaptist.edu"/>
    <s v="California Baptist University"/>
    <d v="2025-09-04T16:22:00"/>
    <d v="2025-09-30T12:01:00"/>
    <n v="769462"/>
    <s v="Accounting"/>
    <s v="Sophomore"/>
    <n v="0"/>
    <x v="0"/>
    <x v="0"/>
    <s v="Keep"/>
    <s v="Ashley"/>
  </r>
  <r>
    <n v="77613246"/>
    <s v="Christerpher"/>
    <s v="Coleman"/>
    <s v="christerpherfreeman.coleman@calbaptist.edu"/>
    <s v="California Baptist University"/>
    <d v="2025-09-04T16:52:00"/>
    <d v="2025-09-30T13:17:00"/>
    <n v="811551"/>
    <s v="Business Administration"/>
    <s v="Masters"/>
    <n v="0"/>
    <x v="0"/>
    <x v="0"/>
    <s v="Keep"/>
    <s v="Ashley"/>
  </r>
  <r>
    <n v="77614853"/>
    <s v="Logan"/>
    <s v="Everhart"/>
    <s v="loganjames.everhart@calbaptist.edu"/>
    <s v="California Baptist University"/>
    <d v="2025-09-04T17:24:00"/>
    <d v="2025-09-30T11:56:00"/>
    <n v="776310"/>
    <s v="Business Administration"/>
    <s v="Senior"/>
    <n v="0"/>
    <x v="0"/>
    <x v="0"/>
    <s v="Keep"/>
    <s v="Ashley"/>
  </r>
  <r>
    <n v="77617931"/>
    <s v="Andrew"/>
    <s v="Dear"/>
    <s v="andrewrichard.dear@calbaptist.edu"/>
    <s v="California Baptist University"/>
    <d v="2025-09-04T18:38:00"/>
    <d v="2025-09-30T12:07:00"/>
    <n v="777071"/>
    <s v="Business Administration"/>
    <s v="Senior"/>
    <n v="0"/>
    <x v="0"/>
    <x v="0"/>
    <s v="Keep"/>
    <s v="Ashley"/>
  </r>
  <r>
    <n v="77619375"/>
    <s v="Gurdev"/>
    <s v="Singh"/>
    <s v="gurdev.singh@calbaptist.edu"/>
    <s v="California Baptist University"/>
    <d v="2025-09-04T19:23:00"/>
    <d v="2025-09-30T12:07:00"/>
    <n v="769576"/>
    <s v="Information Tech Mgmt"/>
    <s v="Masters"/>
    <n v="0"/>
    <x v="0"/>
    <x v="0"/>
    <s v="Keep"/>
    <s v="Ashley"/>
  </r>
  <r>
    <n v="77641356"/>
    <s v="Maria"/>
    <s v="Lopez"/>
    <s v="maria.lopez2@calbaptist.edu"/>
    <s v="California Baptist University"/>
    <d v="2025-09-05T09:40:00"/>
    <d v="2025-09-30T13:33:00"/>
    <n v="804793"/>
    <s v="Business Administration"/>
    <s v="Senior"/>
    <n v="0"/>
    <x v="0"/>
    <x v="0"/>
    <s v="Keep"/>
    <s v="Ashley"/>
  </r>
  <r>
    <n v="77648273"/>
    <s v="Jasen"/>
    <s v="Villalobos"/>
    <s v="jaseneli.villalobos@calbaptist.edu"/>
    <s v="California Baptist University"/>
    <d v="2025-09-05T10:59:00"/>
    <d v="2025-09-30T12:28:00"/>
    <n v="738508"/>
    <s v="Finance"/>
    <s v="Senior"/>
    <n v="0"/>
    <x v="0"/>
    <x v="0"/>
    <s v="Keep"/>
    <s v="Ashley"/>
  </r>
  <r>
    <n v="77658405"/>
    <s v="Tobey"/>
    <s v="Aguilar"/>
    <s v="tobeyalvaro.aguilar@calbaptist.edu"/>
    <s v="California Baptist University"/>
    <d v="2025-09-05T13:19:00"/>
    <d v="2025-09-30T12:01:00"/>
    <n v="781819"/>
    <s v="Marketing"/>
    <s v="Sophomore"/>
    <n v="0"/>
    <x v="0"/>
    <x v="0"/>
    <s v="Keep"/>
    <s v="Ashley"/>
  </r>
  <r>
    <n v="77680691"/>
    <s v="Faith"/>
    <s v="Wilson"/>
    <s v="faithmadison.wilson@calbaptist.edu"/>
    <s v="California Baptist University"/>
    <d v="2025-09-06T16:11:00"/>
    <d v="2025-09-30T11:59:00"/>
    <n v="765004"/>
    <s v="Business Administration"/>
    <s v="Senior"/>
    <n v="0"/>
    <x v="0"/>
    <x v="0"/>
    <s v="Keep"/>
    <s v="Ashley"/>
  </r>
  <r>
    <n v="77681152"/>
    <s v="Ariana"/>
    <s v="Velasco"/>
    <s v="arianaberenice.velasco@calbaptist.edu"/>
    <s v="California Baptist University"/>
    <d v="2025-09-06T16:50:00"/>
    <d v="2025-09-30T12:30:00"/>
    <n v="794185"/>
    <s v="Accounting"/>
    <s v="Masters"/>
    <n v="0"/>
    <x v="0"/>
    <x v="0"/>
    <s v="Keep"/>
    <s v="Ashley"/>
  </r>
  <r>
    <n v="77773481"/>
    <s v="Enrique"/>
    <s v="Cruz"/>
    <s v="enriquepena.cruz@calbaptist.edu"/>
    <s v="California Baptist University"/>
    <d v="2025-09-08T15:33:00"/>
    <d v="2025-09-30T13:19:00"/>
    <n v="803041"/>
    <s v="Finance"/>
    <s v="Sophomore"/>
    <n v="0"/>
    <x v="0"/>
    <x v="0"/>
    <s v="Keep"/>
    <s v="Ashley"/>
  </r>
  <r>
    <n v="77780997"/>
    <s v="Mary"/>
    <s v="Whiting"/>
    <s v="maryjoyd.whiting@calbaptist.edu"/>
    <s v="California Baptist University"/>
    <d v="2025-09-08T17:36:00"/>
    <d v="2025-09-30T11:57:00"/>
    <n v="769126"/>
    <s v="Accounting"/>
    <s v="Alumni"/>
    <n v="0"/>
    <x v="0"/>
    <x v="0"/>
    <s v="Keep"/>
    <s v="Ashley"/>
  </r>
  <r>
    <n v="77830197"/>
    <s v="Maria"/>
    <s v="Gamboa"/>
    <s v="mariaguillen.gamboa@calbaptist.edu"/>
    <s v="California Baptist University"/>
    <d v="2025-09-09T10:20:00"/>
    <d v="2025-09-30T12:32:00"/>
    <n v="809785"/>
    <s v="Business Administration"/>
    <s v="Junior"/>
    <n v="0"/>
    <x v="0"/>
    <x v="0"/>
    <s v="Keep"/>
    <s v="Ashley"/>
  </r>
  <r>
    <n v="77843025"/>
    <s v="Zsa Zsa"/>
    <s v="Mueller"/>
    <s v="zsazsai.mueller@calbaptist.edu"/>
    <s v="California Baptist University"/>
    <d v="2025-09-09T11:34:00"/>
    <d v="2025-09-30T12:12:00"/>
    <n v="770590"/>
    <s v="Marketing"/>
    <s v="Junior"/>
    <n v="0"/>
    <x v="0"/>
    <x v="0"/>
    <s v="Keep"/>
    <s v="Ashley"/>
  </r>
  <r>
    <n v="77857639"/>
    <s v="Kayden"/>
    <s v="Rouse"/>
    <s v="kaydenemily.rouse@calbaptist.edu"/>
    <s v="California Baptist University"/>
    <d v="2025-09-09T13:26:00"/>
    <d v="2025-09-30T11:58:00"/>
    <n v="775250"/>
    <s v="Business Administration"/>
    <s v="Junior"/>
    <n v="0"/>
    <x v="0"/>
    <x v="0"/>
    <s v="Keep"/>
    <s v="Ashley"/>
  </r>
  <r>
    <n v="77955631"/>
    <s v="Kelli"/>
    <s v="Wood"/>
    <s v="kellipaige.wood@calbaptist.edu"/>
    <s v="California Baptist University"/>
    <d v="2025-09-10T12:45:00"/>
    <d v="2025-09-30T12:12:00"/>
    <n v="778780"/>
    <s v="Business Administration"/>
    <s v="Junior"/>
    <n v="0"/>
    <x v="0"/>
    <x v="0"/>
    <s v="Keep"/>
    <s v="Ashley"/>
  </r>
  <r>
    <n v="77955633"/>
    <s v="Caleb"/>
    <s v="Cho"/>
    <s v="calebhayoung.cho@calbaptist.edu"/>
    <s v="California Baptist University"/>
    <d v="2025-09-10T12:45:00"/>
    <d v="2025-09-30T12:26:00"/>
    <n v="775270"/>
    <s v="Finance"/>
    <s v="Junior"/>
    <n v="0"/>
    <x v="0"/>
    <x v="0"/>
    <s v="Keep"/>
    <s v="Ashley"/>
  </r>
  <r>
    <n v="77955650"/>
    <s v="Abraham"/>
    <s v="Montenegro"/>
    <s v="abraham.montenegro@calbaptist.edu"/>
    <s v="California Baptist University"/>
    <d v="2025-09-10T12:45:00"/>
    <d v="2025-09-30T12:18:00"/>
    <n v="770718"/>
    <s v="Finance"/>
    <s v="Junior"/>
    <n v="0"/>
    <x v="0"/>
    <x v="0"/>
    <s v="Keep"/>
    <s v="Ashley"/>
  </r>
  <r>
    <n v="77978110"/>
    <s v="Trinity"/>
    <s v="Villa"/>
    <s v="trinity.villa@calbaptist.edu"/>
    <s v="California Baptist University"/>
    <d v="2025-09-10T16:06:00"/>
    <d v="2025-09-30T12:07:00"/>
    <n v="783574"/>
    <s v="Business Administration"/>
    <s v="Senior"/>
    <n v="0"/>
    <x v="0"/>
    <x v="0"/>
    <s v="Keep"/>
    <s v="Ashley"/>
  </r>
  <r>
    <n v="77979970"/>
    <s v="Noah"/>
    <s v="Ban"/>
    <s v="noahyoul.ban@calbaptist.edu"/>
    <s v="California Baptist University"/>
    <d v="2025-09-10T16:39:00"/>
    <d v="2025-09-30T11:57:00"/>
    <n v="790833"/>
    <s v="Accounting"/>
    <s v="Senior"/>
    <n v="0"/>
    <x v="0"/>
    <x v="0"/>
    <s v="Keep"/>
    <s v="Ashley"/>
  </r>
  <r>
    <n v="78015084"/>
    <s v="Maite"/>
    <s v="Celaya"/>
    <s v="maitemichelle.celaya@calbaptist.edu"/>
    <s v="California Baptist University"/>
    <d v="2025-09-11T09:37:00"/>
    <d v="2025-09-30T12:00:00"/>
    <n v="784228"/>
    <s v="Philosophy, Finance"/>
    <s v="Sophomore"/>
    <n v="0"/>
    <x v="0"/>
    <x v="1"/>
    <s v="Keep"/>
    <s v="Ashley"/>
  </r>
  <r>
    <n v="78018781"/>
    <s v="Samantha"/>
    <s v="Knapp"/>
    <s v="samanthapaige.knapp@calbaptist.edu"/>
    <s v="California Baptist University"/>
    <d v="2025-09-11T10:04:00"/>
    <d v="2025-09-30T11:58:00"/>
    <n v="809109"/>
    <s v="Business Administration"/>
    <s v="Freshman"/>
    <n v="0"/>
    <x v="0"/>
    <x v="0"/>
    <s v="Keep"/>
    <s v="Ashley"/>
  </r>
  <r>
    <n v="78098684"/>
    <s v="Alexis"/>
    <s v="Barba"/>
    <s v="alexisr.herrera@calbaptist.edu"/>
    <s v="California Baptist University"/>
    <d v="2025-09-12T12:54:00"/>
    <d v="2025-09-30T12:22:00"/>
    <n v="640648"/>
    <s v="Business Administration &amp; Management"/>
    <s v="Masters"/>
    <n v="0"/>
    <x v="0"/>
    <x v="0"/>
    <s v="Keep"/>
    <s v="Ashley"/>
  </r>
  <r>
    <n v="78171342"/>
    <s v="Favor"/>
    <s v="Nafula Khaoya"/>
    <s v="favor.nafulakhaoya@calbaptist.edu"/>
    <s v="California Baptist University"/>
    <d v="2025-09-15T09:26:00"/>
    <d v="2025-09-30T12:05:00"/>
    <n v="791994"/>
    <s v="Business Administration"/>
    <s v="Alumni"/>
    <n v="0"/>
    <x v="0"/>
    <x v="0"/>
    <s v="Keep"/>
    <s v="Ashley"/>
  </r>
  <r>
    <n v="78172986"/>
    <s v="Daniel"/>
    <s v="Manibog"/>
    <s v="daniels.manibog@calbaptist.edu"/>
    <s v="California Baptist University"/>
    <d v="2025-09-15T09:40:00"/>
    <d v="2025-09-30T12:16:00"/>
    <n v="796637"/>
    <s v="Business Administration"/>
    <s v="Masters"/>
    <n v="0"/>
    <x v="0"/>
    <x v="0"/>
    <s v="Keep"/>
    <s v="Ashley"/>
  </r>
  <r>
    <n v="78251535"/>
    <s v="Jean"/>
    <s v="Turcutto"/>
    <s v="jeanringo.turcutto@calbaptist.edu"/>
    <s v="California Baptist University"/>
    <d v="2025-09-16T09:01:00"/>
    <d v="2025-09-30T11:58:00"/>
    <n v="771816"/>
    <s v="Business Administration"/>
    <s v="Senior"/>
    <n v="0"/>
    <x v="0"/>
    <x v="0"/>
    <s v="Keep"/>
    <s v="Ashley"/>
  </r>
  <r>
    <n v="78283381"/>
    <s v="Mitchell"/>
    <s v="McAnany"/>
    <s v="mitchells.mcanany@calbaptist.edu"/>
    <s v="California Baptist University"/>
    <d v="2025-09-16T12:09:00"/>
    <d v="2025-09-30T11:59:00"/>
    <n v="801589"/>
    <s v="Business Administration"/>
    <s v="Freshman"/>
    <n v="0"/>
    <x v="0"/>
    <x v="0"/>
    <s v="Keep"/>
    <s v="Ashley"/>
  </r>
  <r>
    <n v="78290983"/>
    <s v="Sara"/>
    <s v="Svorcan"/>
    <s v="sara.svorcan@calbaptist.edu"/>
    <s v="California Baptist University"/>
    <d v="2025-09-16T13:05:00"/>
    <d v="2025-09-30T12:25:00"/>
    <n v="774574"/>
    <s v="Marketing"/>
    <s v="Junior"/>
    <n v="0"/>
    <x v="0"/>
    <x v="0"/>
    <s v="Keep"/>
    <s v="Ashley"/>
  </r>
  <r>
    <n v="78315670"/>
    <s v="Alee"/>
    <s v="Peterson"/>
    <s v="aleemichaela.peterson@calbaptist.edu"/>
    <s v="California Baptist University"/>
    <d v="2025-09-16T17:40:00"/>
    <d v="2025-09-30T12:28:00"/>
    <n v="767374"/>
    <s v="Accounting"/>
    <s v="Senior"/>
    <n v="0"/>
    <x v="0"/>
    <x v="0"/>
    <s v="Keep"/>
    <s v="Ashley"/>
  </r>
  <r>
    <n v="78315702"/>
    <s v="Christopher"/>
    <s v="Gadea"/>
    <s v="christopher.gadea@calbaptist.edu"/>
    <s v="California Baptist University"/>
    <d v="2025-09-16T17:41:00"/>
    <d v="2025-09-30T12:16:00"/>
    <n v="746578"/>
    <s v="Accounting"/>
    <s v="Senior"/>
    <n v="0"/>
    <x v="0"/>
    <x v="0"/>
    <s v="Keep"/>
    <s v="Ashley"/>
  </r>
  <r>
    <n v="78315724"/>
    <s v="Md Naveed"/>
    <s v="Ahmed"/>
    <s v="mdnaveed.ahmed@calbaptist.edu"/>
    <s v="California Baptist University"/>
    <d v="2025-09-16T17:42:00"/>
    <d v="2025-09-30T12:44:00"/>
    <n v="796963"/>
    <s v="Information Tech Mgmt"/>
    <s v="Masters"/>
    <n v="0"/>
    <x v="0"/>
    <x v="0"/>
    <s v="Keep"/>
    <s v="Ashley"/>
  </r>
  <r>
    <n v="78315917"/>
    <s v="Stacy"/>
    <s v="Rendler"/>
    <s v="stacy.rendler@calbaptist.edu"/>
    <s v="California Baptist University"/>
    <d v="2025-09-16T17:46:00"/>
    <d v="2025-09-30T12:01:00"/>
    <n v="793874"/>
    <s v="Business Administration"/>
    <s v="Senior"/>
    <n v="0"/>
    <x v="0"/>
    <x v="0"/>
    <s v="Keep"/>
    <s v="Ashley"/>
  </r>
  <r>
    <n v="78352010"/>
    <s v="Cynthia"/>
    <s v="Monsivais"/>
    <s v="cynthianayeli.monsivais@calbaptist.edu"/>
    <s v="California Baptist University"/>
    <d v="2025-09-17T09:23:00"/>
    <d v="2025-09-30T13:09:00"/>
    <n v="756583"/>
    <s v="Business Administration"/>
    <s v="Senior"/>
    <n v="0"/>
    <x v="0"/>
    <x v="0"/>
    <s v="Keep"/>
    <s v="Ashley"/>
  </r>
  <r>
    <n v="78411940"/>
    <s v="Sandy"/>
    <s v="Thomas"/>
    <s v="sandy.thomas@calbaptist.edu"/>
    <s v="California Baptist University"/>
    <d v="2025-09-17T14:40:00"/>
    <d v="2025-09-30T12:06:00"/>
    <n v="773748"/>
    <s v="Computer Science"/>
    <s v="Junior"/>
    <n v="0"/>
    <x v="0"/>
    <x v="2"/>
    <s v="Keep"/>
    <s v="Danijel"/>
  </r>
  <r>
    <n v="78440599"/>
    <s v="Peter"/>
    <s v="Smith"/>
    <s v="peteryohanan.smith@calbaptist.edu"/>
    <s v="California Baptist University"/>
    <d v="2025-09-18T08:05:00"/>
    <d v="2025-09-30T12:14:00"/>
    <n v="781852"/>
    <s v="Philosophy, Business Administration"/>
    <s v="Sophomore"/>
    <n v="0"/>
    <x v="0"/>
    <x v="1"/>
    <s v="Keep"/>
    <s v="Ashley"/>
  </r>
  <r>
    <n v="78441696"/>
    <s v="Cesar"/>
    <s v="Lopez"/>
    <s v="cesar.lopez@calbaptist.edu"/>
    <s v="California Baptist University"/>
    <d v="2025-09-18T08:14:00"/>
    <d v="2025-09-30T13:06:00"/>
    <n v="787701"/>
    <s v="Finance, Stats and Data Analytics"/>
    <s v="Sophomore"/>
    <n v="0"/>
    <x v="0"/>
    <x v="0"/>
    <s v="Keep"/>
    <s v="Ashley"/>
  </r>
  <r>
    <n v="78483974"/>
    <s v="Hunter"/>
    <s v="Arechiga"/>
    <s v="hunterj.arechiga@calbaptist.edu"/>
    <s v="California Baptist University"/>
    <d v="2025-09-18T12:57:00"/>
    <d v="2025-09-30T12:12:00"/>
    <n v="775779"/>
    <s v="Business Administration"/>
    <s v="Sophomore"/>
    <n v="0"/>
    <x v="0"/>
    <x v="0"/>
    <s v="Keep"/>
    <s v="Ashley"/>
  </r>
  <r>
    <n v="78495925"/>
    <s v="Jasmine"/>
    <s v="McCullough"/>
    <s v="jasminemichelle.mccullough@calbaptist.edu"/>
    <s v="California Baptist University"/>
    <d v="2025-09-18T15:20:00"/>
    <d v="2025-09-30T12:09:00"/>
    <n v="703444"/>
    <s v="Finance"/>
    <s v="Senior"/>
    <n v="0"/>
    <x v="0"/>
    <x v="0"/>
    <s v="Keep"/>
    <s v="Ashley"/>
  </r>
  <r>
    <n v="78499727"/>
    <s v="Hailey"/>
    <s v="Hohmann"/>
    <s v="haileypaige.hohmann@calbaptist.edu"/>
    <s v="California Baptist University"/>
    <d v="2025-09-18T16:44:00"/>
    <d v="2025-09-30T12:08:00"/>
    <n v="776867"/>
    <s v="Anthropology, Marketing"/>
    <s v="Senior"/>
    <n v="0"/>
    <x v="0"/>
    <x v="1"/>
    <s v="Keep"/>
    <s v="Ashley"/>
  </r>
  <r>
    <n v="78503395"/>
    <s v="Vicente"/>
    <s v="Atilano"/>
    <s v="vicenteenrique.atilano@calbaptist.edu"/>
    <s v="California Baptist University"/>
    <d v="2025-09-18T18:36:00"/>
    <d v="2025-09-30T11:59:00"/>
    <n v="758346"/>
    <s v="Accounting"/>
    <s v="Senior"/>
    <n v="0"/>
    <x v="0"/>
    <x v="0"/>
    <s v="Keep"/>
    <s v="Ashley"/>
  </r>
  <r>
    <n v="78630438"/>
    <s v="Liam"/>
    <s v="Smith"/>
    <s v="liamkevin.smith@calbaptist.edu"/>
    <s v="California Baptist University"/>
    <d v="2025-09-22T17:54:00"/>
    <d v="2025-09-30T13:07:00"/>
    <n v="773208"/>
    <s v="Computer Science"/>
    <s v="Sophomore"/>
    <n v="0"/>
    <x v="0"/>
    <x v="2"/>
    <s v="Keep"/>
    <s v="Danijel"/>
  </r>
  <r>
    <n v="78655813"/>
    <s v="Christy"/>
    <s v="Perez"/>
    <s v="christy.perez@calbaptist.edu"/>
    <s v="California Baptist University"/>
    <d v="2025-09-23T09:12:00"/>
    <d v="2025-09-30T13:39:00"/>
    <n v="802265"/>
    <s v="Business Administration"/>
    <s v="Masters"/>
    <n v="0"/>
    <x v="0"/>
    <x v="0"/>
    <s v="Keep"/>
    <s v="Ashley"/>
  </r>
  <r>
    <n v="78690360"/>
    <s v="Ethan"/>
    <s v="Stiefel"/>
    <s v="ethand.stiefel@calbaptist.edu"/>
    <s v="California Baptist University"/>
    <d v="2025-09-23T14:25:00"/>
    <d v="2025-09-30T12:04:00"/>
    <n v="788858"/>
    <s v="Finance"/>
    <s v="Sophomore"/>
    <n v="0"/>
    <x v="0"/>
    <x v="0"/>
    <s v="Keep"/>
    <s v="Ashley"/>
  </r>
  <r>
    <n v="78692094"/>
    <s v="Aaron"/>
    <s v="Ramirez"/>
    <s v="aaron.ramirez@calbaptist.edu"/>
    <s v="California Baptist University"/>
    <d v="2025-09-23T14:50:00"/>
    <d v="2025-09-30T12:05:00"/>
    <n v="760369"/>
    <s v="Business Administration"/>
    <s v="Senior"/>
    <n v="0"/>
    <x v="0"/>
    <x v="0"/>
    <s v="Keep"/>
    <s v="Ashley"/>
  </r>
  <r>
    <n v="78702400"/>
    <s v="Pedro"/>
    <s v="Armenta"/>
    <s v="pedro.armenta@calbaptist.edu"/>
    <s v="California Baptist University"/>
    <d v="2025-09-23T19:14:00"/>
    <d v="2025-09-30T13:48:00"/>
    <n v="533478"/>
    <s v="Marketing"/>
    <s v="Alumni"/>
    <n v="0"/>
    <x v="0"/>
    <x v="0"/>
    <s v="Keep"/>
    <s v="Ashley"/>
  </r>
  <r>
    <n v="78702409"/>
    <s v="Aleksander"/>
    <s v="Bialek"/>
    <s v="aleksander.bialek@calbaptist.edu"/>
    <s v="California Baptist University"/>
    <d v="2025-09-23T19:14:00"/>
    <d v="2025-09-30T12:56:00"/>
    <n v="801397"/>
    <s v="Business Administration"/>
    <s v="Masters"/>
    <n v="0"/>
    <x v="0"/>
    <x v="0"/>
    <s v="Keep"/>
    <s v="Ashley"/>
  </r>
  <r>
    <n v="78704208"/>
    <s v="Anthony"/>
    <s v="Venegas"/>
    <s v="anthony.venegas@calbaptist.edu"/>
    <s v="California Baptist University"/>
    <d v="2025-09-23T20:24:00"/>
    <d v="2025-09-30T12:00:00"/>
    <n v="786304"/>
    <s v="Business Administration"/>
    <s v="Alumni"/>
    <n v="0"/>
    <x v="0"/>
    <x v="0"/>
    <s v="Keep"/>
    <s v="Ashley"/>
  </r>
  <r>
    <n v="78707406"/>
    <s v="Kayley"/>
    <s v="Hunter"/>
    <s v="kayley.hunter@calbaptist.edu"/>
    <s v="California Baptist University"/>
    <d v="2025-09-24T00:01:00"/>
    <d v="2025-09-30T11:59:00"/>
    <n v="775059"/>
    <s v="Accounting"/>
    <s v="Sophomore"/>
    <n v="0"/>
    <x v="0"/>
    <x v="0"/>
    <s v="Keep"/>
    <s v="Ashley"/>
  </r>
  <r>
    <n v="78722206"/>
    <s v="Caleb"/>
    <s v="Valcarcel"/>
    <s v="calebnathaniel.valcarcel@calbaptist.edu"/>
    <s v="California Baptist University"/>
    <d v="2025-09-24T08:18:00"/>
    <d v="2025-09-30T12:13:00"/>
    <n v="775859"/>
    <s v="Mechanical Engineering"/>
    <s v="Junior"/>
    <n v="0"/>
    <x v="0"/>
    <x v="2"/>
    <s v="Keep"/>
    <s v="Danijel"/>
  </r>
  <r>
    <n v="78724579"/>
    <s v="Pawandeep"/>
    <s v="Punian"/>
    <s v="pawandeepkaur.punian@calbaptist.edu"/>
    <s v="California Baptist University"/>
    <d v="2025-09-24T08:37:00"/>
    <d v="2025-09-30T12:13:00"/>
    <n v="792094"/>
    <s v="Accounting"/>
    <s v="Senior"/>
    <n v="0"/>
    <x v="0"/>
    <x v="0"/>
    <s v="Keep"/>
    <s v="Ashley"/>
  </r>
  <r>
    <n v="78724844"/>
    <s v="Lency"/>
    <s v="Galo Zelaya"/>
    <s v="lencynohemy.galozelaya@calbaptist.edu"/>
    <s v="California Baptist University"/>
    <d v="2025-09-24T08:40:00"/>
    <d v="2025-09-30T12:16:00"/>
    <n v="771148"/>
    <s v="Business Administration"/>
    <s v="Senior"/>
    <n v="0"/>
    <x v="0"/>
    <x v="0"/>
    <s v="Keep"/>
    <s v="Ashley"/>
  </r>
  <r>
    <n v="78731854"/>
    <s v="Grace"/>
    <s v="Chi"/>
    <s v="graceh.chi@calbaptist.edu"/>
    <s v="California Baptist University"/>
    <d v="2025-09-24T09:25:00"/>
    <d v="2025-09-30T12:05:00"/>
    <n v="791714"/>
    <s v="Marketing"/>
    <s v="Sophomore"/>
    <n v="0"/>
    <x v="0"/>
    <x v="0"/>
    <s v="Keep"/>
    <s v="Ashley"/>
  </r>
  <r>
    <n v="78748226"/>
    <s v="Abby"/>
    <s v="Daugherty"/>
    <s v="abby.daugherty@calbaptist.edu"/>
    <s v="California Baptist University"/>
    <d v="2025-09-24T10:51:00"/>
    <d v="2025-09-30T12:58:00"/>
    <n v="808897"/>
    <s v="Marketing"/>
    <s v="Freshman"/>
    <n v="0"/>
    <x v="0"/>
    <x v="0"/>
    <s v="Keep"/>
    <s v="Ashley"/>
  </r>
  <r>
    <n v="78759204"/>
    <s v="Samantha"/>
    <s v="Herrera"/>
    <s v="samanthaayleen.herrera@calbaptist.edu"/>
    <s v="California Baptist University"/>
    <d v="2025-09-24T11:53:00"/>
    <d v="2025-09-30T12:00:00"/>
    <n v="802745"/>
    <s v="Finance"/>
    <s v="Freshman"/>
    <n v="0"/>
    <x v="0"/>
    <x v="0"/>
    <s v="Keep"/>
    <s v="Ashley"/>
  </r>
  <r>
    <n v="78761552"/>
    <s v="Adelaide"/>
    <s v="Conchas"/>
    <s v="adelaide.conchas@calbaptist.edu"/>
    <s v="California Baptist University"/>
    <d v="2025-09-24T12:08:00"/>
    <d v="2025-09-30T12:03:00"/>
    <n v="768296"/>
    <s v="Marketing"/>
    <s v="Senior"/>
    <n v="0"/>
    <x v="0"/>
    <x v="0"/>
    <s v="Keep"/>
    <s v="Ashley"/>
  </r>
  <r>
    <n v="78761572"/>
    <s v="Marissa"/>
    <s v="Rodarte"/>
    <s v="marissa.rodarte@calbaptist.edu"/>
    <s v="California Baptist University"/>
    <d v="2025-09-24T12:08:00"/>
    <d v="2025-09-30T12:03:00"/>
    <n v="764236"/>
    <s v="Marketing"/>
    <s v="Junior"/>
    <n v="0"/>
    <x v="0"/>
    <x v="0"/>
    <s v="Keep"/>
    <s v="Ashley"/>
  </r>
  <r>
    <n v="78767241"/>
    <s v="Jasmine"/>
    <s v="Aldama"/>
    <s v="jasmine.aldama@calbaptist.edu"/>
    <s v="California Baptist University"/>
    <d v="2025-09-24T12:55:00"/>
    <d v="2025-09-30T12:41:00"/>
    <n v="742666"/>
    <s v="Philosophy, Business Administration"/>
    <s v="Junior"/>
    <n v="0"/>
    <x v="0"/>
    <x v="1"/>
    <s v="Keep"/>
    <s v="Ashley"/>
  </r>
  <r>
    <n v="78772154"/>
    <s v="Alan"/>
    <s v="Gutierrez"/>
    <s v="alan.gutierrez@calbaptist.edu"/>
    <s v="California Baptist University"/>
    <d v="2025-09-24T13:20:00"/>
    <d v="2025-09-30T12:44:00"/>
    <n v="758919"/>
    <s v="Accounting"/>
    <s v="Senior"/>
    <n v="0"/>
    <x v="0"/>
    <x v="0"/>
    <s v="Keep"/>
    <s v="Ashley"/>
  </r>
  <r>
    <n v="78813145"/>
    <s v="Brennan"/>
    <s v="Sams"/>
    <s v="brennanmichael.sams@calbaptist.edu"/>
    <s v="California Baptist University"/>
    <d v="2025-09-25T09:01:00"/>
    <d v="2025-09-30T12:15:00"/>
    <n v="778186"/>
    <s v="Business Administration"/>
    <s v="Senior"/>
    <n v="0"/>
    <x v="0"/>
    <x v="0"/>
    <s v="Keep"/>
    <s v="Ashley"/>
  </r>
  <r>
    <n v="78815179"/>
    <s v="Michael"/>
    <s v="Vass"/>
    <s v="michaelbryan.vass@calbaptist.edu"/>
    <s v="California Baptist University"/>
    <d v="2025-09-25T09:12:00"/>
    <d v="2025-09-30T11:59:00"/>
    <n v="771899"/>
    <s v="Creative Writing, Accounting"/>
    <s v="Junior"/>
    <n v="0"/>
    <x v="0"/>
    <x v="1"/>
    <s v="Keep"/>
    <s v="Ashley"/>
  </r>
  <r>
    <n v="78821197"/>
    <s v="Minyoung"/>
    <s v="Jung"/>
    <s v="minyoung.jung@calbaptist.edu"/>
    <s v="California Baptist University"/>
    <d v="2025-09-25T09:44:00"/>
    <d v="2025-09-30T13:22:00"/>
    <n v="798012"/>
    <s v="Christian Studies, Accounting"/>
    <s v="Freshman"/>
    <n v="0"/>
    <x v="0"/>
    <x v="3"/>
    <s v="Keep"/>
    <s v="Erick"/>
  </r>
  <r>
    <n v="78842942"/>
    <s v="Evan"/>
    <s v="Guerin"/>
    <s v="evan.guerin@calbaptist.edu"/>
    <s v="California Baptist University"/>
    <d v="2025-09-25T11:54:00"/>
    <d v="2025-09-30T12:00:00"/>
    <n v="769890"/>
    <s v="Accounting"/>
    <s v="Senior"/>
    <n v="0"/>
    <x v="0"/>
    <x v="0"/>
    <s v="Keep"/>
    <s v="Ashley"/>
  </r>
  <r>
    <n v="78857042"/>
    <s v="Adam"/>
    <s v="Myers"/>
    <s v="a-myers@cox.net"/>
    <s v="California Baptist University"/>
    <d v="2025-09-25T13:49:00"/>
    <d v="2025-09-30T12:22:00"/>
    <n v="794420"/>
    <s v="Accounting"/>
    <s v="Sophomore"/>
    <n v="0"/>
    <x v="0"/>
    <x v="0"/>
    <s v="Keep"/>
    <s v="Ashley"/>
  </r>
  <r>
    <n v="78868360"/>
    <s v="Logan"/>
    <s v="Thompson"/>
    <s v="loganchristian.thompson@calbaptist.edu"/>
    <s v="California Baptist University"/>
    <d v="2025-09-25T17:43:00"/>
    <d v="2025-09-30T13:13:00"/>
    <n v="775362"/>
    <s v="Business Administration"/>
    <s v="Junior"/>
    <n v="0"/>
    <x v="0"/>
    <x v="0"/>
    <s v="Keep"/>
    <s v="Ashley"/>
  </r>
  <r>
    <n v="78868843"/>
    <s v="Mischa"/>
    <s v="Mathieu"/>
    <s v="mischamarie.mathieu@calbaptist.edu"/>
    <s v="California Baptist University"/>
    <d v="2025-09-25T18:02:00"/>
    <d v="2025-09-30T12:17:00"/>
    <n v="773956"/>
    <s v="Business Administration"/>
    <s v="Junior"/>
    <n v="0"/>
    <x v="0"/>
    <x v="0"/>
    <s v="Keep"/>
    <s v="Ashley"/>
  </r>
  <r>
    <n v="78871694"/>
    <s v="Alyssa"/>
    <s v="Malinowski"/>
    <s v="alyssataylor.malinowski@calbaptist.edu"/>
    <s v="California Baptist University"/>
    <d v="2025-09-25T20:08:00"/>
    <d v="2025-09-30T11:56:00"/>
    <n v="790865"/>
    <s v="Business Administration"/>
    <s v="Junior"/>
    <n v="0"/>
    <x v="0"/>
    <x v="0"/>
    <s v="Keep"/>
    <s v="Ashley"/>
  </r>
  <r>
    <n v="78880474"/>
    <s v="Kyle"/>
    <s v="Baiza"/>
    <s v="kylejoseph.baiza@calbaptist.edu"/>
    <s v="California Baptist University"/>
    <d v="2025-09-26T08:26:00"/>
    <d v="2025-09-30T12:03:00"/>
    <n v="757997"/>
    <s v="Business Administration"/>
    <s v="Senior"/>
    <n v="0"/>
    <x v="0"/>
    <x v="0"/>
    <s v="Keep"/>
    <s v="Ashley"/>
  </r>
  <r>
    <n v="78903374"/>
    <s v="Sarah"/>
    <s v="Esterline"/>
    <s v="sarahlynn.esterline@calbaptist.edu"/>
    <s v="California Baptist University"/>
    <d v="2025-09-26T14:48:00"/>
    <d v="2025-09-30T12:03:00"/>
    <n v="762161"/>
    <s v="Business Administration"/>
    <s v="Senior"/>
    <n v="0"/>
    <x v="0"/>
    <x v="0"/>
    <s v="Keep"/>
    <s v="Ashley"/>
  </r>
  <r>
    <n v="78909001"/>
    <s v="Martha"/>
    <s v="Maduena"/>
    <s v="marthakarlet.maduena@calbaptist.edu"/>
    <s v="California Baptist University"/>
    <d v="2025-09-27T00:00:00"/>
    <d v="2025-09-30T12:51:00"/>
    <n v="804011"/>
    <s v="Accounting"/>
    <s v="Junior"/>
    <n v="0"/>
    <x v="0"/>
    <x v="0"/>
    <s v="Keep"/>
    <s v="Ashley"/>
  </r>
  <r>
    <n v="78914233"/>
    <s v="Gabriel"/>
    <s v="Schumm"/>
    <s v="gabrielrodi.schumm@calbaptist.edu"/>
    <s v="California Baptist University"/>
    <d v="2025-09-27T15:41:00"/>
    <d v="2025-09-30T12:10:00"/>
    <n v="810843"/>
    <s v="Business Administration"/>
    <s v="Masters"/>
    <n v="0"/>
    <x v="0"/>
    <x v="0"/>
    <s v="Keep"/>
    <s v="Ashley"/>
  </r>
  <r>
    <n v="78914338"/>
    <s v="Vivien"/>
    <s v="Verdin"/>
    <s v="verdinvivien18@gmail.com"/>
    <s v="California Baptist University"/>
    <d v="2025-09-27T15:55:00"/>
    <d v="2025-09-30T12:01:00"/>
    <n v="773049"/>
    <s v="Business Administration"/>
    <s v="Junior"/>
    <n v="0"/>
    <x v="0"/>
    <x v="0"/>
    <s v="Keep"/>
    <s v="Ashley"/>
  </r>
  <r>
    <n v="78917227"/>
    <s v="Asiyah"/>
    <s v="Edwards"/>
    <s v="asiyahr.edwards@calbaptist.edu"/>
    <s v="California Baptist University"/>
    <d v="2025-09-27T21:31:00"/>
    <d v="2025-09-30T11:58:00"/>
    <n v="798824"/>
    <s v="Finance"/>
    <s v="Freshman"/>
    <n v="0"/>
    <x v="0"/>
    <x v="0"/>
    <s v="Keep"/>
    <s v="Ashley"/>
  </r>
  <r>
    <n v="78921759"/>
    <s v="Jazmine"/>
    <s v="Velazquez"/>
    <s v="jazmine.velazquez@calbaptist.edu"/>
    <s v="California Baptist University"/>
    <d v="2025-09-28T11:22:00"/>
    <d v="2025-09-30T11:58:00"/>
    <n v="756596"/>
    <s v="Business Administration"/>
    <s v="Senior"/>
    <n v="0"/>
    <x v="0"/>
    <x v="0"/>
    <s v="Keep"/>
    <s v="Ashley"/>
  </r>
  <r>
    <n v="78929841"/>
    <s v="Jeruson Paul"/>
    <s v="Chinnathambi"/>
    <s v="jerusonpaul.chinnathambi@calbaptist.edu"/>
    <s v="California Baptist University"/>
    <d v="2025-09-28T19:07:00"/>
    <d v="2025-09-30T12:28:00"/>
    <n v="806425"/>
    <s v="Business Administration"/>
    <s v="Masters"/>
    <n v="0"/>
    <x v="0"/>
    <x v="0"/>
    <s v="Keep"/>
    <s v="Ashley"/>
  </r>
  <r>
    <n v="78959238"/>
    <s v="Nathan"/>
    <s v="King"/>
    <s v="nathana.king@calbaptist.edu"/>
    <s v="California Baptist University"/>
    <d v="2025-09-29T10:53:00"/>
    <d v="2025-09-30T12:05:00"/>
    <n v="794613"/>
    <s v="Finance"/>
    <s v="Sophomore"/>
    <n v="0"/>
    <x v="0"/>
    <x v="0"/>
    <s v="Keep"/>
    <s v="Ashley"/>
  </r>
  <r>
    <n v="78959389"/>
    <s v="Shane"/>
    <s v="Sodia"/>
    <s v="shanepatrick.sodia@calbaptist.edu"/>
    <s v="California Baptist University"/>
    <d v="2025-09-29T10:54:00"/>
    <d v="2025-09-30T12:39:00"/>
    <n v="720461"/>
    <s v="Business Administration"/>
    <s v="Senior"/>
    <n v="0"/>
    <x v="0"/>
    <x v="0"/>
    <s v="Keep"/>
    <s v="Ashley"/>
  </r>
  <r>
    <n v="78963196"/>
    <s v="Briana"/>
    <s v="Alejandre"/>
    <s v="brianacrystal.alejandre@calbaptist.edu"/>
    <s v="California Baptist University"/>
    <d v="2025-09-29T11:33:00"/>
    <d v="2025-09-30T12:23:00"/>
    <n v="792238"/>
    <s v="Business Administration"/>
    <s v="Junior"/>
    <n v="0"/>
    <x v="0"/>
    <x v="0"/>
    <s v="Keep"/>
    <s v="Ashley"/>
  </r>
  <r>
    <n v="78966807"/>
    <s v="Brooke"/>
    <s v="Shirley"/>
    <s v="brooken.shirley@calbaptist.edu"/>
    <s v="California Baptist University"/>
    <d v="2025-09-29T12:07:00"/>
    <d v="2025-09-30T12:02:00"/>
    <n v="784742"/>
    <s v="Business Administration"/>
    <s v="Sophomore"/>
    <n v="0"/>
    <x v="0"/>
    <x v="0"/>
    <s v="Keep"/>
    <s v="Ashley"/>
  </r>
  <r>
    <n v="78967912"/>
    <s v="Presley"/>
    <s v="Jacobsen"/>
    <s v="presleyrebecca.jacobsen@calbaptist.edu"/>
    <s v="California Baptist University"/>
    <d v="2025-09-29T12:17:00"/>
    <d v="2025-09-30T12:05:00"/>
    <n v="757055"/>
    <s v="Business Administration"/>
    <s v="Senior"/>
    <n v="0"/>
    <x v="0"/>
    <x v="0"/>
    <s v="Keep"/>
    <s v="Ashley"/>
  </r>
  <r>
    <n v="78974687"/>
    <s v="Brigette"/>
    <s v="Garcia"/>
    <s v="brigette.garcia@calbaptist.edu"/>
    <s v="California Baptist University"/>
    <d v="2025-09-29T13:33:00"/>
    <d v="2025-09-30T12:28:00"/>
    <n v="781769"/>
    <s v="Accounting"/>
    <s v="Senior"/>
    <n v="0"/>
    <x v="0"/>
    <x v="0"/>
    <s v="Keep"/>
    <s v="Ashley"/>
  </r>
  <r>
    <n v="78976859"/>
    <s v="Noah"/>
    <s v="DeMent"/>
    <s v="noahedward.dement@calbaptist.edu"/>
    <s v="California Baptist University"/>
    <d v="2025-09-29T14:02:00"/>
    <d v="2025-09-30T12:28:00"/>
    <n v="743062"/>
    <s v="Software Engineering"/>
    <s v="Alumni"/>
    <n v="0"/>
    <x v="0"/>
    <x v="2"/>
    <s v="Keep"/>
    <s v="Danijel"/>
  </r>
  <r>
    <n v="78982335"/>
    <s v="Riya"/>
    <s v="Darji"/>
    <s v="riyalalabhai.darji@calbaptist.edu"/>
    <s v="California Baptist University"/>
    <d v="2025-09-29T15:39:00"/>
    <d v="2025-09-30T12:10:00"/>
    <n v="767393"/>
    <s v="Information Tech Mgmt"/>
    <s v="Masters"/>
    <n v="0"/>
    <x v="0"/>
    <x v="0"/>
    <s v="Keep"/>
    <s v="Ashley"/>
  </r>
  <r>
    <n v="78982634"/>
    <s v="Luke"/>
    <s v="Myers"/>
    <s v="lukethomas.myers@calbaptist.edu"/>
    <s v="California Baptist University"/>
    <d v="2025-09-29T15:45:00"/>
    <d v="2025-09-30T13:28:00"/>
    <n v="794423"/>
    <s v="Business Administration"/>
    <s v="Sophomore"/>
    <n v="0"/>
    <x v="0"/>
    <x v="0"/>
    <s v="Keep"/>
    <s v="Ashley"/>
  </r>
  <r>
    <n v="78988620"/>
    <s v="Les"/>
    <s v="Higgins"/>
    <s v="lesbrooks.higgins@calbaptist.edu"/>
    <s v="California Baptist University"/>
    <d v="2025-09-29T18:21:00"/>
    <d v="2025-09-30T11:57:00"/>
    <n v="767549"/>
    <s v="Business Administration"/>
    <s v="Senior"/>
    <n v="0"/>
    <x v="0"/>
    <x v="0"/>
    <s v="Keep"/>
    <s v="Ashley"/>
  </r>
  <r>
    <n v="78989633"/>
    <s v="Miranda"/>
    <s v="Leyvas"/>
    <s v="miranda.leyvas@calbaptist.edu"/>
    <s v="California Baptist University"/>
    <d v="2025-09-29T18:56:00"/>
    <d v="2025-09-30T12:52:00"/>
    <n v="809611"/>
    <s v="Accounting"/>
    <s v="Senior"/>
    <n v="0"/>
    <x v="0"/>
    <x v="0"/>
    <s v="Keep"/>
    <s v="Ashley"/>
  </r>
  <r>
    <n v="78990050"/>
    <s v="George"/>
    <s v="Valenzuela"/>
    <s v="georgeemilio.valenzuela@calbaptist.edu"/>
    <s v="California Baptist University"/>
    <d v="2025-09-29T19:12:00"/>
    <d v="2025-09-30T12:05:00"/>
    <n v="788440"/>
    <s v="Business Administration"/>
    <s v="Sophomore"/>
    <n v="0"/>
    <x v="0"/>
    <x v="0"/>
    <s v="Keep"/>
    <s v="Ashley"/>
  </r>
  <r>
    <n v="78990814"/>
    <s v="Berenice"/>
    <s v="Santana"/>
    <s v="berenice.santana@calbaptist.edu"/>
    <s v="California Baptist University"/>
    <d v="2025-09-29T19:45:00"/>
    <d v="2025-09-30T12:16:00"/>
    <n v="793920"/>
    <s v="Behavioral Science, Criminal Justice"/>
    <s v="Sophomore"/>
    <n v="0"/>
    <x v="0"/>
    <x v="4"/>
    <s v="Keep"/>
    <s v="Elizabeth"/>
  </r>
  <r>
    <n v="78992494"/>
    <s v="Bernard"/>
    <s v="Lobe"/>
    <s v="bernardmetombe.lobe@calbaptist.edu"/>
    <s v="California Baptist University"/>
    <d v="2025-09-29T21:07:00"/>
    <d v="2025-09-30T11:57:00"/>
    <n v="810976"/>
    <s v="Leadership Studies"/>
    <s v="Doctorate"/>
    <n v="0"/>
    <x v="0"/>
    <x v="0"/>
    <s v="Keep"/>
    <s v="Ashley"/>
  </r>
  <r>
    <n v="78992503"/>
    <s v="Caleb"/>
    <s v="Reading"/>
    <s v="caleb.reading@calbaptist.edu"/>
    <s v="California Baptist University"/>
    <d v="2025-09-29T21:08:00"/>
    <d v="2025-09-30T12:02:00"/>
    <n v="781804"/>
    <s v="Accounting"/>
    <s v="Sophomore"/>
    <n v="0"/>
    <x v="0"/>
    <x v="0"/>
    <s v="Keep"/>
    <s v="Ashley"/>
  </r>
  <r>
    <n v="78994098"/>
    <s v="Trilby"/>
    <s v="Hellwich"/>
    <s v="trilbyjoanna.hellwich@calbaptist.edu"/>
    <s v="California Baptist University"/>
    <d v="2025-09-29T23:15:00"/>
    <d v="2025-09-30T12:12:00"/>
    <n v="760398"/>
    <s v="Accounting"/>
    <s v="Senior"/>
    <n v="0"/>
    <x v="0"/>
    <x v="0"/>
    <s v="Keep"/>
    <s v="Ashley"/>
  </r>
  <r>
    <n v="78994409"/>
    <s v="Aden"/>
    <s v="Moreno"/>
    <s v="adenjames.moreno@calbaptist.edu"/>
    <s v="California Baptist University"/>
    <d v="2025-09-30T00:01:00"/>
    <d v="2025-09-30T12:18:00"/>
    <n v="776759"/>
    <s v="Finance"/>
    <s v="Junior"/>
    <n v="0"/>
    <x v="0"/>
    <x v="0"/>
    <s v="Keep"/>
    <s v="Ashley"/>
  </r>
  <r>
    <n v="79010012"/>
    <s v="Gannon"/>
    <s v="Jones"/>
    <s v="gannonmichael.jones@calbaptist.edu"/>
    <s v="California Baptist University"/>
    <d v="2025-09-30T08:47:00"/>
    <d v="2025-09-30T12:10:00"/>
    <n v="776123"/>
    <s v="Finance"/>
    <s v="Sophomore"/>
    <n v="0"/>
    <x v="0"/>
    <x v="0"/>
    <s v="Keep"/>
    <s v="Ashley"/>
  </r>
  <r>
    <n v="79018951"/>
    <s v="Anthony"/>
    <s v="Osorio"/>
    <s v="anthonylopez.osorio@calbaptist.edu"/>
    <s v="California Baptist University"/>
    <d v="2025-09-30T09:54:00"/>
    <d v="2025-09-30T11:59:00"/>
    <n v="754882"/>
    <s v="Finance"/>
    <s v="Senior"/>
    <n v="0"/>
    <x v="0"/>
    <x v="0"/>
    <s v="Keep"/>
    <s v="Ashley"/>
  </r>
  <r>
    <n v="79025212"/>
    <s v="Katie"/>
    <s v="Estrada"/>
    <s v="katie.estrada@calbaptist.edu"/>
    <s v="California Baptist University"/>
    <d v="2025-09-30T10:41:00"/>
    <d v="2025-09-30T12:06:00"/>
    <n v="771452"/>
    <s v="Business Administration"/>
    <s v="Junior"/>
    <n v="0"/>
    <x v="0"/>
    <x v="0"/>
    <s v="Keep"/>
    <s v="Ashley"/>
  </r>
  <r>
    <n v="79027760"/>
    <s v="Allexandria"/>
    <s v="Smith"/>
    <s v="allexandrianicole.smith@calbaptist.edu"/>
    <s v="California Baptist University"/>
    <d v="2025-09-30T11:03:00"/>
    <d v="2025-09-30T13:16:00"/>
    <n v="642964"/>
    <s v="Healthcare Admin &amp; Mgmt"/>
    <s v="Alumni"/>
    <n v="0"/>
    <x v="0"/>
    <x v="5"/>
    <s v="Keep"/>
    <s v="Lindsay"/>
  </r>
  <r>
    <n v="79028624"/>
    <s v="Joseph"/>
    <s v="Muganza"/>
    <s v="joseph.muganza@calbaptist.edu"/>
    <s v="California Baptist University"/>
    <m/>
    <d v="2025-09-30T11:09:00"/>
    <n v="762822"/>
    <s v="Business Administration"/>
    <s v="Masters"/>
    <n v="0"/>
    <x v="0"/>
    <x v="0"/>
    <s v="Keep"/>
    <s v="Ashley"/>
  </r>
  <r>
    <n v="79031548"/>
    <s v="Rebecca"/>
    <s v="Lee"/>
    <s v="rebeccanoel.lee@calbaptist.edu"/>
    <s v="California Baptist University"/>
    <d v="2025-09-30T11:32:00"/>
    <d v="2025-09-30T11:58:00"/>
    <n v="789404"/>
    <s v="Marketing"/>
    <s v="Senior"/>
    <n v="0"/>
    <x v="0"/>
    <x v="0"/>
    <s v="Keep"/>
    <s v="Ashley"/>
  </r>
  <r>
    <n v="79034816"/>
    <s v="Donnovan"/>
    <s v="Rogers"/>
    <s v="donrog2004@gmail.com"/>
    <s v="California Baptist University"/>
    <m/>
    <d v="2025-09-30T11:57:00"/>
    <n v="600097"/>
    <s v="Accounting"/>
    <s v="Alumni"/>
    <n v="0"/>
    <x v="0"/>
    <x v="0"/>
    <s v="Keep"/>
    <s v="Ashley"/>
  </r>
  <r>
    <n v="79034824"/>
    <s v="Rafaela"/>
    <s v="De Figueiredo"/>
    <s v="rafaelagois.defigueiredo@calbaptist.edu"/>
    <s v="California Baptist University"/>
    <m/>
    <d v="2025-09-30T11:57:00"/>
    <n v="756071"/>
    <s v="Political Science"/>
    <s v="Senior"/>
    <n v="0"/>
    <x v="0"/>
    <x v="1"/>
    <s v="Keep"/>
    <s v="Ashley"/>
  </r>
  <r>
    <n v="79034862"/>
    <s v="Natalie"/>
    <s v="Rivas"/>
    <s v="nataliehope.rivas@calbaptist.edu"/>
    <s v="California Baptist University"/>
    <m/>
    <d v="2025-09-30T11:57:00"/>
    <n v="767915"/>
    <s v="Political Science"/>
    <s v="Senior"/>
    <n v="0"/>
    <x v="0"/>
    <x v="1"/>
    <s v="Keep"/>
    <s v="Ashley"/>
  </r>
  <r>
    <n v="79034903"/>
    <s v="Mark"/>
    <s v="Tran"/>
    <s v="mark.tran@calbaptist.edu"/>
    <s v="California Baptist University"/>
    <m/>
    <d v="2025-09-30T11:57:00"/>
    <n v="806385"/>
    <s v="Accounting"/>
    <s v="Junior"/>
    <n v="0"/>
    <x v="0"/>
    <x v="0"/>
    <s v="Keep"/>
    <s v="Ashley"/>
  </r>
  <r>
    <n v="79034916"/>
    <s v="Ki-Sang"/>
    <s v="Park"/>
    <s v="kisang.park@calbaptist.edu"/>
    <s v="California Baptist University"/>
    <m/>
    <d v="2025-09-30T11:57:00"/>
    <n v="741454"/>
    <s v="Philosophy, Accounting"/>
    <s v="Sophomore"/>
    <n v="0"/>
    <x v="0"/>
    <x v="1"/>
    <s v="Keep"/>
    <s v="Ashley"/>
  </r>
  <r>
    <n v="79034931"/>
    <s v="Cole"/>
    <s v="Thomas"/>
    <s v="colemitchell.thomas@calbaptist.edu"/>
    <s v="California Baptist University"/>
    <m/>
    <d v="2025-09-30T11:57:00"/>
    <n v="796607"/>
    <s v="Business Administration"/>
    <s v="Senior"/>
    <n v="0"/>
    <x v="0"/>
    <x v="0"/>
    <s v="Keep"/>
    <s v="Ashley"/>
  </r>
  <r>
    <n v="79035067"/>
    <s v="Sh'leah"/>
    <s v="Johnson"/>
    <s v="shleahcherylyn.johnson@calbaptist.edu"/>
    <s v="California Baptist University"/>
    <m/>
    <d v="2025-09-30T11:58:00"/>
    <n v="757314"/>
    <s v="Finance"/>
    <s v="Senior"/>
    <n v="0"/>
    <x v="0"/>
    <x v="0"/>
    <s v="Keep"/>
    <s v="Ashley"/>
  </r>
  <r>
    <n v="79035146"/>
    <s v="Alyson"/>
    <s v="Nishimura"/>
    <s v="alysonk.nishimura@calbaptist.edu"/>
    <s v="California Baptist University"/>
    <m/>
    <d v="2025-09-30T11:59:00"/>
    <n v="775632"/>
    <s v="Accounting"/>
    <s v="Senior"/>
    <n v="0"/>
    <x v="0"/>
    <x v="0"/>
    <s v="Keep"/>
    <s v="Ashley"/>
  </r>
  <r>
    <n v="79035705"/>
    <s v="Cara"/>
    <s v="Brigliadoro"/>
    <s v="caramarie.brigliadoro@calbaptist.edu"/>
    <s v="California Baptist University"/>
    <m/>
    <d v="2025-09-30T12:02:00"/>
    <n v="787231"/>
    <s v="Business Administration"/>
    <s v="Freshman"/>
    <n v="0"/>
    <x v="0"/>
    <x v="0"/>
    <s v="Keep"/>
    <s v="Ashley"/>
  </r>
  <r>
    <n v="79035871"/>
    <s v="Robert"/>
    <s v="Barba"/>
    <s v="robertalexander.barba@calbaptist.edu"/>
    <s v="California Baptist University"/>
    <m/>
    <d v="2025-09-30T12:03:00"/>
    <n v="756414"/>
    <s v="Finance"/>
    <s v="Senior"/>
    <n v="0"/>
    <x v="0"/>
    <x v="0"/>
    <s v="Keep"/>
    <s v="Ashley"/>
  </r>
  <r>
    <n v="79035916"/>
    <s v="Luciano"/>
    <s v="Aguilar"/>
    <s v="lucianomassimiliano.aguilar@calbaptist.edu"/>
    <s v="California Baptist University"/>
    <m/>
    <d v="2025-09-30T12:04:00"/>
    <n v="781908"/>
    <s v="Stats and Data Analytics"/>
    <s v="Sophomore"/>
    <n v="0"/>
    <x v="0"/>
    <x v="1"/>
    <s v="Keep"/>
    <s v="Ashley"/>
  </r>
  <r>
    <n v="79036040"/>
    <s v="Daisy"/>
    <s v="Amankwaah"/>
    <s v="daisydufie.amankwaah@calbaptist.edu"/>
    <s v="California Baptist University"/>
    <m/>
    <d v="2025-09-30T12:05:00"/>
    <n v="759980"/>
    <s v="Graphic Design &amp; Vis Exp, Business Administration"/>
    <s v="Senior"/>
    <n v="0"/>
    <x v="0"/>
    <x v="6"/>
    <s v="Keep"/>
    <s v="Danijel"/>
  </r>
  <r>
    <n v="79036087"/>
    <s v="Jessica"/>
    <s v="Souza"/>
    <s v="jessica.souza@calbaptist.edu"/>
    <s v="California Baptist University"/>
    <m/>
    <d v="2025-09-30T12:05:00"/>
    <n v="759612"/>
    <s v="Communication Studies"/>
    <s v="Senior"/>
    <n v="0"/>
    <x v="0"/>
    <x v="1"/>
    <s v="Keep"/>
    <s v="Ashley"/>
  </r>
  <r>
    <n v="79036262"/>
    <s v="Maya"/>
    <s v="Hitzges"/>
    <s v="mayagrace.hitzges@calbaptist.edu"/>
    <s v="California Baptist University"/>
    <m/>
    <d v="2025-09-30T12:06:00"/>
    <n v="783983"/>
    <s v="Accounting"/>
    <s v="Sophomore"/>
    <n v="0"/>
    <x v="0"/>
    <x v="0"/>
    <s v="Keep"/>
    <s v="Ashley"/>
  </r>
  <r>
    <n v="79036271"/>
    <s v="Joshua"/>
    <s v="Rattray"/>
    <s v="joshuaa.rattray@calbaptist.edu"/>
    <s v="California Baptist University"/>
    <m/>
    <d v="2025-09-30T12:06:00"/>
    <n v="766814"/>
    <s v="Business Administration"/>
    <s v="Senior"/>
    <n v="0"/>
    <x v="0"/>
    <x v="0"/>
    <s v="Keep"/>
    <s v="Ashley"/>
  </r>
  <r>
    <n v="79036306"/>
    <s v="Kalei"/>
    <s v="Ortuno"/>
    <s v="kalei.ortuno@calbaptist.edu"/>
    <s v="California Baptist University"/>
    <m/>
    <d v="2025-09-30T12:06:00"/>
    <n v="770974"/>
    <s v="Business Administration"/>
    <s v="Junior"/>
    <n v="0"/>
    <x v="0"/>
    <x v="0"/>
    <s v="Keep"/>
    <s v="Ashley"/>
  </r>
  <r>
    <n v="79036877"/>
    <s v="Andrew"/>
    <s v="Solis"/>
    <s v="andrewadan.solis@calbaptist.edu"/>
    <s v="California Baptist University"/>
    <m/>
    <d v="2025-09-30T12:11:00"/>
    <n v="789332"/>
    <s v="Business Administration"/>
    <s v="Senior"/>
    <n v="0"/>
    <x v="0"/>
    <x v="0"/>
    <s v="Keep"/>
    <s v="Ashley"/>
  </r>
  <r>
    <n v="79036932"/>
    <s v="Lindsey"/>
    <s v="Ifeanyi-Eriri"/>
    <s v="lindseychimelu.ifeanyieriri@calbaptist.edu"/>
    <s v="California Baptist University"/>
    <m/>
    <d v="2025-09-30T12:11:00"/>
    <n v="772610"/>
    <s v="Business Administration"/>
    <s v="Junior"/>
    <n v="0"/>
    <x v="0"/>
    <x v="0"/>
    <s v="Keep"/>
    <s v="Ashley"/>
  </r>
  <r>
    <n v="79036951"/>
    <s v="Keira"/>
    <s v="Martinez"/>
    <s v="keiraalana.martinez@calbaptist.edu"/>
    <s v="California Baptist University"/>
    <m/>
    <d v="2025-09-30T12:11:00"/>
    <n v="779622"/>
    <s v="Business Administration"/>
    <s v="Junior"/>
    <n v="0"/>
    <x v="0"/>
    <x v="0"/>
    <s v="Keep"/>
    <s v="Ashley"/>
  </r>
  <r>
    <n v="79037045"/>
    <s v="Aiden"/>
    <s v="Alfaro"/>
    <s v="aidenvaughn.alfaro@calbaptist.edu"/>
    <s v="California Baptist University"/>
    <m/>
    <d v="2025-09-30T12:12:00"/>
    <n v="795830"/>
    <s v="Business Administration"/>
    <s v="Junior"/>
    <n v="0"/>
    <x v="0"/>
    <x v="0"/>
    <s v="Keep"/>
    <s v="Ashley"/>
  </r>
  <r>
    <n v="79037046"/>
    <s v="Robert"/>
    <s v="Shields"/>
    <s v="robertcorwin.shields@calbaptist.edu"/>
    <s v="California Baptist University"/>
    <m/>
    <d v="2025-09-30T12:12:00"/>
    <n v="738525"/>
    <s v="Studio Production"/>
    <s v="Senior"/>
    <n v="0"/>
    <x v="0"/>
    <x v="7"/>
    <s v="Keep"/>
    <s v="Ladonna"/>
  </r>
  <r>
    <n v="79037079"/>
    <s v="Anisah"/>
    <s v="Bhujwala"/>
    <s v="anisahjosie.bhujwala@calbaptist.edu"/>
    <s v="California Baptist University"/>
    <m/>
    <d v="2025-09-30T12:12:00"/>
    <n v="761086"/>
    <s v="Business Administration"/>
    <s v="Senior"/>
    <n v="0"/>
    <x v="0"/>
    <x v="0"/>
    <s v="Keep"/>
    <s v="Ashley"/>
  </r>
  <r>
    <n v="79037263"/>
    <s v="Caleb"/>
    <s v="Green"/>
    <s v="calebm.green@calbaptist.edu"/>
    <s v="California Baptist University"/>
    <m/>
    <d v="2025-09-30T12:14:00"/>
    <n v="784477"/>
    <s v="Business Administration"/>
    <s v="Junior"/>
    <n v="0"/>
    <x v="0"/>
    <x v="0"/>
    <s v="Keep"/>
    <s v="Ashley"/>
  </r>
  <r>
    <n v="79038063"/>
    <s v="Gabriela"/>
    <s v="Lozada"/>
    <s v="gabrielaalexandra.lozada@calbaptist.edu"/>
    <s v="California Baptist University"/>
    <m/>
    <d v="2025-09-30T12:21:00"/>
    <n v="792244"/>
    <s v="Business Administration"/>
    <s v="Senior"/>
    <n v="0"/>
    <x v="0"/>
    <x v="0"/>
    <s v="Keep"/>
    <s v="Ashley"/>
  </r>
  <r>
    <n v="79038090"/>
    <s v="Nala"/>
    <s v="Smith"/>
    <s v="nalaa.smith@calbaptist.edu"/>
    <s v="California Baptist University"/>
    <m/>
    <d v="2025-09-30T12:21:00"/>
    <n v="756691"/>
    <s v="Business Administration"/>
    <s v="Junior"/>
    <n v="0"/>
    <x v="0"/>
    <x v="0"/>
    <s v="Keep"/>
    <s v="Ashley"/>
  </r>
  <r>
    <n v="79038092"/>
    <s v="Logan"/>
    <s v="Baldwin"/>
    <s v="loganjusten.baldwin@calbaptist.edu"/>
    <s v="California Baptist University"/>
    <m/>
    <d v="2025-09-30T12:21:00"/>
    <n v="805272"/>
    <s v="Accounting"/>
    <s v="Junior"/>
    <n v="0"/>
    <x v="0"/>
    <x v="0"/>
    <s v="Keep"/>
    <s v="Ashley"/>
  </r>
  <r>
    <n v="79038421"/>
    <s v="Cole"/>
    <s v="Townsend"/>
    <s v="coleray.townsend@calbaptist.edu"/>
    <s v="California Baptist University"/>
    <m/>
    <d v="2025-09-30T12:24:00"/>
    <n v="793923"/>
    <s v="Marketing"/>
    <s v="Senior"/>
    <n v="0"/>
    <x v="0"/>
    <x v="0"/>
    <s v="Keep"/>
    <s v="Ashley"/>
  </r>
  <r>
    <n v="79038524"/>
    <s v="Kylie"/>
    <s v="Frank"/>
    <s v="kylierae.frank@calbaptist.edu"/>
    <s v="California Baptist University"/>
    <m/>
    <d v="2025-09-30T12:25:00"/>
    <n v="692552"/>
    <s v="Kinesiology"/>
    <s v="Alumni"/>
    <n v="0"/>
    <x v="0"/>
    <x v="5"/>
    <s v="Keep"/>
    <s v="Lindsay"/>
  </r>
  <r>
    <n v="79038554"/>
    <s v="Seyeon"/>
    <s v="Park"/>
    <s v="seyeon.park@calbaptist.edu"/>
    <s v="California Baptist University"/>
    <m/>
    <d v="2025-09-30T12:25:00"/>
    <n v="776473"/>
    <s v="Intercultural Studies, Business Administration"/>
    <s v="Junior"/>
    <n v="0"/>
    <x v="0"/>
    <x v="3"/>
    <s v="Keep"/>
    <s v="Erick"/>
  </r>
  <r>
    <n v="79038772"/>
    <s v="Parker"/>
    <s v="Williams"/>
    <s v="parkerb.williams@calbaptist.edu"/>
    <s v="California Baptist University"/>
    <m/>
    <d v="2025-09-30T12:27:00"/>
    <n v="767166"/>
    <s v="Computer Science"/>
    <s v="Senior"/>
    <n v="0"/>
    <x v="0"/>
    <x v="2"/>
    <s v="Keep"/>
    <s v="Danijel"/>
  </r>
  <r>
    <n v="79038775"/>
    <s v="Elias"/>
    <s v="Murcray"/>
    <s v="eliasjamison.murcray@calbaptist.edu"/>
    <s v="California Baptist University"/>
    <m/>
    <d v="2025-09-30T12:27:00"/>
    <n v="757316"/>
    <s v="Computer Science"/>
    <s v="Senior"/>
    <n v="0"/>
    <x v="0"/>
    <x v="2"/>
    <s v="Keep"/>
    <s v="Danijel"/>
  </r>
  <r>
    <n v="79038898"/>
    <s v="Tacy"/>
    <s v="Westhuyzen"/>
    <s v="tacyclaire.westhuyzen@calbaptist.edu"/>
    <s v="California Baptist University"/>
    <m/>
    <d v="2025-09-30T12:28:00"/>
    <n v="784831"/>
    <s v="Philosophy, Marketing"/>
    <s v="Sophomore"/>
    <n v="0"/>
    <x v="0"/>
    <x v="1"/>
    <s v="Keep"/>
    <s v="Ashley"/>
  </r>
  <r>
    <n v="79038982"/>
    <s v="Abong"/>
    <s v="Tumban"/>
    <s v="abongadimo.tumban@calbaptist.edu"/>
    <s v="California Baptist University"/>
    <m/>
    <d v="2025-09-30T12:29:00"/>
    <n v="782051"/>
    <s v="Finance"/>
    <s v="Sophomore"/>
    <n v="0"/>
    <x v="0"/>
    <x v="0"/>
    <s v="Keep"/>
    <s v="Ashley"/>
  </r>
  <r>
    <n v="79039164"/>
    <s v="Jaylen"/>
    <s v="Trejo"/>
    <s v="jaylen.trejo@calbaptist.edu"/>
    <s v="California Baptist University"/>
    <m/>
    <d v="2025-09-30T12:30:00"/>
    <n v="771352"/>
    <s v="Aviation Management"/>
    <s v="Junior"/>
    <n v="0"/>
    <x v="0"/>
    <x v="2"/>
    <s v="Keep"/>
    <s v="Danijel"/>
  </r>
  <r>
    <n v="79039346"/>
    <s v="Bryan"/>
    <s v="Salazar"/>
    <s v="bryana.salazar@calbaptist.edu"/>
    <s v="California Baptist University"/>
    <m/>
    <d v="2025-09-30T12:32:00"/>
    <n v="681575"/>
    <s v="Marketing"/>
    <s v="Senior"/>
    <n v="0"/>
    <x v="0"/>
    <x v="0"/>
    <s v="Keep"/>
    <s v="Ashley"/>
  </r>
  <r>
    <n v="79039361"/>
    <s v="Lucas"/>
    <s v="Donovan"/>
    <s v="lucaschristian.donovan@calbaptist.edu"/>
    <s v="California Baptist University"/>
    <m/>
    <d v="2025-09-30T12:32:00"/>
    <n v="786413"/>
    <s v="Accounting"/>
    <s v="Junior"/>
    <n v="0"/>
    <x v="0"/>
    <x v="0"/>
    <s v="Keep"/>
    <s v="Ashley"/>
  </r>
  <r>
    <n v="79039629"/>
    <s v="Genesis"/>
    <s v="Ano"/>
    <s v="genesisimani.ano@calbaptist.edu"/>
    <s v="California Baptist University"/>
    <m/>
    <d v="2025-09-30T12:33:00"/>
    <n v="789765"/>
    <s v="Strategic Communication"/>
    <s v="Senior"/>
    <n v="0"/>
    <x v="0"/>
    <x v="1"/>
    <s v="Keep"/>
    <s v="Ashley"/>
  </r>
  <r>
    <n v="79039675"/>
    <s v="Caleb"/>
    <s v="Prewitt"/>
    <s v="calebmichael.prewitt@calbaptist.edu"/>
    <s v="California Baptist University"/>
    <m/>
    <d v="2025-09-30T12:33:00"/>
    <n v="757059"/>
    <s v="International Business"/>
    <s v="Senior"/>
    <n v="0"/>
    <x v="0"/>
    <x v="0"/>
    <s v="Keep"/>
    <s v="Ashley"/>
  </r>
  <r>
    <n v="79039715"/>
    <s v="Emma"/>
    <s v="Rooney"/>
    <s v="emmakathryn.rooney@calbaptist.edu"/>
    <s v="California Baptist University"/>
    <m/>
    <d v="2025-09-30T12:34:00"/>
    <n v="790821"/>
    <s v="Accounting"/>
    <s v="Senior"/>
    <n v="0"/>
    <x v="0"/>
    <x v="0"/>
    <s v="Keep"/>
    <s v="Ashley"/>
  </r>
  <r>
    <n v="79040501"/>
    <s v="Annick"/>
    <s v="Uwase"/>
    <s v="annick.uwase@calbaptist.edu"/>
    <s v="California Baptist University"/>
    <m/>
    <d v="2025-09-30T12:39:00"/>
    <n v="786895"/>
    <s v="Finance"/>
    <s v="Senior"/>
    <n v="0"/>
    <x v="0"/>
    <x v="0"/>
    <s v="Keep"/>
    <s v="Ashley"/>
  </r>
  <r>
    <n v="79040621"/>
    <s v="Avianna"/>
    <s v="Carballo"/>
    <s v="aviannai.carballo@calbaptist.edu"/>
    <s v="California Baptist University"/>
    <m/>
    <d v="2025-09-30T12:40:00"/>
    <n v="799145"/>
    <s v="Architecture"/>
    <s v="Freshman"/>
    <n v="0"/>
    <x v="0"/>
    <x v="6"/>
    <s v="Keep"/>
    <s v="Danijel"/>
  </r>
  <r>
    <n v="79040694"/>
    <s v="Amy"/>
    <s v="Romero"/>
    <s v="amyruby.romero@calbaptist.edu"/>
    <s v="California Baptist University"/>
    <m/>
    <d v="2025-09-30T12:41:00"/>
    <n v="790763"/>
    <s v="Accounting"/>
    <s v="Freshman"/>
    <n v="0"/>
    <x v="0"/>
    <x v="0"/>
    <s v="Keep"/>
    <s v="Ashley"/>
  </r>
  <r>
    <n v="79040827"/>
    <s v="Luke"/>
    <s v="Blower"/>
    <s v="lukejames.blower@calbaptist.edu"/>
    <s v="California Baptist University"/>
    <m/>
    <d v="2025-09-30T12:42:00"/>
    <n v="771735"/>
    <s v="Finance"/>
    <s v="Senior"/>
    <n v="0"/>
    <x v="0"/>
    <x v="0"/>
    <s v="Keep"/>
    <s v="Ashley"/>
  </r>
  <r>
    <n v="79040875"/>
    <s v="Emilie"/>
    <s v="Salazar"/>
    <s v="emiliem.salazar@calbaptist.edu"/>
    <s v="California Baptist University"/>
    <m/>
    <d v="2025-09-30T12:42:00"/>
    <n v="798500"/>
    <s v="Business Administration"/>
    <s v="Freshman"/>
    <n v="0"/>
    <x v="0"/>
    <x v="0"/>
    <s v="Keep"/>
    <s v="Ashley"/>
  </r>
  <r>
    <n v="79040893"/>
    <s v="Leah"/>
    <s v="Sales"/>
    <s v="leahkatherine.sales@calbaptist.edu"/>
    <s v="California Baptist University"/>
    <m/>
    <d v="2025-09-30T12:43:00"/>
    <n v="798509"/>
    <s v="Business Administration"/>
    <s v="Freshman"/>
    <n v="0"/>
    <x v="0"/>
    <x v="0"/>
    <s v="Keep"/>
    <s v="Ashley"/>
  </r>
  <r>
    <n v="79040946"/>
    <s v="Francisco"/>
    <s v="Lopez"/>
    <s v="francisco.lopez@calbaptist.edu"/>
    <s v="California Baptist University"/>
    <m/>
    <d v="2025-09-30T12:43:00"/>
    <n v="797046"/>
    <s v="Finance"/>
    <s v="Senior"/>
    <n v="0"/>
    <x v="0"/>
    <x v="0"/>
    <s v="Keep"/>
    <s v="Ashley"/>
  </r>
  <r>
    <n v="79040954"/>
    <s v="Matthew"/>
    <s v="Marks"/>
    <s v="matthewb.marks@calbaptist.edu"/>
    <s v="California Baptist University"/>
    <m/>
    <d v="2025-09-30T12:43:00"/>
    <n v="761886"/>
    <s v="Business Administration"/>
    <s v="Junior"/>
    <n v="0"/>
    <x v="0"/>
    <x v="0"/>
    <s v="Keep"/>
    <s v="Ashley"/>
  </r>
  <r>
    <n v="79041550"/>
    <s v="Tyler"/>
    <s v="Marcus"/>
    <s v="tyleralan.marcus@calbaptist.edu"/>
    <s v="California Baptist University"/>
    <m/>
    <d v="2025-09-30T12:48:00"/>
    <n v="812396"/>
    <s v="Business Administration"/>
    <s v="Masters"/>
    <n v="0"/>
    <x v="0"/>
    <x v="0"/>
    <s v="Keep"/>
    <s v="Ashley"/>
  </r>
  <r>
    <n v="79041581"/>
    <s v="Karson"/>
    <s v="Wieser"/>
    <s v="karsonelijah.wieser@calbaptist.edu"/>
    <s v="California Baptist University"/>
    <m/>
    <d v="2025-09-30T12:48:00"/>
    <n v="784277"/>
    <s v="Intercultural Studies, Business Administration"/>
    <s v="Sophomore"/>
    <n v="0"/>
    <x v="0"/>
    <x v="3"/>
    <s v="Keep"/>
    <s v="Erick"/>
  </r>
  <r>
    <n v="79041703"/>
    <s v="Nathan"/>
    <s v="Cortez"/>
    <s v="nathan.cortez@calbaptist.edu"/>
    <s v="California Baptist University"/>
    <m/>
    <d v="2025-09-30T12:49:00"/>
    <n v="761149"/>
    <s v="Business Administration"/>
    <s v="Junior"/>
    <n v="0"/>
    <x v="0"/>
    <x v="0"/>
    <s v="Keep"/>
    <s v="Ashley"/>
  </r>
  <r>
    <n v="79041725"/>
    <s v="Daniel"/>
    <s v="Greer"/>
    <s v="danielpatrick.greer@calbaptist.edu"/>
    <s v="California Baptist University"/>
    <m/>
    <d v="2025-09-30T12:50:00"/>
    <n v="740702"/>
    <s v="History"/>
    <s v="Alumni"/>
    <n v="0"/>
    <x v="0"/>
    <x v="1"/>
    <s v="Keep"/>
    <s v="Ashley"/>
  </r>
  <r>
    <n v="79041742"/>
    <s v="Mia"/>
    <s v="Pollock"/>
    <s v="miam.pollock@calbaptist.edu"/>
    <s v="California Baptist University"/>
    <m/>
    <d v="2025-09-30T12:50:00"/>
    <n v="760770"/>
    <s v="Marketing"/>
    <s v="Senior"/>
    <n v="0"/>
    <x v="0"/>
    <x v="0"/>
    <s v="Keep"/>
    <s v="Ashley"/>
  </r>
  <r>
    <n v="79041997"/>
    <s v="Destiny"/>
    <s v="Jimenez"/>
    <s v="destiny.jimenez@calbaptist.edu"/>
    <s v="California Baptist University"/>
    <m/>
    <d v="2025-09-30T12:52:00"/>
    <n v="766086"/>
    <s v="Public Relations"/>
    <s v="Senior"/>
    <n v="0"/>
    <x v="0"/>
    <x v="1"/>
    <s v="Keep"/>
    <s v="Ashley"/>
  </r>
  <r>
    <n v="79042012"/>
    <s v="Sedey"/>
    <s v="Tewodros"/>
    <s v="sedeyshefnie.tewodros@calbaptist.edu"/>
    <s v="California Baptist University"/>
    <m/>
    <d v="2025-09-30T12:52:00"/>
    <n v="793653"/>
    <s v="Finance"/>
    <s v="Freshman"/>
    <n v="0"/>
    <x v="0"/>
    <x v="0"/>
    <s v="Keep"/>
    <s v="Ashley"/>
  </r>
  <r>
    <n v="79042570"/>
    <s v="Paul"/>
    <s v="Bravo"/>
    <s v="paul.bravo@calbaptist.edu"/>
    <s v="California Baptist University"/>
    <m/>
    <d v="2025-09-30T12:58:00"/>
    <n v="740546"/>
    <s v="Marketing"/>
    <s v="Senior"/>
    <n v="0"/>
    <x v="0"/>
    <x v="0"/>
    <s v="Keep"/>
    <s v="Ashley"/>
  </r>
  <r>
    <n v="79043093"/>
    <s v="Isabella"/>
    <s v="Rocher"/>
    <s v="isabellamonet.rocher@calbaptist.edu"/>
    <s v="California Baptist University"/>
    <m/>
    <d v="2025-09-30T13:02:00"/>
    <n v="775448"/>
    <s v="Accounting"/>
    <s v="Junior"/>
    <n v="0"/>
    <x v="0"/>
    <x v="0"/>
    <s v="Keep"/>
    <s v="Ashley"/>
  </r>
  <r>
    <n v="79043471"/>
    <s v="Jensen"/>
    <s v="Pascal Smith"/>
    <s v="jensen.pascalsmith@calbaptist.edu"/>
    <s v="California Baptist University"/>
    <m/>
    <d v="2025-09-30T13:05:00"/>
    <n v="768720"/>
    <s v="Business Administration"/>
    <s v="Senior"/>
    <n v="0"/>
    <x v="0"/>
    <x v="0"/>
    <s v="Keep"/>
    <s v="Ashley"/>
  </r>
  <r>
    <n v="79043854"/>
    <s v="Kylie"/>
    <s v="Hatfield"/>
    <s v="kyliej.hatfield@calbaptist.edu"/>
    <s v="California Baptist University"/>
    <m/>
    <d v="2025-09-30T13:09:00"/>
    <n v="772549"/>
    <s v="Christian Studies, Business Administration"/>
    <s v="Junior"/>
    <n v="0"/>
    <x v="0"/>
    <x v="3"/>
    <s v="Keep"/>
    <s v="Erick"/>
  </r>
  <r>
    <n v="79044281"/>
    <s v="Amaranta"/>
    <s v="Villalon"/>
    <s v="amaranta.villalon@calbaptist.edu"/>
    <s v="California Baptist University"/>
    <m/>
    <d v="2025-09-30T13:13:00"/>
    <n v="795302"/>
    <s v="Business Administration"/>
    <s v="Masters"/>
    <n v="0"/>
    <x v="0"/>
    <x v="0"/>
    <s v="Keep"/>
    <s v="Ashley"/>
  </r>
  <r>
    <n v="79044308"/>
    <s v="Jacob"/>
    <s v="Chabot"/>
    <s v="jacobr.chabot@calbaptist.edu"/>
    <s v="California Baptist University"/>
    <m/>
    <d v="2025-09-30T13:13:00"/>
    <n v="761094"/>
    <s v="Accounting"/>
    <s v="Senior"/>
    <n v="0"/>
    <x v="0"/>
    <x v="0"/>
    <s v="Keep"/>
    <s v="Ashley"/>
  </r>
  <r>
    <n v="79044795"/>
    <s v="Justus"/>
    <s v="Tieche"/>
    <s v="justusalan.tieche@calbaptist.edu"/>
    <s v="California Baptist University"/>
    <m/>
    <d v="2025-09-30T13:17:00"/>
    <n v="770510"/>
    <s v="Business Administration"/>
    <s v="Junior"/>
    <n v="0"/>
    <x v="0"/>
    <x v="0"/>
    <s v="Keep"/>
    <s v="Ashley"/>
  </r>
  <r>
    <n v="79044931"/>
    <s v="Jessica"/>
    <s v="Conchas"/>
    <s v="jessicaa.conchas@calbaptist.edu"/>
    <s v="California Baptist University"/>
    <m/>
    <d v="2025-09-30T13:18:00"/>
    <n v="773558"/>
    <s v="Marketing"/>
    <s v="Junior"/>
    <n v="0"/>
    <x v="0"/>
    <x v="0"/>
    <s v="Keep"/>
    <s v="Ashley"/>
  </r>
  <r>
    <n v="79045073"/>
    <s v="Cesar"/>
    <s v="McGuire"/>
    <s v="cesarmateo.mcguire@calbaptist.edu"/>
    <s v="California Baptist University"/>
    <m/>
    <d v="2025-09-30T13:19:00"/>
    <n v="783054"/>
    <s v="Marketing"/>
    <s v="Senior"/>
    <n v="0"/>
    <x v="0"/>
    <x v="0"/>
    <s v="Keep"/>
    <s v="Ashley"/>
  </r>
  <r>
    <n v="79045402"/>
    <s v="Jeremy"/>
    <s v="Cheng"/>
    <s v="jeremyethan.cheng@calbaptist.edu"/>
    <s v="California Baptist University"/>
    <m/>
    <d v="2025-09-30T13:22:00"/>
    <n v="761449"/>
    <s v="Creative Writing"/>
    <s v="Senior"/>
    <n v="0"/>
    <x v="0"/>
    <x v="1"/>
    <s v="Keep"/>
    <s v="Ashley"/>
  </r>
  <r>
    <n v="79045949"/>
    <s v="Jeimmy"/>
    <s v="Escobar Mayen"/>
    <s v="jeimmydaniela.escobarmayen@calbaptist.edu"/>
    <s v="California Baptist University"/>
    <m/>
    <d v="2025-09-30T13:27:00"/>
    <n v="776807"/>
    <s v="Business Administration"/>
    <s v="Sophomore"/>
    <n v="0"/>
    <x v="0"/>
    <x v="0"/>
    <s v="Keep"/>
    <s v="Ashley"/>
  </r>
  <r>
    <n v="79046621"/>
    <s v="Joshua"/>
    <s v="Malang"/>
    <s v="joshuamallari.malang@calbaptist.edu"/>
    <s v="California Baptist University"/>
    <m/>
    <d v="2025-09-30T13:33:00"/>
    <n v="810864"/>
    <s v="InterdisciplinaryStudies"/>
    <s v="Senior"/>
    <n v="0"/>
    <x v="0"/>
    <x v="1"/>
    <s v="Keep"/>
    <s v="Ashley"/>
  </r>
  <r>
    <n v="79046713"/>
    <s v="Phinehas"/>
    <s v="Maina"/>
    <s v="phinehaskiyozeal.maina@calbaptist.edu"/>
    <s v="California Baptist University"/>
    <m/>
    <d v="2025-09-30T13:34:00"/>
    <n v="755911"/>
    <s v="Computer Science"/>
    <s v="Senior"/>
    <n v="0"/>
    <x v="0"/>
    <x v="2"/>
    <s v="Keep"/>
    <s v="Danijel"/>
  </r>
  <r>
    <n v="79047230"/>
    <s v="Lucas"/>
    <s v="Sloan"/>
    <s v="lucasphillip.sloan@calbaptist.edu"/>
    <s v="California Baptist University"/>
    <m/>
    <d v="2025-09-30T13:38:00"/>
    <n v="701503"/>
    <s v="Business Administration"/>
    <s v="Senior"/>
    <n v="0"/>
    <x v="0"/>
    <x v="0"/>
    <s v="Keep"/>
    <s v="Ashley"/>
  </r>
  <r>
    <n v="79047404"/>
    <s v="Sharon"/>
    <s v="Jite"/>
    <s v="sharonchimezie.jite@calbaptist.edu"/>
    <s v="California Baptist University"/>
    <m/>
    <d v="2025-09-30T13:39:00"/>
    <n v="773368"/>
    <s v="Psychology"/>
    <s v="Junior"/>
    <n v="0"/>
    <x v="0"/>
    <x v="4"/>
    <s v="Keep"/>
    <s v="Elizabeth"/>
  </r>
  <r>
    <n v="79047669"/>
    <s v="Rakesh"/>
    <s v="Chugani"/>
    <s v="rakeshsanjay.chugani@calbaptist.edu"/>
    <s v="California Baptist University"/>
    <m/>
    <d v="2025-09-30T13:43:00"/>
    <n v="780895"/>
    <s v="Indstrl Organiztnl Psych"/>
    <s v="Masters"/>
    <n v="0"/>
    <x v="0"/>
    <x v="4"/>
    <s v="Keep"/>
    <s v="Elizabeth"/>
  </r>
  <r>
    <n v="79047750"/>
    <s v="Ryan"/>
    <s v="Monroe"/>
    <s v="ryanj.monroe@calbaptist.edu"/>
    <s v="California Baptist University"/>
    <m/>
    <d v="2025-09-30T13:44:00"/>
    <n v="776551"/>
    <s v="Christian Studies, Marketing"/>
    <s v="Junior"/>
    <n v="0"/>
    <x v="0"/>
    <x v="3"/>
    <s v="Keep"/>
    <s v="Erick"/>
  </r>
  <r>
    <n v="77520905"/>
    <s v="Maddox"/>
    <s v="Halls"/>
    <s v="maddoxdesmond.halls@calbaptist.edu"/>
    <s v="California Baptist University"/>
    <d v="2025-09-03T14:41:00"/>
    <d v="2025-10-08T14:59:00"/>
    <n v="773570"/>
    <s v="Chemical Engineering"/>
    <s v="Junior"/>
    <n v="0"/>
    <x v="1"/>
    <x v="2"/>
    <s v="Keep"/>
    <s v="Danijel"/>
  </r>
  <r>
    <n v="77521893"/>
    <s v="Noah"/>
    <s v="Contreras"/>
    <s v="noah.contreras@calbaptist.edu"/>
    <s v="California Baptist University"/>
    <d v="2025-09-03T14:51:00"/>
    <d v="2025-10-08T16:00:00"/>
    <n v="780992"/>
    <s v="Electrical/Computer Engr"/>
    <s v="Senior"/>
    <n v="0"/>
    <x v="1"/>
    <x v="2"/>
    <s v="Keep"/>
    <s v="Danijel"/>
  </r>
  <r>
    <n v="77522216"/>
    <s v="Christian"/>
    <s v="Legaspi"/>
    <s v="christian.legaspi@calbaptist.edu"/>
    <s v="California Baptist University"/>
    <d v="2025-09-03T14:54:00"/>
    <d v="2025-10-08T14:58:00"/>
    <n v="770098"/>
    <s v="Computer Science"/>
    <s v="Sophomore"/>
    <n v="0"/>
    <x v="1"/>
    <x v="2"/>
    <s v="Keep"/>
    <s v="Danijel"/>
  </r>
  <r>
    <n v="77523991"/>
    <s v="Jaden"/>
    <s v="Whaley"/>
    <s v="jadenthomas.whaley@calbaptist.edu"/>
    <s v="California Baptist University"/>
    <d v="2025-09-03T15:12:00"/>
    <d v="2025-10-08T15:03:00"/>
    <n v="763061"/>
    <s v="Mechanical Engineering"/>
    <s v="Junior"/>
    <n v="0"/>
    <x v="1"/>
    <x v="2"/>
    <s v="Keep"/>
    <s v="Danijel"/>
  </r>
  <r>
    <n v="77523995"/>
    <s v="Emily"/>
    <s v="Ehrenberg"/>
    <s v="emily.ehrenberg@calbaptist.edu"/>
    <s v="California Baptist University"/>
    <d v="2025-09-03T15:12:00"/>
    <d v="2025-10-08T15:05:00"/>
    <n v="771698"/>
    <s v="Computer Science"/>
    <s v="Junior"/>
    <n v="0"/>
    <x v="1"/>
    <x v="2"/>
    <s v="Keep"/>
    <s v="Danijel"/>
  </r>
  <r>
    <n v="77523996"/>
    <s v="Hunter"/>
    <s v="Bradshaw"/>
    <s v="hunterjames.bradshaw@calbaptist.edu"/>
    <s v="California Baptist University"/>
    <d v="2025-09-03T15:12:00"/>
    <d v="2025-10-08T15:00:00"/>
    <n v="772711"/>
    <s v="Civil Engineering"/>
    <s v="Junior"/>
    <n v="0"/>
    <x v="1"/>
    <x v="2"/>
    <s v="Keep"/>
    <s v="Danijel"/>
  </r>
  <r>
    <n v="77523997"/>
    <s v="Haneul"/>
    <s v="Kim"/>
    <s v="haneul.kim@calbaptist.edu"/>
    <s v="California Baptist University"/>
    <d v="2025-09-03T15:12:00"/>
    <d v="2025-10-08T15:05:00"/>
    <n v="774117"/>
    <s v="Computer Science"/>
    <s v="Junior"/>
    <n v="0"/>
    <x v="1"/>
    <x v="2"/>
    <s v="Keep"/>
    <s v="Danijel"/>
  </r>
  <r>
    <n v="77524001"/>
    <s v="Caleb"/>
    <s v="Valcarcel"/>
    <s v="calebnathaniel.valcarcel@calbaptist.edu"/>
    <s v="California Baptist University"/>
    <d v="2025-09-03T15:12:00"/>
    <d v="2025-10-08T15:05:00"/>
    <n v="775859"/>
    <s v="Mechanical Engineering"/>
    <s v="Senior"/>
    <n v="0"/>
    <x v="1"/>
    <x v="2"/>
    <s v="Keep"/>
    <s v="Danijel"/>
  </r>
  <r>
    <n v="77524004"/>
    <s v="Matthew"/>
    <s v="Hartford"/>
    <s v="matthewjames.hartford@calbaptist.edu"/>
    <s v="California Baptist University"/>
    <d v="2025-09-03T15:12:00"/>
    <d v="2025-10-08T14:59:00"/>
    <n v="771319"/>
    <s v="Mechanical Engineering"/>
    <s v="Junior"/>
    <n v="0"/>
    <x v="1"/>
    <x v="2"/>
    <s v="Keep"/>
    <s v="Danijel"/>
  </r>
  <r>
    <n v="77524005"/>
    <s v="Nicole"/>
    <s v="Worland"/>
    <s v="nicole.worland@calbaptist.edu"/>
    <s v="California Baptist University"/>
    <d v="2025-09-03T15:12:00"/>
    <d v="2025-10-08T15:01:00"/>
    <n v="782075"/>
    <s v="Electrical/Computer Engr"/>
    <s v="Senior"/>
    <n v="0"/>
    <x v="1"/>
    <x v="2"/>
    <s v="Keep"/>
    <s v="Danijel"/>
  </r>
  <r>
    <n v="77524006"/>
    <s v="Carson"/>
    <s v="Montini"/>
    <s v="carsonmanuel.montini@calbaptist.edu"/>
    <s v="California Baptist University"/>
    <d v="2025-09-03T15:12:00"/>
    <d v="2025-10-08T15:05:00"/>
    <n v="772235"/>
    <s v="Mechanical Engineering"/>
    <s v="Junior"/>
    <n v="0"/>
    <x v="1"/>
    <x v="2"/>
    <s v="Keep"/>
    <s v="Danijel"/>
  </r>
  <r>
    <n v="77524010"/>
    <s v="Levi"/>
    <s v="Schain"/>
    <s v="levir.schain@calbaptist.edu"/>
    <s v="California Baptist University"/>
    <d v="2025-09-03T15:12:00"/>
    <d v="2025-10-08T15:53:00"/>
    <n v="786231"/>
    <s v="Civil Engineering"/>
    <s v="Senior"/>
    <n v="0"/>
    <x v="1"/>
    <x v="2"/>
    <s v="Keep"/>
    <s v="Danijel"/>
  </r>
  <r>
    <n v="77524019"/>
    <s v="Micah"/>
    <s v="Ramos"/>
    <s v="micahraditya.ramos@calbaptist.edu"/>
    <s v="California Baptist University"/>
    <d v="2025-09-03T15:12:00"/>
    <d v="2025-10-08T13:26:00"/>
    <n v="777793"/>
    <s v="Mechanical Engineering"/>
    <s v="Junior"/>
    <n v="0"/>
    <x v="1"/>
    <x v="2"/>
    <s v="Keep"/>
    <s v="Danijel"/>
  </r>
  <r>
    <n v="77524025"/>
    <s v="Mariah"/>
    <s v="Schreiber"/>
    <s v="mariahgene.schreiber@calbaptist.edu"/>
    <s v="California Baptist University"/>
    <d v="2025-09-03T15:12:00"/>
    <d v="2025-10-08T14:42:00"/>
    <n v="766926"/>
    <s v="Chemical Engineering"/>
    <s v="Junior"/>
    <n v="0"/>
    <x v="1"/>
    <x v="2"/>
    <s v="Keep"/>
    <s v="Danijel"/>
  </r>
  <r>
    <n v="77524026"/>
    <s v="Andrew"/>
    <s v="Servey"/>
    <s v="andrewmark.servey@calbaptist.edu"/>
    <s v="California Baptist University"/>
    <d v="2025-09-03T15:12:00"/>
    <d v="2025-10-08T16:08:00"/>
    <n v="775792"/>
    <s v="Mechanical Engineering"/>
    <s v="Senior"/>
    <n v="0"/>
    <x v="1"/>
    <x v="2"/>
    <s v="Keep"/>
    <s v="Danijel"/>
  </r>
  <r>
    <n v="77524031"/>
    <s v="Timothy"/>
    <s v="Huang"/>
    <s v="timothym.huang@calbaptist.edu"/>
    <s v="California Baptist University"/>
    <d v="2025-09-03T15:12:00"/>
    <d v="2025-10-08T15:03:00"/>
    <n v="777621"/>
    <s v="Mechanical Engineering"/>
    <s v="Senior"/>
    <n v="0"/>
    <x v="1"/>
    <x v="2"/>
    <s v="Keep"/>
    <s v="Danijel"/>
  </r>
  <r>
    <n v="77524033"/>
    <s v="Airam"/>
    <s v="Diaz"/>
    <s v="airamjudith.diaz@calbaptist.edu"/>
    <s v="California Baptist University"/>
    <d v="2025-09-03T15:12:00"/>
    <d v="2025-10-08T15:35:00"/>
    <n v="775780"/>
    <s v="Mechanical Engineering"/>
    <s v="Junior"/>
    <n v="0"/>
    <x v="1"/>
    <x v="2"/>
    <s v="Keep"/>
    <s v="Danijel"/>
  </r>
  <r>
    <n v="77524034"/>
    <s v="Caleb"/>
    <s v="Van Randwyk"/>
    <s v="calebjohn.vanrandwyk@calbaptist.edu"/>
    <s v="California Baptist University"/>
    <d v="2025-09-03T15:12:00"/>
    <d v="2025-10-08T15:07:00"/>
    <n v="772169"/>
    <s v="Computer Science"/>
    <s v="Junior"/>
    <n v="0"/>
    <x v="1"/>
    <x v="2"/>
    <s v="Keep"/>
    <s v="Danijel"/>
  </r>
  <r>
    <n v="77524043"/>
    <s v="Kadin"/>
    <s v="Rollins"/>
    <s v="kadin.rollins@calbaptist.edu"/>
    <s v="California Baptist University"/>
    <d v="2025-09-03T15:12:00"/>
    <d v="2025-10-08T15:59:00"/>
    <n v="741209"/>
    <s v="Construction Management"/>
    <s v="Senior"/>
    <n v="1"/>
    <x v="1"/>
    <x v="2"/>
    <s v="Keep"/>
    <s v="Danijel"/>
  </r>
  <r>
    <n v="77524044"/>
    <s v="William"/>
    <s v="LaClare"/>
    <s v="williamc.laclare@calbaptist.edu"/>
    <s v="California Baptist University"/>
    <d v="2025-09-03T15:12:00"/>
    <d v="2025-10-08T15:00:00"/>
    <n v="788877"/>
    <s v="Chemical Engineering"/>
    <s v="Junior"/>
    <n v="0"/>
    <x v="1"/>
    <x v="2"/>
    <s v="Keep"/>
    <s v="Danijel"/>
  </r>
  <r>
    <n v="77524048"/>
    <s v="Avery"/>
    <s v="Raya"/>
    <s v="averyd.raya@calbaptist.edu"/>
    <s v="California Baptist University"/>
    <d v="2025-09-03T15:12:00"/>
    <d v="2025-10-08T14:59:00"/>
    <n v="770297"/>
    <s v="Civil Engineering"/>
    <s v="Senior"/>
    <n v="0"/>
    <x v="1"/>
    <x v="2"/>
    <s v="Keep"/>
    <s v="Danijel"/>
  </r>
  <r>
    <n v="77524049"/>
    <s v="Trevor"/>
    <s v="Bollin"/>
    <s v="trevorp.bollin@calbaptist.edu"/>
    <s v="California Baptist University"/>
    <d v="2025-09-03T15:12:00"/>
    <d v="2025-10-08T14:48:00"/>
    <n v="770841"/>
    <s v="Mechanical Engineering"/>
    <s v="Junior"/>
    <n v="0"/>
    <x v="1"/>
    <x v="2"/>
    <s v="Keep"/>
    <s v="Danijel"/>
  </r>
  <r>
    <n v="77524052"/>
    <s v="Brandon"/>
    <s v="Magana"/>
    <s v="brandon.magana@calbaptist.edu"/>
    <s v="California Baptist University"/>
    <d v="2025-09-03T15:12:00"/>
    <d v="2025-10-08T14:58:00"/>
    <n v="770353"/>
    <s v="Computer Science"/>
    <s v="Junior"/>
    <n v="0"/>
    <x v="1"/>
    <x v="2"/>
    <s v="Keep"/>
    <s v="Danijel"/>
  </r>
  <r>
    <n v="77524053"/>
    <s v="Blynn"/>
    <s v="Martin"/>
    <s v="blynnelizabeth.martin@calbaptist.edu"/>
    <s v="California Baptist University"/>
    <d v="2025-09-03T15:12:00"/>
    <d v="2025-10-08T14:59:00"/>
    <n v="774619"/>
    <s v="Biomedical Engineering"/>
    <s v="Junior"/>
    <n v="0"/>
    <x v="1"/>
    <x v="2"/>
    <s v="Keep"/>
    <s v="Danijel"/>
  </r>
  <r>
    <n v="77524054"/>
    <s v="Jenna"/>
    <s v="Ramsay"/>
    <s v="jennan.ramsay@calbaptist.edu"/>
    <s v="California Baptist University"/>
    <d v="2025-09-03T15:12:00"/>
    <d v="2025-10-08T16:03:00"/>
    <n v="780586"/>
    <s v="Biomedical Engineering"/>
    <s v="Junior"/>
    <n v="0"/>
    <x v="1"/>
    <x v="2"/>
    <s v="Keep"/>
    <s v="Danijel"/>
  </r>
  <r>
    <n v="77524055"/>
    <s v="Randy"/>
    <s v="Herrera"/>
    <s v="randyadam.herrera@calbaptist.edu"/>
    <s v="California Baptist University"/>
    <d v="2025-09-03T15:12:00"/>
    <d v="2025-10-08T15:00:00"/>
    <n v="776816"/>
    <s v="Construction Management"/>
    <s v="Junior"/>
    <n v="1"/>
    <x v="1"/>
    <x v="2"/>
    <s v="Keep"/>
    <s v="Danijel"/>
  </r>
  <r>
    <n v="77524057"/>
    <s v="Sydney"/>
    <s v="Vermilion"/>
    <s v="sydneymarie.vermilion@calbaptist.edu"/>
    <s v="California Baptist University"/>
    <d v="2025-09-03T15:12:00"/>
    <d v="2025-10-08T16:00:00"/>
    <n v="771595"/>
    <s v="Engineering"/>
    <s v="Junior"/>
    <n v="0"/>
    <x v="1"/>
    <x v="2"/>
    <s v="Keep"/>
    <s v="Danijel"/>
  </r>
  <r>
    <n v="77524062"/>
    <s v="Wesley"/>
    <s v="Lehman"/>
    <s v="wesley.lehman@calbaptist.edu"/>
    <s v="California Baptist University"/>
    <d v="2025-09-19T13:17:00"/>
    <d v="2025-10-08T15:07:00"/>
    <n v="788793"/>
    <s v="Electrical/Computer Engr"/>
    <s v="Junior"/>
    <n v="0"/>
    <x v="1"/>
    <x v="2"/>
    <s v="Keep"/>
    <s v="Danijel"/>
  </r>
  <r>
    <n v="77524064"/>
    <s v="Kaleb"/>
    <s v="McKinney"/>
    <s v="kalebryan.mckinney@calbaptist.edu"/>
    <s v="California Baptist University"/>
    <d v="2025-09-03T15:12:00"/>
    <d v="2025-10-08T15:04:00"/>
    <n v="790800"/>
    <s v="Mechanical Engineering"/>
    <s v="Senior"/>
    <n v="0"/>
    <x v="1"/>
    <x v="2"/>
    <s v="Keep"/>
    <s v="Danijel"/>
  </r>
  <r>
    <n v="77524066"/>
    <s v="Addison"/>
    <s v="Reardon"/>
    <s v="addisone.reardon@calbaptist.edu"/>
    <s v="California Baptist University"/>
    <d v="2025-09-03T15:12:00"/>
    <d v="2025-10-08T16:23:00"/>
    <n v="785385"/>
    <s v="Biomedical Engineering"/>
    <s v="Senior"/>
    <n v="0"/>
    <x v="1"/>
    <x v="2"/>
    <s v="Keep"/>
    <s v="Danijel"/>
  </r>
  <r>
    <n v="77524067"/>
    <s v="Deborah"/>
    <s v="Muganza"/>
    <s v="deborahmusao.muganza@calbaptist.edu"/>
    <s v="California Baptist University"/>
    <d v="2025-09-03T15:12:00"/>
    <d v="2025-10-08T15:04:00"/>
    <n v="791559"/>
    <s v="Biomedical Engineering"/>
    <s v="Senior"/>
    <n v="0"/>
    <x v="1"/>
    <x v="2"/>
    <s v="Keep"/>
    <s v="Danijel"/>
  </r>
  <r>
    <n v="77524073"/>
    <s v="Andrew"/>
    <s v="Picazo"/>
    <s v="andrewa.picazo@calbaptist.edu"/>
    <s v="California Baptist University"/>
    <d v="2025-09-03T15:12:00"/>
    <d v="2025-10-08T15:04:00"/>
    <n v="776783"/>
    <s v="Civil Engineering"/>
    <s v="Junior"/>
    <n v="0"/>
    <x v="1"/>
    <x v="2"/>
    <s v="Keep"/>
    <s v="Danijel"/>
  </r>
  <r>
    <n v="77524077"/>
    <s v="Ethan"/>
    <s v="Moronez"/>
    <s v="ethan.moronez@calbaptist.edu"/>
    <s v="California Baptist University"/>
    <d v="2025-09-03T15:12:00"/>
    <d v="2025-10-08T14:48:00"/>
    <n v="794232"/>
    <s v="Mechanical Engineering"/>
    <s v="Junior"/>
    <n v="0"/>
    <x v="1"/>
    <x v="2"/>
    <s v="Keep"/>
    <s v="Danijel"/>
  </r>
  <r>
    <n v="77524079"/>
    <s v="Isaac"/>
    <s v="Allen"/>
    <s v="isaacdeane.allen@calbaptist.edu"/>
    <s v="California Baptist University"/>
    <d v="2025-09-03T15:12:00"/>
    <d v="2025-10-08T15:03:00"/>
    <n v="773519"/>
    <s v="Civil Engineering"/>
    <s v="Senior"/>
    <n v="0"/>
    <x v="1"/>
    <x v="2"/>
    <s v="Keep"/>
    <s v="Danijel"/>
  </r>
  <r>
    <n v="77524082"/>
    <s v="Elijah"/>
    <s v="Simmonds"/>
    <s v="lemueldean.simmonds@calbaptist.edu"/>
    <s v="California Baptist University"/>
    <d v="2025-09-03T15:12:00"/>
    <d v="2025-10-08T15:00:00"/>
    <n v="778185"/>
    <s v="Computer Science"/>
    <s v="Senior"/>
    <n v="0"/>
    <x v="1"/>
    <x v="2"/>
    <s v="Keep"/>
    <s v="Danijel"/>
  </r>
  <r>
    <n v="77524083"/>
    <s v="Gabriel"/>
    <s v="Pivovaroff"/>
    <s v="gabriel.pivovaroff@calbaptist.edu"/>
    <s v="California Baptist University"/>
    <d v="2025-09-03T15:12:00"/>
    <d v="2025-10-08T15:06:00"/>
    <n v="781534"/>
    <s v="Civil Engineering"/>
    <s v="Senior"/>
    <n v="0"/>
    <x v="1"/>
    <x v="2"/>
    <s v="Keep"/>
    <s v="Danijel"/>
  </r>
  <r>
    <n v="77524085"/>
    <s v="Paul"/>
    <s v="Hsing"/>
    <s v="paulenlee.hsing@calbaptist.edu"/>
    <s v="California Baptist University"/>
    <d v="2025-09-03T15:12:00"/>
    <d v="2025-10-08T15:08:00"/>
    <n v="785113"/>
    <s v="Civil Engineering"/>
    <s v="Senior"/>
    <n v="0"/>
    <x v="1"/>
    <x v="2"/>
    <s v="Keep"/>
    <s v="Danijel"/>
  </r>
  <r>
    <n v="77524086"/>
    <s v="Ryan"/>
    <s v="Stoffel"/>
    <s v="ryanthomas.stoffel@calbaptist.edu"/>
    <s v="California Baptist University"/>
    <d v="2025-09-03T15:12:00"/>
    <d v="2025-10-08T15:00:00"/>
    <n v="772612"/>
    <s v="Computer Science"/>
    <s v="Junior"/>
    <n v="0"/>
    <x v="1"/>
    <x v="2"/>
    <s v="Keep"/>
    <s v="Danijel"/>
  </r>
  <r>
    <n v="77524087"/>
    <s v="Payton"/>
    <s v="Henry"/>
    <s v="paytonedward.henry@calbaptist.edu"/>
    <s v="California Baptist University"/>
    <d v="2025-09-03T15:12:00"/>
    <d v="2025-10-08T15:00:00"/>
    <n v="777376"/>
    <s v="Computer Science"/>
    <s v="Junior"/>
    <n v="0"/>
    <x v="1"/>
    <x v="2"/>
    <s v="Keep"/>
    <s v="Danijel"/>
  </r>
  <r>
    <n v="77524096"/>
    <s v="Amy"/>
    <s v="Gomez"/>
    <s v="amys.gomez@calbaptist.edu"/>
    <s v="California Baptist University"/>
    <d v="2025-09-03T15:12:00"/>
    <d v="2025-10-08T16:10:00"/>
    <n v="775732"/>
    <s v="Computer Science"/>
    <s v="Senior"/>
    <n v="0"/>
    <x v="1"/>
    <x v="2"/>
    <s v="Keep"/>
    <s v="Danijel"/>
  </r>
  <r>
    <n v="77524097"/>
    <s v="Christian"/>
    <s v="Carter"/>
    <s v="christian.carter@calbaptist.edu"/>
    <s v="California Baptist University"/>
    <d v="2025-09-03T15:12:00"/>
    <d v="2025-10-08T14:58:00"/>
    <n v="763681"/>
    <s v="Mechanical Engineering"/>
    <s v="Senior"/>
    <n v="0"/>
    <x v="1"/>
    <x v="2"/>
    <s v="Keep"/>
    <s v="Danijel"/>
  </r>
  <r>
    <n v="77524103"/>
    <s v="Jensen"/>
    <s v="Xi"/>
    <s v="jensen.xi@calbaptist.edu"/>
    <s v="California Baptist University"/>
    <d v="2025-09-03T15:12:00"/>
    <d v="2025-10-08T14:59:00"/>
    <n v="734539"/>
    <s v="Mechanical Engineering"/>
    <s v="Senior"/>
    <n v="0"/>
    <x v="1"/>
    <x v="2"/>
    <s v="Keep"/>
    <s v="Danijel"/>
  </r>
  <r>
    <n v="77524107"/>
    <s v="William"/>
    <s v="Wilcox"/>
    <s v="williamryan.wilcox@calbaptist.edu"/>
    <s v="California Baptist University"/>
    <d v="2025-09-03T15:13:00"/>
    <d v="2025-10-08T16:10:00"/>
    <n v="776820"/>
    <s v="Mechanical Engineering"/>
    <s v="Junior"/>
    <n v="0"/>
    <x v="1"/>
    <x v="2"/>
    <s v="Keep"/>
    <s v="Danijel"/>
  </r>
  <r>
    <n v="77524131"/>
    <s v="Trent"/>
    <s v="Higa"/>
    <s v="trentjameskaipo.higa@calbaptist.edu"/>
    <s v="California Baptist University"/>
    <d v="2025-09-03T15:13:00"/>
    <d v="2025-10-08T15:03:00"/>
    <n v="743723"/>
    <s v="Electrical/Computer Engr"/>
    <s v="Senior"/>
    <n v="0"/>
    <x v="1"/>
    <x v="2"/>
    <s v="Keep"/>
    <s v="Danijel"/>
  </r>
  <r>
    <n v="77524134"/>
    <s v="Christian"/>
    <s v="Gonzalez"/>
    <s v="christianlee.gonzalez@calbaptist.edu"/>
    <s v="California Baptist University"/>
    <d v="2025-09-03T15:13:00"/>
    <d v="2025-10-08T15:00:00"/>
    <n v="774958"/>
    <s v="Computer Science"/>
    <s v="Junior"/>
    <n v="0"/>
    <x v="1"/>
    <x v="2"/>
    <s v="Keep"/>
    <s v="Danijel"/>
  </r>
  <r>
    <n v="77524141"/>
    <s v="Ryan"/>
    <s v="Vang"/>
    <s v="ryant.vang@calbaptist.edu"/>
    <s v="California Baptist University"/>
    <d v="2025-09-03T15:13:00"/>
    <d v="2025-10-08T15:39:00"/>
    <n v="775664"/>
    <s v="Mechanical Engineering"/>
    <s v="Junior"/>
    <n v="0"/>
    <x v="1"/>
    <x v="2"/>
    <s v="Keep"/>
    <s v="Danijel"/>
  </r>
  <r>
    <n v="77524146"/>
    <s v="Ethan"/>
    <s v="Smith"/>
    <s v="ethan.smith@calbaptist.edu"/>
    <s v="California Baptist University"/>
    <d v="2025-09-03T15:13:00"/>
    <d v="2025-10-08T15:06:00"/>
    <n v="776264"/>
    <s v="Chemical Engineering, Mechanical Engineering"/>
    <s v="Junior"/>
    <n v="0"/>
    <x v="1"/>
    <x v="2"/>
    <s v="Keep"/>
    <s v="Danijel"/>
  </r>
  <r>
    <n v="77524158"/>
    <s v="Kaden"/>
    <s v="Yip"/>
    <s v="kaden.yip@calbaptist.edu"/>
    <s v="California Baptist University"/>
    <d v="2025-09-03T15:13:00"/>
    <d v="2025-10-08T15:08:00"/>
    <n v="774564"/>
    <s v="Civil Engineering"/>
    <s v="Junior"/>
    <n v="0"/>
    <x v="1"/>
    <x v="2"/>
    <s v="Keep"/>
    <s v="Danijel"/>
  </r>
  <r>
    <n v="77524164"/>
    <s v="Thomas"/>
    <s v="De La Vega"/>
    <s v="thomas.delavega@calbaptist.edu"/>
    <s v="California Baptist University"/>
    <d v="2025-09-03T15:13:00"/>
    <d v="2025-10-08T16:05:00"/>
    <n v="771844"/>
    <s v="Electrical/Computer Engr"/>
    <s v="Senior"/>
    <n v="0"/>
    <x v="1"/>
    <x v="2"/>
    <s v="Keep"/>
    <s v="Danijel"/>
  </r>
  <r>
    <n v="77524166"/>
    <s v="Laci"/>
    <s v="Harpenau"/>
    <s v="lacia.harpenau@calbaptist.edu"/>
    <s v="California Baptist University"/>
    <d v="2025-09-03T15:13:00"/>
    <d v="2025-10-08T15:03:00"/>
    <n v="771369"/>
    <s v="Mechanical Engineering"/>
    <s v="Senior"/>
    <n v="0"/>
    <x v="1"/>
    <x v="2"/>
    <s v="Keep"/>
    <s v="Danijel"/>
  </r>
  <r>
    <n v="77524172"/>
    <s v="Omar"/>
    <s v="Chegue"/>
    <s v="omar.chegue@calbaptist.edu"/>
    <s v="California Baptist University"/>
    <d v="2025-09-03T15:13:00"/>
    <d v="2025-10-08T16:16:00"/>
    <n v="774882"/>
    <s v="Mechanical Engineering"/>
    <s v="Junior"/>
    <n v="0"/>
    <x v="1"/>
    <x v="2"/>
    <s v="Keep"/>
    <s v="Danijel"/>
  </r>
  <r>
    <n v="77524177"/>
    <s v="Tianxiang"/>
    <s v="Yang"/>
    <s v="tianxiang.yang@calbaptist.edu"/>
    <s v="California Baptist University"/>
    <d v="2025-09-03T15:13:00"/>
    <d v="2025-10-08T16:16:00"/>
    <n v="774572"/>
    <s v="Mechanical Engineering"/>
    <s v="Junior"/>
    <n v="0"/>
    <x v="1"/>
    <x v="2"/>
    <s v="Keep"/>
    <s v="Danijel"/>
  </r>
  <r>
    <n v="77524182"/>
    <s v="William"/>
    <s v="Corr"/>
    <s v="william.corr@calbaptist.edu"/>
    <s v="California Baptist University"/>
    <d v="2025-09-03T15:13:00"/>
    <d v="2025-10-08T16:51:00"/>
    <n v="782704"/>
    <s v="Mechanical Engineering"/>
    <s v="Senior"/>
    <n v="0"/>
    <x v="1"/>
    <x v="2"/>
    <s v="Keep"/>
    <s v="Danijel"/>
  </r>
  <r>
    <n v="77524184"/>
    <s v="Thomas"/>
    <s v="Siroky"/>
    <s v="thomashartley.siroky@calbaptist.edu"/>
    <s v="California Baptist University"/>
    <d v="2025-09-03T15:13:00"/>
    <d v="2025-10-08T15:08:00"/>
    <n v="779999"/>
    <s v="Mechanical Engineering"/>
    <s v="Junior"/>
    <n v="0"/>
    <x v="1"/>
    <x v="2"/>
    <s v="Keep"/>
    <s v="Danijel"/>
  </r>
  <r>
    <n v="77524203"/>
    <s v="Mya"/>
    <s v="Santacroce"/>
    <s v="myacarroll.santacroce@calbaptist.edu"/>
    <s v="California Baptist University"/>
    <d v="2025-09-03T15:13:00"/>
    <d v="2025-10-08T16:52:00"/>
    <n v="782562"/>
    <s v="Biology"/>
    <s v="Senior"/>
    <n v="0"/>
    <x v="1"/>
    <x v="5"/>
    <s v="Keep"/>
    <s v="Lindsay"/>
  </r>
  <r>
    <n v="77524232"/>
    <s v="Jonathan"/>
    <s v="Sum"/>
    <s v="jonathanrichard.sum@calbaptist.edu"/>
    <s v="California Baptist University"/>
    <d v="2025-09-03T15:14:00"/>
    <d v="2025-10-08T15:02:00"/>
    <n v="771675"/>
    <s v="Biomedical Engineering"/>
    <s v="Junior"/>
    <n v="0"/>
    <x v="1"/>
    <x v="2"/>
    <s v="Keep"/>
    <s v="Danijel"/>
  </r>
  <r>
    <n v="77524239"/>
    <s v="Mason"/>
    <s v="Espinoza"/>
    <s v="masonnicholas.espinoza@calbaptist.edu"/>
    <s v="California Baptist University"/>
    <d v="2025-09-03T15:14:00"/>
    <d v="2025-10-08T16:55:00"/>
    <n v="781762"/>
    <s v="Construction Management"/>
    <s v="Junior"/>
    <n v="0"/>
    <x v="1"/>
    <x v="2"/>
    <s v="Keep"/>
    <s v="Danijel"/>
  </r>
  <r>
    <n v="77524243"/>
    <s v="Evan"/>
    <s v="Pennington"/>
    <s v="evan.pennington@calbaptist.edu"/>
    <s v="California Baptist University"/>
    <d v="2025-09-03T15:14:00"/>
    <d v="2025-10-08T14:59:00"/>
    <n v="788885"/>
    <s v="Mechanical Engineering"/>
    <s v="Senior"/>
    <n v="0"/>
    <x v="1"/>
    <x v="2"/>
    <s v="Keep"/>
    <s v="Danijel"/>
  </r>
  <r>
    <n v="77524276"/>
    <s v="Samuel"/>
    <s v="Davis"/>
    <s v="samuel.davis@calbaptist.edu"/>
    <s v="California Baptist University"/>
    <d v="2025-09-03T15:14:00"/>
    <d v="2025-10-08T15:35:00"/>
    <n v="772016"/>
    <s v="Mechanical Engineering"/>
    <s v="Senior"/>
    <n v="0"/>
    <x v="1"/>
    <x v="2"/>
    <s v="Keep"/>
    <s v="Danijel"/>
  </r>
  <r>
    <n v="77524277"/>
    <s v="Abigail"/>
    <s v="Sumida"/>
    <s v="abigailm.sumida@calbaptist.edu"/>
    <s v="California Baptist University"/>
    <d v="2025-09-03T15:14:00"/>
    <d v="2025-10-08T16:03:00"/>
    <n v="774520"/>
    <s v="Biomedical Engineering"/>
    <s v="Junior"/>
    <n v="0"/>
    <x v="1"/>
    <x v="2"/>
    <s v="Keep"/>
    <s v="Danijel"/>
  </r>
  <r>
    <n v="77524283"/>
    <s v="Diego"/>
    <s v="Gomez"/>
    <s v="diego.gomez1@calbaptist.edu"/>
    <s v="California Baptist University"/>
    <d v="2025-09-03T15:14:00"/>
    <d v="2025-10-08T16:00:00"/>
    <n v="772969"/>
    <s v="Biomedical Engineering"/>
    <s v="Junior"/>
    <n v="0"/>
    <x v="1"/>
    <x v="2"/>
    <s v="Keep"/>
    <s v="Danijel"/>
  </r>
  <r>
    <n v="77524349"/>
    <s v="Jorge"/>
    <s v="Leon Duran"/>
    <s v="jorge.leonduran@calbaptist.edu"/>
    <s v="California Baptist University"/>
    <d v="2025-09-03T15:14:00"/>
    <d v="2025-10-08T15:01:00"/>
    <n v="787739"/>
    <s v="Electrical/Computer Engr"/>
    <s v="Junior"/>
    <n v="0"/>
    <x v="1"/>
    <x v="2"/>
    <s v="Keep"/>
    <s v="Danijel"/>
  </r>
  <r>
    <n v="77524358"/>
    <s v="Serly"/>
    <s v="Boyadjian"/>
    <s v="serly.boyadjian@calbaptist.edu"/>
    <s v="California Baptist University"/>
    <d v="2025-09-03T15:15:00"/>
    <d v="2025-10-08T16:02:00"/>
    <n v="780489"/>
    <s v="Biomedical Engineering"/>
    <s v="Junior"/>
    <n v="0"/>
    <x v="1"/>
    <x v="2"/>
    <s v="Keep"/>
    <s v="Danijel"/>
  </r>
  <r>
    <n v="77524365"/>
    <s v="Sean"/>
    <s v="Daquioag"/>
    <s v="seananthonypascual.daquioag@calbaptist.edu"/>
    <s v="California Baptist University"/>
    <d v="2025-09-03T15:15:00"/>
    <d v="2025-10-08T15:02:00"/>
    <n v="795952"/>
    <s v="Biomedical Engineering"/>
    <s v="Junior"/>
    <n v="0"/>
    <x v="1"/>
    <x v="2"/>
    <s v="Keep"/>
    <s v="Danijel"/>
  </r>
  <r>
    <n v="77524407"/>
    <s v="Nathan"/>
    <s v="Courvoisier"/>
    <s v="nathanj.courvoisier@calbaptist.edu"/>
    <s v="California Baptist University"/>
    <d v="2025-09-03T15:15:00"/>
    <d v="2025-10-08T14:59:00"/>
    <n v="777344"/>
    <s v="Chemical Engineering"/>
    <s v="Junior"/>
    <n v="0"/>
    <x v="1"/>
    <x v="2"/>
    <s v="Keep"/>
    <s v="Danijel"/>
  </r>
  <r>
    <n v="77524435"/>
    <s v="Matthew"/>
    <s v="Kropp"/>
    <s v="matthewanthony.kropp@calbaptist.edu"/>
    <s v="California Baptist University"/>
    <d v="2025-09-03T15:15:00"/>
    <d v="2025-10-08T14:59:00"/>
    <n v="793554"/>
    <s v="Mechanical Engineering"/>
    <s v="Junior"/>
    <n v="0"/>
    <x v="1"/>
    <x v="2"/>
    <s v="Keep"/>
    <s v="Danijel"/>
  </r>
  <r>
    <n v="77524455"/>
    <s v="Manuel"/>
    <s v="Alcaraz"/>
    <s v="manuel.alcaraz@calbaptist.edu"/>
    <s v="California Baptist University"/>
    <d v="2025-09-03T15:15:00"/>
    <d v="2025-10-08T15:01:00"/>
    <n v="774395"/>
    <s v="Electrical/Computer Engr"/>
    <s v="Senior"/>
    <n v="0"/>
    <x v="1"/>
    <x v="2"/>
    <s v="Keep"/>
    <s v="Danijel"/>
  </r>
  <r>
    <n v="77524525"/>
    <s v="Jensen"/>
    <s v="Henry"/>
    <s v="jensen.henry@calbaptist.edu"/>
    <s v="California Baptist University"/>
    <d v="2025-09-03T15:16:00"/>
    <d v="2025-10-08T15:01:00"/>
    <n v="772725"/>
    <s v="Mechanical Engineering"/>
    <s v="Junior"/>
    <n v="0"/>
    <x v="1"/>
    <x v="2"/>
    <s v="Keep"/>
    <s v="Danijel"/>
  </r>
  <r>
    <n v="77527525"/>
    <s v="Dakota"/>
    <s v="Dodridge"/>
    <s v="dakotajoy.dodridge@calbaptist.edu"/>
    <s v="California Baptist University"/>
    <d v="2025-09-03T15:52:00"/>
    <d v="2025-10-08T15:59:00"/>
    <n v="772811"/>
    <s v="Construction Management"/>
    <s v="Junior"/>
    <n v="0"/>
    <x v="1"/>
    <x v="2"/>
    <s v="Keep"/>
    <s v="Danijel"/>
  </r>
  <r>
    <n v="77542694"/>
    <s v="Joshua"/>
    <s v="Massie"/>
    <s v="joshuarorora.massie@calbaptist.edu"/>
    <s v="California Baptist University"/>
    <d v="2025-09-03T21:18:00"/>
    <d v="2025-10-08T09:21:00"/>
    <n v="785907"/>
    <s v="Mechanical Engineering"/>
    <s v="Senior"/>
    <n v="0"/>
    <x v="1"/>
    <x v="2"/>
    <s v="Keep"/>
    <s v="Danijel"/>
  </r>
  <r>
    <n v="77619437"/>
    <s v="Gurdev"/>
    <s v="Singh"/>
    <s v="gurdev.singh@calbaptist.edu"/>
    <s v="California Baptist University"/>
    <d v="2025-09-04T19:25:00"/>
    <d v="2025-10-08T15:05:00"/>
    <n v="769576"/>
    <s v="Information Tech Mgmt"/>
    <s v="Masters"/>
    <n v="0"/>
    <x v="1"/>
    <x v="0"/>
    <s v="Keep"/>
    <s v="Ashley"/>
  </r>
  <r>
    <n v="77783409"/>
    <s v="Gavin"/>
    <s v="Deering"/>
    <s v="gavinalton.deering@calbaptist.edu"/>
    <s v="California Baptist University"/>
    <d v="2025-09-08T18:20:00"/>
    <d v="2025-10-08T15:04:00"/>
    <n v="755939"/>
    <s v="Mechanical Engineering"/>
    <s v="Junior"/>
    <n v="0"/>
    <x v="1"/>
    <x v="2"/>
    <s v="Keep"/>
    <s v="Danijel"/>
  </r>
  <r>
    <n v="77846015"/>
    <s v="Isaac"/>
    <s v="Leon"/>
    <s v="isaacpeter.leon@calbaptist.edu"/>
    <s v="California Baptist University"/>
    <d v="2025-09-09T11:56:00"/>
    <d v="2025-10-08T16:16:00"/>
    <n v="800716"/>
    <s v="Mechanical Engineering"/>
    <s v="Freshman"/>
    <n v="0"/>
    <x v="1"/>
    <x v="2"/>
    <s v="Keep"/>
    <s v="Danijel"/>
  </r>
  <r>
    <n v="77891260"/>
    <s v="Demiana"/>
    <s v="Guirgis"/>
    <s v="demianam.guirgis@calbaptist.edu"/>
    <s v="California Baptist University"/>
    <d v="2025-09-09T21:54:00"/>
    <d v="2025-10-08T16:04:00"/>
    <n v="806202"/>
    <s v="Chemical Engineering"/>
    <s v="Sophomore"/>
    <n v="0"/>
    <x v="1"/>
    <x v="2"/>
    <s v="Keep"/>
    <s v="Danijel"/>
  </r>
  <r>
    <n v="77936615"/>
    <s v="Mitchell"/>
    <s v="Ortloff"/>
    <s v="mitchelllogan.ortloff@calbaptist.edu"/>
    <s v="California Baptist University"/>
    <d v="2025-09-10T11:05:00"/>
    <d v="2025-10-08T15:06:00"/>
    <n v="798829"/>
    <s v="Electrical/Computer Engr"/>
    <s v="Freshman"/>
    <n v="0"/>
    <x v="1"/>
    <x v="2"/>
    <s v="Keep"/>
    <s v="Danijel"/>
  </r>
  <r>
    <n v="77975089"/>
    <s v="Brandon"/>
    <s v="Hohn"/>
    <s v="brandons.hohn@calbaptist.edu"/>
    <s v="California Baptist University"/>
    <d v="2025-09-10T15:24:00"/>
    <d v="2025-10-08T16:15:00"/>
    <n v="794928"/>
    <s v="Computer Science"/>
    <s v="Senior"/>
    <n v="0"/>
    <x v="1"/>
    <x v="2"/>
    <s v="Keep"/>
    <s v="Danijel"/>
  </r>
  <r>
    <n v="77987673"/>
    <s v="Jacob"/>
    <s v="Jones"/>
    <s v="jacobmicheal.jones@calbaptist.edu"/>
    <s v="California Baptist University"/>
    <d v="2025-09-10T20:23:00"/>
    <d v="2025-10-08T16:06:00"/>
    <n v="792145"/>
    <s v="Electrical/Computer Engr"/>
    <s v="Senior"/>
    <n v="0"/>
    <x v="1"/>
    <x v="2"/>
    <s v="Keep"/>
    <s v="Danijel"/>
  </r>
  <r>
    <n v="77989696"/>
    <s v="Zachary"/>
    <s v="Romito"/>
    <s v="zacharyj.romito@calbaptist.edu"/>
    <s v="California Baptist University"/>
    <d v="2025-09-10T22:00:00"/>
    <d v="2025-10-08T16:11:00"/>
    <n v="776509"/>
    <s v="Electrical/Computer Engr"/>
    <s v="Junior"/>
    <n v="0"/>
    <x v="1"/>
    <x v="2"/>
    <s v="Keep"/>
    <s v="Danijel"/>
  </r>
  <r>
    <n v="77989705"/>
    <s v="Jeremy"/>
    <s v="Freeman"/>
    <s v="jeremymatthew.freeman@calbaptist.edu"/>
    <s v="California Baptist University"/>
    <d v="2025-09-10T22:01:00"/>
    <d v="2025-10-08T15:26:00"/>
    <n v="770363"/>
    <s v="Computer Science"/>
    <s v="Junior"/>
    <n v="0"/>
    <x v="1"/>
    <x v="2"/>
    <s v="Keep"/>
    <s v="Danijel"/>
  </r>
  <r>
    <n v="77989707"/>
    <s v="Andrew"/>
    <s v="Willis"/>
    <s v="andrewwilliam.willis@calbaptist.edu"/>
    <s v="California Baptist University"/>
    <d v="2025-09-10T22:01:00"/>
    <d v="2025-10-08T15:26:00"/>
    <n v="774959"/>
    <s v="Electrical/Computer Engr"/>
    <s v="Junior"/>
    <n v="0"/>
    <x v="1"/>
    <x v="2"/>
    <s v="Keep"/>
    <s v="Danijel"/>
  </r>
  <r>
    <n v="77989795"/>
    <s v="Landon"/>
    <s v="Petriccione"/>
    <s v="landonmatthew.petriccione@calbaptist.edu"/>
    <s v="California Baptist University"/>
    <d v="2025-09-10T22:08:00"/>
    <d v="2025-10-08T16:07:00"/>
    <n v="772010"/>
    <s v="Computer Science"/>
    <s v="Junior"/>
    <n v="0"/>
    <x v="1"/>
    <x v="2"/>
    <s v="Keep"/>
    <s v="Danijel"/>
  </r>
  <r>
    <n v="78031496"/>
    <s v="Andrew"/>
    <s v="Johnstone"/>
    <s v="andrew.johnstone@calbaptist.edu"/>
    <s v="California Baptist University"/>
    <d v="2025-09-11T11:38:00"/>
    <d v="2025-10-08T15:26:00"/>
    <n v="778444"/>
    <s v="Electrical/Computer Engr"/>
    <s v="Junior"/>
    <n v="0"/>
    <x v="1"/>
    <x v="2"/>
    <s v="Keep"/>
    <s v="Danijel"/>
  </r>
  <r>
    <n v="78045375"/>
    <s v="Nathaniel"/>
    <s v="Wilberding"/>
    <s v="nathanieljoseph.wilberding@calbaptist.edu"/>
    <s v="California Baptist University"/>
    <d v="2025-09-11T13:35:00"/>
    <d v="2025-10-08T15:54:00"/>
    <n v="775727"/>
    <s v="Mechanical Engineering"/>
    <s v="Junior"/>
    <n v="0"/>
    <x v="1"/>
    <x v="2"/>
    <s v="Keep"/>
    <s v="Danijel"/>
  </r>
  <r>
    <n v="78045751"/>
    <s v="Taylor"/>
    <s v="Navarro"/>
    <s v="taylornicole.navarro@calbaptist.edu"/>
    <s v="California Baptist University"/>
    <d v="2025-09-11T13:39:00"/>
    <d v="2025-10-08T15:10:00"/>
    <n v="784210"/>
    <s v="Mechanical Engineering"/>
    <s v="Sophomore"/>
    <n v="0"/>
    <x v="1"/>
    <x v="2"/>
    <s v="Keep"/>
    <s v="Danijel"/>
  </r>
  <r>
    <n v="78091645"/>
    <s v="Ruth"/>
    <s v="Thibault"/>
    <s v="ruthamy.thibault@calbaptist.edu"/>
    <s v="California Baptist University"/>
    <d v="2025-09-12T11:10:00"/>
    <d v="2025-10-08T15:40:00"/>
    <n v="771972"/>
    <s v="Chemical Engineering"/>
    <s v="Junior"/>
    <n v="0"/>
    <x v="1"/>
    <x v="2"/>
    <s v="Keep"/>
    <s v="Danijel"/>
  </r>
  <r>
    <n v="78093683"/>
    <s v="Kathryn"/>
    <s v="Nungester"/>
    <s v="kathrynhannah.nungester@calbaptist.edu"/>
    <s v="California Baptist University"/>
    <d v="2025-09-12T11:33:00"/>
    <d v="2025-10-08T15:03:00"/>
    <n v="781625"/>
    <s v="Mechanical Engineering"/>
    <s v="Sophomore"/>
    <n v="0"/>
    <x v="1"/>
    <x v="2"/>
    <s v="Keep"/>
    <s v="Danijel"/>
  </r>
  <r>
    <n v="78124468"/>
    <s v="Edgar"/>
    <s v="Gonzalez"/>
    <s v="edgar.gonzalez@calbaptist.edu"/>
    <s v="California Baptist University"/>
    <d v="2025-09-14T01:18:00"/>
    <d v="2025-10-08T15:05:00"/>
    <n v="788153"/>
    <s v="Mechanical Engineering"/>
    <s v="Junior"/>
    <n v="0"/>
    <x v="1"/>
    <x v="2"/>
    <s v="Keep"/>
    <s v="Danijel"/>
  </r>
  <r>
    <n v="78149278"/>
    <s v="Chayne"/>
    <s v="Banks"/>
    <s v="chaynen.banks@calbaptist.edu"/>
    <s v="California Baptist University"/>
    <d v="2025-09-15T00:05:00"/>
    <d v="2025-10-08T16:02:00"/>
    <n v="760179"/>
    <s v="Mechanical Engineering"/>
    <s v="Junior"/>
    <n v="0"/>
    <x v="1"/>
    <x v="2"/>
    <s v="Keep"/>
    <s v="Danijel"/>
  </r>
  <r>
    <n v="78171955"/>
    <s v="Madison"/>
    <s v="Ritarita"/>
    <s v="madisonmarie.ritarita@calbaptist.edu"/>
    <s v="California Baptist University"/>
    <d v="2025-09-15T09:31:00"/>
    <d v="2025-10-08T15:08:00"/>
    <n v="758090"/>
    <s v="Mechanical Engineering"/>
    <s v="Senior"/>
    <n v="0"/>
    <x v="1"/>
    <x v="2"/>
    <s v="Keep"/>
    <s v="Danijel"/>
  </r>
  <r>
    <n v="78189591"/>
    <s v="Sam"/>
    <s v="Mourtzanos"/>
    <s v="samuel.mourtzanos@calbaptist.edu"/>
    <s v="California Baptist University"/>
    <d v="2025-09-15T11:48:00"/>
    <d v="2025-10-08T14:08:00"/>
    <n v="737752"/>
    <s v="Mechanical Engineering"/>
    <s v="Senior"/>
    <n v="0"/>
    <x v="1"/>
    <x v="2"/>
    <s v="Keep"/>
    <s v="Danijel"/>
  </r>
  <r>
    <n v="78208345"/>
    <s v="Tara"/>
    <s v="Powell"/>
    <s v="tarae.powell@calbaptist.edu"/>
    <s v="California Baptist University"/>
    <d v="2025-09-15T14:51:00"/>
    <d v="2025-10-08T15:01:00"/>
    <n v="784004"/>
    <s v="Mechanical Engineering"/>
    <s v="Sophomore"/>
    <n v="0"/>
    <x v="1"/>
    <x v="2"/>
    <s v="Keep"/>
    <s v="Danijel"/>
  </r>
  <r>
    <n v="78269866"/>
    <s v="David"/>
    <s v="Jimenez"/>
    <s v="david.jimenez4@calbaptist.edu"/>
    <s v="California Baptist University"/>
    <d v="2025-09-16T10:48:00"/>
    <d v="2025-10-08T16:16:00"/>
    <n v="811583"/>
    <s v="Construction Management"/>
    <s v="Sophomore"/>
    <n v="1"/>
    <x v="1"/>
    <x v="2"/>
    <s v="Keep"/>
    <s v="Danijel"/>
  </r>
  <r>
    <n v="78315730"/>
    <s v="Md Naveed"/>
    <s v="Ahmed"/>
    <s v="mdnaveed.ahmed@calbaptist.edu"/>
    <s v="California Baptist University"/>
    <d v="2025-09-16T17:42:00"/>
    <d v="2025-10-08T15:50:00"/>
    <n v="796963"/>
    <s v="Information Tech Mgmt"/>
    <s v="Masters"/>
    <n v="0"/>
    <x v="1"/>
    <x v="0"/>
    <s v="Keep"/>
    <s v="Ashley"/>
  </r>
  <r>
    <n v="78369439"/>
    <s v="Brennan"/>
    <s v="Cosgrove"/>
    <s v="brennandavid.cosgrove@calbaptist.edu"/>
    <s v="California Baptist University"/>
    <d v="2025-09-17T10:37:00"/>
    <d v="2025-10-08T15:03:00"/>
    <n v="771149"/>
    <s v="Civil Engineering"/>
    <s v="Junior"/>
    <n v="0"/>
    <x v="1"/>
    <x v="2"/>
    <s v="Keep"/>
    <s v="Danijel"/>
  </r>
  <r>
    <n v="78369476"/>
    <s v="Daniel"/>
    <s v="Menendez"/>
    <s v="danielnelson.menendez@calbaptist.edu"/>
    <s v="California Baptist University"/>
    <d v="2025-09-17T10:37:00"/>
    <d v="2025-10-08T15:00:00"/>
    <n v="771158"/>
    <s v="Civil Engineering"/>
    <s v="Junior"/>
    <n v="0"/>
    <x v="1"/>
    <x v="2"/>
    <s v="Keep"/>
    <s v="Danijel"/>
  </r>
  <r>
    <n v="78373416"/>
    <s v="Joshua"/>
    <s v="Cortes"/>
    <s v="joshua.cortes@calbaptist.edu"/>
    <s v="California Baptist University"/>
    <d v="2025-09-17T10:56:00"/>
    <d v="2025-10-08T15:50:00"/>
    <n v="803970"/>
    <s v="Computer Science"/>
    <s v="Junior"/>
    <n v="0"/>
    <x v="1"/>
    <x v="2"/>
    <s v="Keep"/>
    <s v="Danijel"/>
  </r>
  <r>
    <n v="78411132"/>
    <s v="Joshua"/>
    <s v="Parsio"/>
    <s v="joshua.parsio@calbaptist.edu"/>
    <s v="California Baptist University"/>
    <d v="2025-09-17T14:32:00"/>
    <d v="2025-10-08T15:58:00"/>
    <n v="769952"/>
    <s v="Computer Science"/>
    <s v="Senior"/>
    <n v="0"/>
    <x v="1"/>
    <x v="2"/>
    <s v="Keep"/>
    <s v="Danijel"/>
  </r>
  <r>
    <n v="78411863"/>
    <s v="Sandy"/>
    <s v="Thomas"/>
    <s v="sandy.thomas@calbaptist.edu"/>
    <s v="California Baptist University"/>
    <d v="2025-09-17T14:39:00"/>
    <d v="2025-10-08T15:00:00"/>
    <n v="773748"/>
    <s v="Computer Science"/>
    <s v="Junior"/>
    <n v="0"/>
    <x v="1"/>
    <x v="2"/>
    <s v="Keep"/>
    <s v="Danijel"/>
  </r>
  <r>
    <n v="78415392"/>
    <s v="Liliana"/>
    <s v="Leaman"/>
    <s v="lilianaj.leaman@calbaptist.edu"/>
    <s v="California Baptist University"/>
    <d v="2025-09-17T15:16:00"/>
    <d v="2025-10-08T15:01:00"/>
    <n v="775375"/>
    <s v="Mechanical Engineering"/>
    <s v="Senior"/>
    <n v="0"/>
    <x v="1"/>
    <x v="2"/>
    <s v="Keep"/>
    <s v="Danijel"/>
  </r>
  <r>
    <n v="78415409"/>
    <s v="Alexandra"/>
    <s v="Frederick"/>
    <s v="alexandrac.frederick@calbaptist.edu"/>
    <s v="California Baptist University"/>
    <d v="2025-09-17T15:16:00"/>
    <d v="2025-10-08T15:35:00"/>
    <n v="761876"/>
    <s v="Mechanical Engineering"/>
    <s v="Junior"/>
    <n v="0"/>
    <x v="1"/>
    <x v="2"/>
    <s v="Keep"/>
    <s v="Danijel"/>
  </r>
  <r>
    <n v="78415466"/>
    <s v="Sophia"/>
    <s v="Hekman"/>
    <s v="sophianaifa.hekman@calbaptist.edu"/>
    <s v="California Baptist University"/>
    <d v="2025-09-17T15:17:00"/>
    <d v="2025-10-08T15:07:00"/>
    <n v="777465"/>
    <s v="Mechanical Engineering"/>
    <s v="Junior"/>
    <n v="0"/>
    <x v="1"/>
    <x v="2"/>
    <s v="Keep"/>
    <s v="Danijel"/>
  </r>
  <r>
    <n v="78415470"/>
    <s v="Eric"/>
    <s v="Ulloa"/>
    <s v="eric.ulloa@calbaptist.edu"/>
    <s v="California Baptist University"/>
    <d v="2025-09-17T15:17:00"/>
    <d v="2025-10-08T15:51:00"/>
    <n v="783298"/>
    <s v="Mechanical Engineering"/>
    <s v="Senior"/>
    <n v="0"/>
    <x v="1"/>
    <x v="2"/>
    <s v="Keep"/>
    <s v="Danijel"/>
  </r>
  <r>
    <n v="78415488"/>
    <s v="Jack"/>
    <s v="Helfer"/>
    <s v="jackchristian.helfer@calbaptist.edu"/>
    <s v="California Baptist University"/>
    <d v="2025-09-17T15:18:00"/>
    <d v="2025-10-08T15:02:00"/>
    <n v="771126"/>
    <s v="Electrical/Computer Engr"/>
    <s v="Junior"/>
    <n v="0"/>
    <x v="1"/>
    <x v="2"/>
    <s v="Keep"/>
    <s v="Danijel"/>
  </r>
  <r>
    <n v="78415507"/>
    <s v="Caden"/>
    <s v="Cooper"/>
    <s v="cadenjohn.cooper@calbaptist.edu"/>
    <s v="California Baptist University"/>
    <d v="2025-09-17T15:18:00"/>
    <d v="2025-10-08T15:07:00"/>
    <n v="770295"/>
    <s v="Mechanical Engineering"/>
    <s v="Junior"/>
    <n v="0"/>
    <x v="1"/>
    <x v="2"/>
    <s v="Keep"/>
    <s v="Danijel"/>
  </r>
  <r>
    <n v="78415523"/>
    <s v="Jacob"/>
    <s v="Pugh"/>
    <s v="jacobdean.pugh@calbaptist.edu"/>
    <s v="California Baptist University"/>
    <d v="2025-09-17T15:18:00"/>
    <d v="2025-10-08T14:59:00"/>
    <n v="772161"/>
    <s v="Computer Science"/>
    <s v="Junior"/>
    <n v="0"/>
    <x v="1"/>
    <x v="2"/>
    <s v="Keep"/>
    <s v="Danijel"/>
  </r>
  <r>
    <n v="78415527"/>
    <s v="Isaac"/>
    <s v="Vass"/>
    <s v="isaac.vass@calbaptist.edu"/>
    <s v="California Baptist University"/>
    <d v="2025-09-17T15:18:00"/>
    <d v="2025-10-08T15:02:00"/>
    <n v="771034"/>
    <s v="Computer Science"/>
    <s v="Senior"/>
    <n v="0"/>
    <x v="1"/>
    <x v="2"/>
    <s v="Keep"/>
    <s v="Danijel"/>
  </r>
  <r>
    <n v="78415547"/>
    <s v="Andrew"/>
    <s v="Zubiate"/>
    <s v="andrewthomas.zubiate@calbaptist.edu"/>
    <s v="California Baptist University"/>
    <d v="2025-09-17T15:18:00"/>
    <d v="2025-10-08T15:02:00"/>
    <n v="775346"/>
    <s v="Electrical/Computer Engr"/>
    <s v="Sophomore"/>
    <n v="0"/>
    <x v="1"/>
    <x v="2"/>
    <s v="Keep"/>
    <s v="Danijel"/>
  </r>
  <r>
    <n v="78415552"/>
    <s v="Nathaniel"/>
    <s v="Griffin"/>
    <s v="nathanieljoseph.griffin@calbaptist.edu"/>
    <s v="California Baptist University"/>
    <d v="2025-09-17T15:18:00"/>
    <d v="2025-10-08T16:51:00"/>
    <n v="774066"/>
    <s v="Mechanical Engineering"/>
    <s v="Junior"/>
    <n v="0"/>
    <x v="1"/>
    <x v="2"/>
    <s v="Keep"/>
    <s v="Danijel"/>
  </r>
  <r>
    <n v="78415563"/>
    <s v="Cutter"/>
    <s v="Rolfs"/>
    <s v="cuttert.rolfs@calbaptist.edu"/>
    <s v="California Baptist University"/>
    <d v="2025-09-17T15:19:00"/>
    <d v="2025-10-08T15:05:00"/>
    <n v="777079"/>
    <s v="Mechanical Engineering"/>
    <s v="Junior"/>
    <n v="0"/>
    <x v="1"/>
    <x v="2"/>
    <s v="Keep"/>
    <s v="Danijel"/>
  </r>
  <r>
    <n v="78415567"/>
    <s v="William"/>
    <s v="Anklam"/>
    <s v="williamjames.anklam@calbaptist.edu"/>
    <s v="California Baptist University"/>
    <d v="2025-09-17T15:19:00"/>
    <d v="2025-10-08T15:01:00"/>
    <n v="763012"/>
    <s v="Mathematics, Computer Science"/>
    <s v="Senior"/>
    <n v="0"/>
    <x v="1"/>
    <x v="1"/>
    <s v="Keep"/>
    <s v="Ashley"/>
  </r>
  <r>
    <n v="78415592"/>
    <s v="Ian"/>
    <s v="Deckman"/>
    <s v="iana.deckman@calbaptist.edu"/>
    <s v="California Baptist University"/>
    <d v="2025-09-17T15:19:00"/>
    <d v="2025-10-08T14:58:00"/>
    <n v="771876"/>
    <s v="Mechanical Engineering"/>
    <s v="Junior"/>
    <n v="0"/>
    <x v="1"/>
    <x v="2"/>
    <s v="Keep"/>
    <s v="Danijel"/>
  </r>
  <r>
    <n v="78415722"/>
    <s v="Collin"/>
    <s v="Kerker"/>
    <s v="collin.kerker@calbaptist.edu"/>
    <s v="California Baptist University"/>
    <d v="2025-09-17T15:21:00"/>
    <d v="2025-10-08T16:08:00"/>
    <n v="774797"/>
    <s v="Computer Science"/>
    <s v="Senior"/>
    <n v="0"/>
    <x v="1"/>
    <x v="2"/>
    <s v="Keep"/>
    <s v="Danijel"/>
  </r>
  <r>
    <n v="78488018"/>
    <s v="Katie"/>
    <s v="Domke"/>
    <s v="kaitlynlaurel.domke@calbaptist.edu"/>
    <s v="California Baptist University"/>
    <d v="2025-09-18T13:37:00"/>
    <d v="2025-10-08T15:05:00"/>
    <n v="762930"/>
    <s v="Computer Science"/>
    <s v="Senior"/>
    <n v="0"/>
    <x v="1"/>
    <x v="2"/>
    <s v="Keep"/>
    <s v="Danijel"/>
  </r>
  <r>
    <n v="78489824"/>
    <s v="Joseph"/>
    <s v="Russell"/>
    <s v="josephbernard.russell@calbaptist.edu"/>
    <s v="California Baptist University"/>
    <d v="2025-09-18T13:59:00"/>
    <d v="2025-10-08T15:00:00"/>
    <n v="774251"/>
    <s v="Computer Science"/>
    <s v="Junior"/>
    <n v="0"/>
    <x v="1"/>
    <x v="2"/>
    <s v="Keep"/>
    <s v="Danijel"/>
  </r>
  <r>
    <n v="78498645"/>
    <s v="Joshua"/>
    <s v="Baeza"/>
    <s v="joshuaalexander.baeza@calbaptist.edu"/>
    <s v="California Baptist University"/>
    <d v="2025-09-18T16:14:00"/>
    <d v="2025-10-08T15:57:00"/>
    <n v="782008"/>
    <s v="Computer Science"/>
    <s v="Junior"/>
    <n v="0"/>
    <x v="1"/>
    <x v="2"/>
    <s v="Keep"/>
    <s v="Danijel"/>
  </r>
  <r>
    <n v="78552481"/>
    <s v="Kaleb"/>
    <s v="Limtiaco"/>
    <s v="kaleb.limtiaco@calbaptist.edu"/>
    <s v="California Baptist University"/>
    <d v="2025-09-20T15:04:00"/>
    <d v="2025-10-08T16:01:00"/>
    <n v="769840"/>
    <s v="Civil Engineering"/>
    <s v="Junior"/>
    <n v="1"/>
    <x v="1"/>
    <x v="2"/>
    <s v="Keep"/>
    <s v="Danijel"/>
  </r>
  <r>
    <n v="78561847"/>
    <s v="David"/>
    <s v="Evans"/>
    <s v="davidkent.evans@calbaptist.edu"/>
    <s v="California Baptist University"/>
    <d v="2025-09-21T13:46:00"/>
    <d v="2025-10-08T17:12:00"/>
    <n v="762223"/>
    <s v="Mechanical Engineering"/>
    <s v="Senior"/>
    <n v="0"/>
    <x v="1"/>
    <x v="2"/>
    <s v="Keep"/>
    <s v="Danijel"/>
  </r>
  <r>
    <n v="78573410"/>
    <s v="AnalÃ­"/>
    <s v="Mucino"/>
    <s v="anali.mucino@calbaptist.edu"/>
    <s v="California Baptist University"/>
    <d v="2025-09-22T01:30:00"/>
    <d v="2025-10-08T15:58:00"/>
    <n v="774123"/>
    <s v="Chemical Engineering"/>
    <s v="Junior"/>
    <n v="0"/>
    <x v="1"/>
    <x v="2"/>
    <s v="Keep"/>
    <s v="Danijel"/>
  </r>
  <r>
    <n v="78583366"/>
    <s v="Deborah"/>
    <s v="Toma"/>
    <s v="deborah.toma@calbaptist.edu"/>
    <s v="California Baptist University"/>
    <d v="2025-09-22T08:18:00"/>
    <d v="2025-10-08T15:21:00"/>
    <n v="774655"/>
    <s v="Civil Engineering"/>
    <s v="Senior"/>
    <n v="0"/>
    <x v="1"/>
    <x v="2"/>
    <s v="Keep"/>
    <s v="Danijel"/>
  </r>
  <r>
    <n v="78618728"/>
    <s v="Annalisse"/>
    <s v="Leyva"/>
    <s v="annalissemikaela.leyva@calbaptist.edu"/>
    <s v="California Baptist University"/>
    <d v="2025-09-22T13:50:00"/>
    <d v="2025-10-08T15:07:00"/>
    <n v="805914"/>
    <s v="Biomedical Engineering"/>
    <s v="Freshman"/>
    <n v="0"/>
    <x v="1"/>
    <x v="2"/>
    <s v="Keep"/>
    <s v="Danijel"/>
  </r>
  <r>
    <n v="78630899"/>
    <s v="James"/>
    <s v="Harshbarger"/>
    <s v="jameskeith.harshbarger@calbaptist.edu"/>
    <s v="California Baptist University"/>
    <d v="2025-09-22T18:09:00"/>
    <d v="2025-10-08T15:26:00"/>
    <n v="780630"/>
    <s v="Mechanical Engineering"/>
    <s v="Senior"/>
    <n v="0"/>
    <x v="1"/>
    <x v="2"/>
    <s v="Keep"/>
    <s v="Danijel"/>
  </r>
  <r>
    <n v="78691539"/>
    <s v="Felix"/>
    <s v="Cabral"/>
    <s v="felix.cabral@calbaptist.edu"/>
    <s v="California Baptist University"/>
    <d v="2025-09-23T14:42:00"/>
    <d v="2025-10-08T15:05:00"/>
    <n v="760245"/>
    <s v="Architecture"/>
    <s v="Senior"/>
    <n v="1"/>
    <x v="1"/>
    <x v="6"/>
    <s v="Keep"/>
    <s v="Danijel"/>
  </r>
  <r>
    <n v="78693380"/>
    <s v="Gidalti"/>
    <s v="Chavez"/>
    <s v="gidaltijatniel.chavez@calbaptist.edu"/>
    <s v="California Baptist University"/>
    <d v="2025-09-23T15:10:00"/>
    <d v="2025-10-08T16:10:00"/>
    <n v="758410"/>
    <s v="Computer Science"/>
    <s v="Junior"/>
    <n v="0"/>
    <x v="1"/>
    <x v="2"/>
    <s v="Keep"/>
    <s v="Danijel"/>
  </r>
  <r>
    <n v="78706632"/>
    <s v="Diego"/>
    <s v="Gutierrez"/>
    <s v="diego.gutierrez1@calbaptist.edu"/>
    <s v="California Baptist University"/>
    <d v="2025-09-23T22:41:00"/>
    <d v="2025-10-08T15:00:00"/>
    <n v="788696"/>
    <s v="Civil Engineering"/>
    <s v="Sophomore"/>
    <n v="0"/>
    <x v="1"/>
    <x v="2"/>
    <s v="Keep"/>
    <s v="Danijel"/>
  </r>
  <r>
    <n v="78707974"/>
    <s v="Andrew"/>
    <s v="Mourtzanos"/>
    <s v="andrewrobson.mourtzanos@calbaptist.edu"/>
    <s v="California Baptist University"/>
    <d v="2025-09-24T02:24:00"/>
    <d v="2025-10-08T15:50:00"/>
    <n v="785406"/>
    <s v="Mechanical Engineering"/>
    <s v="Junior"/>
    <n v="0"/>
    <x v="1"/>
    <x v="2"/>
    <s v="Keep"/>
    <s v="Danijel"/>
  </r>
  <r>
    <n v="78764904"/>
    <s v="John"/>
    <s v="Pearson"/>
    <s v="johnelliot.pearson@calbaptist.edu"/>
    <s v="California Baptist University"/>
    <d v="2025-09-24T12:33:00"/>
    <d v="2025-10-08T15:01:00"/>
    <n v="777613"/>
    <s v="Electrical/Computer Engr"/>
    <s v="Sophomore"/>
    <n v="0"/>
    <x v="1"/>
    <x v="2"/>
    <s v="Keep"/>
    <s v="Danijel"/>
  </r>
  <r>
    <n v="78787761"/>
    <s v="Seth"/>
    <s v="Browning"/>
    <s v="sethj.browning@calbaptist.edu"/>
    <s v="California Baptist University"/>
    <d v="2025-09-24T17:39:00"/>
    <d v="2025-10-08T16:07:00"/>
    <n v="786576"/>
    <s v="Computer Science"/>
    <s v="Sophomore"/>
    <n v="0"/>
    <x v="1"/>
    <x v="2"/>
    <s v="Keep"/>
    <s v="Danijel"/>
  </r>
  <r>
    <n v="78790826"/>
    <s v="Carter"/>
    <s v="Benson"/>
    <s v="carter.benson@calbaptist.edu"/>
    <s v="California Baptist University"/>
    <d v="2025-09-24T19:33:00"/>
    <d v="2025-10-08T15:50:00"/>
    <n v="788478"/>
    <s v="Photography"/>
    <s v="Junior"/>
    <n v="0"/>
    <x v="1"/>
    <x v="6"/>
    <s v="Keep"/>
    <s v="Danijel"/>
  </r>
  <r>
    <n v="78807607"/>
    <s v="Alex"/>
    <s v="Brown"/>
    <s v="alex.brown@calbaptist.edu"/>
    <s v="California Baptist University"/>
    <d v="2025-09-25T08:23:00"/>
    <d v="2025-10-08T15:04:00"/>
    <n v="810546"/>
    <s v="Mechanical Engineering"/>
    <s v="Senior"/>
    <n v="0"/>
    <x v="1"/>
    <x v="2"/>
    <s v="Keep"/>
    <s v="Danijel"/>
  </r>
  <r>
    <n v="78807701"/>
    <s v="Kiara"/>
    <s v="Bravo Valenzuela"/>
    <s v="kiara.bravovalenzuela@calbaptist.edu"/>
    <s v="California Baptist University"/>
    <d v="2025-09-25T08:23:00"/>
    <d v="2025-10-08T15:04:00"/>
    <n v="810553"/>
    <s v="Mechanical Engineering"/>
    <s v="Junior"/>
    <n v="0"/>
    <x v="1"/>
    <x v="2"/>
    <s v="Keep"/>
    <s v="Danijel"/>
  </r>
  <r>
    <n v="78820558"/>
    <s v="Josiah"/>
    <s v="Berryman"/>
    <s v="josiah.berryman@calbaptist.edu"/>
    <s v="California Baptist University"/>
    <d v="2025-09-25T09:39:00"/>
    <d v="2025-10-08T17:08:00"/>
    <n v="802823"/>
    <s v="Mechanical Engineering"/>
    <s v="Sophomore"/>
    <n v="1"/>
    <x v="1"/>
    <x v="2"/>
    <s v="Keep"/>
    <s v="Danijel"/>
  </r>
  <r>
    <n v="78822773"/>
    <s v="Jesus"/>
    <s v="Hernandez"/>
    <s v="jesus.hernandez3@calbaptist.edu"/>
    <s v="California Baptist University"/>
    <d v="2025-09-25T09:53:00"/>
    <d v="2025-10-08T16:23:00"/>
    <n v="756986"/>
    <s v="Mechanical Engineering"/>
    <s v="Senior"/>
    <n v="0"/>
    <x v="1"/>
    <x v="2"/>
    <s v="Keep"/>
    <s v="Danijel"/>
  </r>
  <r>
    <n v="78833704"/>
    <s v="Bryan"/>
    <s v="Del Cid Campos"/>
    <s v="bryanj.delcidcampos@calbaptist.edu"/>
    <s v="California Baptist University"/>
    <d v="2025-09-25T10:55:00"/>
    <d v="2025-10-08T16:09:00"/>
    <n v="781530"/>
    <s v="Construction Management"/>
    <s v="Junior"/>
    <n v="0"/>
    <x v="1"/>
    <x v="2"/>
    <s v="Keep"/>
    <s v="Danijel"/>
  </r>
  <r>
    <n v="78862162"/>
    <s v="Salvador"/>
    <s v="Casanova"/>
    <s v="salvador.casanova@calbaptist.edu"/>
    <s v="California Baptist University"/>
    <d v="2025-09-25T15:17:00"/>
    <d v="2025-10-08T15:20:00"/>
    <n v="766557"/>
    <s v="Electrical/Computer Engr"/>
    <s v="Senior"/>
    <n v="0"/>
    <x v="1"/>
    <x v="2"/>
    <s v="Keep"/>
    <s v="Danijel"/>
  </r>
  <r>
    <n v="78866440"/>
    <s v="Alexa"/>
    <s v="Gonzalez"/>
    <s v="alexa.gonzalez@calbaptist.edu"/>
    <s v="California Baptist University"/>
    <d v="2025-09-25T16:40:00"/>
    <d v="2025-10-08T16:02:00"/>
    <n v="785546"/>
    <s v="Construction Management"/>
    <s v="Sophomore"/>
    <n v="0"/>
    <x v="1"/>
    <x v="2"/>
    <s v="Keep"/>
    <s v="Danijel"/>
  </r>
  <r>
    <n v="78873464"/>
    <s v="Micah"/>
    <s v="Suk"/>
    <s v="micahyounggil.suk@calbaptist.edu"/>
    <s v="California Baptist University"/>
    <d v="2025-09-25T22:23:00"/>
    <d v="2025-10-08T15:01:00"/>
    <n v="772668"/>
    <s v="Computer Science"/>
    <s v="Junior"/>
    <n v="0"/>
    <x v="1"/>
    <x v="2"/>
    <s v="Keep"/>
    <s v="Danijel"/>
  </r>
  <r>
    <n v="78874191"/>
    <s v="Ryan Thomas"/>
    <s v="Bondoc"/>
    <s v="ryanthomas.bondoc@calbaptist.edu"/>
    <s v="California Baptist University"/>
    <d v="2025-09-26T00:10:00"/>
    <d v="2025-10-08T16:26:00"/>
    <n v="799998"/>
    <s v="Civil Engineering"/>
    <s v="Junior"/>
    <n v="0"/>
    <x v="1"/>
    <x v="2"/>
    <s v="Keep"/>
    <s v="Danijel"/>
  </r>
  <r>
    <n v="78892636"/>
    <s v="Matthew"/>
    <s v="Waggoner"/>
    <s v="matthewthomas.waggoner@calbaptist.edu"/>
    <s v="California Baptist University"/>
    <d v="2025-09-26T11:10:00"/>
    <d v="2025-10-08T15:54:00"/>
    <n v="779162"/>
    <s v="Construction Management"/>
    <s v="Junior"/>
    <n v="0"/>
    <x v="1"/>
    <x v="2"/>
    <s v="Keep"/>
    <s v="Danijel"/>
  </r>
  <r>
    <n v="78910583"/>
    <s v="James"/>
    <s v="Mena"/>
    <s v="jamesa.mena@calbaptist.edu"/>
    <s v="California Baptist University"/>
    <d v="2025-09-27T09:17:00"/>
    <d v="2025-10-08T16:01:00"/>
    <n v="776327"/>
    <s v="Mechanical Engineering"/>
    <s v="Sophomore"/>
    <n v="0"/>
    <x v="1"/>
    <x v="2"/>
    <s v="Keep"/>
    <s v="Danijel"/>
  </r>
  <r>
    <n v="78914557"/>
    <s v="Alejandro"/>
    <s v="Alarcon"/>
    <s v="alejandrouriel.alarcon@calbaptist.edu"/>
    <s v="California Baptist University"/>
    <d v="2025-09-27T16:27:00"/>
    <d v="2025-10-08T17:06:00"/>
    <n v="788290"/>
    <s v="Mechanical Engineering"/>
    <s v="Sophomore"/>
    <n v="0"/>
    <x v="1"/>
    <x v="2"/>
    <s v="Keep"/>
    <s v="Danijel"/>
  </r>
  <r>
    <n v="78928293"/>
    <s v="Angel"/>
    <s v="Cancelado"/>
    <s v="angele.cancelado@calbaptist.edu"/>
    <s v="California Baptist University"/>
    <d v="2025-09-28T17:51:00"/>
    <d v="2025-10-08T15:02:00"/>
    <n v="799159"/>
    <s v="Civil Engineering"/>
    <s v="Freshman"/>
    <n v="0"/>
    <x v="1"/>
    <x v="2"/>
    <s v="Keep"/>
    <s v="Danijel"/>
  </r>
  <r>
    <n v="78933200"/>
    <s v="Tatiana"/>
    <s v="Hunter"/>
    <s v="tatianamae.hunter@calbaptist.edu"/>
    <s v="California Baptist University"/>
    <d v="2025-09-28T22:28:00"/>
    <d v="2025-10-08T16:13:00"/>
    <n v="799157"/>
    <s v="Mechanical Engineering"/>
    <s v="Freshman"/>
    <n v="0"/>
    <x v="1"/>
    <x v="2"/>
    <s v="Keep"/>
    <s v="Danijel"/>
  </r>
  <r>
    <n v="78967534"/>
    <s v="Ian"/>
    <s v="Garcia"/>
    <s v="ian.garcia@calbaptist.edu"/>
    <s v="California Baptist University"/>
    <d v="2025-09-29T12:14:00"/>
    <d v="2025-10-08T16:38:00"/>
    <n v="806460"/>
    <s v="Mechanical Engineering"/>
    <s v="Sophomore"/>
    <n v="0"/>
    <x v="1"/>
    <x v="2"/>
    <s v="Keep"/>
    <s v="Danijel"/>
  </r>
  <r>
    <n v="78975586"/>
    <s v="Giuseppe"/>
    <s v="Serrao"/>
    <s v="giuseppe.serrao@calbaptist.edu"/>
    <s v="California Baptist University"/>
    <d v="2025-09-29T13:44:00"/>
    <d v="2025-10-08T15:05:00"/>
    <n v="803635"/>
    <s v="Mechanical Engineering"/>
    <s v="Freshman"/>
    <n v="0"/>
    <x v="1"/>
    <x v="2"/>
    <s v="Keep"/>
    <s v="Danijel"/>
  </r>
  <r>
    <n v="78976788"/>
    <s v="Noah"/>
    <s v="DeMent"/>
    <s v="noahedward.dement@calbaptist.edu"/>
    <s v="California Baptist University"/>
    <d v="2025-09-29T14:02:00"/>
    <d v="2025-10-08T14:39:00"/>
    <n v="743062"/>
    <s v="Software Engineering"/>
    <s v="Alumni"/>
    <n v="0"/>
    <x v="1"/>
    <x v="2"/>
    <s v="Keep"/>
    <s v="Danijel"/>
  </r>
  <r>
    <n v="78987713"/>
    <s v="Maria"/>
    <s v="Isabeles"/>
    <s v="mariadelcarmen.isabeles@calbaptist.edu"/>
    <s v="California Baptist University"/>
    <d v="2025-09-29T17:54:00"/>
    <d v="2025-10-08T15:08:00"/>
    <n v="796505"/>
    <s v="Construction Management"/>
    <s v="Senior"/>
    <n v="0"/>
    <x v="1"/>
    <x v="2"/>
    <s v="Keep"/>
    <s v="Danijel"/>
  </r>
  <r>
    <n v="78987888"/>
    <s v="Ed"/>
    <s v="Pineda"/>
    <s v="edlogan.pineda@calbaptist.edu"/>
    <s v="California Baptist University"/>
    <d v="2025-09-29T17:59:00"/>
    <d v="2025-10-08T15:04:00"/>
    <n v="794788"/>
    <s v="Mechanical Engineering"/>
    <s v="Senior"/>
    <n v="0"/>
    <x v="1"/>
    <x v="2"/>
    <s v="Keep"/>
    <s v="Danijel"/>
  </r>
  <r>
    <n v="78990635"/>
    <s v="Gabriela"/>
    <s v="Vasquez"/>
    <s v="gabrielafaith.vasquez@calbaptist.edu"/>
    <s v="California Baptist University"/>
    <d v="2025-09-29T19:38:00"/>
    <d v="2025-10-08T16:49:00"/>
    <n v="805886"/>
    <s v="Mechanical Engineering"/>
    <s v="Sophomore"/>
    <n v="0"/>
    <x v="1"/>
    <x v="2"/>
    <s v="Keep"/>
    <s v="Danijel"/>
  </r>
  <r>
    <n v="78990644"/>
    <s v="Ellie"/>
    <s v="Goltiao"/>
    <s v="elliefaith.goltiao@calbaptist.edu"/>
    <s v="California Baptist University"/>
    <d v="2025-09-29T19:38:00"/>
    <d v="2025-10-08T16:48:00"/>
    <n v="804162"/>
    <s v="Biomedical Engineering"/>
    <s v="Freshman"/>
    <n v="0"/>
    <x v="1"/>
    <x v="2"/>
    <s v="Keep"/>
    <s v="Danijel"/>
  </r>
  <r>
    <n v="79023092"/>
    <s v="Fischer"/>
    <s v="Mcgrath"/>
    <s v="fischerthomas.mcgrath@calbaptist.edu"/>
    <s v="California Baptist University"/>
    <d v="2025-09-30T10:24:00"/>
    <d v="2025-10-08T15:03:00"/>
    <n v="757376"/>
    <s v="Mechanical Engineering"/>
    <s v="Senior"/>
    <n v="0"/>
    <x v="1"/>
    <x v="2"/>
    <s v="Keep"/>
    <s v="Danijel"/>
  </r>
  <r>
    <n v="79048841"/>
    <s v="Abigail"/>
    <s v="Kroger"/>
    <s v="abigailmadelaine.kroger@calbaptist.edu"/>
    <s v="California Baptist University"/>
    <d v="2025-09-30T13:55:00"/>
    <d v="2025-10-08T15:51:00"/>
    <n v="799156"/>
    <s v="Mechanical Engineering"/>
    <s v="Freshman"/>
    <n v="0"/>
    <x v="1"/>
    <x v="2"/>
    <s v="Keep"/>
    <s v="Danijel"/>
  </r>
  <r>
    <n v="79052340"/>
    <s v="Benjamin"/>
    <s v="Elmore"/>
    <s v="benjaminneal.elmore@calbaptist.edu"/>
    <s v="California Baptist University"/>
    <d v="2025-09-30T14:39:00"/>
    <d v="2025-10-08T16:23:00"/>
    <n v="799370"/>
    <s v="Computer Science"/>
    <s v="Freshman"/>
    <n v="0"/>
    <x v="1"/>
    <x v="2"/>
    <s v="Keep"/>
    <s v="Danijel"/>
  </r>
  <r>
    <n v="79058154"/>
    <s v="Alejandro G."/>
    <s v="Gomez"/>
    <s v="alejandrog.gomez@calbaptist.edu"/>
    <s v="California Baptist University"/>
    <d v="2025-09-30T16:21:00"/>
    <d v="2025-10-08T15:54:00"/>
    <n v="699188"/>
    <s v="Mechanical Engineering"/>
    <s v="Senior"/>
    <n v="0"/>
    <x v="1"/>
    <x v="2"/>
    <s v="Keep"/>
    <s v="Danijel"/>
  </r>
  <r>
    <n v="79079707"/>
    <s v="Cooper"/>
    <s v="Randeen"/>
    <s v="cooperd.randeen@calbaptist.edu"/>
    <s v="California Baptist University"/>
    <d v="2025-10-01T08:08:00"/>
    <d v="2025-10-08T15:02:00"/>
    <n v="776924"/>
    <s v="Biomedical Engineering"/>
    <s v="Junior"/>
    <n v="0"/>
    <x v="1"/>
    <x v="2"/>
    <s v="Keep"/>
    <s v="Danijel"/>
  </r>
  <r>
    <n v="79081241"/>
    <s v="Ethan"/>
    <s v="DuPree"/>
    <s v="ethanandrew.dupree@calbaptist.edu"/>
    <s v="California Baptist University"/>
    <d v="2025-10-01T08:23:00"/>
    <d v="2025-10-08T17:40:00"/>
    <n v="784356"/>
    <s v="Mechanical Engineering"/>
    <s v="Sophomore"/>
    <n v="0"/>
    <x v="1"/>
    <x v="2"/>
    <s v="Keep"/>
    <s v="Danijel"/>
  </r>
  <r>
    <n v="79087991"/>
    <s v="Nicholas"/>
    <s v="Valle"/>
    <s v="nicholasgraff.valle@calbaptist.edu"/>
    <s v="California Baptist University"/>
    <d v="2025-10-01T09:16:00"/>
    <d v="2025-10-08T15:02:00"/>
    <n v="773647"/>
    <s v="Electrical/Computer Engr"/>
    <s v="Junior"/>
    <n v="0"/>
    <x v="1"/>
    <x v="2"/>
    <s v="Keep"/>
    <s v="Danijel"/>
  </r>
  <r>
    <n v="79101237"/>
    <s v="Elias"/>
    <s v="Diaz"/>
    <s v="eliascarlos.diaz@calbaptist.edu"/>
    <s v="California Baptist University"/>
    <d v="2025-10-01T10:42:00"/>
    <d v="2025-10-08T15:37:00"/>
    <n v="806079"/>
    <s v="Mechanical Engineering"/>
    <s v="Sophomore"/>
    <n v="0"/>
    <x v="1"/>
    <x v="2"/>
    <s v="Keep"/>
    <s v="Danijel"/>
  </r>
  <r>
    <n v="79111798"/>
    <s v="Daniel"/>
    <s v="Elias"/>
    <s v="danielr.elias@calbaptist.edu"/>
    <s v="California Baptist University"/>
    <d v="2025-10-01T11:47:00"/>
    <d v="2025-10-08T15:02:00"/>
    <n v="785600"/>
    <s v="Construction Management"/>
    <s v="Sophomore"/>
    <n v="0"/>
    <x v="1"/>
    <x v="2"/>
    <s v="Keep"/>
    <s v="Danijel"/>
  </r>
  <r>
    <n v="79119328"/>
    <s v="Aiden"/>
    <s v="Baladad"/>
    <s v="aidenjoseph.baladad@calbaptist.edu"/>
    <s v="California Baptist University"/>
    <d v="2025-10-01T12:42:00"/>
    <d v="2025-10-08T14:58:00"/>
    <n v="780250"/>
    <s v="Chemical Engineering"/>
    <s v="Junior"/>
    <n v="0"/>
    <x v="1"/>
    <x v="2"/>
    <s v="Keep"/>
    <s v="Danijel"/>
  </r>
  <r>
    <n v="79130522"/>
    <s v="Jessie"/>
    <s v="Gordon"/>
    <s v="jessicamae.gordon@calbaptist.edu"/>
    <s v="California Baptist University"/>
    <d v="2025-10-01T14:24:00"/>
    <d v="2025-10-08T15:04:00"/>
    <n v="759763"/>
    <s v="Biomedical Engineering"/>
    <s v="Senior"/>
    <n v="0"/>
    <x v="1"/>
    <x v="2"/>
    <s v="Keep"/>
    <s v="Danijel"/>
  </r>
  <r>
    <n v="79131066"/>
    <s v="Konnor"/>
    <s v="Moshier"/>
    <s v="konnorjames.moshier@calbaptist.edu"/>
    <s v="California Baptist University"/>
    <d v="2025-10-01T14:31:00"/>
    <d v="2025-10-08T15:06:00"/>
    <n v="771285"/>
    <s v="Mechanical Engineering"/>
    <s v="Senior"/>
    <n v="0"/>
    <x v="1"/>
    <x v="2"/>
    <s v="Keep"/>
    <s v="Danijel"/>
  </r>
  <r>
    <n v="79131318"/>
    <s v="Cole"/>
    <s v="Schulenberg"/>
    <s v="colem.schulenberg@calbaptist.edu"/>
    <s v="California Baptist University"/>
    <d v="2025-10-01T14:35:00"/>
    <d v="2025-10-08T15:55:00"/>
    <n v="756815"/>
    <s v="Mechanical Engineering"/>
    <s v="Senior"/>
    <n v="0"/>
    <x v="1"/>
    <x v="2"/>
    <s v="Keep"/>
    <s v="Danijel"/>
  </r>
  <r>
    <n v="79132121"/>
    <s v="Jack"/>
    <s v="Stevens"/>
    <s v="jack.stevens1@calbaptist.edu"/>
    <s v="California Baptist University"/>
    <d v="2025-10-01T14:45:00"/>
    <d v="2025-10-08T17:02:00"/>
    <n v="761580"/>
    <s v="Mechanical Engineering"/>
    <s v="Senior"/>
    <n v="0"/>
    <x v="1"/>
    <x v="2"/>
    <s v="Keep"/>
    <s v="Danijel"/>
  </r>
  <r>
    <n v="79133688"/>
    <s v="Jacob"/>
    <s v="Garber"/>
    <s v="jacobperry.garber@calbaptist.edu"/>
    <s v="California Baptist University"/>
    <d v="2025-10-01T15:10:00"/>
    <d v="2025-10-08T15:57:00"/>
    <n v="764313"/>
    <s v="Mechanical Engineering"/>
    <s v="Junior"/>
    <n v="0"/>
    <x v="1"/>
    <x v="2"/>
    <s v="Keep"/>
    <s v="Danijel"/>
  </r>
  <r>
    <n v="79133809"/>
    <s v="Karter"/>
    <s v="Fluck"/>
    <s v="karterd.fluck@calbaptist.edu"/>
    <s v="California Baptist University"/>
    <d v="2025-10-01T15:12:00"/>
    <d v="2025-10-08T15:02:00"/>
    <n v="776274"/>
    <s v="Civil Engineering"/>
    <s v="Senior"/>
    <n v="0"/>
    <x v="1"/>
    <x v="2"/>
    <s v="Keep"/>
    <s v="Danijel"/>
  </r>
  <r>
    <n v="79134100"/>
    <s v="Caden"/>
    <s v="McReynolds"/>
    <s v="caden.mcreynolds@calbaptist.edu"/>
    <s v="California Baptist University"/>
    <d v="2025-10-01T15:17:00"/>
    <d v="2025-10-08T15:01:00"/>
    <n v="771805"/>
    <s v="Mechanical Engineering"/>
    <s v="Senior"/>
    <n v="0"/>
    <x v="1"/>
    <x v="2"/>
    <s v="Keep"/>
    <s v="Danijel"/>
  </r>
  <r>
    <n v="79134500"/>
    <s v="Joaquin"/>
    <s v="Luna"/>
    <s v="joaquindiego.luna@calbaptist.edu"/>
    <s v="California Baptist University"/>
    <d v="2025-10-01T15:25:00"/>
    <d v="2025-10-08T14:59:00"/>
    <n v="775528"/>
    <s v="Computer Science"/>
    <s v="Junior"/>
    <n v="0"/>
    <x v="1"/>
    <x v="2"/>
    <s v="Keep"/>
    <s v="Danijel"/>
  </r>
  <r>
    <n v="79135142"/>
    <s v="Ashley"/>
    <s v="Barber"/>
    <s v="ashleyn.barber@calbaptist.edu"/>
    <s v="California Baptist University"/>
    <d v="2025-10-01T15:37:00"/>
    <d v="2025-10-08T14:27:00"/>
    <n v="776660"/>
    <s v="Chemical Engineering"/>
    <s v="Junior"/>
    <n v="0"/>
    <x v="1"/>
    <x v="2"/>
    <s v="Keep"/>
    <s v="Danijel"/>
  </r>
  <r>
    <n v="79140936"/>
    <s v="Miles"/>
    <s v="Watrous"/>
    <s v="milesd.watrous@calbaptist.edu"/>
    <s v="California Baptist University"/>
    <d v="2025-10-01T18:02:00"/>
    <d v="2025-10-08T16:23:00"/>
    <n v="799042"/>
    <s v="Civil Engineering"/>
    <s v="Sophomore"/>
    <n v="1"/>
    <x v="1"/>
    <x v="2"/>
    <s v="Keep"/>
    <s v="Danijel"/>
  </r>
  <r>
    <n v="79141846"/>
    <s v="Ivana"/>
    <s v="Malenkovic"/>
    <s v="ivananela.malenkovic@calbaptist.edu"/>
    <s v="California Baptist University"/>
    <d v="2025-10-01T18:43:00"/>
    <d v="2025-10-08T15:02:00"/>
    <n v="806126"/>
    <s v="Mechanical Engineering"/>
    <s v="Freshman"/>
    <n v="0"/>
    <x v="1"/>
    <x v="2"/>
    <s v="Keep"/>
    <s v="Danijel"/>
  </r>
  <r>
    <n v="79146145"/>
    <s v="Alexander"/>
    <s v="Morente"/>
    <s v="alexandervillavicencio.morente@calbaptist.edu"/>
    <s v="California Baptist University"/>
    <d v="2025-10-02T00:24:00"/>
    <d v="2025-10-08T14:33:00"/>
    <n v="771301"/>
    <s v="Electrical/Computer Engr"/>
    <s v="Junior"/>
    <n v="0"/>
    <x v="1"/>
    <x v="2"/>
    <s v="Keep"/>
    <s v="Danijel"/>
  </r>
  <r>
    <n v="79155072"/>
    <s v="Benjamin"/>
    <s v="Iliev"/>
    <s v="benjamin.iliev@calbaptist.edu"/>
    <s v="California Baptist University"/>
    <d v="2025-10-02T08:40:00"/>
    <d v="2025-10-08T17:40:00"/>
    <n v="765533"/>
    <s v="Biomedical Engineering"/>
    <s v="Senior"/>
    <n v="0"/>
    <x v="1"/>
    <x v="2"/>
    <s v="Keep"/>
    <s v="Danijel"/>
  </r>
  <r>
    <n v="79184127"/>
    <s v="Isaiah"/>
    <s v="Hreische"/>
    <s v="isaiaha.hreische@calbaptist.edu"/>
    <s v="California Baptist University"/>
    <d v="2025-10-02T13:58:00"/>
    <d v="2025-10-08T15:06:00"/>
    <n v="770533"/>
    <s v="Civil Engineering"/>
    <s v="Junior"/>
    <n v="0"/>
    <x v="1"/>
    <x v="2"/>
    <s v="Keep"/>
    <s v="Danijel"/>
  </r>
  <r>
    <n v="79185795"/>
    <s v="Samuel"/>
    <s v="Estrick"/>
    <s v="samueljoseph.estrick@calbaptist.edu"/>
    <s v="California Baptist University"/>
    <d v="2025-10-02T14:28:00"/>
    <d v="2025-10-08T16:09:00"/>
    <n v="757436"/>
    <s v="Mechanical Engineering"/>
    <s v="Senior"/>
    <n v="0"/>
    <x v="1"/>
    <x v="2"/>
    <s v="Keep"/>
    <s v="Danijel"/>
  </r>
  <r>
    <n v="79210707"/>
    <s v="Cole"/>
    <s v="Ikenouye"/>
    <s v="colethomas.ikenouye@calbaptist.edu"/>
    <s v="California Baptist University"/>
    <d v="2025-10-03T09:35:00"/>
    <d v="2025-10-08T15:07:00"/>
    <n v="775860"/>
    <s v="Mechanical Engineering"/>
    <s v="Junior"/>
    <n v="0"/>
    <x v="1"/>
    <x v="2"/>
    <s v="Keep"/>
    <s v="Danijel"/>
  </r>
  <r>
    <n v="79211140"/>
    <s v="Luke"/>
    <s v="Cox"/>
    <s v="lukequinton.cox@calbaptist.edu"/>
    <s v="California Baptist University"/>
    <d v="2025-10-03T09:42:00"/>
    <d v="2025-10-08T14:59:00"/>
    <n v="779160"/>
    <s v="Civil Engineering"/>
    <s v="Junior"/>
    <n v="0"/>
    <x v="1"/>
    <x v="2"/>
    <s v="Keep"/>
    <s v="Danijel"/>
  </r>
  <r>
    <n v="79215699"/>
    <s v="Riley"/>
    <s v="Kis"/>
    <s v="rileychristian.kis@calbaptist.edu"/>
    <s v="California Baptist University"/>
    <d v="2025-10-03T10:55:00"/>
    <d v="2025-10-08T16:04:00"/>
    <n v="758960"/>
    <s v="Mechanical Engineering"/>
    <s v="Senior"/>
    <n v="0"/>
    <x v="1"/>
    <x v="2"/>
    <s v="Keep"/>
    <s v="Danijel"/>
  </r>
  <r>
    <n v="79219520"/>
    <s v="Connor"/>
    <s v="Berliner"/>
    <s v="connorjosel.berliner@calbaptist.edu"/>
    <s v="California Baptist University"/>
    <d v="2025-10-03T12:14:00"/>
    <d v="2025-10-08T15:40:00"/>
    <n v="778243"/>
    <s v="Computer Science"/>
    <s v="Junior"/>
    <n v="0"/>
    <x v="1"/>
    <x v="2"/>
    <s v="Keep"/>
    <s v="Danijel"/>
  </r>
  <r>
    <n v="79228792"/>
    <s v="Drew"/>
    <s v="Harris"/>
    <s v="andrewc.harris@calbaptist.edu"/>
    <s v="California Baptist University"/>
    <d v="2025-10-04T02:26:00"/>
    <d v="2025-10-08T15:07:00"/>
    <n v="772589"/>
    <s v="Mechanical Engineering"/>
    <s v="Senior"/>
    <n v="0"/>
    <x v="1"/>
    <x v="2"/>
    <s v="Keep"/>
    <s v="Danijel"/>
  </r>
  <r>
    <n v="79230592"/>
    <s v="Lucas"/>
    <s v="Sandoval"/>
    <s v="lucasdavid.sandoval@calbaptist.edu"/>
    <s v="California Baptist University"/>
    <d v="2025-10-04T09:41:00"/>
    <d v="2025-10-08T15:05:00"/>
    <n v="788370"/>
    <s v="Mechanical Engineering"/>
    <s v="Sophomore"/>
    <n v="0"/>
    <x v="1"/>
    <x v="2"/>
    <s v="Keep"/>
    <s v="Danijel"/>
  </r>
  <r>
    <n v="79233569"/>
    <s v="Caleb"/>
    <s v="Slagter"/>
    <s v="calebb.slagter@calbaptist.edu"/>
    <s v="California Baptist University"/>
    <d v="2025-10-04T16:01:00"/>
    <d v="2025-10-08T16:45:00"/>
    <n v="792219"/>
    <s v="Electrical/Computer Engr"/>
    <s v="Junior"/>
    <n v="0"/>
    <x v="1"/>
    <x v="2"/>
    <s v="Keep"/>
    <s v="Danijel"/>
  </r>
  <r>
    <n v="79239095"/>
    <s v="Sanika"/>
    <s v="Pawar"/>
    <s v="sanikadilip.pawar@calbaptist.edu"/>
    <s v="California Baptist University"/>
    <d v="2025-10-05T12:24:00"/>
    <d v="2025-10-08T15:51:00"/>
    <n v="777555"/>
    <s v="Information Tech Mgmt"/>
    <s v="Alumni"/>
    <n v="0"/>
    <x v="1"/>
    <x v="0"/>
    <s v="Keep"/>
    <s v="Ashley"/>
  </r>
  <r>
    <n v="79242444"/>
    <s v="Kylie"/>
    <s v="Linthicum"/>
    <s v="kyliea.linthicum@calbaptist.edu"/>
    <s v="California Baptist University"/>
    <d v="2025-10-05T16:47:00"/>
    <d v="2025-10-08T15:27:00"/>
    <n v="807545"/>
    <s v="Biomedical Engineering"/>
    <s v="Junior"/>
    <n v="0"/>
    <x v="1"/>
    <x v="2"/>
    <s v="Keep"/>
    <s v="Danijel"/>
  </r>
  <r>
    <n v="79242674"/>
    <s v="Agustin"/>
    <s v="Castillo"/>
    <s v="agustinangel.castillo@calbaptist.edu"/>
    <s v="California Baptist University"/>
    <d v="2025-10-05T17:07:00"/>
    <d v="2025-10-08T16:05:00"/>
    <n v="792003"/>
    <s v="Civil Engineering"/>
    <s v="Sophomore"/>
    <n v="0"/>
    <x v="1"/>
    <x v="2"/>
    <s v="Keep"/>
    <s v="Danijel"/>
  </r>
  <r>
    <n v="79244152"/>
    <s v="Duncan"/>
    <s v="Snow"/>
    <s v="duncanjak.snow@calbaptist.edu"/>
    <s v="California Baptist University"/>
    <d v="2025-10-05T18:44:00"/>
    <d v="2025-10-08T15:20:00"/>
    <n v="787801"/>
    <s v="Mechanical Engineering"/>
    <s v="Sophomore"/>
    <n v="0"/>
    <x v="1"/>
    <x v="2"/>
    <s v="Keep"/>
    <s v="Danijel"/>
  </r>
  <r>
    <n v="79244728"/>
    <s v="Ashlyn"/>
    <s v="Davis"/>
    <s v="ashlyn.davis@calbaptist.edu"/>
    <s v="California Baptist University"/>
    <d v="2025-10-05T19:24:00"/>
    <d v="2025-10-08T15:21:00"/>
    <n v="773405"/>
    <s v="Electrical/Computer Engr"/>
    <s v="Junior"/>
    <n v="0"/>
    <x v="1"/>
    <x v="2"/>
    <s v="Keep"/>
    <s v="Danijel"/>
  </r>
  <r>
    <n v="79245620"/>
    <s v="Diego"/>
    <s v="Patterson"/>
    <s v="diegochristopher.patterson@calbaptist.edu"/>
    <s v="California Baptist University"/>
    <d v="2025-10-05T20:34:00"/>
    <d v="2025-10-08T15:58:00"/>
    <n v="761633"/>
    <s v="Computer Science"/>
    <s v="Junior"/>
    <n v="0"/>
    <x v="1"/>
    <x v="2"/>
    <s v="Keep"/>
    <s v="Danijel"/>
  </r>
  <r>
    <n v="79256310"/>
    <s v="Jessica"/>
    <s v="Jang"/>
    <s v="jessica.jang@calbaptist.edu"/>
    <s v="California Baptist University"/>
    <d v="2025-10-06T08:54:00"/>
    <d v="2025-10-08T16:04:00"/>
    <n v="784553"/>
    <s v="Civil Engineering"/>
    <s v="Sophomore"/>
    <n v="0"/>
    <x v="1"/>
    <x v="2"/>
    <s v="Keep"/>
    <s v="Danijel"/>
  </r>
  <r>
    <n v="79262740"/>
    <s v="David"/>
    <s v="Kamel"/>
    <s v="david.kamel@calbaptist.edu"/>
    <s v="California Baptist University"/>
    <d v="2025-10-06T10:33:00"/>
    <d v="2025-10-08T16:55:00"/>
    <n v="769468"/>
    <s v="Construction Management"/>
    <s v="Junior"/>
    <n v="0"/>
    <x v="1"/>
    <x v="2"/>
    <s v="Keep"/>
    <s v="Danijel"/>
  </r>
  <r>
    <n v="79262869"/>
    <s v="Aleksandra"/>
    <s v="Antanasijevic"/>
    <s v="aleksandra.antanasijevic@calbaptist.edu"/>
    <s v="California Baptist University"/>
    <d v="2025-10-06T10:35:00"/>
    <d v="2025-10-08T16:04:00"/>
    <n v="795267"/>
    <s v="Chemical Engineering"/>
    <s v="Junior"/>
    <n v="0"/>
    <x v="1"/>
    <x v="2"/>
    <s v="Keep"/>
    <s v="Danijel"/>
  </r>
  <r>
    <n v="79267174"/>
    <s v="Tyler"/>
    <s v="Kaewpalug"/>
    <s v="tylerscott.kaewpalug@calbaptist.edu"/>
    <s v="California Baptist University"/>
    <d v="2025-10-06T11:41:00"/>
    <d v="2025-10-08T14:58:00"/>
    <n v="772698"/>
    <s v="Mechanical Engineering"/>
    <s v="Junior"/>
    <n v="0"/>
    <x v="1"/>
    <x v="2"/>
    <s v="Keep"/>
    <s v="Danijel"/>
  </r>
  <r>
    <n v="79267980"/>
    <s v="William"/>
    <s v="Henry"/>
    <s v="william.henry@calbaptist.edu"/>
    <s v="California Baptist University"/>
    <d v="2025-10-06T11:54:00"/>
    <d v="2025-10-08T16:20:00"/>
    <n v="754897"/>
    <s v="Civil Engineering"/>
    <s v="Senior"/>
    <n v="0"/>
    <x v="1"/>
    <x v="2"/>
    <s v="Keep"/>
    <s v="Danijel"/>
  </r>
  <r>
    <n v="79269601"/>
    <s v="Micah"/>
    <s v="Erickson"/>
    <s v="micahc.erickson@calbaptist.edu"/>
    <s v="California Baptist University"/>
    <d v="2025-10-06T12:14:00"/>
    <d v="2025-10-08T16:23:00"/>
    <n v="756555"/>
    <s v="Mechanical Engineering"/>
    <s v="Senior"/>
    <n v="0"/>
    <x v="1"/>
    <x v="2"/>
    <s v="Keep"/>
    <s v="Danijel"/>
  </r>
  <r>
    <n v="79271204"/>
    <s v="Emma"/>
    <s v="Mabry"/>
    <s v="emmaelicia.mabry@calbaptist.edu"/>
    <s v="California Baptist University"/>
    <d v="2025-10-06T12:37:00"/>
    <d v="2025-10-08T16:08:00"/>
    <n v="738141"/>
    <s v="Construction Management"/>
    <s v="Senior"/>
    <n v="0"/>
    <x v="1"/>
    <x v="2"/>
    <s v="Keep"/>
    <s v="Danijel"/>
  </r>
  <r>
    <n v="79275628"/>
    <s v="Nayeli"/>
    <s v="Martin"/>
    <s v="nayelijmartin@gmail.com"/>
    <s v="California Baptist University"/>
    <d v="2025-10-06T13:36:00"/>
    <d v="2025-10-08T15:57:00"/>
    <n v="717533"/>
    <s v="Civil Engineering"/>
    <s v="Alumni"/>
    <n v="0"/>
    <x v="1"/>
    <x v="2"/>
    <s v="Keep"/>
    <s v="Danijel"/>
  </r>
  <r>
    <n v="79290113"/>
    <s v="Andrew"/>
    <s v="Alvarado"/>
    <s v="andrewjonathan.alvarado@calbaptist.edu"/>
    <s v="California Baptist University"/>
    <d v="2025-10-06T21:24:00"/>
    <d v="2025-10-08T15:07:00"/>
    <n v="791878"/>
    <s v="Electrical/Computer Engr"/>
    <s v="Sophomore"/>
    <n v="0"/>
    <x v="1"/>
    <x v="2"/>
    <s v="Keep"/>
    <s v="Danijel"/>
  </r>
  <r>
    <n v="79290780"/>
    <s v="Liam"/>
    <s v="Smith"/>
    <s v="liamkevin.smith@calbaptist.edu"/>
    <s v="California Baptist University"/>
    <d v="2025-10-06T22:25:00"/>
    <d v="2025-10-08T15:40:00"/>
    <n v="773208"/>
    <s v="Computer Science"/>
    <s v="Sophomore"/>
    <n v="0"/>
    <x v="1"/>
    <x v="2"/>
    <s v="Keep"/>
    <s v="Danijel"/>
  </r>
  <r>
    <n v="79290967"/>
    <s v="Andrew"/>
    <s v="Valiente"/>
    <s v="andrewjosue.valiente@calbaptist.edu"/>
    <s v="California Baptist University"/>
    <d v="2025-10-06T22:43:00"/>
    <d v="2025-10-08T15:43:00"/>
    <n v="758935"/>
    <s v="Civil Engineering"/>
    <s v="Senior"/>
    <n v="0"/>
    <x v="1"/>
    <x v="2"/>
    <s v="Keep"/>
    <s v="Danijel"/>
  </r>
  <r>
    <n v="79301252"/>
    <s v="Austin"/>
    <s v="Dickinson"/>
    <s v="austinw.dickinson@calbaptist.edu"/>
    <s v="California Baptist University"/>
    <d v="2025-10-07T08:32:00"/>
    <d v="2025-10-08T16:17:00"/>
    <n v="797915"/>
    <s v="Mechanical Engineering"/>
    <s v="Junior"/>
    <n v="0"/>
    <x v="1"/>
    <x v="2"/>
    <s v="Keep"/>
    <s v="Danijel"/>
  </r>
  <r>
    <n v="79308270"/>
    <s v="Kiersten"/>
    <s v="Eads"/>
    <s v="kiersten.eads@calbaptist.edu"/>
    <s v="California Baptist University"/>
    <d v="2025-10-07T09:43:00"/>
    <d v="2025-10-08T16:16:00"/>
    <n v="799436"/>
    <s v="Mechanical Engineering"/>
    <s v="Freshman"/>
    <n v="0"/>
    <x v="1"/>
    <x v="2"/>
    <s v="Keep"/>
    <s v="Danijel"/>
  </r>
  <r>
    <n v="79309566"/>
    <s v="Jarrett"/>
    <s v="Macias"/>
    <s v="jarrett.macias@calbaptist.edu"/>
    <s v="California Baptist University"/>
    <d v="2025-10-07T09:58:00"/>
    <d v="2025-10-08T15:01:00"/>
    <n v="752763"/>
    <s v="Construction Management"/>
    <s v="Senior"/>
    <n v="0"/>
    <x v="1"/>
    <x v="2"/>
    <s v="Keep"/>
    <s v="Danijel"/>
  </r>
  <r>
    <n v="79309734"/>
    <s v="Jeffrey"/>
    <s v="Fowlkes"/>
    <s v="jeffreyallen.fowlkes@calbaptist.edu"/>
    <s v="California Baptist University"/>
    <d v="2025-10-07T10:00:00"/>
    <d v="2025-10-08T15:00:00"/>
    <n v="767558"/>
    <s v="Construction Management"/>
    <s v="Junior"/>
    <n v="0"/>
    <x v="1"/>
    <x v="2"/>
    <s v="Keep"/>
    <s v="Danijel"/>
  </r>
  <r>
    <n v="79313514"/>
    <s v="Caleb"/>
    <s v="Waller"/>
    <s v="calebmichael.waller@calbaptist.edu"/>
    <s v="California Baptist University"/>
    <d v="2025-10-07T10:35:00"/>
    <d v="2025-10-08T16:31:00"/>
    <n v="770744"/>
    <s v="Mechanical Engineering"/>
    <s v="Senior"/>
    <n v="0"/>
    <x v="1"/>
    <x v="2"/>
    <s v="Keep"/>
    <s v="Danijel"/>
  </r>
  <r>
    <n v="79314262"/>
    <s v="Justin"/>
    <s v="Nguyen"/>
    <s v="justin.nguyen@calbaptist.edu"/>
    <s v="California Baptist University"/>
    <d v="2025-10-07T10:43:00"/>
    <d v="2025-10-08T15:05:00"/>
    <n v="736546"/>
    <s v="Mechanical Engineering"/>
    <s v="Senior"/>
    <n v="0"/>
    <x v="1"/>
    <x v="2"/>
    <s v="Keep"/>
    <s v="Danijel"/>
  </r>
  <r>
    <n v="79318502"/>
    <s v="Sean"/>
    <s v="Eperjesi"/>
    <s v="sean.eperjesi@calbaptist.edu"/>
    <s v="California Baptist University"/>
    <d v="2025-10-07T11:23:00"/>
    <d v="2025-10-08T15:06:00"/>
    <n v="774062"/>
    <s v="Chemical Engineering, Mechanical Engineering"/>
    <s v="Junior"/>
    <n v="0"/>
    <x v="1"/>
    <x v="2"/>
    <s v="Keep"/>
    <s v="Danijel"/>
  </r>
  <r>
    <n v="79322105"/>
    <s v="Mauricio"/>
    <s v="Marquez"/>
    <s v="mauriciogonzalomasin.marquez@calbaptist.edu"/>
    <s v="California Baptist University"/>
    <d v="2025-10-07T12:02:00"/>
    <d v="2025-10-08T15:05:00"/>
    <n v="790230"/>
    <s v="Civil Engineering"/>
    <s v="Sophomore"/>
    <n v="0"/>
    <x v="1"/>
    <x v="2"/>
    <s v="Keep"/>
    <s v="Danijel"/>
  </r>
  <r>
    <n v="79331172"/>
    <s v="Andrew"/>
    <s v="Tolentino"/>
    <s v="andrewcesar.tolentino@calbaptist.edu"/>
    <s v="California Baptist University"/>
    <d v="2025-10-07T13:54:00"/>
    <d v="2025-10-08T15:43:00"/>
    <n v="756552"/>
    <s v="Civil Engineering"/>
    <s v="Senior"/>
    <n v="0"/>
    <x v="1"/>
    <x v="2"/>
    <s v="Keep"/>
    <s v="Danijel"/>
  </r>
  <r>
    <n v="79331177"/>
    <s v="Eli"/>
    <s v="Manning"/>
    <s v="eli.manning@calbaptist.edu"/>
    <s v="California Baptist University"/>
    <d v="2025-10-07T13:54:00"/>
    <d v="2025-10-08T16:00:00"/>
    <n v="791178"/>
    <s v="Computer Science"/>
    <s v="Junior"/>
    <n v="0"/>
    <x v="1"/>
    <x v="2"/>
    <s v="Keep"/>
    <s v="Danijel"/>
  </r>
  <r>
    <n v="79332371"/>
    <s v="Conor"/>
    <s v="McHorney"/>
    <s v="conorgregory.mchorney@calbaptist.edu"/>
    <s v="California Baptist University"/>
    <d v="2025-10-07T14:10:00"/>
    <d v="2025-10-08T15:05:00"/>
    <n v="698600"/>
    <s v="Mechanical Engineering"/>
    <s v="Alumni"/>
    <n v="0"/>
    <x v="1"/>
    <x v="2"/>
    <s v="Keep"/>
    <s v="Danijel"/>
  </r>
  <r>
    <n v="79333710"/>
    <s v="Robert"/>
    <s v="Reagan"/>
    <s v="robertb.reagan@calbaptist.edu"/>
    <s v="California Baptist University"/>
    <d v="2025-10-07T14:30:00"/>
    <d v="2025-10-08T16:18:00"/>
    <n v="806593"/>
    <s v="Civil Engineering"/>
    <s v="Freshman"/>
    <n v="0"/>
    <x v="1"/>
    <x v="2"/>
    <s v="Keep"/>
    <s v="Danijel"/>
  </r>
  <r>
    <n v="79336733"/>
    <s v="Austin"/>
    <s v="Lehr"/>
    <s v="austin.lehr@calbaptist.edu"/>
    <s v="California Baptist University"/>
    <d v="2025-10-07T15:16:00"/>
    <d v="2025-10-08T15:42:00"/>
    <n v="772571"/>
    <s v="Mechanical Engineering"/>
    <s v="Junior"/>
    <n v="0"/>
    <x v="1"/>
    <x v="2"/>
    <s v="Keep"/>
    <s v="Danijel"/>
  </r>
  <r>
    <n v="79337205"/>
    <s v="Brody"/>
    <s v="Larsen"/>
    <s v="brodyjohn.larsen@calbaptist.edu"/>
    <s v="California Baptist University"/>
    <d v="2025-10-07T15:25:00"/>
    <d v="2025-10-08T16:11:00"/>
    <n v="790870"/>
    <s v="Computer Science"/>
    <s v="Junior"/>
    <n v="0"/>
    <x v="1"/>
    <x v="2"/>
    <s v="Keep"/>
    <s v="Danijel"/>
  </r>
  <r>
    <n v="79338855"/>
    <s v="Abie"/>
    <s v="Ortiz"/>
    <s v="abiem.ortiz@calbaptist.edu"/>
    <s v="California Baptist University"/>
    <d v="2025-10-07T16:01:00"/>
    <d v="2025-10-08T15:03:00"/>
    <n v="783133"/>
    <s v="Construction Management"/>
    <s v="Freshman"/>
    <n v="0"/>
    <x v="1"/>
    <x v="2"/>
    <s v="Keep"/>
    <s v="Danijel"/>
  </r>
  <r>
    <n v="79341284"/>
    <s v="Sequoia-Rock"/>
    <s v="Hall"/>
    <s v="sequoiarockjeshurun.hall@calbaptist.edu"/>
    <s v="California Baptist University"/>
    <d v="2025-10-07T17:16:00"/>
    <d v="2025-10-08T15:01:00"/>
    <n v="811600"/>
    <s v="Electrical/Computer Engr"/>
    <s v="Junior"/>
    <n v="0"/>
    <x v="1"/>
    <x v="2"/>
    <s v="Keep"/>
    <s v="Danijel"/>
  </r>
  <r>
    <n v="79342141"/>
    <s v="Trevor"/>
    <s v="Johnson"/>
    <s v="trevormichael.johnson@calbaptist.edu"/>
    <s v="California Baptist University"/>
    <d v="2025-10-07T17:50:00"/>
    <d v="2025-10-08T15:06:00"/>
    <n v="800878"/>
    <s v="Mechanical Engineering"/>
    <s v="Sophomore"/>
    <n v="0"/>
    <x v="1"/>
    <x v="2"/>
    <s v="Keep"/>
    <s v="Danijel"/>
  </r>
  <r>
    <n v="79342596"/>
    <s v="Taylor"/>
    <s v="Cowan"/>
    <s v="taylorglenn.cowan@calbaptist.edu"/>
    <s v="California Baptist University"/>
    <d v="2025-10-07T18:08:00"/>
    <d v="2025-10-08T16:04:00"/>
    <n v="730530"/>
    <s v="Mechanical Engineering"/>
    <s v="Alumni"/>
    <n v="0"/>
    <x v="1"/>
    <x v="2"/>
    <s v="Keep"/>
    <s v="Danijel"/>
  </r>
  <r>
    <n v="79344171"/>
    <s v="Jake"/>
    <s v="Baca"/>
    <s v="jakedalton.baca@calbaptist.edu"/>
    <s v="California Baptist University"/>
    <d v="2025-10-07T19:16:00"/>
    <d v="2025-10-08T15:04:00"/>
    <n v="790863"/>
    <s v="Construction Management"/>
    <s v="Junior"/>
    <n v="0"/>
    <x v="1"/>
    <x v="2"/>
    <s v="Keep"/>
    <s v="Danijel"/>
  </r>
  <r>
    <n v="79345023"/>
    <s v="Joel"/>
    <s v="Burns"/>
    <s v="joelalexender.burns@calbaptist.edu"/>
    <s v="California Baptist University"/>
    <d v="2025-10-07T19:58:00"/>
    <d v="2025-10-08T15:58:00"/>
    <n v="762266"/>
    <s v="Computer Science"/>
    <s v="Senior"/>
    <n v="0"/>
    <x v="1"/>
    <x v="2"/>
    <s v="Keep"/>
    <s v="Danijel"/>
  </r>
  <r>
    <n v="79345587"/>
    <s v="Brian"/>
    <s v="Serrano"/>
    <s v="brianisrael.serrano@calbaptist.edu"/>
    <s v="California Baptist University"/>
    <d v="2025-10-07T20:29:00"/>
    <d v="2025-10-08T15:03:00"/>
    <n v="811424"/>
    <s v="Civil Engineering"/>
    <s v="Freshman"/>
    <n v="1"/>
    <x v="1"/>
    <x v="2"/>
    <s v="Keep"/>
    <s v="Danijel"/>
  </r>
  <r>
    <n v="79345664"/>
    <s v="Josiah"/>
    <s v="Giles"/>
    <s v="josiahmathew.giles@calbaptist.edu"/>
    <s v="California Baptist University"/>
    <d v="2025-10-07T20:34:00"/>
    <d v="2025-10-08T15:07:00"/>
    <n v="720073"/>
    <s v="Electrical/Computer Engr"/>
    <s v="Junior"/>
    <n v="0"/>
    <x v="1"/>
    <x v="2"/>
    <s v="Keep"/>
    <s v="Danijel"/>
  </r>
  <r>
    <n v="79346072"/>
    <s v="Jacell"/>
    <s v="Phay"/>
    <s v="jacelljonah.phay@calbaptist.edu"/>
    <s v="California Baptist University"/>
    <d v="2025-10-07T21:02:00"/>
    <d v="2025-10-08T15:54:00"/>
    <n v="711567"/>
    <s v="Mechanical Engineering"/>
    <s v="Alumni"/>
    <n v="0"/>
    <x v="1"/>
    <x v="2"/>
    <s v="Keep"/>
    <s v="Danijel"/>
  </r>
  <r>
    <n v="79346273"/>
    <s v="Ruben"/>
    <s v="Lecaro"/>
    <s v="ruben.lecaro@calbaptist.edu"/>
    <s v="California Baptist University"/>
    <d v="2025-10-07T21:17:00"/>
    <d v="2025-10-08T15:54:00"/>
    <n v="801127"/>
    <s v="Mechanical Engineering"/>
    <s v="Freshman"/>
    <n v="0"/>
    <x v="1"/>
    <x v="2"/>
    <s v="Keep"/>
    <s v="Danijel"/>
  </r>
  <r>
    <n v="79346289"/>
    <s v="Elliott"/>
    <s v="Willer"/>
    <s v="elliottmathew.willer@calbaptist.edu"/>
    <s v="California Baptist University"/>
    <d v="2025-10-07T21:18:00"/>
    <d v="2025-10-08T16:04:00"/>
    <n v="775910"/>
    <s v="Computer Science"/>
    <s v="Junior"/>
    <n v="0"/>
    <x v="1"/>
    <x v="2"/>
    <s v="Keep"/>
    <s v="Danijel"/>
  </r>
  <r>
    <n v="79346770"/>
    <s v="Nathan"/>
    <s v="Arndt"/>
    <s v="nathan.arndt@calbaptist.edu"/>
    <s v="California Baptist University"/>
    <d v="2025-10-07T21:52:00"/>
    <d v="2025-10-08T15:03:00"/>
    <n v="780536"/>
    <s v="Civil Engineering"/>
    <s v="Junior"/>
    <n v="0"/>
    <x v="1"/>
    <x v="2"/>
    <s v="Keep"/>
    <s v="Danijel"/>
  </r>
  <r>
    <n v="79346855"/>
    <s v="Jacob"/>
    <s v="Eaton"/>
    <s v="jacobr.eaton@calbaptist.edu"/>
    <s v="California Baptist University"/>
    <d v="2025-10-07T22:00:00"/>
    <d v="2025-10-08T16:09:00"/>
    <n v="703701"/>
    <s v="Software Engineering"/>
    <s v="Alumni"/>
    <n v="0"/>
    <x v="1"/>
    <x v="2"/>
    <s v="Keep"/>
    <s v="Danijel"/>
  </r>
  <r>
    <n v="79346897"/>
    <s v="Tom"/>
    <s v="Brownfield"/>
    <s v="tbrown8185@gmail.com"/>
    <s v="California Baptist University"/>
    <d v="2025-10-07T22:03:00"/>
    <d v="2025-10-08T15:51:00"/>
    <n v="756655"/>
    <s v="Information Tech Mgmt"/>
    <s v="Alumni"/>
    <n v="0"/>
    <x v="1"/>
    <x v="0"/>
    <s v="Keep"/>
    <s v="Ashley"/>
  </r>
  <r>
    <n v="79346921"/>
    <s v="Joshua"/>
    <s v="Gomez"/>
    <s v="joshuahernando.gomez@calbaptist.edu"/>
    <s v="California Baptist University"/>
    <d v="2025-10-07T22:06:00"/>
    <d v="2025-10-08T15:58:00"/>
    <n v="757053"/>
    <s v="Computer Science"/>
    <s v="Senior"/>
    <n v="0"/>
    <x v="1"/>
    <x v="2"/>
    <s v="Keep"/>
    <s v="Danijel"/>
  </r>
  <r>
    <n v="79347547"/>
    <s v="Elizabeth"/>
    <s v="Bleier"/>
    <s v="elizabethc.bleier@calbaptist.edu"/>
    <s v="California Baptist University"/>
    <d v="2025-10-07T23:11:00"/>
    <d v="2025-10-08T16:56:00"/>
    <n v="766871"/>
    <s v="Mechanical Engineering"/>
    <s v="Junior"/>
    <n v="0"/>
    <x v="1"/>
    <x v="2"/>
    <s v="Keep"/>
    <s v="Danijel"/>
  </r>
  <r>
    <n v="79347550"/>
    <s v="Autumn"/>
    <s v="Morlock"/>
    <s v="autumnelizabeth.morlock@calbaptist.edu"/>
    <s v="California Baptist University"/>
    <d v="2025-10-07T23:12:00"/>
    <d v="2025-10-08T15:58:00"/>
    <n v="764192"/>
    <s v="Civil Engineering"/>
    <s v="Senior"/>
    <n v="0"/>
    <x v="1"/>
    <x v="2"/>
    <s v="Keep"/>
    <s v="Danijel"/>
  </r>
  <r>
    <n v="79347558"/>
    <s v="Samuel"/>
    <s v="Hromyk"/>
    <s v="samuelchristian.hromyk@calbaptist.edu"/>
    <s v="California Baptist University"/>
    <d v="2025-10-07T23:12:00"/>
    <d v="2025-10-08T15:04:00"/>
    <n v="793828"/>
    <s v="Mechanical Engineering"/>
    <s v="Senior"/>
    <n v="0"/>
    <x v="1"/>
    <x v="2"/>
    <s v="Keep"/>
    <s v="Danijel"/>
  </r>
  <r>
    <n v="79347874"/>
    <s v="Jonathan Abishek"/>
    <s v="Barrie"/>
    <s v="jonathanabishek.barrie@calbaptist.edu"/>
    <s v="California Baptist University"/>
    <d v="2025-10-07T23:54:00"/>
    <d v="2025-10-08T16:16:00"/>
    <n v="792413"/>
    <s v="Information Tech Mgmt"/>
    <s v="Alumni"/>
    <n v="0"/>
    <x v="1"/>
    <x v="0"/>
    <s v="Keep"/>
    <s v="Ashley"/>
  </r>
  <r>
    <n v="79347931"/>
    <s v="Genevieve"/>
    <s v="Cybart"/>
    <s v="genevieverose.cybart@calbaptist.edu"/>
    <s v="California Baptist University"/>
    <d v="2025-10-08T00:02:00"/>
    <d v="2025-10-08T15:55:00"/>
    <n v="776071"/>
    <s v="Biomedical Engineering"/>
    <s v="Senior"/>
    <n v="0"/>
    <x v="1"/>
    <x v="2"/>
    <s v="Keep"/>
    <s v="Danijel"/>
  </r>
  <r>
    <n v="79348057"/>
    <s v="Benjamin"/>
    <s v="Kroeker"/>
    <s v="benjamincaleb.kroeker@calbaptist.edu"/>
    <s v="California Baptist University"/>
    <d v="2025-10-08T00:24:00"/>
    <d v="2025-10-08T15:53:00"/>
    <n v="791591"/>
    <s v="Electrical/Computer Engr"/>
    <s v="Senior"/>
    <n v="0"/>
    <x v="1"/>
    <x v="2"/>
    <s v="Keep"/>
    <s v="Danijel"/>
  </r>
  <r>
    <n v="79348204"/>
    <s v="Rose"/>
    <s v="Davidson"/>
    <s v="rose.davidson@calbaptist.edu"/>
    <s v="California Baptist University"/>
    <d v="2025-10-08T01:02:00"/>
    <d v="2025-10-08T15:00:00"/>
    <n v="771674"/>
    <s v="Mechanical Engineering"/>
    <s v="Junior"/>
    <n v="0"/>
    <x v="1"/>
    <x v="2"/>
    <s v="Keep"/>
    <s v="Danijel"/>
  </r>
  <r>
    <n v="79348229"/>
    <s v="Hannah"/>
    <s v="Gray"/>
    <s v="hannah.gray1@calbaptist.edu"/>
    <s v="California Baptist University"/>
    <d v="2025-10-08T01:09:00"/>
    <d v="2025-10-08T16:15:00"/>
    <n v="748625"/>
    <s v="Mathematics"/>
    <s v="Senior"/>
    <n v="0"/>
    <x v="1"/>
    <x v="1"/>
    <s v="Keep"/>
    <s v="Ashley"/>
  </r>
  <r>
    <n v="79348625"/>
    <s v="Braden"/>
    <s v="Herzog"/>
    <s v="braden.herzog@calbaptist.edu"/>
    <s v="California Baptist University"/>
    <d v="2025-10-08T04:26:00"/>
    <d v="2025-10-08T16:16:00"/>
    <n v="759795"/>
    <s v="Biomedical Engineering"/>
    <s v="Senior"/>
    <n v="0"/>
    <x v="1"/>
    <x v="2"/>
    <s v="Keep"/>
    <s v="Danijel"/>
  </r>
  <r>
    <n v="79352617"/>
    <s v="Jason"/>
    <s v="Asariah"/>
    <s v="jasonsean.asariah@calbaptist.edu"/>
    <s v="California Baptist University"/>
    <d v="2025-10-08T07:20:00"/>
    <d v="2025-10-08T15:02:00"/>
    <n v="780540"/>
    <s v="Electrical/Computer Engr"/>
    <s v="Junior"/>
    <n v="0"/>
    <x v="1"/>
    <x v="2"/>
    <s v="Keep"/>
    <s v="Danijel"/>
  </r>
  <r>
    <n v="79360017"/>
    <s v="Wyatt"/>
    <s v="Van Buren"/>
    <s v="wyatt.vanburen@calbaptist.edu"/>
    <s v="California Baptist University"/>
    <d v="2025-10-08T08:47:00"/>
    <d v="2025-10-08T15:05:00"/>
    <n v="769850"/>
    <s v="Civil Engineering"/>
    <s v="Freshman"/>
    <n v="0"/>
    <x v="1"/>
    <x v="2"/>
    <s v="Keep"/>
    <s v="Danijel"/>
  </r>
  <r>
    <n v="79362136"/>
    <s v="Justice"/>
    <s v="Eriksen"/>
    <s v="justicedaniel.eriksen@calbaptist.edu"/>
    <s v="California Baptist University"/>
    <d v="2025-10-08T09:05:00"/>
    <d v="2025-10-08T15:29:00"/>
    <n v="741083"/>
    <s v="Electrical/Computer Engr"/>
    <s v="Alumni"/>
    <n v="0"/>
    <x v="1"/>
    <x v="2"/>
    <s v="Keep"/>
    <s v="Danijel"/>
  </r>
  <r>
    <n v="79366938"/>
    <s v="Kameron"/>
    <s v="Fudenna"/>
    <s v="kameronleonard.fudenna@calbaptist.edu"/>
    <s v="California Baptist University"/>
    <d v="2025-10-08T09:49:00"/>
    <d v="2025-10-08T15:27:00"/>
    <n v="807510"/>
    <s v="Biomedical Engineering"/>
    <s v="Sophomore"/>
    <n v="0"/>
    <x v="1"/>
    <x v="2"/>
    <s v="Keep"/>
    <s v="Danijel"/>
  </r>
  <r>
    <n v="79368840"/>
    <s v="Zachary"/>
    <s v="Thompson"/>
    <s v="zacharya.thompson@calbaptist.edu"/>
    <s v="California Baptist University"/>
    <d v="2025-10-08T10:04:00"/>
    <d v="2025-10-08T15:43:00"/>
    <n v="764430"/>
    <s v="Civil Engineering"/>
    <s v="Senior"/>
    <n v="0"/>
    <x v="1"/>
    <x v="2"/>
    <s v="Keep"/>
    <s v="Danijel"/>
  </r>
  <r>
    <n v="79378006"/>
    <s v="Samantha"/>
    <s v="Arcos"/>
    <s v="samanthak.arcos@calbaptist.edu"/>
    <s v="California Baptist University"/>
    <d v="2025-10-08T11:26:00"/>
    <d v="2025-10-08T16:06:00"/>
    <n v="804322"/>
    <s v="Construction Management"/>
    <s v="Freshman"/>
    <n v="0"/>
    <x v="1"/>
    <x v="2"/>
    <s v="Keep"/>
    <s v="Danijel"/>
  </r>
  <r>
    <n v="79379379"/>
    <s v="Emily"/>
    <s v="Barrett"/>
    <s v="emily.barrett@calbaptist.edu"/>
    <s v="California Baptist University"/>
    <d v="2025-10-08T11:40:00"/>
    <d v="2025-10-08T16:13:00"/>
    <n v="802205"/>
    <s v="Health Science"/>
    <s v="Freshman"/>
    <n v="0"/>
    <x v="1"/>
    <x v="5"/>
    <s v="Keep"/>
    <s v="Lindsay"/>
  </r>
  <r>
    <n v="79380139"/>
    <s v="Camden"/>
    <s v="Winter"/>
    <s v="camdenjoshuasiaki.winter@calbaptist.edu"/>
    <s v="California Baptist University"/>
    <d v="2025-10-08T11:46:00"/>
    <d v="2025-10-08T15:27:00"/>
    <n v="705140"/>
    <s v="Biomedical Engineering"/>
    <s v="Senior"/>
    <n v="0"/>
    <x v="1"/>
    <x v="2"/>
    <s v="Keep"/>
    <s v="Danijel"/>
  </r>
  <r>
    <n v="79382991"/>
    <s v="Jacob"/>
    <s v="Hicks"/>
    <s v="jacobbradley.hicks@calbaptist.edu"/>
    <s v="California Baptist University"/>
    <d v="2025-10-08T12:14:00"/>
    <d v="2025-10-08T15:40:00"/>
    <n v="743090"/>
    <s v="Mechanical Engineering"/>
    <s v="Senior"/>
    <n v="0"/>
    <x v="1"/>
    <x v="2"/>
    <s v="Keep"/>
    <s v="Danijel"/>
  </r>
  <r>
    <n v="79385072"/>
    <s v="Elijah"/>
    <s v="Lansang"/>
    <s v="elijahcaleb.lansang@calbaptist.edu"/>
    <s v="California Baptist University"/>
    <d v="2025-10-08T12:35:00"/>
    <d v="2025-10-08T15:02:00"/>
    <n v="761029"/>
    <s v="Mechanical Engineering"/>
    <s v="Senior"/>
    <n v="0"/>
    <x v="1"/>
    <x v="2"/>
    <s v="Keep"/>
    <s v="Danijel"/>
  </r>
  <r>
    <n v="79387323"/>
    <s v="Savannah"/>
    <s v="Punak"/>
    <s v="savannahs.punak@calbaptist.edu"/>
    <s v="California Baptist University"/>
    <d v="2025-10-08T13:03:00"/>
    <d v="2025-10-08T16:10:00"/>
    <n v="778839"/>
    <s v="Computer Science"/>
    <s v="Senior"/>
    <n v="0"/>
    <x v="1"/>
    <x v="2"/>
    <s v="Keep"/>
    <s v="Danijel"/>
  </r>
  <r>
    <n v="79388057"/>
    <s v="Enrique"/>
    <s v="Cruz"/>
    <s v="enriquepena.cruz@calbaptist.edu"/>
    <s v="California Baptist University"/>
    <d v="2025-10-08T13:12:00"/>
    <d v="2025-10-08T17:11:00"/>
    <n v="803041"/>
    <s v="Finance"/>
    <s v="Sophomore"/>
    <n v="0"/>
    <x v="1"/>
    <x v="0"/>
    <s v="Keep"/>
    <s v="Ashley"/>
  </r>
  <r>
    <n v="79388244"/>
    <s v="Juan Carlos"/>
    <s v="Olea"/>
    <s v="juancarlos.olea@calbaptist.edu"/>
    <s v="California Baptist University"/>
    <m/>
    <d v="2025-10-08T13:14:00"/>
    <n v="789843"/>
    <s v="Construction Management"/>
    <s v="Senior"/>
    <n v="0"/>
    <x v="1"/>
    <x v="2"/>
    <s v="Keep"/>
    <s v="Danijel"/>
  </r>
  <r>
    <n v="79388403"/>
    <s v="Nicolas"/>
    <s v="Lopez"/>
    <s v="nicolascesar.lopez@calbaptist.edu"/>
    <s v="California Baptist University"/>
    <d v="2025-10-08T13:16:00"/>
    <d v="2025-10-08T16:01:00"/>
    <n v="786889"/>
    <s v="Computer Info Technology"/>
    <s v="Senior"/>
    <n v="0"/>
    <x v="1"/>
    <x v="2"/>
    <s v="Keep"/>
    <s v="Danijel"/>
  </r>
  <r>
    <n v="79388610"/>
    <s v="Nicandro"/>
    <s v="Rosas"/>
    <s v="nicandro.rosas@calbaptist.edu"/>
    <s v="California Baptist University"/>
    <d v="2025-10-08T13:19:00"/>
    <d v="2025-10-08T15:51:00"/>
    <n v="805422"/>
    <s v="Civil Engineering"/>
    <s v="Senior"/>
    <n v="0"/>
    <x v="1"/>
    <x v="2"/>
    <s v="Keep"/>
    <s v="Danijel"/>
  </r>
  <r>
    <n v="79389249"/>
    <s v="Devlen"/>
    <s v="Mateo"/>
    <s v="devlen.mateo@calbaptist.edu"/>
    <s v="California Baptist University"/>
    <d v="2025-10-08T13:27:00"/>
    <d v="2025-10-08T15:03:00"/>
    <n v="766420"/>
    <s v="Mechanical Engineering"/>
    <s v="Senior"/>
    <n v="0"/>
    <x v="1"/>
    <x v="2"/>
    <s v="Keep"/>
    <s v="Danijel"/>
  </r>
  <r>
    <n v="79389735"/>
    <s v="Ryan"/>
    <s v="Contreras"/>
    <s v="ryananthony.contreras@calbaptist.edu"/>
    <s v="California Baptist University"/>
    <d v="2025-10-08T13:34:00"/>
    <d v="2025-10-08T15:21:00"/>
    <n v="764050"/>
    <s v="Mechanical Engineering"/>
    <s v="Senior"/>
    <n v="0"/>
    <x v="1"/>
    <x v="2"/>
    <s v="Keep"/>
    <s v="Danijel"/>
  </r>
  <r>
    <n v="79391625"/>
    <s v="Andrew"/>
    <s v="Parker"/>
    <s v="andrewdavid.parker@calbaptist.edu"/>
    <s v="California Baptist University"/>
    <d v="2025-10-08T14:02:00"/>
    <d v="2025-10-08T15:03:00"/>
    <n v="773323"/>
    <s v="Civil Engineering"/>
    <s v="Junior"/>
    <n v="0"/>
    <x v="1"/>
    <x v="2"/>
    <s v="Keep"/>
    <s v="Danijel"/>
  </r>
  <r>
    <n v="79393008"/>
    <s v="Zachary"/>
    <s v="Labnow"/>
    <s v="zacharyd.labnow@calbaptist.edu"/>
    <s v="California Baptist University"/>
    <d v="2025-10-08T14:23:00"/>
    <d v="2025-10-08T16:17:00"/>
    <n v="760424"/>
    <s v="Mechanical Engineering"/>
    <s v="Senior"/>
    <n v="0"/>
    <x v="1"/>
    <x v="2"/>
    <s v="Keep"/>
    <s v="Danijel"/>
  </r>
  <r>
    <n v="79393313"/>
    <s v="Albert"/>
    <s v="Hernandez"/>
    <s v="albertestevan.hernandez@calbaptist.edu"/>
    <s v="California Baptist University"/>
    <d v="2025-10-08T14:28:00"/>
    <d v="2025-10-08T16:31:00"/>
    <n v="762330"/>
    <s v="Mechanical Engineering"/>
    <s v="Senior"/>
    <n v="0"/>
    <x v="1"/>
    <x v="2"/>
    <s v="Keep"/>
    <s v="Danijel"/>
  </r>
  <r>
    <n v="79395006"/>
    <s v="Brandon"/>
    <s v="Guevarra"/>
    <s v="brandon.guevarra@calbaptist.edu"/>
    <s v="California Baptist University"/>
    <m/>
    <d v="2025-10-08T14:59:00"/>
    <n v="769457"/>
    <s v="Architecture"/>
    <s v="Senior"/>
    <n v="0"/>
    <x v="1"/>
    <x v="6"/>
    <s v="Keep"/>
    <s v="Danijel"/>
  </r>
  <r>
    <n v="79395007"/>
    <s v="Even"/>
    <s v="Sollie"/>
    <s v="evenf.sollie@calbaptist.edu"/>
    <s v="California Baptist University"/>
    <m/>
    <d v="2025-10-08T14:59:00"/>
    <n v="744863"/>
    <s v="Electrical/Computer Engr"/>
    <s v="Senior"/>
    <n v="0"/>
    <x v="1"/>
    <x v="2"/>
    <s v="Keep"/>
    <s v="Danijel"/>
  </r>
  <r>
    <n v="79395060"/>
    <s v="Herbert"/>
    <s v="Mejia-Munoz"/>
    <s v="herbertr.mejiamunoz@calbaptist.edu"/>
    <s v="California Baptist University"/>
    <m/>
    <d v="2025-10-08T15:00:00"/>
    <n v="750242"/>
    <s v="Mechanical Engineering"/>
    <s v="Junior"/>
    <n v="1"/>
    <x v="1"/>
    <x v="2"/>
    <s v="Keep"/>
    <s v="Danijel"/>
  </r>
  <r>
    <n v="79395074"/>
    <s v="Jonathan"/>
    <s v="Lumley"/>
    <s v="jonathan.lumley@calbaptist.edu"/>
    <s v="California Baptist University"/>
    <m/>
    <d v="2025-10-08T15:00:00"/>
    <n v="579744"/>
    <s v="Civil Engineering"/>
    <s v="Senior"/>
    <n v="0"/>
    <x v="1"/>
    <x v="2"/>
    <s v="Keep"/>
    <s v="Danijel"/>
  </r>
  <r>
    <n v="79395111"/>
    <s v="John"/>
    <s v="Chruszcz"/>
    <s v="johnpaul.chruszcz@calbaptist.edu"/>
    <s v="California Baptist University"/>
    <m/>
    <d v="2025-10-08T15:01:00"/>
    <n v="776329"/>
    <s v="Mechanical Engineering"/>
    <s v="Junior"/>
    <n v="0"/>
    <x v="1"/>
    <x v="2"/>
    <s v="Keep"/>
    <s v="Danijel"/>
  </r>
  <r>
    <n v="79395131"/>
    <s v="Mili"/>
    <s v="Anderson"/>
    <s v="mili.anderson@calbaptist.edu"/>
    <s v="California Baptist University"/>
    <m/>
    <d v="2025-10-08T15:01:00"/>
    <n v="773392"/>
    <s v="Computer Science"/>
    <s v="Junior"/>
    <n v="0"/>
    <x v="1"/>
    <x v="2"/>
    <s v="Keep"/>
    <s v="Danijel"/>
  </r>
  <r>
    <n v="79395141"/>
    <s v="Randy"/>
    <s v="Grim"/>
    <s v="randy.grim@calbaptist.edu"/>
    <s v="California Baptist University"/>
    <m/>
    <d v="2025-10-08T15:02:00"/>
    <n v="788412"/>
    <s v="Electrical/Computer Engr"/>
    <s v="Senior"/>
    <n v="0"/>
    <x v="1"/>
    <x v="2"/>
    <s v="Keep"/>
    <s v="Danijel"/>
  </r>
  <r>
    <n v="79395180"/>
    <s v="Noah"/>
    <s v="Petras"/>
    <s v="noahdaniel.petras@calbaptist.edu"/>
    <s v="California Baptist University"/>
    <m/>
    <d v="2025-10-08T15:02:00"/>
    <n v="794221"/>
    <s v="Mechanical Engineering"/>
    <s v="Sophomore"/>
    <n v="0"/>
    <x v="1"/>
    <x v="2"/>
    <s v="Keep"/>
    <s v="Danijel"/>
  </r>
  <r>
    <n v="79395218"/>
    <s v="Maximus"/>
    <s v="Solorzano"/>
    <s v="maximuslee.solorzano@calbaptist.edu"/>
    <s v="California Baptist University"/>
    <m/>
    <d v="2025-10-08T15:03:00"/>
    <n v="785445"/>
    <s v="Mechanical Engineering"/>
    <s v="Sophomore"/>
    <n v="0"/>
    <x v="1"/>
    <x v="2"/>
    <s v="Keep"/>
    <s v="Danijel"/>
  </r>
  <r>
    <n v="79395224"/>
    <s v="Caleb"/>
    <s v="Krispin"/>
    <s v="calebjosiah.krispin@calbaptist.edu"/>
    <s v="California Baptist University"/>
    <m/>
    <d v="2025-10-08T15:03:00"/>
    <n v="773520"/>
    <s v="Civil Engineering"/>
    <s v="Junior"/>
    <n v="0"/>
    <x v="1"/>
    <x v="2"/>
    <s v="Keep"/>
    <s v="Danijel"/>
  </r>
  <r>
    <n v="79395229"/>
    <s v="Marisa"/>
    <s v="Durkin"/>
    <s v="marisa.durkin@calbaptist.edu"/>
    <s v="California Baptist University"/>
    <m/>
    <d v="2025-10-08T15:03:00"/>
    <n v="781983"/>
    <s v="Interior Design"/>
    <s v="Senior"/>
    <n v="0"/>
    <x v="1"/>
    <x v="6"/>
    <s v="Keep"/>
    <s v="Danijel"/>
  </r>
  <r>
    <n v="79395239"/>
    <s v="Miguel"/>
    <s v="Sanchez"/>
    <s v="miguela.sanchez1@calbaptist.edu"/>
    <s v="California Baptist University"/>
    <m/>
    <d v="2025-10-08T15:03:00"/>
    <n v="804467"/>
    <s v="Construction Management"/>
    <s v="Freshman"/>
    <n v="0"/>
    <x v="1"/>
    <x v="2"/>
    <s v="Keep"/>
    <s v="Danijel"/>
  </r>
  <r>
    <n v="79395250"/>
    <s v="Matthew"/>
    <s v="Lopez"/>
    <s v="matthewedward.lopez@calbaptist.edu"/>
    <s v="California Baptist University"/>
    <m/>
    <d v="2025-10-08T15:04:00"/>
    <n v="804759"/>
    <s v="Electrical/Computer Engr"/>
    <s v="Junior"/>
    <n v="0"/>
    <x v="1"/>
    <x v="2"/>
    <s v="Keep"/>
    <s v="Danijel"/>
  </r>
  <r>
    <n v="79395271"/>
    <s v="Ricky"/>
    <s v="Rivero"/>
    <s v="rickyjesus.rivero@calbaptist.edu"/>
    <s v="California Baptist University"/>
    <m/>
    <d v="2025-10-08T15:04:00"/>
    <n v="787718"/>
    <s v="Chemical Engineering"/>
    <s v="Sophomore"/>
    <n v="0"/>
    <x v="1"/>
    <x v="2"/>
    <s v="Keep"/>
    <s v="Danijel"/>
  </r>
  <r>
    <n v="79395274"/>
    <s v="Malachi"/>
    <s v="Lopez"/>
    <s v="malachij.lopez@calbaptist.edu"/>
    <s v="California Baptist University"/>
    <m/>
    <d v="2025-10-08T15:04:00"/>
    <n v="785294"/>
    <s v="Mechanical Engineering"/>
    <s v="Sophomore"/>
    <n v="0"/>
    <x v="1"/>
    <x v="2"/>
    <s v="Keep"/>
    <s v="Danijel"/>
  </r>
  <r>
    <n v="79395284"/>
    <s v="Danny"/>
    <s v="Franquez"/>
    <s v="danny.franquez@calbaptist.edu"/>
    <s v="California Baptist University"/>
    <m/>
    <d v="2025-10-08T15:04:00"/>
    <n v="752497"/>
    <s v="Mechanical Engineering"/>
    <s v="Senior"/>
    <n v="0"/>
    <x v="1"/>
    <x v="2"/>
    <s v="Keep"/>
    <s v="Danijel"/>
  </r>
  <r>
    <n v="79395288"/>
    <s v="Isaac"/>
    <s v="Gritters"/>
    <s v="isaacmichael.gritters@calbaptist.edu"/>
    <s v="California Baptist University"/>
    <m/>
    <d v="2025-10-08T15:04:00"/>
    <n v="787097"/>
    <s v="Electrical/Computer Engr"/>
    <s v="Sophomore"/>
    <n v="0"/>
    <x v="1"/>
    <x v="2"/>
    <s v="Keep"/>
    <s v="Danijel"/>
  </r>
  <r>
    <n v="79395289"/>
    <s v="Christopher"/>
    <s v="Petrov"/>
    <s v="christopherp.petrov@calbaptist.edu"/>
    <s v="California Baptist University"/>
    <m/>
    <d v="2025-10-08T15:04:00"/>
    <n v="787984"/>
    <s v="Mechanical Engineering"/>
    <s v="Sophomore"/>
    <n v="0"/>
    <x v="1"/>
    <x v="2"/>
    <s v="Keep"/>
    <s v="Danijel"/>
  </r>
  <r>
    <n v="79395292"/>
    <s v="Adrian"/>
    <s v="Pina"/>
    <s v="adrian.pina@calbaptist.edu"/>
    <s v="California Baptist University"/>
    <m/>
    <d v="2025-10-08T15:04:00"/>
    <n v="788899"/>
    <s v="Mechanical Engineering"/>
    <s v="Sophomore"/>
    <n v="0"/>
    <x v="1"/>
    <x v="2"/>
    <s v="Keep"/>
    <s v="Danijel"/>
  </r>
  <r>
    <n v="79395303"/>
    <s v="Taylor"/>
    <s v="Bolton"/>
    <s v="taylorg.bolton@calbaptist.edu"/>
    <s v="California Baptist University"/>
    <m/>
    <d v="2025-10-08T15:04:00"/>
    <n v="786445"/>
    <s v="Mechanical Engineering"/>
    <s v="Sophomore"/>
    <n v="0"/>
    <x v="1"/>
    <x v="2"/>
    <s v="Keep"/>
    <s v="Danijel"/>
  </r>
  <r>
    <n v="79395334"/>
    <s v="Lily"/>
    <s v="Poma"/>
    <s v="lilynoelxiaohuan.poma@calbaptist.edu"/>
    <s v="California Baptist University"/>
    <m/>
    <d v="2025-10-08T15:05:00"/>
    <n v="771027"/>
    <s v="Graphic Design &amp; Vis Exp"/>
    <s v="Junior"/>
    <n v="0"/>
    <x v="1"/>
    <x v="6"/>
    <s v="Keep"/>
    <s v="Danijel"/>
  </r>
  <r>
    <n v="79395340"/>
    <s v="Kip"/>
    <s v="Park"/>
    <s v="kipung.park@calbaptist.edu"/>
    <s v="California Baptist University"/>
    <m/>
    <d v="2025-10-08T15:05:00"/>
    <n v="779407"/>
    <s v="Computer Science"/>
    <s v="Senior"/>
    <n v="0"/>
    <x v="1"/>
    <x v="2"/>
    <s v="Keep"/>
    <s v="Danijel"/>
  </r>
  <r>
    <n v="79395369"/>
    <s v="Lin"/>
    <s v="Zuo"/>
    <s v="lin.zuo@calbaptist.edu"/>
    <s v="California Baptist University"/>
    <m/>
    <d v="2025-10-08T15:06:00"/>
    <n v="768936"/>
    <s v="Business Administration"/>
    <s v="Masters"/>
    <n v="0"/>
    <x v="1"/>
    <x v="0"/>
    <s v="Keep"/>
    <s v="Ashley"/>
  </r>
  <r>
    <n v="79395388"/>
    <s v="Daniel"/>
    <s v="Pineda"/>
    <s v="danielfernando.pineda@calbaptist.edu"/>
    <s v="California Baptist University"/>
    <m/>
    <d v="2025-10-08T15:06:00"/>
    <n v="459082"/>
    <s v="Civil Engineering"/>
    <s v="Senior"/>
    <n v="0"/>
    <x v="1"/>
    <x v="2"/>
    <s v="Keep"/>
    <s v="Danijel"/>
  </r>
  <r>
    <n v="79395394"/>
    <s v="Wyatt"/>
    <s v="Deering"/>
    <s v="wyatt.deering@calbaptist.edu"/>
    <s v="California Baptist University"/>
    <m/>
    <d v="2025-10-08T15:06:00"/>
    <n v="790997"/>
    <s v="Electrical/Computer Engr, Mechanical Engineering"/>
    <s v="Sophomore"/>
    <n v="0"/>
    <x v="1"/>
    <x v="2"/>
    <s v="Keep"/>
    <s v="Danijel"/>
  </r>
  <r>
    <n v="79395396"/>
    <s v="Eli"/>
    <s v="Fernandez"/>
    <s v="elixavier.fernandez@calbaptist.edu"/>
    <s v="California Baptist University"/>
    <m/>
    <d v="2025-10-08T15:06:00"/>
    <n v="770502"/>
    <s v="Civil Engineering"/>
    <s v="Junior"/>
    <n v="0"/>
    <x v="1"/>
    <x v="2"/>
    <s v="Keep"/>
    <s v="Danijel"/>
  </r>
  <r>
    <n v="79395427"/>
    <s v="Jorge"/>
    <s v="Rivera"/>
    <s v="jorge.rivera@calbaptist.edu"/>
    <s v="California Baptist University"/>
    <m/>
    <d v="2025-10-08T15:07:00"/>
    <n v="763436"/>
    <s v="Civil Engineering"/>
    <s v="Junior"/>
    <n v="0"/>
    <x v="1"/>
    <x v="2"/>
    <s v="Keep"/>
    <s v="Danijel"/>
  </r>
  <r>
    <n v="79395428"/>
    <s v="Jose"/>
    <s v="Mendoza"/>
    <s v="joser.mendoza@calbaptist.edu"/>
    <s v="California Baptist University"/>
    <m/>
    <d v="2025-10-08T15:07:00"/>
    <n v="761599"/>
    <s v="Mechanical Engineering"/>
    <s v="Senior"/>
    <n v="0"/>
    <x v="1"/>
    <x v="2"/>
    <s v="Keep"/>
    <s v="Danijel"/>
  </r>
  <r>
    <n v="79395448"/>
    <s v="Catherine"/>
    <s v="Oser"/>
    <s v="catieelizabeth.oser@calbaptist.edu"/>
    <s v="California Baptist University"/>
    <m/>
    <d v="2025-10-08T15:07:00"/>
    <n v="799883"/>
    <s v="Chemical Engineering"/>
    <s v="Freshman"/>
    <n v="0"/>
    <x v="1"/>
    <x v="2"/>
    <s v="Keep"/>
    <s v="Danijel"/>
  </r>
  <r>
    <n v="79395450"/>
    <s v="Hokulani"/>
    <s v="Howard"/>
    <s v="hokulani.howard@calbaptist.edu"/>
    <s v="California Baptist University"/>
    <m/>
    <d v="2025-10-08T15:07:00"/>
    <n v="798418"/>
    <s v="Biomedical Engineering"/>
    <s v="Freshman"/>
    <n v="0"/>
    <x v="1"/>
    <x v="2"/>
    <s v="Keep"/>
    <s v="Danijel"/>
  </r>
  <r>
    <n v="79395473"/>
    <s v="Amy"/>
    <s v="End"/>
    <s v="amylynn.end@calbaptist.edu"/>
    <s v="California Baptist University"/>
    <m/>
    <d v="2025-10-08T15:07:00"/>
    <n v="805076"/>
    <s v="Electrical/Computer Engr"/>
    <s v="Freshman"/>
    <n v="0"/>
    <x v="1"/>
    <x v="2"/>
    <s v="Keep"/>
    <s v="Danijel"/>
  </r>
  <r>
    <n v="79395478"/>
    <s v="Riley"/>
    <s v="Adams"/>
    <s v="rileykristopher.adams@calbaptist.edu"/>
    <s v="California Baptist University"/>
    <m/>
    <d v="2025-10-08T15:08:00"/>
    <n v="759713"/>
    <s v="Mechanical Engineering"/>
    <s v="Senior"/>
    <n v="0"/>
    <x v="1"/>
    <x v="2"/>
    <s v="Keep"/>
    <s v="Danijel"/>
  </r>
  <r>
    <n v="79395492"/>
    <s v="Jasmine"/>
    <s v="Lugo"/>
    <s v="jasminesarah.lugo@calbaptist.edu"/>
    <s v="California Baptist University"/>
    <m/>
    <d v="2025-10-08T15:08:00"/>
    <n v="789215"/>
    <s v="Construction Management"/>
    <s v="Sophomore"/>
    <n v="0"/>
    <x v="1"/>
    <x v="2"/>
    <s v="Keep"/>
    <s v="Danijel"/>
  </r>
  <r>
    <n v="79395609"/>
    <s v="Issac"/>
    <s v="Ruiz"/>
    <s v="issacmichael.ruiz@calbaptist.edu"/>
    <s v="California Baptist University"/>
    <m/>
    <d v="2025-10-08T15:10:00"/>
    <n v="774607"/>
    <s v="Chemical Engineering"/>
    <s v="Junior"/>
    <n v="0"/>
    <x v="1"/>
    <x v="2"/>
    <s v="Keep"/>
    <s v="Danijel"/>
  </r>
  <r>
    <n v="79395731"/>
    <s v="Naim"/>
    <s v="Khnifs"/>
    <s v="naim.khnifs@calbaptist.edu"/>
    <s v="California Baptist University"/>
    <m/>
    <d v="2025-10-08T15:12:00"/>
    <n v="794914"/>
    <s v="Construction Management"/>
    <s v="Junior"/>
    <n v="0"/>
    <x v="1"/>
    <x v="2"/>
    <s v="Keep"/>
    <s v="Danijel"/>
  </r>
  <r>
    <n v="79396030"/>
    <s v="Julie"/>
    <s v="Moncada"/>
    <s v="julie.moncada@calbaptist.edu"/>
    <s v="California Baptist University"/>
    <m/>
    <d v="2025-10-08T15:20:00"/>
    <n v="779536"/>
    <s v="Chemical Engineering"/>
    <s v="Sophomore"/>
    <n v="0"/>
    <x v="1"/>
    <x v="2"/>
    <s v="Keep"/>
    <s v="Danijel"/>
  </r>
  <r>
    <n v="79396039"/>
    <s v="Michael"/>
    <s v="Pettiford"/>
    <s v="michaelxavier.pettiford@calbaptist.edu"/>
    <s v="California Baptist University"/>
    <m/>
    <d v="2025-10-08T15:21:00"/>
    <n v="811242"/>
    <s v="Electrical/Computer Engr"/>
    <s v="Freshman"/>
    <n v="0"/>
    <x v="1"/>
    <x v="2"/>
    <s v="Keep"/>
    <s v="Danijel"/>
  </r>
  <r>
    <n v="79396044"/>
    <s v="Rodrigo"/>
    <s v="Alcaraz"/>
    <s v="rodrigof.alcaraz@calbaptist.edu"/>
    <s v="California Baptist University"/>
    <m/>
    <d v="2025-10-08T15:21:00"/>
    <n v="726487"/>
    <s v="Construction Management"/>
    <s v="Senior"/>
    <n v="0"/>
    <x v="1"/>
    <x v="2"/>
    <s v="Keep"/>
    <s v="Danijel"/>
  </r>
  <r>
    <n v="79396222"/>
    <s v="Hannah"/>
    <s v="Rehard"/>
    <s v="hannaherin.rehard@calbaptist.edu"/>
    <s v="California Baptist University"/>
    <m/>
    <d v="2025-10-08T15:25:00"/>
    <n v="798398"/>
    <s v="Computer Science"/>
    <s v="Freshman"/>
    <n v="0"/>
    <x v="1"/>
    <x v="2"/>
    <s v="Keep"/>
    <s v="Danijel"/>
  </r>
  <r>
    <n v="79396624"/>
    <s v="Alec"/>
    <s v="Berghorst"/>
    <s v="alecj.berghorst@calbaptist.edu"/>
    <s v="California Baptist University"/>
    <m/>
    <d v="2025-10-08T15:35:00"/>
    <n v="740280"/>
    <s v="Architecture"/>
    <s v="Masters"/>
    <n v="0"/>
    <x v="1"/>
    <x v="6"/>
    <s v="Keep"/>
    <s v="Danijel"/>
  </r>
  <r>
    <n v="79396641"/>
    <s v="Ricardo"/>
    <s v="Vargas-Silva"/>
    <s v="ricardo.vargassilva@calbaptist.edu"/>
    <s v="California Baptist University"/>
    <m/>
    <d v="2025-10-08T15:35:00"/>
    <n v="741216"/>
    <s v="Architecture"/>
    <s v="Masters"/>
    <n v="0"/>
    <x v="1"/>
    <x v="6"/>
    <s v="Keep"/>
    <s v="Danijel"/>
  </r>
  <r>
    <n v="79396644"/>
    <s v="Jack"/>
    <s v="Nied"/>
    <s v="jackthomas.nied@calbaptist.edu"/>
    <s v="California Baptist University"/>
    <m/>
    <d v="2025-10-08T15:35:00"/>
    <n v="772786"/>
    <s v="Mechanical Engineering"/>
    <s v="Junior"/>
    <n v="0"/>
    <x v="1"/>
    <x v="2"/>
    <s v="Keep"/>
    <s v="Danijel"/>
  </r>
  <r>
    <n v="79396650"/>
    <s v="Jayden"/>
    <s v="Summers"/>
    <s v="jaydenarthur.summers@calbaptist.edu"/>
    <s v="California Baptist University"/>
    <m/>
    <d v="2025-10-08T15:35:00"/>
    <n v="782302"/>
    <s v="Mechanical Engineering"/>
    <s v="Junior"/>
    <n v="0"/>
    <x v="1"/>
    <x v="2"/>
    <s v="Keep"/>
    <s v="Danijel"/>
  </r>
  <r>
    <n v="79396729"/>
    <s v="Matthew"/>
    <s v="Walker"/>
    <s v="matthewryan.walker@calbaptist.edu"/>
    <s v="California Baptist University"/>
    <m/>
    <d v="2025-10-08T15:37:00"/>
    <n v="758369"/>
    <s v="Mechanical Engineering"/>
    <s v="Senior"/>
    <n v="0"/>
    <x v="1"/>
    <x v="2"/>
    <s v="Keep"/>
    <s v="Danijel"/>
  </r>
  <r>
    <n v="79396734"/>
    <s v="Elijah"/>
    <s v="Lawson"/>
    <s v="elijahford.lawson@calbaptist.edu"/>
    <s v="California Baptist University"/>
    <m/>
    <d v="2025-10-08T15:37:00"/>
    <n v="802433"/>
    <s v="Engineering"/>
    <s v="Freshman"/>
    <n v="0"/>
    <x v="1"/>
    <x v="2"/>
    <s v="Keep"/>
    <s v="Danijel"/>
  </r>
  <r>
    <n v="79396737"/>
    <s v="Julia"/>
    <s v="Dagel"/>
    <s v="juliaa.dagel@calbaptist.edu"/>
    <s v="California Baptist University"/>
    <m/>
    <d v="2025-10-08T15:37:00"/>
    <n v="758695"/>
    <s v="Mechanical Engineering"/>
    <s v="Senior"/>
    <n v="0"/>
    <x v="1"/>
    <x v="2"/>
    <s v="Keep"/>
    <s v="Danijel"/>
  </r>
  <r>
    <n v="79396739"/>
    <s v="Gianna"/>
    <s v="Lawson"/>
    <s v="giannaeve.lawson@calbaptist.edu"/>
    <s v="California Baptist University"/>
    <m/>
    <d v="2025-10-08T15:38:00"/>
    <n v="763463"/>
    <s v="Biomedical Engineering"/>
    <s v="Senior"/>
    <n v="0"/>
    <x v="1"/>
    <x v="2"/>
    <s v="Keep"/>
    <s v="Danijel"/>
  </r>
  <r>
    <n v="79396832"/>
    <s v="Jeremy"/>
    <s v="Orozco"/>
    <s v="jeremyd.orozco@calbaptist.edu"/>
    <s v="California Baptist University"/>
    <m/>
    <d v="2025-10-08T15:40:00"/>
    <n v="776082"/>
    <s v="Computer Science"/>
    <s v="Sophomore"/>
    <n v="0"/>
    <x v="1"/>
    <x v="2"/>
    <s v="Keep"/>
    <s v="Danijel"/>
  </r>
  <r>
    <n v="79396898"/>
    <s v="Grace"/>
    <s v="Van Haaster"/>
    <s v="graceelizabeth.vanhaaster@calbaptist.edu"/>
    <s v="California Baptist University"/>
    <m/>
    <d v="2025-10-08T15:42:00"/>
    <n v="777667"/>
    <s v="Mechanical Engineering"/>
    <s v="Junior"/>
    <n v="0"/>
    <x v="1"/>
    <x v="2"/>
    <s v="Keep"/>
    <s v="Danijel"/>
  </r>
  <r>
    <n v="79396937"/>
    <s v="Garrett"/>
    <s v="Westwick"/>
    <s v="garrettmatthew.westwick@calbaptist.edu"/>
    <s v="California Baptist University"/>
    <m/>
    <d v="2025-10-08T15:43:00"/>
    <n v="780343"/>
    <s v="Civil Engineering"/>
    <s v="Senior"/>
    <n v="0"/>
    <x v="1"/>
    <x v="2"/>
    <s v="Keep"/>
    <s v="Danijel"/>
  </r>
  <r>
    <n v="79396997"/>
    <s v="Titus"/>
    <s v="Rehard"/>
    <s v="titus.rehard@calbaptist.edu"/>
    <s v="California Baptist University"/>
    <m/>
    <d v="2025-10-08T15:45:00"/>
    <n v="759811"/>
    <s v="Computer Science"/>
    <s v="Senior"/>
    <n v="0"/>
    <x v="1"/>
    <x v="2"/>
    <s v="Keep"/>
    <s v="Danijel"/>
  </r>
  <r>
    <n v="79397009"/>
    <s v="Andrew"/>
    <s v="Hollister"/>
    <s v="andrewjeffrey.hollister@calbaptist.edu"/>
    <s v="California Baptist University"/>
    <m/>
    <d v="2025-10-08T15:45:00"/>
    <n v="781611"/>
    <s v="Construction Management"/>
    <s v="Junior"/>
    <n v="0"/>
    <x v="1"/>
    <x v="2"/>
    <s v="Keep"/>
    <s v="Danijel"/>
  </r>
  <r>
    <n v="79397010"/>
    <s v="Logan"/>
    <s v="Foley"/>
    <s v="loganb.foley@calbaptist.edu"/>
    <s v="California Baptist University"/>
    <m/>
    <d v="2025-10-08T15:45:00"/>
    <n v="774264"/>
    <s v="Mechanical Engineering"/>
    <s v="Senior"/>
    <n v="0"/>
    <x v="1"/>
    <x v="2"/>
    <s v="Keep"/>
    <s v="Danijel"/>
  </r>
  <r>
    <n v="79397014"/>
    <s v="Micah"/>
    <s v="Pommer"/>
    <s v="micahstewart.pommer@calbaptist.edu"/>
    <s v="California Baptist University"/>
    <m/>
    <d v="2025-10-08T15:45:00"/>
    <n v="774768"/>
    <s v="Construction Management"/>
    <s v="Junior"/>
    <n v="0"/>
    <x v="1"/>
    <x v="2"/>
    <s v="Keep"/>
    <s v="Danijel"/>
  </r>
  <r>
    <n v="79397188"/>
    <s v="Fady"/>
    <s v="Baskhayroun"/>
    <s v="fady.baskhayroun@calbaptist.edu"/>
    <s v="California Baptist University"/>
    <m/>
    <d v="2025-10-08T15:50:00"/>
    <n v="802039"/>
    <s v="Mechanical Engineering"/>
    <s v="Freshman"/>
    <n v="0"/>
    <x v="1"/>
    <x v="2"/>
    <s v="Keep"/>
    <s v="Danijel"/>
  </r>
  <r>
    <n v="79397216"/>
    <s v="Lizbeth"/>
    <s v="Espinoza"/>
    <s v="lizbethisabel.espinoza@calbaptist.edu"/>
    <s v="California Baptist University"/>
    <m/>
    <d v="2025-10-08T15:51:00"/>
    <n v="802997"/>
    <s v="Biomedical Engineering"/>
    <s v="Sophomore"/>
    <n v="0"/>
    <x v="1"/>
    <x v="2"/>
    <s v="Keep"/>
    <s v="Danijel"/>
  </r>
  <r>
    <n v="79397217"/>
    <s v="Kaitlyn"/>
    <s v="Greene"/>
    <s v="kaitlyn.greene@calbaptist.edu"/>
    <s v="California Baptist University"/>
    <m/>
    <d v="2025-10-08T15:51:00"/>
    <n v="798727"/>
    <s v="Biomedical Engineering"/>
    <s v="Sophomore"/>
    <n v="0"/>
    <x v="1"/>
    <x v="2"/>
    <s v="Keep"/>
    <s v="Danijel"/>
  </r>
  <r>
    <n v="79397234"/>
    <s v="Victoria"/>
    <s v="Ugarte"/>
    <s v="victoriahennessy.ugarte@calbaptist.edu"/>
    <s v="California Baptist University"/>
    <m/>
    <d v="2025-10-08T15:51:00"/>
    <n v="736504"/>
    <s v="Chemical Engineering"/>
    <s v="Senior"/>
    <n v="0"/>
    <x v="1"/>
    <x v="2"/>
    <s v="Keep"/>
    <s v="Danijel"/>
  </r>
  <r>
    <n v="79397316"/>
    <s v="Jonah"/>
    <s v="Parker"/>
    <s v="jonahm.parker@calbaptist.edu"/>
    <s v="California Baptist University"/>
    <m/>
    <d v="2025-10-08T15:53:00"/>
    <n v="722887"/>
    <s v="Communication Studies"/>
    <s v="Alumni"/>
    <n v="0"/>
    <x v="1"/>
    <x v="1"/>
    <s v="Keep"/>
    <s v="Ashley"/>
  </r>
  <r>
    <n v="79397329"/>
    <s v="Logan"/>
    <s v="Clements"/>
    <s v="loganmicheal.clements@calbaptist.edu"/>
    <s v="California Baptist University"/>
    <m/>
    <d v="2025-10-08T15:54:00"/>
    <n v="775812"/>
    <s v="Computer Science"/>
    <s v="Junior"/>
    <n v="0"/>
    <x v="1"/>
    <x v="2"/>
    <s v="Keep"/>
    <s v="Danijel"/>
  </r>
  <r>
    <n v="79397337"/>
    <s v="William"/>
    <s v="Barrera"/>
    <s v="william.barrera@calbaptist.edu"/>
    <s v="California Baptist University"/>
    <m/>
    <d v="2025-10-08T15:54:00"/>
    <n v="811882"/>
    <s v="Construction Management"/>
    <s v="Freshman"/>
    <n v="0"/>
    <x v="1"/>
    <x v="2"/>
    <s v="Keep"/>
    <s v="Danijel"/>
  </r>
  <r>
    <n v="79397354"/>
    <s v="Anika"/>
    <s v="Ibnat Tuba"/>
    <s v="anika.ibnattuba@calbaptist.edu"/>
    <s v="California Baptist University"/>
    <m/>
    <d v="2025-10-08T15:54:00"/>
    <n v="806072"/>
    <s v="Biomedical Engineering"/>
    <s v="Junior"/>
    <n v="0"/>
    <x v="1"/>
    <x v="2"/>
    <s v="Keep"/>
    <s v="Danijel"/>
  </r>
  <r>
    <n v="79397459"/>
    <s v="Juan"/>
    <s v="Neri-Avila"/>
    <s v="juanmanuel.neriavila@calbaptist.edu"/>
    <s v="California Baptist University"/>
    <m/>
    <d v="2025-10-08T15:57:00"/>
    <n v="760463"/>
    <s v="Biomedical Engineering"/>
    <s v="Senior"/>
    <n v="0"/>
    <x v="1"/>
    <x v="2"/>
    <s v="Keep"/>
    <s v="Danijel"/>
  </r>
  <r>
    <n v="79397498"/>
    <s v="Juan"/>
    <s v="Mendoza Mondragon"/>
    <s v="juancarlos.mendozamondragon@calbaptist.edu"/>
    <s v="California Baptist University"/>
    <m/>
    <d v="2025-10-08T15:58:00"/>
    <n v="797487"/>
    <s v="Construction Management"/>
    <s v="Senior"/>
    <n v="0"/>
    <x v="1"/>
    <x v="2"/>
    <s v="Keep"/>
    <s v="Danijel"/>
  </r>
  <r>
    <n v="79397534"/>
    <s v="Andrew"/>
    <s v="Smith"/>
    <s v="andrewa.smith@calbaptist.edu"/>
    <s v="California Baptist University"/>
    <m/>
    <d v="2025-10-08T15:59:00"/>
    <n v="794141"/>
    <s v="Mechanical Engineering"/>
    <s v="Freshman"/>
    <n v="0"/>
    <x v="1"/>
    <x v="2"/>
    <s v="Keep"/>
    <s v="Danijel"/>
  </r>
  <r>
    <n v="79397606"/>
    <s v="Jaxon"/>
    <s v="Adrain"/>
    <s v="jaxon.adrain@calbaptist.edu"/>
    <s v="California Baptist University"/>
    <m/>
    <d v="2025-10-08T16:00:00"/>
    <n v="789165"/>
    <s v="Mechanical Engineering"/>
    <s v="Sophomore"/>
    <n v="0"/>
    <x v="1"/>
    <x v="2"/>
    <s v="Keep"/>
    <s v="Danijel"/>
  </r>
  <r>
    <n v="79397651"/>
    <s v="Joshua"/>
    <s v="Schmitt"/>
    <s v="joshua.schmitt@calbaptist.edu"/>
    <s v="California Baptist University"/>
    <m/>
    <d v="2025-10-08T16:01:00"/>
    <n v="802068"/>
    <s v="Civil Engineering"/>
    <s v="Senior"/>
    <n v="0"/>
    <x v="1"/>
    <x v="2"/>
    <s v="Keep"/>
    <s v="Danijel"/>
  </r>
  <r>
    <n v="79397698"/>
    <s v="Alan"/>
    <s v="Franco"/>
    <s v="alan.franco@calbaptist.edu"/>
    <s v="California Baptist University"/>
    <m/>
    <d v="2025-10-08T16:01:00"/>
    <n v="785521"/>
    <s v="Mechanical Engineering"/>
    <s v="Freshman"/>
    <n v="0"/>
    <x v="1"/>
    <x v="2"/>
    <s v="Keep"/>
    <s v="Danijel"/>
  </r>
  <r>
    <n v="79397722"/>
    <s v="Diane"/>
    <s v="Montellano"/>
    <s v="dianecastro.montellano@calbaptist.edu"/>
    <s v="California Baptist University"/>
    <m/>
    <d v="2025-10-08T16:02:00"/>
    <n v="809240"/>
    <s v="Civil Engineering"/>
    <s v="Senior"/>
    <n v="0"/>
    <x v="1"/>
    <x v="2"/>
    <s v="Keep"/>
    <s v="Danijel"/>
  </r>
  <r>
    <n v="79397738"/>
    <s v="Dania"/>
    <s v="Cordova"/>
    <s v="daniaalessandra.cordova@calbaptist.edu"/>
    <s v="California Baptist University"/>
    <m/>
    <d v="2025-10-08T16:02:00"/>
    <n v="787341"/>
    <s v="Construction Management"/>
    <s v="Sophomore"/>
    <n v="0"/>
    <x v="1"/>
    <x v="2"/>
    <s v="Keep"/>
    <s v="Danijel"/>
  </r>
  <r>
    <n v="79397749"/>
    <s v="William"/>
    <s v="Klein"/>
    <s v="william.klein@calbaptist.edu"/>
    <s v="California Baptist University"/>
    <m/>
    <d v="2025-10-08T16:02:00"/>
    <n v="793800"/>
    <s v="Mechanical Engineering"/>
    <s v="Junior"/>
    <n v="0"/>
    <x v="1"/>
    <x v="2"/>
    <s v="Keep"/>
    <s v="Danijel"/>
  </r>
  <r>
    <n v="79397789"/>
    <s v="Harrison"/>
    <s v="Tincknell"/>
    <s v="harrisongrant.tincknell@calbaptist.edu"/>
    <s v="California Baptist University"/>
    <m/>
    <d v="2025-10-08T16:03:00"/>
    <n v="672662"/>
    <s v="Business Administration"/>
    <s v="Alumni"/>
    <n v="0"/>
    <x v="1"/>
    <x v="0"/>
    <s v="Keep"/>
    <s v="Ashley"/>
  </r>
  <r>
    <n v="79397805"/>
    <s v="Michael"/>
    <s v="Armenta"/>
    <s v="michaelr.armenta@calbaptist.edu"/>
    <s v="California Baptist University"/>
    <m/>
    <d v="2025-10-08T16:04:00"/>
    <n v="787607"/>
    <s v="Business Administration"/>
    <s v="Sophomore"/>
    <n v="0"/>
    <x v="1"/>
    <x v="0"/>
    <s v="Keep"/>
    <s v="Ashley"/>
  </r>
  <r>
    <n v="79397861"/>
    <s v="Gabriel"/>
    <s v="Villegas"/>
    <s v="gabrieljames.villegas@calbaptist.edu"/>
    <s v="California Baptist University"/>
    <m/>
    <d v="2025-10-08T16:05:00"/>
    <n v="809760"/>
    <s v="Electrical/Computer Engr"/>
    <s v="Senior"/>
    <n v="0"/>
    <x v="1"/>
    <x v="2"/>
    <s v="Keep"/>
    <s v="Danijel"/>
  </r>
  <r>
    <n v="79397873"/>
    <s v="Ilish"/>
    <s v="Pena"/>
    <s v="ilish.pena@calbaptist.edu"/>
    <s v="California Baptist University"/>
    <m/>
    <d v="2025-10-08T16:05:00"/>
    <n v="795407"/>
    <s v="Chemical Engineering"/>
    <s v="Senior"/>
    <n v="0"/>
    <x v="1"/>
    <x v="2"/>
    <s v="Keep"/>
    <s v="Danijel"/>
  </r>
  <r>
    <n v="79397889"/>
    <s v="Jesus"/>
    <s v="Vargas"/>
    <s v="jesusangel.vargas@calbaptist.edu"/>
    <s v="California Baptist University"/>
    <m/>
    <d v="2025-10-08T16:06:00"/>
    <n v="789010"/>
    <s v="Mechanical Engineering"/>
    <s v="Sophomore"/>
    <n v="0"/>
    <x v="1"/>
    <x v="2"/>
    <s v="Keep"/>
    <s v="Danijel"/>
  </r>
  <r>
    <n v="79398017"/>
    <s v="William"/>
    <s v="Crowell"/>
    <s v="williamgabrielpierce.crowell@calbaptist.edu"/>
    <s v="California Baptist University"/>
    <m/>
    <d v="2025-10-08T16:07:00"/>
    <n v="765436"/>
    <s v="Mechanical Engineering"/>
    <s v="Senior"/>
    <n v="0"/>
    <x v="1"/>
    <x v="2"/>
    <s v="Keep"/>
    <s v="Danijel"/>
  </r>
  <r>
    <n v="79398051"/>
    <s v="Matthew"/>
    <s v="Poonoosamy"/>
    <s v="matthewsundrasen.poonoosamy@calbaptist.edu"/>
    <s v="California Baptist University"/>
    <m/>
    <d v="2025-10-08T16:08:00"/>
    <n v="777303"/>
    <s v="Biomedical Engineering"/>
    <s v="Sophomore"/>
    <n v="0"/>
    <x v="1"/>
    <x v="2"/>
    <s v="Keep"/>
    <s v="Danijel"/>
  </r>
  <r>
    <n v="79398093"/>
    <s v="Christian"/>
    <s v="Lack"/>
    <s v="christian.lack@calbaptist.edu"/>
    <s v="California Baptist University"/>
    <m/>
    <d v="2025-10-08T16:09:00"/>
    <n v="776675"/>
    <s v="Mechanical Engineering"/>
    <s v="Senior"/>
    <n v="0"/>
    <x v="1"/>
    <x v="2"/>
    <s v="Keep"/>
    <s v="Danijel"/>
  </r>
  <r>
    <n v="79398095"/>
    <s v="Jason"/>
    <s v="Hensley"/>
    <s v="jasonc.hensley@calbaptist.edu"/>
    <s v="California Baptist University"/>
    <m/>
    <d v="2025-10-08T16:09:00"/>
    <n v="796822"/>
    <s v="Computer Science"/>
    <s v="Senior"/>
    <n v="0"/>
    <x v="1"/>
    <x v="2"/>
    <s v="Keep"/>
    <s v="Danijel"/>
  </r>
  <r>
    <n v="79398112"/>
    <s v="Brandon"/>
    <s v="Carney"/>
    <s v="brandonj.carney@calbaptist.edu"/>
    <s v="California Baptist University"/>
    <m/>
    <d v="2025-10-08T16:09:00"/>
    <n v="785270"/>
    <s v="Mechanical Engineering"/>
    <s v="Junior"/>
    <n v="0"/>
    <x v="1"/>
    <x v="2"/>
    <s v="Keep"/>
    <s v="Danijel"/>
  </r>
  <r>
    <n v="79398142"/>
    <s v="Josue"/>
    <s v="Hernandez"/>
    <s v="josue.hernandez1@calbaptist.edu"/>
    <s v="California Baptist University"/>
    <m/>
    <d v="2025-10-08T16:10:00"/>
    <n v="731865"/>
    <s v="Construction Management"/>
    <s v="Senior"/>
    <n v="0"/>
    <x v="1"/>
    <x v="2"/>
    <s v="Keep"/>
    <s v="Danijel"/>
  </r>
  <r>
    <n v="79398192"/>
    <s v="Ryan"/>
    <s v="Ringenberg"/>
    <s v="ryanjoseph.ringenberg@calbaptist.edu"/>
    <s v="California Baptist University"/>
    <m/>
    <d v="2025-10-08T16:10:00"/>
    <n v="799552"/>
    <s v="Mechanical Engineering"/>
    <s v="Freshman"/>
    <n v="0"/>
    <x v="1"/>
    <x v="2"/>
    <s v="Keep"/>
    <s v="Danijel"/>
  </r>
  <r>
    <n v="79398247"/>
    <s v="Jessalyn"/>
    <s v="Qualls"/>
    <s v="jessalyndawn.qualls@calbaptist.edu"/>
    <s v="California Baptist University"/>
    <m/>
    <d v="2025-10-08T16:12:00"/>
    <n v="789885"/>
    <s v="Creative Writing"/>
    <s v="Sophomore"/>
    <n v="0"/>
    <x v="1"/>
    <x v="1"/>
    <s v="Keep"/>
    <s v="Ashley"/>
  </r>
  <r>
    <n v="79398315"/>
    <s v="Landon"/>
    <s v="Sabins"/>
    <s v="landonmateo.sabins@calbaptist.edu"/>
    <s v="California Baptist University"/>
    <m/>
    <d v="2025-10-08T16:14:00"/>
    <n v="803846"/>
    <s v="Civil Engineering"/>
    <s v="Freshman"/>
    <n v="0"/>
    <x v="1"/>
    <x v="2"/>
    <s v="Keep"/>
    <s v="Danijel"/>
  </r>
  <r>
    <n v="79398318"/>
    <s v="Lucas"/>
    <s v="Schilz"/>
    <s v="lucaspauldanger.schilz@calbaptist.edu"/>
    <s v="California Baptist University"/>
    <m/>
    <d v="2025-10-08T16:14:00"/>
    <n v="802519"/>
    <s v="Chemical Engineering"/>
    <s v="Freshman"/>
    <n v="0"/>
    <x v="1"/>
    <x v="2"/>
    <s v="Keep"/>
    <s v="Danijel"/>
  </r>
  <r>
    <n v="79398331"/>
    <s v="Ryan"/>
    <s v="Price"/>
    <s v="ryanl.price@calbaptist.edu"/>
    <s v="California Baptist University"/>
    <m/>
    <d v="2025-10-08T16:14:00"/>
    <n v="802598"/>
    <s v="Mechanical Engineering"/>
    <s v="Freshman"/>
    <n v="0"/>
    <x v="1"/>
    <x v="2"/>
    <s v="Keep"/>
    <s v="Danijel"/>
  </r>
  <r>
    <n v="79398337"/>
    <s v="Cesar"/>
    <s v="Challenger"/>
    <s v="cesartimothy.challenger@calbaptist.edu"/>
    <s v="California Baptist University"/>
    <m/>
    <d v="2025-10-08T16:14:00"/>
    <n v="802485"/>
    <s v="Civil Engineering"/>
    <s v="Freshman"/>
    <n v="0"/>
    <x v="1"/>
    <x v="2"/>
    <s v="Keep"/>
    <s v="Danijel"/>
  </r>
  <r>
    <n v="79398338"/>
    <s v="Joshua"/>
    <s v="Breyer"/>
    <s v="joshuaparker.breyer@calbaptist.edu"/>
    <s v="California Baptist University"/>
    <m/>
    <d v="2025-10-08T16:14:00"/>
    <n v="804940"/>
    <s v="Civil Engineering"/>
    <s v="Freshman"/>
    <n v="0"/>
    <x v="1"/>
    <x v="2"/>
    <s v="Keep"/>
    <s v="Danijel"/>
  </r>
  <r>
    <n v="79398394"/>
    <s v="Kathleen"/>
    <s v="Granger"/>
    <s v="kathleenmary.granger@calbaptist.edu"/>
    <s v="California Baptist University"/>
    <m/>
    <d v="2025-10-08T16:16:00"/>
    <n v="803232"/>
    <s v="Mechanical Engineering"/>
    <s v="Sophomore"/>
    <n v="0"/>
    <x v="1"/>
    <x v="2"/>
    <s v="Keep"/>
    <s v="Danijel"/>
  </r>
  <r>
    <n v="79398433"/>
    <s v="Carson"/>
    <s v="Woodard"/>
    <s v="carsonjames.woodard@calbaptist.edu"/>
    <s v="California Baptist University"/>
    <m/>
    <d v="2025-10-08T16:17:00"/>
    <n v="779567"/>
    <s v="Mechanical Engineering"/>
    <s v="Junior"/>
    <n v="0"/>
    <x v="1"/>
    <x v="2"/>
    <s v="Keep"/>
    <s v="Danijel"/>
  </r>
  <r>
    <n v="79398548"/>
    <s v="Peter"/>
    <s v="Eiles"/>
    <s v="peterandrew.eiles@calbaptist.edu"/>
    <s v="California Baptist University"/>
    <m/>
    <d v="2025-10-08T16:20:00"/>
    <n v="793912"/>
    <s v="Civil Engineering"/>
    <s v="Sophomore"/>
    <n v="0"/>
    <x v="1"/>
    <x v="2"/>
    <s v="Keep"/>
    <s v="Danijel"/>
  </r>
  <r>
    <n v="79398560"/>
    <s v="Joshua"/>
    <s v="Patel"/>
    <s v="joshua.patel@calbaptist.edu"/>
    <s v="California Baptist University"/>
    <m/>
    <d v="2025-10-08T16:21:00"/>
    <n v="793520"/>
    <s v="Construction Management"/>
    <s v="Sophomore"/>
    <n v="0"/>
    <x v="1"/>
    <x v="2"/>
    <s v="Keep"/>
    <s v="Danijel"/>
  </r>
  <r>
    <n v="79398659"/>
    <s v="Alexander"/>
    <s v="Roeder"/>
    <s v="alexanderjames.roeder@calbaptist.edu"/>
    <s v="California Baptist University"/>
    <m/>
    <d v="2025-10-08T16:23:00"/>
    <n v="802202"/>
    <s v="Mechanical Engineering"/>
    <s v="Sophomore"/>
    <n v="0"/>
    <x v="1"/>
    <x v="2"/>
    <s v="Keep"/>
    <s v="Danijel"/>
  </r>
  <r>
    <n v="79398684"/>
    <s v="William"/>
    <s v="Simonton"/>
    <s v="williamdylan.simonton@calbaptist.edu"/>
    <s v="California Baptist University"/>
    <m/>
    <d v="2025-10-08T16:24:00"/>
    <n v="764134"/>
    <s v="Mechanical Engineering"/>
    <s v="Senior"/>
    <n v="0"/>
    <x v="1"/>
    <x v="2"/>
    <s v="Keep"/>
    <s v="Danijel"/>
  </r>
  <r>
    <n v="79398701"/>
    <s v="Emma"/>
    <s v="Catiller"/>
    <s v="emmanoelle.catiller@calbaptist.edu"/>
    <s v="California Baptist University"/>
    <m/>
    <d v="2025-10-08T16:24:00"/>
    <n v="799239"/>
    <s v="Computer Science"/>
    <s v="Freshman"/>
    <n v="0"/>
    <x v="1"/>
    <x v="2"/>
    <s v="Keep"/>
    <s v="Danijel"/>
  </r>
  <r>
    <n v="79398734"/>
    <s v="Jenna"/>
    <s v="Hofman"/>
    <s v="jennalynn.hofman@calbaptist.edu"/>
    <s v="California Baptist University"/>
    <m/>
    <d v="2025-10-08T16:25:00"/>
    <n v="762592"/>
    <s v="Civil Engineering"/>
    <s v="Senior"/>
    <n v="0"/>
    <x v="1"/>
    <x v="2"/>
    <s v="Keep"/>
    <s v="Danijel"/>
  </r>
  <r>
    <n v="79398758"/>
    <s v="Azam"/>
    <s v="Shaikh"/>
    <s v="azam.shaikh@calbaptist.edu"/>
    <s v="California Baptist University"/>
    <m/>
    <d v="2025-10-08T16:25:00"/>
    <n v="750647"/>
    <s v="Business Administration"/>
    <s v="Alumni"/>
    <n v="0"/>
    <x v="1"/>
    <x v="0"/>
    <s v="Keep"/>
    <s v="Ashley"/>
  </r>
  <r>
    <n v="79398778"/>
    <s v="Kathleen"/>
    <s v="Nehrbass"/>
    <s v="kathleenruth.nehrbass@calbaptist.edu"/>
    <s v="California Baptist University"/>
    <m/>
    <d v="2025-10-08T16:26:00"/>
    <n v="765167"/>
    <s v="Chemical Engineering"/>
    <s v="Senior"/>
    <n v="0"/>
    <x v="1"/>
    <x v="2"/>
    <s v="Keep"/>
    <s v="Danijel"/>
  </r>
  <r>
    <n v="79398878"/>
    <s v="Jaden"/>
    <s v="Wright"/>
    <s v="jaden.wright@calbaptist.edu"/>
    <s v="California Baptist University"/>
    <m/>
    <d v="2025-10-08T16:28:00"/>
    <n v="785857"/>
    <s v="Mechanical Engineering"/>
    <s v="Sophomore"/>
    <n v="0"/>
    <x v="1"/>
    <x v="2"/>
    <s v="Keep"/>
    <s v="Danijel"/>
  </r>
  <r>
    <n v="79398952"/>
    <s v="Jacob"/>
    <s v="Fiala"/>
    <s v="jacobmartin.fiala@calbaptist.edu"/>
    <s v="California Baptist University"/>
    <m/>
    <d v="2025-10-08T16:29:00"/>
    <n v="757140"/>
    <s v="Civil Engineering"/>
    <s v="Senior"/>
    <n v="0"/>
    <x v="1"/>
    <x v="2"/>
    <s v="Keep"/>
    <s v="Danijel"/>
  </r>
  <r>
    <n v="79399020"/>
    <s v="Jonah"/>
    <s v="Olsen"/>
    <s v="jonahedward.olsen@calbaptist.edu"/>
    <s v="California Baptist University"/>
    <m/>
    <d v="2025-10-08T16:31:00"/>
    <n v="775075"/>
    <s v="Christian Studies, Civil Engineering"/>
    <s v="Senior"/>
    <n v="0"/>
    <x v="1"/>
    <x v="3"/>
    <s v="Keep"/>
    <s v="Erick"/>
  </r>
  <r>
    <n v="79399189"/>
    <s v="Sander"/>
    <s v="Johnson"/>
    <s v="sandertimothy.johnson@calbaptist.edu"/>
    <s v="California Baptist University"/>
    <m/>
    <d v="2025-10-08T16:35:00"/>
    <n v="795561"/>
    <s v="Mechanical Engineering"/>
    <s v="Sophomore"/>
    <n v="0"/>
    <x v="1"/>
    <x v="2"/>
    <s v="Keep"/>
    <s v="Danijel"/>
  </r>
  <r>
    <n v="79399344"/>
    <s v="Joshua"/>
    <s v="Ramirez"/>
    <s v="joshuadavid.ramirez@calbaptist.edu"/>
    <s v="California Baptist University"/>
    <m/>
    <d v="2025-10-08T16:41:00"/>
    <n v="760678"/>
    <s v="Mechanical Engineering"/>
    <s v="Senior"/>
    <n v="0"/>
    <x v="1"/>
    <x v="2"/>
    <s v="Keep"/>
    <s v="Danijel"/>
  </r>
  <r>
    <n v="79399372"/>
    <s v="Ethan"/>
    <s v="Pulley"/>
    <s v="ethanmichael.pulley@calbaptist.edu"/>
    <s v="California Baptist University"/>
    <m/>
    <d v="2025-10-08T16:42:00"/>
    <n v="792491"/>
    <s v="Computer Info Technology"/>
    <s v="Senior"/>
    <n v="0"/>
    <x v="1"/>
    <x v="2"/>
    <s v="Keep"/>
    <s v="Danijel"/>
  </r>
  <r>
    <n v="79399488"/>
    <s v="Robert"/>
    <s v="Powell"/>
    <s v="robertjohn.powell@calbaptist.edu"/>
    <s v="California Baptist University"/>
    <m/>
    <d v="2025-10-08T16:45:00"/>
    <n v="789648"/>
    <s v="Electrical/Computer Engr"/>
    <s v="Sophomore"/>
    <n v="0"/>
    <x v="1"/>
    <x v="2"/>
    <s v="Keep"/>
    <s v="Danijel"/>
  </r>
  <r>
    <n v="79399493"/>
    <s v="Noah"/>
    <s v="Wolf"/>
    <s v="noahlee.wolf@calbaptist.edu"/>
    <s v="California Baptist University"/>
    <m/>
    <d v="2025-10-08T16:45:00"/>
    <n v="789640"/>
    <s v="Mechanical Engineering"/>
    <s v="Sophomore"/>
    <n v="0"/>
    <x v="1"/>
    <x v="2"/>
    <s v="Keep"/>
    <s v="Danijel"/>
  </r>
  <r>
    <n v="79399536"/>
    <s v="Paul"/>
    <s v="Kelly"/>
    <s v="pauljoseph.kelly@calbaptist.edu"/>
    <s v="California Baptist University"/>
    <m/>
    <d v="2025-10-08T16:47:00"/>
    <n v="787580"/>
    <s v="Mechanical Engineering"/>
    <s v="Sophomore"/>
    <n v="0"/>
    <x v="1"/>
    <x v="2"/>
    <s v="Keep"/>
    <s v="Danijel"/>
  </r>
  <r>
    <n v="79399667"/>
    <s v="Ava"/>
    <s v="Barbee"/>
    <s v="avarose.barbee@calbaptist.edu"/>
    <s v="California Baptist University"/>
    <m/>
    <d v="2025-10-08T16:52:00"/>
    <n v="785527"/>
    <s v="Mechanical Engineering"/>
    <s v="Sophomore"/>
    <n v="0"/>
    <x v="1"/>
    <x v="2"/>
    <s v="Keep"/>
    <s v="Danijel"/>
  </r>
  <r>
    <n v="79399728"/>
    <s v="Joe"/>
    <s v="Yang"/>
    <s v="joee.yang@calbaptist.edu"/>
    <s v="California Baptist University"/>
    <m/>
    <d v="2025-10-08T16:53:00"/>
    <n v="774919"/>
    <s v="Mathematics"/>
    <s v="Junior"/>
    <n v="0"/>
    <x v="1"/>
    <x v="1"/>
    <s v="Keep"/>
    <s v="Ashley"/>
  </r>
  <r>
    <n v="79399738"/>
    <s v="Grace"/>
    <s v="Frisbee"/>
    <s v="graceelizabeth.frisbee@calbaptist.edu"/>
    <s v="California Baptist University"/>
    <m/>
    <d v="2025-10-08T16:54:00"/>
    <n v="774274"/>
    <s v="Chemical Engineering"/>
    <s v="Senior"/>
    <n v="0"/>
    <x v="1"/>
    <x v="2"/>
    <s v="Keep"/>
    <s v="Danijel"/>
  </r>
  <r>
    <n v="79399760"/>
    <s v="Natalie"/>
    <s v="Pina"/>
    <s v="nataliek.pina@calbaptist.edu"/>
    <s v="California Baptist University"/>
    <m/>
    <d v="2025-10-08T16:54:00"/>
    <n v="766715"/>
    <s v="Chemical Engineering"/>
    <s v="Senior"/>
    <n v="0"/>
    <x v="1"/>
    <x v="2"/>
    <s v="Keep"/>
    <s v="Danijel"/>
  </r>
  <r>
    <n v="79399921"/>
    <s v="Johnathan"/>
    <s v="Fierro"/>
    <s v="johnathant.fierro@calbaptist.edu"/>
    <s v="California Baptist University"/>
    <m/>
    <d v="2025-10-08T16:58:00"/>
    <n v="779453"/>
    <s v="Computer Science"/>
    <s v="Sophomore"/>
    <n v="0"/>
    <x v="1"/>
    <x v="2"/>
    <s v="Keep"/>
    <s v="Danijel"/>
  </r>
  <r>
    <n v="79400254"/>
    <s v="Javier"/>
    <s v="Sanchez"/>
    <s v="javierjose.sanchez@calbaptist.edu"/>
    <s v="California Baptist University"/>
    <m/>
    <d v="2025-10-08T17:07:00"/>
    <n v="789639"/>
    <s v="Civil Engineering"/>
    <s v="Sophomore"/>
    <n v="0"/>
    <x v="1"/>
    <x v="2"/>
    <s v="Keep"/>
    <s v="Danijel"/>
  </r>
  <r>
    <n v="79400292"/>
    <s v="Jay"/>
    <s v="Patel"/>
    <s v="jayn.patel@calbaptist.edu"/>
    <s v="California Baptist University"/>
    <m/>
    <d v="2025-10-08T17:07:00"/>
    <n v="790831"/>
    <s v="Computer Science"/>
    <s v="Freshman"/>
    <n v="0"/>
    <x v="1"/>
    <x v="2"/>
    <s v="Keep"/>
    <s v="Danijel"/>
  </r>
  <r>
    <n v="79400309"/>
    <s v="Nicholas"/>
    <s v="Cammarato"/>
    <s v="nicholassteven.cammarato@calbaptist.edu"/>
    <s v="California Baptist University"/>
    <m/>
    <d v="2025-10-08T17:08:00"/>
    <n v="759852"/>
    <s v="Criminal Justice, Philosophy"/>
    <s v="Senior"/>
    <n v="0"/>
    <x v="1"/>
    <x v="1"/>
    <s v="Keep"/>
    <s v="Ashley"/>
  </r>
  <r>
    <n v="79400325"/>
    <s v="Elizabeth"/>
    <s v="Dahlgren"/>
    <s v="elizabethmorgan.dahlgren@calbaptist.edu"/>
    <s v="California Baptist University"/>
    <m/>
    <d v="2025-10-08T17:08:00"/>
    <n v="800348"/>
    <s v="Computer Science"/>
    <s v="Sophomore"/>
    <n v="0"/>
    <x v="1"/>
    <x v="2"/>
    <s v="Keep"/>
    <s v="Danijel"/>
  </r>
  <r>
    <n v="79400609"/>
    <s v="William"/>
    <s v="Sims"/>
    <s v="williamfrederick.sims@calbaptist.edu"/>
    <s v="California Baptist University"/>
    <m/>
    <d v="2025-10-08T17:17:00"/>
    <n v="758041"/>
    <s v="International Studies, Mechanical Engineering"/>
    <s v="Senior"/>
    <n v="0"/>
    <x v="1"/>
    <x v="1"/>
    <s v="Keep"/>
    <s v="Ashley"/>
  </r>
  <r>
    <n v="79400610"/>
    <s v="Samuel"/>
    <s v="Berkebile"/>
    <s v="samuelthomas.berkebile@calbaptist.edu"/>
    <s v="California Baptist University"/>
    <m/>
    <d v="2025-10-08T17:17:00"/>
    <n v="761244"/>
    <s v="Chemical Engineering"/>
    <s v="Senior"/>
    <n v="0"/>
    <x v="1"/>
    <x v="2"/>
    <s v="Keep"/>
    <s v="Danijel"/>
  </r>
  <r>
    <n v="79400670"/>
    <s v="Abigail"/>
    <s v="Smith"/>
    <s v="abigailgrace.smith@calbaptist.edu"/>
    <s v="California Baptist University"/>
    <m/>
    <d v="2025-10-08T17:19:00"/>
    <n v="758479"/>
    <s v="Intercultural Studies, Spanish"/>
    <s v="Junior"/>
    <n v="0"/>
    <x v="1"/>
    <x v="3"/>
    <s v="Keep"/>
    <s v="Erick"/>
  </r>
  <r>
    <n v="79400732"/>
    <s v="Brooke"/>
    <s v="Hunter"/>
    <s v="brookegianna.hunter@calbaptist.edu"/>
    <s v="California Baptist University"/>
    <m/>
    <d v="2025-10-08T17:21:00"/>
    <n v="785387"/>
    <s v="Computer Science"/>
    <s v="Junior"/>
    <n v="0"/>
    <x v="1"/>
    <x v="2"/>
    <s v="Keep"/>
    <s v="Danijel"/>
  </r>
  <r>
    <n v="79400738"/>
    <s v="Janae"/>
    <s v="Frazier"/>
    <s v="janaea.frazier@calbaptist.edu"/>
    <s v="California Baptist University"/>
    <m/>
    <d v="2025-10-08T17:21:00"/>
    <n v="784895"/>
    <s v="Biomedical Engineering"/>
    <s v="Sophomore"/>
    <n v="0"/>
    <x v="1"/>
    <x v="2"/>
    <s v="Keep"/>
    <s v="Danijel"/>
  </r>
  <r>
    <n v="79400790"/>
    <s v="Benjamin"/>
    <s v="Artiga"/>
    <s v="benjaminshiloh.artiga@calbaptist.edu"/>
    <s v="California Baptist University"/>
    <m/>
    <d v="2025-10-08T17:23:00"/>
    <n v="808828"/>
    <s v="Civil Engineering"/>
    <s v="Freshman"/>
    <n v="0"/>
    <x v="1"/>
    <x v="2"/>
    <s v="Keep"/>
    <s v="Danijel"/>
  </r>
  <r>
    <n v="79400829"/>
    <s v="Matthew"/>
    <s v="Chan"/>
    <s v="matthewrobert.chan@calbaptist.edu"/>
    <s v="California Baptist University"/>
    <m/>
    <d v="2025-10-08T17:25:00"/>
    <n v="756368"/>
    <s v="Chemical Engineering"/>
    <s v="Junior"/>
    <n v="0"/>
    <x v="1"/>
    <x v="2"/>
    <s v="Keep"/>
    <s v="Danijel"/>
  </r>
  <r>
    <n v="79401179"/>
    <s v="Christopher"/>
    <s v="Bragg"/>
    <s v="christopherwesley.bragg@calbaptist.edu"/>
    <s v="California Baptist University"/>
    <m/>
    <d v="2025-10-08T17:36:00"/>
    <n v="785700"/>
    <s v="Mechanical Engineering"/>
    <s v="Sophomore"/>
    <n v="0"/>
    <x v="1"/>
    <x v="2"/>
    <s v="Keep"/>
    <s v="Danijel"/>
  </r>
  <r>
    <n v="77400004"/>
    <s v="Amedee"/>
    <s v="Ngano"/>
    <s v="amedee.ngano@calbaptist.edu"/>
    <s v="California Baptist University"/>
    <d v="2025-09-02T11:16:00"/>
    <d v="2025-11-13T13:50:00"/>
    <n v="769540"/>
    <s v="Nursing"/>
    <s v="Senior"/>
    <n v="0"/>
    <x v="2"/>
    <x v="8"/>
    <s v="Keep"/>
    <s v="Erick"/>
  </r>
  <r>
    <n v="77520926"/>
    <s v="Jessalyn"/>
    <s v="Qualls"/>
    <s v="jessalyndawn.qualls@calbaptist.edu"/>
    <s v="California Baptist University"/>
    <d v="2025-09-03T14:41:00"/>
    <d v="2025-11-13T13:03:00"/>
    <n v="789885"/>
    <s v="Creative Writing"/>
    <s v="Sophomore"/>
    <n v="0"/>
    <x v="2"/>
    <x v="1"/>
    <s v="Keep"/>
    <s v="Ashley"/>
  </r>
  <r>
    <n v="77524602"/>
    <s v="Mason"/>
    <s v="Espinoza"/>
    <s v="masonnicholas.espinoza@calbaptist.edu"/>
    <s v="California Baptist University"/>
    <d v="2025-09-03T15:17:00"/>
    <d v="2025-11-13T14:08:00"/>
    <n v="781762"/>
    <s v="Construction Management"/>
    <s v="Junior"/>
    <n v="0"/>
    <x v="2"/>
    <x v="2"/>
    <s v="Keep"/>
    <s v="Danijel"/>
  </r>
  <r>
    <n v="77677920"/>
    <s v="Richard"/>
    <s v="Talley"/>
    <s v="richards.talley@calbaptist.edu"/>
    <s v="California Baptist University"/>
    <d v="2025-09-06T13:23:00"/>
    <d v="2025-11-13T13:11:00"/>
    <n v="746006"/>
    <s v="Nursing"/>
    <s v="Senior"/>
    <n v="0"/>
    <x v="2"/>
    <x v="8"/>
    <s v="Keep"/>
    <s v="Erick"/>
  </r>
  <r>
    <n v="78994406"/>
    <s v="Kiaurra"/>
    <s v="Grinstead"/>
    <s v="kiaurra.grinstead@calbaptist.edu"/>
    <s v="California Baptist University"/>
    <d v="2025-09-30T00:01:00"/>
    <d v="2025-11-13T14:20:00"/>
    <n v="807581"/>
    <s v="Indstrl Organiztnl Psych"/>
    <s v="Masters"/>
    <n v="0"/>
    <x v="2"/>
    <x v="4"/>
    <s v="Keep"/>
    <s v="Elizabeth"/>
  </r>
  <r>
    <n v="79036873"/>
    <s v="Jordan"/>
    <s v="Arca"/>
    <s v="jordanleanne.arca@calbaptist.edu"/>
    <s v="California Baptist University"/>
    <d v="2025-09-30T12:11:00"/>
    <d v="2025-11-13T13:27:00"/>
    <n v="757435"/>
    <s v="Communication Studies, Psychology"/>
    <s v="Senior"/>
    <n v="0"/>
    <x v="2"/>
    <x v="1"/>
    <s v="Keep"/>
    <s v="Ashley"/>
  </r>
  <r>
    <n v="79239120"/>
    <s v="Sanika"/>
    <s v="Pawar"/>
    <s v="sanikadilip.pawar@calbaptist.edu"/>
    <s v="California Baptist University"/>
    <d v="2025-10-05T12:26:00"/>
    <d v="2025-11-13T13:42:00"/>
    <n v="777555"/>
    <s v="Information Tech Mgmt"/>
    <s v="Alumni"/>
    <n v="0"/>
    <x v="2"/>
    <x v="0"/>
    <s v="Keep"/>
    <s v="Ashley"/>
  </r>
  <r>
    <n v="79343165"/>
    <s v="Madison"/>
    <s v="Ritarita"/>
    <s v="madisonmarie.ritarita@calbaptist.edu"/>
    <s v="California Baptist University"/>
    <d v="2025-10-07T18:30:00"/>
    <d v="2025-11-13T13:07:00"/>
    <n v="758090"/>
    <s v="Mechanical Engineering"/>
    <s v="Senior"/>
    <n v="0"/>
    <x v="2"/>
    <x v="2"/>
    <s v="Keep"/>
    <s v="Danijel"/>
  </r>
  <r>
    <n v="79376179"/>
    <s v="Mirna"/>
    <s v="Garcia"/>
    <s v="mirnaerendira.garcia@calbaptist.edu"/>
    <s v="California Baptist University"/>
    <d v="2025-10-08T11:09:00"/>
    <d v="2025-11-13T13:00:00"/>
    <n v="806456"/>
    <s v="Criminal Justice"/>
    <s v="Sophomore"/>
    <n v="0"/>
    <x v="2"/>
    <x v="1"/>
    <s v="Keep"/>
    <s v="Ashley"/>
  </r>
  <r>
    <n v="79470011"/>
    <s v="Riya"/>
    <s v="Darji"/>
    <s v="riyalalabhai.darji@calbaptist.edu"/>
    <s v="California Baptist University"/>
    <d v="2025-10-10T18:08:00"/>
    <d v="2025-11-13T13:23:00"/>
    <n v="767393"/>
    <s v="Information Tech Mgmt"/>
    <s v="Masters"/>
    <n v="0"/>
    <x v="2"/>
    <x v="0"/>
    <s v="Keep"/>
    <s v="Ashley"/>
  </r>
  <r>
    <n v="79531715"/>
    <s v="Samantha"/>
    <s v="Knapp"/>
    <s v="samanthapaige.knapp@calbaptist.edu"/>
    <s v="California Baptist University"/>
    <d v="2025-10-14T10:41:00"/>
    <d v="2025-11-13T13:01:00"/>
    <n v="809109"/>
    <s v="Business Administration"/>
    <s v="Freshman"/>
    <n v="0"/>
    <x v="2"/>
    <x v="0"/>
    <s v="Keep"/>
    <s v="Ashley"/>
  </r>
  <r>
    <n v="79556788"/>
    <s v="Jessica"/>
    <s v="Obledo"/>
    <s v="jessicairene.obledo@calbaptist.edu"/>
    <s v="California Baptist University"/>
    <d v="2025-10-14T21:56:00"/>
    <d v="2025-11-13T13:24:00"/>
    <n v="794060"/>
    <s v="Psychology"/>
    <s v="Senior"/>
    <n v="0"/>
    <x v="2"/>
    <x v="4"/>
    <s v="Keep"/>
    <s v="Elizabeth"/>
  </r>
  <r>
    <n v="79671324"/>
    <s v="Megan"/>
    <s v="Rakoski"/>
    <s v="megana.rakoski@calbaptist.edu"/>
    <s v="California Baptist University"/>
    <d v="2025-10-18T19:45:00"/>
    <d v="2025-11-13T12:57:00"/>
    <n v="775604"/>
    <s v="History"/>
    <s v="Junior"/>
    <n v="0"/>
    <x v="2"/>
    <x v="1"/>
    <s v="Keep"/>
    <s v="Ashley"/>
  </r>
  <r>
    <n v="79725653"/>
    <s v="Jasmine"/>
    <s v="Contreras"/>
    <s v="jasminestarr.contreras@calbaptist.edu"/>
    <s v="California Baptist University"/>
    <d v="2025-10-21T09:25:00"/>
    <d v="2025-11-13T13:13:00"/>
    <n v="748485"/>
    <s v="Nursing"/>
    <s v="Senior"/>
    <n v="0"/>
    <x v="2"/>
    <x v="8"/>
    <s v="Keep"/>
    <s v="Erick"/>
  </r>
  <r>
    <n v="79725725"/>
    <s v="Haydee"/>
    <s v="Munoz-Dionicio"/>
    <s v="haydeezulay.munozdionicio@calbaptist.edu"/>
    <s v="California Baptist University"/>
    <d v="2025-10-21T09:26:00"/>
    <d v="2025-11-13T13:15:00"/>
    <n v="747397"/>
    <s v="Nursing"/>
    <s v="Senior"/>
    <n v="0"/>
    <x v="2"/>
    <x v="8"/>
    <s v="Keep"/>
    <s v="Erick"/>
  </r>
  <r>
    <n v="79740028"/>
    <s v="Jisauri"/>
    <s v="Duarte"/>
    <s v="jisauriivan.duarte@calbaptist.edu"/>
    <s v="California Baptist University"/>
    <d v="2025-10-21T12:42:00"/>
    <d v="2025-11-13T13:26:00"/>
    <n v="773295"/>
    <s v="Construction Management"/>
    <s v="Junior"/>
    <n v="0"/>
    <x v="2"/>
    <x v="2"/>
    <s v="Keep"/>
    <s v="Danijel"/>
  </r>
  <r>
    <n v="79744185"/>
    <s v="Cossette"/>
    <s v="Campos"/>
    <s v="cossettedanielle.campos@calbaptist.edu"/>
    <s v="California Baptist University"/>
    <d v="2025-10-21T14:09:00"/>
    <d v="2025-11-13T13:08:00"/>
    <n v="800186"/>
    <s v="Biomedical Sciences"/>
    <s v="Freshman"/>
    <n v="0"/>
    <x v="2"/>
    <x v="5"/>
    <s v="Keep"/>
    <s v="Lindsay"/>
  </r>
  <r>
    <n v="79769556"/>
    <s v="Braden"/>
    <s v="Houston"/>
    <s v="bradenedward.houston@calbaptist.edu"/>
    <s v="California Baptist University"/>
    <d v="2025-10-22T09:44:00"/>
    <d v="2025-11-13T13:09:00"/>
    <n v="759049"/>
    <s v="Sociology, Psychology"/>
    <s v="Senior"/>
    <n v="0"/>
    <x v="2"/>
    <x v="4"/>
    <s v="Keep"/>
    <s v="Elizabeth"/>
  </r>
  <r>
    <n v="79781739"/>
    <s v="Nicolas"/>
    <s v="Lopez"/>
    <s v="nicolascesar.lopez@calbaptist.edu"/>
    <s v="California Baptist University"/>
    <d v="2025-10-22T12:17:00"/>
    <d v="2025-11-13T13:05:00"/>
    <n v="786889"/>
    <s v="Computer Info Technology"/>
    <s v="Senior"/>
    <n v="0"/>
    <x v="2"/>
    <x v="2"/>
    <s v="Keep"/>
    <s v="Danijel"/>
  </r>
  <r>
    <n v="79782404"/>
    <s v="Isaac"/>
    <s v="Vass"/>
    <s v="isaac.vass@calbaptist.edu"/>
    <s v="California Baptist University"/>
    <d v="2025-10-22T12:27:00"/>
    <d v="2025-11-13T13:00:00"/>
    <n v="771034"/>
    <s v="Computer Science"/>
    <s v="Senior"/>
    <n v="0"/>
    <x v="2"/>
    <x v="2"/>
    <s v="Keep"/>
    <s v="Danijel"/>
  </r>
  <r>
    <n v="79795298"/>
    <s v="Elizabeth"/>
    <s v="Suggs"/>
    <s v="elizabeth.suggs@calbaptist.edu"/>
    <s v="California Baptist University"/>
    <d v="2025-10-22T17:04:00"/>
    <d v="2025-11-13T13:14:00"/>
    <n v="771671"/>
    <s v="Philosophy, Psychology"/>
    <s v="Junior"/>
    <n v="0"/>
    <x v="2"/>
    <x v="1"/>
    <s v="Keep"/>
    <s v="Ashley"/>
  </r>
  <r>
    <n v="79912023"/>
    <s v="Kailani_Nanea"/>
    <s v="Balbas"/>
    <s v="kailaninanearecaido.balbas@calbaptist.edu"/>
    <s v="California Baptist University"/>
    <d v="2025-10-28T09:33:00"/>
    <d v="2025-11-13T13:03:00"/>
    <n v="766749"/>
    <s v="Aviation Management, Aviation Flight"/>
    <s v="Senior"/>
    <n v="0"/>
    <x v="2"/>
    <x v="2"/>
    <s v="Keep"/>
    <s v="Danijel"/>
  </r>
  <r>
    <n v="79917631"/>
    <s v="Frank"/>
    <s v="Charolla"/>
    <s v="frankmartin.charolla@calbaptist.edu"/>
    <s v="California Baptist University"/>
    <d v="2025-10-28T10:32:00"/>
    <d v="2025-11-13T13:02:00"/>
    <n v="780262"/>
    <s v="Aviation Flight"/>
    <s v="Senior"/>
    <n v="0"/>
    <x v="2"/>
    <x v="2"/>
    <s v="Keep"/>
    <s v="Danijel"/>
  </r>
  <r>
    <n v="79937647"/>
    <s v="Khoi"/>
    <s v="Van"/>
    <s v="khoiducnguyen.van@calbaptist.edu"/>
    <s v="California Baptist University"/>
    <d v="2025-10-28T21:15:00"/>
    <d v="2025-11-13T13:51:00"/>
    <n v="808950"/>
    <s v="Aviation Flight"/>
    <s v="Junior"/>
    <n v="0"/>
    <x v="2"/>
    <x v="2"/>
    <s v="Keep"/>
    <s v="Danijel"/>
  </r>
  <r>
    <n v="79959177"/>
    <s v="Giselle"/>
    <s v="Arreola"/>
    <s v="giselle.arreola@calbaptist.edu"/>
    <s v="California Baptist University"/>
    <d v="2025-10-29T12:10:00"/>
    <d v="2025-11-13T13:14:00"/>
    <n v="764202"/>
    <s v="Philosophy, Business Administration"/>
    <s v="Senior"/>
    <n v="0"/>
    <x v="2"/>
    <x v="1"/>
    <s v="Keep"/>
    <s v="Ashley"/>
  </r>
  <r>
    <n v="79961986"/>
    <s v="Sydney"/>
    <s v="Culp"/>
    <s v="sydneychristina.culp@calbaptist.edu"/>
    <s v="California Baptist University"/>
    <d v="2025-10-29T13:04:00"/>
    <d v="2025-11-13T13:01:00"/>
    <n v="756441"/>
    <s v="Business Administration"/>
    <s v="Senior"/>
    <n v="0"/>
    <x v="2"/>
    <x v="0"/>
    <s v="Keep"/>
    <s v="Ashley"/>
  </r>
  <r>
    <n v="79967281"/>
    <s v="Amanda"/>
    <s v="Younes"/>
    <s v="amanda.younes@calbaptist.edu"/>
    <s v="California Baptist University"/>
    <d v="2025-10-29T14:54:00"/>
    <d v="2025-11-13T13:19:00"/>
    <n v="800879"/>
    <s v="Business Administration"/>
    <s v="Masters"/>
    <n v="0"/>
    <x v="2"/>
    <x v="0"/>
    <s v="Keep"/>
    <s v="Ashley"/>
  </r>
  <r>
    <n v="79972262"/>
    <s v="Hailey"/>
    <s v="Hohmann"/>
    <s v="haileypaige.hohmann@calbaptist.edu"/>
    <s v="California Baptist University"/>
    <d v="2025-10-29T19:30:00"/>
    <d v="2025-11-13T13:10:00"/>
    <n v="776867"/>
    <s v="Anthropology, Marketing"/>
    <s v="Senior"/>
    <n v="0"/>
    <x v="2"/>
    <x v="1"/>
    <s v="Keep"/>
    <s v="Ashley"/>
  </r>
  <r>
    <n v="79973107"/>
    <s v="Luke"/>
    <s v="Myers"/>
    <s v="lukethomas.myers@calbaptist.edu"/>
    <s v="California Baptist University"/>
    <d v="2025-10-29T21:12:00"/>
    <d v="2025-11-13T13:51:00"/>
    <n v="794423"/>
    <s v="Business Administration"/>
    <s v="Sophomore"/>
    <n v="0"/>
    <x v="2"/>
    <x v="0"/>
    <s v="Keep"/>
    <s v="Ashley"/>
  </r>
  <r>
    <n v="79997563"/>
    <s v="Nancy"/>
    <s v="Jwaied"/>
    <s v="nancygloria.jwaied@calbaptist.edu"/>
    <s v="California Baptist University"/>
    <d v="2025-10-30T17:23:00"/>
    <d v="2025-11-13T13:36:00"/>
    <n v="799232"/>
    <s v="Public Health"/>
    <s v="Freshman"/>
    <n v="0"/>
    <x v="2"/>
    <x v="5"/>
    <s v="Keep"/>
    <s v="Lindsay"/>
  </r>
  <r>
    <n v="80017015"/>
    <s v="Reetvy"/>
    <s v="Patel"/>
    <s v="reetvyhiren.patel@calbaptist.edu"/>
    <s v="California Baptist University"/>
    <d v="2025-11-01T16:47:00"/>
    <d v="2025-11-13T13:21:00"/>
    <n v="767433"/>
    <s v="Architecture"/>
    <s v="Senior"/>
    <n v="0"/>
    <x v="2"/>
    <x v="6"/>
    <s v="Keep"/>
    <s v="Danijel"/>
  </r>
  <r>
    <n v="80017554"/>
    <s v="Brian"/>
    <s v="Gonzalez"/>
    <s v="briana.gonzalez1@calbaptist.edu"/>
    <s v="California Baptist University"/>
    <d v="2025-11-01T20:00:00"/>
    <d v="2025-11-13T14:19:00"/>
    <n v="805808"/>
    <s v="Psychology, Business Administration"/>
    <s v="Masters"/>
    <n v="0"/>
    <x v="2"/>
    <x v="4"/>
    <s v="Keep"/>
    <s v="Elizabeth"/>
  </r>
  <r>
    <n v="80025761"/>
    <s v="Md Naveed"/>
    <s v="Ahmed"/>
    <s v="mdnaveed.ahmed@calbaptist.edu"/>
    <s v="California Baptist University"/>
    <d v="2025-11-03T03:26:00"/>
    <d v="2025-11-13T13:00:00"/>
    <n v="796963"/>
    <s v="Information Tech Mgmt"/>
    <s v="Masters"/>
    <n v="0"/>
    <x v="2"/>
    <x v="0"/>
    <s v="Keep"/>
    <s v="Ashley"/>
  </r>
  <r>
    <n v="80031654"/>
    <s v="Mary"/>
    <s v="Bridget"/>
    <s v="maryhelen.bridget@calbaptist.edu"/>
    <s v="California Baptist University"/>
    <d v="2025-11-03T07:05:00"/>
    <d v="2025-11-13T13:22:00"/>
    <n v="806956"/>
    <s v="Counseling Psychology"/>
    <s v="Masters"/>
    <n v="0"/>
    <x v="2"/>
    <x v="4"/>
    <s v="Keep"/>
    <s v="Elizabeth"/>
  </r>
  <r>
    <n v="80086769"/>
    <s v="Jesus"/>
    <s v="Miranda Flores"/>
    <s v="jesusalejandro.mirandaflores@calbaptist.edu"/>
    <s v="California Baptist University"/>
    <d v="2025-11-04T17:43:00"/>
    <d v="2025-11-13T13:29:00"/>
    <n v="807616"/>
    <s v="Biology"/>
    <s v="Freshman"/>
    <n v="0"/>
    <x v="2"/>
    <x v="5"/>
    <s v="Keep"/>
    <s v="Lindsay"/>
  </r>
  <r>
    <n v="80088253"/>
    <s v="Lea"/>
    <s v="Bendantunguka"/>
    <s v="leauwera.bendantunguka@calbaptist.edu"/>
    <s v="California Baptist University"/>
    <d v="2025-11-04T20:14:00"/>
    <d v="2025-11-13T13:57:00"/>
    <n v="795828"/>
    <s v="International Studies"/>
    <s v="Senior"/>
    <n v="0"/>
    <x v="2"/>
    <x v="1"/>
    <s v="Keep"/>
    <s v="Ashley"/>
  </r>
  <r>
    <n v="80089232"/>
    <s v="Joud"/>
    <s v="Aghyorli Zalt"/>
    <s v="joud.aghyorlizalt@calbaptist.edu"/>
    <s v="California Baptist University"/>
    <d v="2025-11-04T23:25:00"/>
    <d v="2025-11-13T13:48:00"/>
    <n v="789228"/>
    <s v="Public Health"/>
    <s v="Alumni"/>
    <n v="0"/>
    <x v="2"/>
    <x v="5"/>
    <s v="Keep"/>
    <s v="Lindsay"/>
  </r>
  <r>
    <n v="80106273"/>
    <s v="Emily"/>
    <s v="Drossel"/>
    <s v="emilyariana.drossel@calbaptist.edu"/>
    <s v="California Baptist University"/>
    <d v="2025-11-05T11:36:00"/>
    <d v="2025-11-13T13:31:00"/>
    <n v="766859"/>
    <s v="Business Administration"/>
    <s v="Masters"/>
    <n v="0"/>
    <x v="2"/>
    <x v="0"/>
    <s v="Keep"/>
    <s v="Ashley"/>
  </r>
  <r>
    <n v="80134292"/>
    <s v="Elisha"/>
    <s v="Cadaing"/>
    <s v="elishayoung.cadaing@calbaptist.edu"/>
    <s v="California Baptist University"/>
    <d v="2025-11-06T10:31:00"/>
    <d v="2025-11-13T14:00:00"/>
    <n v="796717"/>
    <s v="Finance"/>
    <s v="Freshman"/>
    <n v="0"/>
    <x v="2"/>
    <x v="0"/>
    <s v="Keep"/>
    <s v="Ashley"/>
  </r>
  <r>
    <n v="80149242"/>
    <s v="Tyler"/>
    <s v="Mansheim"/>
    <s v="tylermatthew.mansheim@calbaptist.edu"/>
    <s v="California Baptist University"/>
    <d v="2025-11-06T18:03:00"/>
    <d v="2025-11-13T13:56:00"/>
    <n v="768722"/>
    <s v="Business Administration"/>
    <s v="Masters"/>
    <n v="0"/>
    <x v="2"/>
    <x v="0"/>
    <s v="Keep"/>
    <s v="Ashley"/>
  </r>
  <r>
    <n v="80150427"/>
    <s v="Stephen"/>
    <s v="Lyles"/>
    <s v="stephen.lyles@calbaptist.edu"/>
    <s v="California Baptist University"/>
    <d v="2025-11-06T20:54:00"/>
    <d v="2025-11-13T14:05:00"/>
    <n v="587226"/>
    <s v="Business Administration"/>
    <s v="Masters"/>
    <n v="0"/>
    <x v="2"/>
    <x v="0"/>
    <s v="Keep"/>
    <s v="Ashley"/>
  </r>
  <r>
    <n v="80157474"/>
    <s v="Delaney"/>
    <s v="Cordes"/>
    <s v="delaneykate.cordes@calbaptist.edu"/>
    <s v="California Baptist University"/>
    <d v="2025-11-07T09:48:00"/>
    <d v="2025-11-13T13:19:00"/>
    <n v="807906"/>
    <s v="Creative Writing, Exercise Science"/>
    <s v="Freshman"/>
    <n v="0"/>
    <x v="2"/>
    <x v="1"/>
    <s v="Keep"/>
    <s v="Ashley"/>
  </r>
  <r>
    <n v="80161611"/>
    <s v="Grace"/>
    <s v="Chi"/>
    <s v="graceh.chi@calbaptist.edu"/>
    <s v="California Baptist University"/>
    <d v="2025-11-07T12:15:00"/>
    <d v="2025-11-13T13:20:00"/>
    <n v="791714"/>
    <s v="Marketing"/>
    <s v="Sophomore"/>
    <n v="0"/>
    <x v="2"/>
    <x v="0"/>
    <s v="Keep"/>
    <s v="Ashley"/>
  </r>
  <r>
    <n v="80165235"/>
    <s v="Brennan"/>
    <s v="Cosgrove"/>
    <s v="brennandavid.cosgrove@calbaptist.edu"/>
    <s v="California Baptist University"/>
    <d v="2025-11-07T18:05:00"/>
    <d v="2025-11-13T14:26:00"/>
    <n v="771149"/>
    <s v="Civil Engineering"/>
    <s v="Junior"/>
    <n v="0"/>
    <x v="2"/>
    <x v="2"/>
    <s v="Keep"/>
    <s v="Danijel"/>
  </r>
  <r>
    <n v="80167173"/>
    <s v="Adedotun"/>
    <s v="Akinsunmi"/>
    <s v="adedotunabiola.akinsunmi@calbaptist.edu"/>
    <s v="California Baptist University"/>
    <d v="2025-11-08T10:16:00"/>
    <d v="2025-11-13T13:20:00"/>
    <n v="750857"/>
    <s v="Information Tech Mgmt"/>
    <s v="Masters"/>
    <n v="0"/>
    <x v="2"/>
    <x v="0"/>
    <s v="Keep"/>
    <s v="Ashley"/>
  </r>
  <r>
    <n v="80168494"/>
    <s v="Lyle"/>
    <s v="Schroeder"/>
    <s v="lyleharvey.schroeder@calbaptist.edu"/>
    <s v="California Baptist University"/>
    <d v="2025-11-08T19:26:00"/>
    <d v="2025-11-13T13:15:00"/>
    <n v="765305"/>
    <s v="Philosophy, Business Administration"/>
    <s v="Junior"/>
    <n v="0"/>
    <x v="2"/>
    <x v="1"/>
    <s v="Keep"/>
    <s v="Ashley"/>
  </r>
  <r>
    <n v="80168537"/>
    <s v="Ember"/>
    <s v="Bloxham"/>
    <s v="emberreann.bloxham@calbaptist.edu"/>
    <s v="California Baptist University"/>
    <d v="2025-11-08T19:45:00"/>
    <d v="2025-11-13T14:13:00"/>
    <n v="798839"/>
    <s v="Forensic Chemistry"/>
    <s v="Junior"/>
    <n v="0"/>
    <x v="2"/>
    <x v="1"/>
    <s v="Keep"/>
    <s v="Ashley"/>
  </r>
  <r>
    <n v="80179916"/>
    <s v="Zachary"/>
    <s v="Conquest"/>
    <s v="zacharyjames.conquest@calbaptist.edu"/>
    <s v="California Baptist University"/>
    <d v="2025-11-10T09:05:00"/>
    <d v="2025-11-13T13:01:00"/>
    <n v="756701"/>
    <s v="English"/>
    <s v="Senior"/>
    <n v="0"/>
    <x v="2"/>
    <x v="1"/>
    <s v="Keep"/>
    <s v="Ashley"/>
  </r>
  <r>
    <n v="80186883"/>
    <s v="Claire"/>
    <s v="Allardyce"/>
    <s v="clairemarie.allardyce@calbaptist.edu"/>
    <s v="California Baptist University"/>
    <d v="2025-11-10T12:03:00"/>
    <d v="2025-11-13T13:07:00"/>
    <n v="773062"/>
    <s v="Business Administration"/>
    <s v="Sophomore"/>
    <n v="0"/>
    <x v="2"/>
    <x v="0"/>
    <s v="Keep"/>
    <s v="Ashley"/>
  </r>
  <r>
    <n v="80195944"/>
    <s v="Diego"/>
    <s v="Patterson"/>
    <s v="diegochristopher.patterson@calbaptist.edu"/>
    <s v="California Baptist University"/>
    <d v="2025-11-10T18:20:00"/>
    <d v="2025-11-13T13:00:00"/>
    <n v="761633"/>
    <s v="Computer Science"/>
    <s v="Junior"/>
    <n v="0"/>
    <x v="2"/>
    <x v="2"/>
    <s v="Keep"/>
    <s v="Danijel"/>
  </r>
  <r>
    <n v="80196473"/>
    <s v="Grace"/>
    <s v="Villagomez Arellano"/>
    <s v="grace.villagomezarellano@calbaptist.edu"/>
    <s v="California Baptist University"/>
    <d v="2025-11-10T19:34:00"/>
    <d v="2025-11-13T13:42:00"/>
    <n v="803924"/>
    <s v="Architecture"/>
    <s v="Freshman"/>
    <n v="0"/>
    <x v="2"/>
    <x v="6"/>
    <s v="Keep"/>
    <s v="Danijel"/>
  </r>
  <r>
    <n v="80208170"/>
    <s v="Jose Luis"/>
    <s v="Pineda"/>
    <s v="joseluis.pineda@calbaptist.edu"/>
    <s v="California Baptist University"/>
    <d v="2025-11-11T11:01:00"/>
    <d v="2025-11-13T13:02:00"/>
    <n v="777735"/>
    <s v="Nursing"/>
    <s v="Senior"/>
    <n v="0"/>
    <x v="2"/>
    <x v="8"/>
    <s v="Keep"/>
    <s v="Erick"/>
  </r>
  <r>
    <n v="80208613"/>
    <s v="Johanna"/>
    <s v="Zamano"/>
    <s v="johannaa.zamano@calbaptist.edu"/>
    <s v="California Baptist University"/>
    <d v="2025-11-11T11:10:00"/>
    <d v="2025-11-13T13:51:00"/>
    <n v="803065"/>
    <s v="Health Science"/>
    <s v="Freshman"/>
    <n v="0"/>
    <x v="2"/>
    <x v="5"/>
    <s v="Keep"/>
    <s v="Lindsay"/>
  </r>
  <r>
    <n v="80209367"/>
    <s v="Daniel"/>
    <s v="Gnandt"/>
    <s v="danielmilad.gnandt@calbaptist.edu"/>
    <s v="California Baptist University"/>
    <d v="2025-11-11T11:31:00"/>
    <d v="2025-11-13T13:06:00"/>
    <n v="812130"/>
    <s v="Business Administration"/>
    <s v="Masters"/>
    <n v="0"/>
    <x v="2"/>
    <x v="0"/>
    <s v="Keep"/>
    <s v="Ashley"/>
  </r>
  <r>
    <n v="80211202"/>
    <s v="Kayla"/>
    <s v="Pankey"/>
    <s v="kaylaa.pankey@calbaptist.edu"/>
    <s v="California Baptist University"/>
    <d v="2025-11-11T12:46:00"/>
    <d v="2025-11-13T13:51:00"/>
    <n v="803076"/>
    <s v="Business Administration"/>
    <s v="Freshman"/>
    <n v="0"/>
    <x v="2"/>
    <x v="0"/>
    <s v="Keep"/>
    <s v="Ashley"/>
  </r>
  <r>
    <n v="80216308"/>
    <s v="Lucas"/>
    <s v="Donovan"/>
    <s v="lucaschristian.donovan@calbaptist.edu"/>
    <s v="California Baptist University"/>
    <d v="2025-11-11T17:43:00"/>
    <d v="2025-11-13T13:45:00"/>
    <n v="786413"/>
    <s v="Accounting"/>
    <s v="Junior"/>
    <n v="0"/>
    <x v="2"/>
    <x v="0"/>
    <s v="Keep"/>
    <s v="Ashley"/>
  </r>
  <r>
    <n v="80221488"/>
    <s v="Annie"/>
    <s v="Whitney"/>
    <s v="anniemargaret.whitney@calbaptist.edu"/>
    <s v="California Baptist University"/>
    <d v="2025-11-12T07:39:00"/>
    <d v="2025-11-13T13:06:00"/>
    <n v="784896"/>
    <s v="Aviation Management"/>
    <s v="Sophomore"/>
    <n v="0"/>
    <x v="2"/>
    <x v="2"/>
    <s v="Keep"/>
    <s v="Danijel"/>
  </r>
  <r>
    <n v="80225521"/>
    <s v="Clarissa"/>
    <s v="Flores"/>
    <s v="clarissalizette.flores@calbaptist.edu"/>
    <s v="California Baptist University"/>
    <d v="2025-11-12T09:24:00"/>
    <d v="2025-11-13T13:53:00"/>
    <n v="807444"/>
    <s v="Psychology"/>
    <s v="Junior"/>
    <n v="0"/>
    <x v="2"/>
    <x v="4"/>
    <s v="Keep"/>
    <s v="Elizabeth"/>
  </r>
  <r>
    <n v="80226452"/>
    <s v="Natalia"/>
    <s v="Martin"/>
    <s v="natalia.martin@calbaptist.edu"/>
    <s v="California Baptist University"/>
    <d v="2025-11-12T09:46:00"/>
    <d v="2025-11-13T13:25:00"/>
    <n v="809916"/>
    <s v="Kinesiology"/>
    <s v="Junior"/>
    <n v="0"/>
    <x v="2"/>
    <x v="5"/>
    <s v="Keep"/>
    <s v="Lindsay"/>
  </r>
  <r>
    <n v="80229431"/>
    <s v="Katie"/>
    <s v="Domke"/>
    <s v="kaitlynlaurel.domke@calbaptist.edu"/>
    <s v="California Baptist University"/>
    <d v="2025-11-12T10:47:00"/>
    <d v="2025-11-13T13:01:00"/>
    <n v="762930"/>
    <s v="Computer Science"/>
    <s v="Senior"/>
    <n v="0"/>
    <x v="2"/>
    <x v="2"/>
    <s v="Keep"/>
    <s v="Danijel"/>
  </r>
  <r>
    <n v="80230977"/>
    <s v="Alejandro G."/>
    <s v="Gomez"/>
    <s v="alejandrog.gomez@calbaptist.edu"/>
    <s v="California Baptist University"/>
    <d v="2025-11-12T11:25:00"/>
    <d v="2025-11-13T14:36:00"/>
    <n v="699188"/>
    <s v="Mechanical Engineering"/>
    <s v="Senior"/>
    <n v="0"/>
    <x v="2"/>
    <x v="2"/>
    <s v="Keep"/>
    <s v="Danijel"/>
  </r>
  <r>
    <n v="80234460"/>
    <s v="Jacqueline"/>
    <s v="Zazueta"/>
    <s v="jacquelineveronica.zazueta@calbaptist.edu"/>
    <s v="California Baptist University"/>
    <d v="2025-11-12T12:57:00"/>
    <d v="2025-11-13T13:10:00"/>
    <n v="760906"/>
    <s v="Anthropology"/>
    <s v="Senior"/>
    <n v="0"/>
    <x v="2"/>
    <x v="1"/>
    <s v="Keep"/>
    <s v="Ashley"/>
  </r>
  <r>
    <n v="80240953"/>
    <s v="Emma"/>
    <s v="Blake"/>
    <s v="emmaeleanor.blake@calbaptist.edu"/>
    <s v="California Baptist University"/>
    <d v="2025-11-12T18:09:00"/>
    <d v="2025-11-13T13:13:00"/>
    <n v="759030"/>
    <s v="Christian Studies, Liberal Arts"/>
    <s v="Senior"/>
    <n v="0"/>
    <x v="2"/>
    <x v="3"/>
    <s v="Keep"/>
    <s v="Erick"/>
  </r>
  <r>
    <n v="80241111"/>
    <s v="Cole"/>
    <s v="Townsend"/>
    <s v="coleray.townsend@calbaptist.edu"/>
    <s v="California Baptist University"/>
    <d v="2025-11-12T18:31:00"/>
    <d v="2025-11-13T14:18:00"/>
    <n v="793923"/>
    <s v="Marketing"/>
    <s v="Senior"/>
    <n v="0"/>
    <x v="2"/>
    <x v="0"/>
    <s v="Keep"/>
    <s v="Ashley"/>
  </r>
  <r>
    <n v="80241647"/>
    <s v="Jhun"/>
    <s v="Bagro"/>
    <s v="jhun.bagro@calbaptist.edu"/>
    <s v="California Baptist University"/>
    <d v="2025-11-12T19:59:00"/>
    <d v="2025-11-13T13:02:00"/>
    <n v="786052"/>
    <s v="Cybersecurity"/>
    <s v="Alumni"/>
    <n v="0"/>
    <x v="2"/>
    <x v="2"/>
    <s v="Keep"/>
    <s v="Danijel"/>
  </r>
  <r>
    <n v="80242039"/>
    <s v="Naomi"/>
    <s v="Hekman"/>
    <s v="naomirenee.hekman@calbaptist.edu"/>
    <s v="California Baptist University"/>
    <d v="2025-11-12T21:20:00"/>
    <d v="2025-11-13T13:39:00"/>
    <n v="757853"/>
    <s v="Mathematics"/>
    <s v="Senior"/>
    <n v="0"/>
    <x v="2"/>
    <x v="1"/>
    <s v="Keep"/>
    <s v="Ashley"/>
  </r>
  <r>
    <n v="80242624"/>
    <s v="Joselyn"/>
    <s v="Enciso"/>
    <s v="joselynf.enciso@calbaptist.edu"/>
    <s v="California Baptist University"/>
    <d v="2025-11-13T02:17:00"/>
    <d v="2025-11-13T13:27:00"/>
    <n v="785682"/>
    <s v="Mechanical Engineering"/>
    <s v="Junior"/>
    <n v="0"/>
    <x v="2"/>
    <x v="2"/>
    <s v="Keep"/>
    <s v="Danijel"/>
  </r>
  <r>
    <n v="80245367"/>
    <s v="Jean"/>
    <s v="Turcutto"/>
    <s v="jeanringo.turcutto@calbaptist.edu"/>
    <s v="California Baptist University"/>
    <d v="2025-11-13T07:40:00"/>
    <d v="2025-11-13T13:01:00"/>
    <n v="771816"/>
    <s v="Business Administration"/>
    <s v="Senior"/>
    <n v="0"/>
    <x v="2"/>
    <x v="0"/>
    <s v="Keep"/>
    <s v="Ashley"/>
  </r>
  <r>
    <n v="80247464"/>
    <s v="Penelope"/>
    <s v="Perez"/>
    <s v="peneloperain.perez@calbaptist.edu"/>
    <s v="California Baptist University"/>
    <d v="2025-11-13T08:47:00"/>
    <d v="2025-11-13T13:32:00"/>
    <n v="784611"/>
    <s v="Psychology"/>
    <s v="Senior"/>
    <n v="0"/>
    <x v="2"/>
    <x v="4"/>
    <s v="Keep"/>
    <s v="Elizabeth"/>
  </r>
  <r>
    <n v="80248479"/>
    <s v="Nya"/>
    <s v="Lucas"/>
    <s v="nyaangelique.lucas@calbaptist.edu"/>
    <s v="California Baptist University"/>
    <d v="2025-11-13T09:07:00"/>
    <d v="2025-11-13T13:36:00"/>
    <n v="782076"/>
    <s v="International Business"/>
    <s v="Junior"/>
    <n v="0"/>
    <x v="2"/>
    <x v="0"/>
    <s v="Keep"/>
    <s v="Ashley"/>
  </r>
  <r>
    <n v="80249201"/>
    <s v="McKenna"/>
    <s v="Williams"/>
    <s v="mckennareese.williams@calbaptist.edu"/>
    <s v="California Baptist University"/>
    <d v="2025-11-13T09:29:00"/>
    <d v="2025-11-13T13:01:00"/>
    <n v="760536"/>
    <s v="Public Relations"/>
    <s v="Senior"/>
    <n v="0"/>
    <x v="2"/>
    <x v="1"/>
    <s v="Keep"/>
    <s v="Ashley"/>
  </r>
  <r>
    <n v="80251541"/>
    <s v="Minyoung"/>
    <s v="Jung"/>
    <s v="minyoung.jung@calbaptist.edu"/>
    <s v="California Baptist University"/>
    <d v="2025-11-13T10:42:00"/>
    <d v="2025-11-13T13:48:00"/>
    <n v="798012"/>
    <s v="Christian Studies, Accounting"/>
    <s v="Freshman"/>
    <n v="0"/>
    <x v="2"/>
    <x v="3"/>
    <s v="Keep"/>
    <s v="Erick"/>
  </r>
  <r>
    <n v="80251719"/>
    <s v="Kelly"/>
    <s v="Santos"/>
    <s v="kelly.santos@calbaptist.edu"/>
    <s v="California Baptist University"/>
    <d v="2025-11-13T10:47:00"/>
    <d v="2025-11-13T13:01:00"/>
    <n v="767587"/>
    <s v="Psychology"/>
    <s v="Senior"/>
    <n v="0"/>
    <x v="2"/>
    <x v="4"/>
    <s v="Keep"/>
    <s v="Elizabeth"/>
  </r>
  <r>
    <n v="80252285"/>
    <s v="Celeste"/>
    <s v="Torres"/>
    <s v="celestecasandra.torres@calbaptist.edu"/>
    <s v="California Baptist University"/>
    <d v="2025-11-13T10:58:00"/>
    <d v="2025-11-13T13:34:00"/>
    <n v="781552"/>
    <s v="Education"/>
    <s v="Masters"/>
    <n v="0"/>
    <x v="2"/>
    <x v="9"/>
    <s v="Keep"/>
    <s v="Ladonna"/>
  </r>
  <r>
    <n v="80253382"/>
    <s v="Samantha"/>
    <s v="Jung"/>
    <s v="samanthafaith.jung@calbaptist.edu"/>
    <s v="California Baptist University"/>
    <d v="2025-11-13T11:31:00"/>
    <d v="2025-11-13T13:06:00"/>
    <n v="789167"/>
    <s v="Architecture"/>
    <s v="Sophomore"/>
    <n v="0"/>
    <x v="2"/>
    <x v="6"/>
    <s v="Keep"/>
    <s v="Danijel"/>
  </r>
  <r>
    <n v="80255109"/>
    <s v="Natalie"/>
    <s v="Rivas"/>
    <s v="nataliehope.rivas@calbaptist.edu"/>
    <s v="California Baptist University"/>
    <d v="2025-11-13T12:19:00"/>
    <d v="2025-11-13T13:10:00"/>
    <n v="767915"/>
    <s v="Political Science"/>
    <s v="Senior"/>
    <n v="0"/>
    <x v="2"/>
    <x v="1"/>
    <s v="Keep"/>
    <s v="Ashley"/>
  </r>
  <r>
    <n v="80255395"/>
    <s v="Elizabeth"/>
    <s v="Bleier"/>
    <s v="elizabethc.bleier@calbaptist.edu"/>
    <s v="California Baptist University"/>
    <d v="2025-11-13T12:26:00"/>
    <d v="2025-11-13T13:33:00"/>
    <n v="766871"/>
    <s v="Mechanical Engineering"/>
    <s v="Junior"/>
    <n v="0"/>
    <x v="2"/>
    <x v="2"/>
    <s v="Keep"/>
    <s v="Danijel"/>
  </r>
  <r>
    <n v="80255789"/>
    <s v="Anthony"/>
    <s v="Osorio"/>
    <s v="anthonylopez.osorio@calbaptist.edu"/>
    <s v="California Baptist University"/>
    <d v="2025-11-13T12:36:00"/>
    <d v="2025-11-13T13:06:00"/>
    <n v="754882"/>
    <s v="Finance"/>
    <s v="Senior"/>
    <n v="0"/>
    <x v="2"/>
    <x v="0"/>
    <s v="Keep"/>
    <s v="Ashley"/>
  </r>
  <r>
    <n v="80255862"/>
    <s v="Kailani"/>
    <s v="Rjiejahh"/>
    <s v="kailanin.rjiejahh@calbaptist.edu"/>
    <s v="California Baptist University"/>
    <d v="2025-11-13T12:39:00"/>
    <d v="2025-11-13T13:02:00"/>
    <n v="770858"/>
    <s v="Biochem Molecular Bio"/>
    <s v="Senior"/>
    <n v="0"/>
    <x v="2"/>
    <x v="5"/>
    <s v="Keep"/>
    <s v="Lindsay"/>
  </r>
  <r>
    <n v="80255927"/>
    <s v="Josiab"/>
    <s v="Her"/>
    <s v="josiab.her@calbaptist.edu"/>
    <s v="California Baptist University"/>
    <d v="2025-11-13T12:42:00"/>
    <d v="2025-11-13T13:09:00"/>
    <n v="712885"/>
    <s v="Indstrl Organiztnl Psych"/>
    <s v="Masters"/>
    <n v="0"/>
    <x v="2"/>
    <x v="4"/>
    <s v="Keep"/>
    <s v="Elizabeth"/>
  </r>
  <r>
    <n v="80256216"/>
    <s v="Katherine"/>
    <s v="Lee"/>
    <s v="katherineelizabeth.lee@calbaptist.edu"/>
    <s v="California Baptist University"/>
    <d v="2025-11-13T12:52:00"/>
    <d v="2025-11-13T13:01:00"/>
    <n v="761794"/>
    <s v="Education"/>
    <s v="Alumni"/>
    <n v="0"/>
    <x v="2"/>
    <x v="9"/>
    <s v="Keep"/>
    <s v="Ladonna"/>
  </r>
  <r>
    <n v="80256610"/>
    <s v="Jaylen"/>
    <s v="Trejo"/>
    <s v="jaylen.trejo@calbaptist.edu"/>
    <s v="California Baptist University"/>
    <m/>
    <d v="2025-11-13T13:01:00"/>
    <n v="771352"/>
    <s v="Aviation Management"/>
    <s v="Junior"/>
    <n v="0"/>
    <x v="2"/>
    <x v="2"/>
    <s v="Keep"/>
    <s v="Danijel"/>
  </r>
  <r>
    <n v="80256625"/>
    <s v="Jonathan"/>
    <s v="Lumley"/>
    <s v="jonathan.lumley@calbaptist.edu"/>
    <s v="California Baptist University"/>
    <m/>
    <d v="2025-11-13T13:01:00"/>
    <n v="579744"/>
    <s v="Civil Engineering"/>
    <s v="Senior"/>
    <n v="0"/>
    <x v="2"/>
    <x v="2"/>
    <s v="Keep"/>
    <s v="Danijel"/>
  </r>
  <r>
    <n v="80256687"/>
    <s v="Avianna"/>
    <s v="Carballo"/>
    <s v="aviannai.carballo@calbaptist.edu"/>
    <s v="California Baptist University"/>
    <m/>
    <d v="2025-11-13T13:04:00"/>
    <n v="799145"/>
    <s v="Architecture"/>
    <s v="Freshman"/>
    <n v="0"/>
    <x v="2"/>
    <x v="6"/>
    <s v="Keep"/>
    <s v="Danijel"/>
  </r>
  <r>
    <n v="80256737"/>
    <s v="Joshua"/>
    <s v="Ramirez"/>
    <s v="joshuadavid.ramirez@calbaptist.edu"/>
    <s v="California Baptist University"/>
    <m/>
    <d v="2025-11-13T13:07:00"/>
    <n v="760678"/>
    <s v="Mechanical Engineering"/>
    <s v="Senior"/>
    <n v="0"/>
    <x v="2"/>
    <x v="2"/>
    <s v="Keep"/>
    <s v="Danijel"/>
  </r>
  <r>
    <n v="80256746"/>
    <s v="Genesis"/>
    <s v="Ano"/>
    <s v="genesisimani.ano@calbaptist.edu"/>
    <s v="California Baptist University"/>
    <m/>
    <d v="2025-11-13T13:07:00"/>
    <n v="789765"/>
    <s v="Strategic Communication"/>
    <s v="Senior"/>
    <n v="0"/>
    <x v="2"/>
    <x v="1"/>
    <s v="Keep"/>
    <s v="Ashley"/>
  </r>
  <r>
    <n v="80256788"/>
    <s v="Rafaela"/>
    <s v="De Figueiredo"/>
    <s v="rafaelagois.defigueiredo@calbaptist.edu"/>
    <s v="California Baptist University"/>
    <m/>
    <d v="2025-11-13T13:10:00"/>
    <n v="756071"/>
    <s v="Political Science"/>
    <s v="Senior"/>
    <n v="0"/>
    <x v="2"/>
    <x v="1"/>
    <s v="Keep"/>
    <s v="Ashley"/>
  </r>
  <r>
    <n v="80256794"/>
    <s v="Katie"/>
    <s v="Lepe"/>
    <s v="katiealise.lepe@calbaptist.edu"/>
    <s v="California Baptist University"/>
    <m/>
    <d v="2025-11-13T13:10:00"/>
    <n v="781136"/>
    <s v="Anthropology"/>
    <s v="Senior"/>
    <n v="0"/>
    <x v="2"/>
    <x v="1"/>
    <s v="Keep"/>
    <s v="Ashley"/>
  </r>
  <r>
    <n v="80256825"/>
    <s v="Darrin"/>
    <s v="Moss"/>
    <s v="darrinjames.moss@calbaptist.edu"/>
    <s v="California Baptist University"/>
    <m/>
    <d v="2025-11-13T13:12:00"/>
    <n v="787931"/>
    <s v="Electrical/Computer Engr"/>
    <s v="Sophomore"/>
    <n v="0"/>
    <x v="2"/>
    <x v="2"/>
    <s v="Keep"/>
    <s v="Danijel"/>
  </r>
  <r>
    <n v="80256926"/>
    <s v="Sh'leah"/>
    <s v="Johnson"/>
    <s v="shleahcherylyn.johnson@calbaptist.edu"/>
    <s v="California Baptist University"/>
    <m/>
    <d v="2025-11-13T13:15:00"/>
    <n v="757314"/>
    <s v="Finance"/>
    <s v="Senior"/>
    <n v="0"/>
    <x v="2"/>
    <x v="0"/>
    <s v="Keep"/>
    <s v="Ashley"/>
  </r>
  <r>
    <n v="80256928"/>
    <s v="Brianna"/>
    <s v="Linfoot"/>
    <s v="briannaandrea.linfoot@calbaptist.edu"/>
    <s v="California Baptist University"/>
    <m/>
    <d v="2025-11-13T13:15:00"/>
    <n v="746075"/>
    <s v="Nursing"/>
    <s v="Senior"/>
    <n v="0"/>
    <x v="2"/>
    <x v="8"/>
    <s v="Keep"/>
    <s v="Erick"/>
  </r>
  <r>
    <n v="80256986"/>
    <s v="Nicolas"/>
    <s v="Valenzuela"/>
    <s v="nicolas.valenzuela@calbaptist.edu"/>
    <s v="California Baptist University"/>
    <m/>
    <d v="2025-11-13T13:18:00"/>
    <n v="801856"/>
    <s v="Computer Science"/>
    <s v="Freshman"/>
    <n v="0"/>
    <x v="2"/>
    <x v="2"/>
    <s v="Keep"/>
    <s v="Danijel"/>
  </r>
  <r>
    <n v="80257025"/>
    <s v="Ki-Sang"/>
    <s v="Park"/>
    <s v="kisang.park@calbaptist.edu"/>
    <s v="California Baptist University"/>
    <m/>
    <d v="2025-11-13T13:19:00"/>
    <n v="741454"/>
    <s v="Philosophy, Accounting"/>
    <s v="Sophomore"/>
    <n v="0"/>
    <x v="2"/>
    <x v="1"/>
    <s v="Keep"/>
    <s v="Ashley"/>
  </r>
  <r>
    <n v="80257067"/>
    <s v="Samantha"/>
    <s v="Upperman"/>
    <s v="samanthalynn.upperman@calbaptist.edu"/>
    <s v="California Baptist University"/>
    <m/>
    <d v="2025-11-13T13:20:00"/>
    <n v="784441"/>
    <s v="Graphic Design &amp; Vis Exp"/>
    <s v="Sophomore"/>
    <n v="0"/>
    <x v="2"/>
    <x v="6"/>
    <s v="Keep"/>
    <s v="Danijel"/>
  </r>
  <r>
    <n v="80257071"/>
    <s v="Andrew"/>
    <s v="Parker"/>
    <s v="andrewdavid.parker@calbaptist.edu"/>
    <s v="California Baptist University"/>
    <m/>
    <d v="2025-11-13T13:21:00"/>
    <n v="773323"/>
    <s v="Civil Engineering"/>
    <s v="Junior"/>
    <n v="0"/>
    <x v="2"/>
    <x v="2"/>
    <s v="Keep"/>
    <s v="Danijel"/>
  </r>
  <r>
    <n v="80257091"/>
    <s v="Mikayla"/>
    <s v="Van Ness"/>
    <s v="mikaylam.vanness@calbaptist.edu"/>
    <s v="California Baptist University"/>
    <m/>
    <d v="2025-11-13T13:21:00"/>
    <n v="759143"/>
    <s v="Criminal Justice"/>
    <s v="Senior"/>
    <n v="0"/>
    <x v="2"/>
    <x v="1"/>
    <s v="Keep"/>
    <s v="Ashley"/>
  </r>
  <r>
    <n v="80257242"/>
    <s v="Moises"/>
    <s v="Fuentes"/>
    <s v="moisesr.fuentes@calbaptist.edu"/>
    <s v="California Baptist University"/>
    <m/>
    <d v="2025-11-13T13:26:00"/>
    <n v="742549"/>
    <s v="Construction Management"/>
    <s v="Sophomore"/>
    <n v="0"/>
    <x v="2"/>
    <x v="2"/>
    <s v="Keep"/>
    <s v="Danijel"/>
  </r>
  <r>
    <n v="80257248"/>
    <s v="Andrea"/>
    <s v="Vargas"/>
    <s v="andrea.vargas@calbaptist.edu"/>
    <s v="California Baptist University"/>
    <m/>
    <d v="2025-11-13T13:26:00"/>
    <n v="792469"/>
    <s v="Forensic Psychology"/>
    <s v="Masters"/>
    <n v="0"/>
    <x v="2"/>
    <x v="4"/>
    <s v="Keep"/>
    <s v="Elizabeth"/>
  </r>
  <r>
    <n v="80257255"/>
    <s v="Jasmine"/>
    <s v="Chavez"/>
    <s v="jasmine.chavez@calbaptist.edu"/>
    <s v="California Baptist University"/>
    <m/>
    <d v="2025-11-13T13:27:00"/>
    <n v="769893"/>
    <s v="Political Science"/>
    <s v="Sophomore"/>
    <n v="0"/>
    <x v="2"/>
    <x v="1"/>
    <s v="Keep"/>
    <s v="Ashley"/>
  </r>
  <r>
    <n v="80257271"/>
    <s v="Talisa"/>
    <s v="Herrera"/>
    <s v="talisasofia.herrera@calbaptist.edu"/>
    <s v="California Baptist University"/>
    <m/>
    <d v="2025-11-13T13:27:00"/>
    <n v="772173"/>
    <s v="Communctn Sci &amp; Disorder"/>
    <s v="Junior"/>
    <n v="0"/>
    <x v="2"/>
    <x v="5"/>
    <s v="Keep"/>
    <s v="Lindsay"/>
  </r>
  <r>
    <n v="80257562"/>
    <s v="Antonio"/>
    <s v="Bowuo"/>
    <s v="aabowuo@yahoo.com"/>
    <s v="California Baptist University"/>
    <m/>
    <d v="2025-11-13T13:33:00"/>
    <n v="751202"/>
    <s v="Leadership Studies"/>
    <s v="Doctorate"/>
    <n v="0"/>
    <x v="2"/>
    <x v="0"/>
    <s v="Keep"/>
    <s v="Ashley"/>
  </r>
  <r>
    <n v="80257581"/>
    <s v="Melissa"/>
    <s v="Medina"/>
    <s v="melissa.medina1@calbaptist.edu"/>
    <s v="California Baptist University"/>
    <m/>
    <d v="2025-11-13T13:34:00"/>
    <n v="739581"/>
    <s v="Business Administration"/>
    <s v="Senior"/>
    <n v="0"/>
    <x v="2"/>
    <x v="0"/>
    <s v="Keep"/>
    <s v="Ashley"/>
  </r>
  <r>
    <n v="80257601"/>
    <s v="Sirhondes"/>
    <s v="Williams"/>
    <s v="sirhondes.williams@calbaptist.edu"/>
    <s v="California Baptist University"/>
    <m/>
    <d v="2025-11-13T13:35:00"/>
    <n v="805418"/>
    <s v="Aviation Management"/>
    <s v="Senior"/>
    <n v="0"/>
    <x v="2"/>
    <x v="2"/>
    <s v="Keep"/>
    <s v="Danijel"/>
  </r>
  <r>
    <n v="80257608"/>
    <s v="Emily"/>
    <s v="Muro-Ramos"/>
    <s v="emilye.muroramos@calbaptist.edu"/>
    <s v="California Baptist University"/>
    <m/>
    <d v="2025-11-13T13:35:00"/>
    <n v="811674"/>
    <s v="Health &amp; Human Sciences, Pre-Nursing Curriculum"/>
    <s v="Freshman"/>
    <n v="0"/>
    <x v="2"/>
    <x v="5"/>
    <s v="Keep"/>
    <s v="Lindsay"/>
  </r>
  <r>
    <n v="80257611"/>
    <s v="Victoria"/>
    <s v="Thompson"/>
    <s v="victoriaamber.thompson@calbaptist.edu"/>
    <s v="California Baptist University"/>
    <m/>
    <d v="2025-11-13T13:35:00"/>
    <n v="800801"/>
    <s v="Undeclared"/>
    <s v="Freshman"/>
    <n v="0"/>
    <x v="2"/>
    <x v="10"/>
    <s v="Keep"/>
    <s v="None"/>
  </r>
  <r>
    <n v="80257660"/>
    <s v="Lucas"/>
    <s v="Fulce"/>
    <s v="lucaswilliam.fulce@calbaptist.edu"/>
    <s v="California Baptist University"/>
    <m/>
    <d v="2025-11-13T13:37:00"/>
    <n v="757004"/>
    <s v="Criminal Justice"/>
    <s v="Senior"/>
    <n v="0"/>
    <x v="2"/>
    <x v="1"/>
    <s v="Keep"/>
    <s v="Ashley"/>
  </r>
  <r>
    <n v="80257846"/>
    <s v="Damaris"/>
    <s v="Cibrian"/>
    <s v="damaris.cibrian@calbaptist.edu"/>
    <s v="California Baptist University"/>
    <m/>
    <d v="2025-11-13T13:44:00"/>
    <n v="801409"/>
    <s v="Pre-Elementary Education"/>
    <s v="Freshman"/>
    <n v="0"/>
    <x v="2"/>
    <x v="9"/>
    <s v="Keep"/>
    <s v="Ladonna"/>
  </r>
  <r>
    <n v="80258008"/>
    <s v="Miranda"/>
    <s v="Guerrero"/>
    <s v="mirandaleigh.guerrero@calbaptist.edu"/>
    <s v="California Baptist University"/>
    <m/>
    <d v="2025-11-13T13:49:00"/>
    <n v="794873"/>
    <s v="Forensic Psychology"/>
    <s v="Masters"/>
    <n v="0"/>
    <x v="2"/>
    <x v="4"/>
    <s v="Keep"/>
    <s v="Elizabeth"/>
  </r>
  <r>
    <n v="80258086"/>
    <s v="Colette"/>
    <s v="Curry"/>
    <s v="coletteelise.curry@calbaptist.edu"/>
    <s v="California Baptist University"/>
    <m/>
    <d v="2025-11-13T13:52:00"/>
    <n v="760945"/>
    <s v="Music, Mathematics"/>
    <s v="Senior"/>
    <n v="0"/>
    <x v="2"/>
    <x v="7"/>
    <s v="Keep"/>
    <s v="Ladonna"/>
  </r>
  <r>
    <n v="80258218"/>
    <s v="Angelica"/>
    <s v="Sandoval"/>
    <s v="angelicamarie.sandoval@calbaptist.edu"/>
    <s v="California Baptist University"/>
    <m/>
    <d v="2025-11-13T13:57:00"/>
    <n v="759848"/>
    <s v="Philosophy, Psychology"/>
    <s v="Senior"/>
    <n v="0"/>
    <x v="2"/>
    <x v="1"/>
    <s v="Keep"/>
    <s v="Ashley"/>
  </r>
  <r>
    <n v="80258227"/>
    <s v="Tara Ashley"/>
    <s v="Carino"/>
    <s v="taraashleyi.carino@calbaptist.edu"/>
    <s v="California Baptist University"/>
    <m/>
    <d v="2025-11-13T13:57:00"/>
    <n v="765741"/>
    <s v="Psychology"/>
    <s v="Senior"/>
    <n v="0"/>
    <x v="2"/>
    <x v="4"/>
    <s v="Keep"/>
    <s v="Elizabeth"/>
  </r>
  <r>
    <n v="80258601"/>
    <s v="Isabella"/>
    <s v="Sharp"/>
    <s v="isabelladanielle.sharp@calbaptist.edu"/>
    <s v="California Baptist University"/>
    <m/>
    <d v="2025-11-13T14:11:00"/>
    <n v="804643"/>
    <s v="Nursing"/>
    <s v="Senior"/>
    <n v="0"/>
    <x v="2"/>
    <x v="8"/>
    <s v="Keep"/>
    <s v="Erick"/>
  </r>
  <r>
    <n v="80258670"/>
    <s v="Yongqin"/>
    <s v="Wang"/>
    <s v="yongqin.wang@calbaptist.edu"/>
    <s v="California Baptist University"/>
    <m/>
    <d v="2025-11-13T14:15:00"/>
    <n v="754761"/>
    <s v="Nursing"/>
    <s v="Senior"/>
    <n v="0"/>
    <x v="2"/>
    <x v="8"/>
    <s v="Keep"/>
    <s v="Erick"/>
  </r>
  <r>
    <n v="80258752"/>
    <s v="Jaden"/>
    <s v="Tsang"/>
    <s v="jadenc.tsang@calbaptist.edu"/>
    <s v="California Baptist University"/>
    <m/>
    <d v="2025-11-13T14:18:00"/>
    <n v="800202"/>
    <s v="Undeclared"/>
    <s v="Freshman"/>
    <n v="0"/>
    <x v="2"/>
    <x v="10"/>
    <s v="Keep"/>
    <s v="None"/>
  </r>
  <r>
    <n v="80259180"/>
    <s v="Jeruson Paul"/>
    <s v="Chinnathambi"/>
    <s v="jerusonpaul.chinnathambi@calbaptist.edu"/>
    <s v="California Baptist University"/>
    <m/>
    <d v="2025-11-13T14:35:00"/>
    <n v="806425"/>
    <s v="Business Administration"/>
    <s v="Masters of Business Administration"/>
    <n v="0"/>
    <x v="2"/>
    <x v="0"/>
    <s v="Keep"/>
    <s v="Ashley"/>
  </r>
  <r>
    <n v="80671642"/>
    <s v="Desiree"/>
    <s v="Grijalva"/>
    <s v="desireeirene.grijalva@calbaptist.edu"/>
    <s v="California Baptist University"/>
    <d v="2026-01-14T15:45:00"/>
    <d v="2026-03-05T13:53:00"/>
    <n v="758770"/>
    <s v="Architecture"/>
    <s v="Senior"/>
    <n v="0"/>
    <x v="3"/>
    <x v="6"/>
    <s v="Keep"/>
    <s v="Danijel"/>
  </r>
  <r>
    <n v="80816352"/>
    <s v="Josiah"/>
    <s v="Aguilar"/>
    <s v="josiahjuan.aguilar@calbaptist.edu"/>
    <s v="California Baptist University"/>
    <d v="2026-01-21T23:06:00"/>
    <d v="2026-03-05T13:01:00"/>
    <n v="743315"/>
    <s v="Architecture"/>
    <s v="Masters"/>
    <n v="0"/>
    <x v="3"/>
    <x v="6"/>
    <s v="Keep"/>
    <s v="Danijel"/>
  </r>
  <r>
    <n v="80844161"/>
    <s v="Kacey"/>
    <s v="Infante"/>
    <s v="kaceyfabianne.infante@calbaptist.edu"/>
    <s v="California Baptist University"/>
    <d v="2026-01-22T16:10:00"/>
    <d v="2026-03-05T15:27:00"/>
    <n v="804220"/>
    <s v="Architecture"/>
    <s v="Senior"/>
    <n v="0"/>
    <x v="3"/>
    <x v="6"/>
    <s v="Keep"/>
    <s v="Danijel"/>
  </r>
  <r>
    <n v="81122253"/>
    <s v="Ivan"/>
    <s v="Lopez"/>
    <s v="ivana.lopez@calbaptist.edu"/>
    <s v="California Baptist University"/>
    <d v="2026-02-03T10:47:00"/>
    <d v="2026-03-05T14:39:00"/>
    <n v="760936"/>
    <s v="Architecture"/>
    <s v="Senior"/>
    <n v="0"/>
    <x v="3"/>
    <x v="6"/>
    <s v="Keep"/>
    <s v="Danijel"/>
  </r>
  <r>
    <n v="81458960"/>
    <s v="Andrew"/>
    <s v="Guevara"/>
    <s v="andrewgabriel.guevara@calbaptist.edu"/>
    <s v="California Baptist University"/>
    <d v="2026-02-12T23:04:00"/>
    <d v="2026-03-05T15:55:00"/>
    <n v="773984"/>
    <s v="Architecture"/>
    <s v="Junior"/>
    <n v="0"/>
    <x v="3"/>
    <x v="6"/>
    <s v="Keep"/>
    <s v="Danijel"/>
  </r>
  <r>
    <n v="81502169"/>
    <s v="Kaira"/>
    <s v="Prieto"/>
    <s v="kairapearly.prieto@calbaptist.edu"/>
    <s v="California Baptist University"/>
    <d v="2026-02-16T12:16:00"/>
    <d v="2026-03-05T13:14:00"/>
    <n v="803918"/>
    <s v="Architecture"/>
    <s v="Junior"/>
    <n v="0"/>
    <x v="3"/>
    <x v="6"/>
    <s v="Keep"/>
    <s v="Danijel"/>
  </r>
  <r>
    <n v="81514102"/>
    <s v="Grace"/>
    <s v="Oweiss"/>
    <s v="gracehope.oweiss@calbaptist.edu"/>
    <s v="California Baptist University"/>
    <d v="2026-02-17T00:18:00"/>
    <d v="2026-03-05T13:18:00"/>
    <n v="756541"/>
    <s v="Architecture"/>
    <s v="Senior"/>
    <n v="0"/>
    <x v="3"/>
    <x v="6"/>
    <s v="Keep"/>
    <s v="Danijel"/>
  </r>
  <r>
    <n v="81554492"/>
    <s v="Mark"/>
    <s v="Cleary"/>
    <s v="mark.cleary@calbaptist.edu"/>
    <s v="California Baptist University"/>
    <d v="2026-02-17T21:25:00"/>
    <d v="2026-03-05T12:57:00"/>
    <n v="747276"/>
    <s v="Architecture"/>
    <s v="Senior"/>
    <n v="0"/>
    <x v="3"/>
    <x v="6"/>
    <s v="Keep"/>
    <s v="Danijel"/>
  </r>
  <r>
    <n v="81610858"/>
    <s v="Hailey"/>
    <s v="Defferding"/>
    <s v="haileyrae.defferding@calbaptist.edu"/>
    <s v="California Baptist University"/>
    <d v="2026-02-19T09:15:00"/>
    <d v="2026-03-05T15:05:00"/>
    <n v="805812"/>
    <s v="Architecture"/>
    <s v="Masters"/>
    <n v="0"/>
    <x v="3"/>
    <x v="6"/>
    <s v="Keep"/>
    <s v="Danijel"/>
  </r>
  <r>
    <n v="81616143"/>
    <s v="Keira"/>
    <s v="Martin"/>
    <s v="keiraarlene.martin@calbaptist.edu"/>
    <s v="California Baptist University"/>
    <d v="2026-02-19T10:19:00"/>
    <d v="2026-03-05T14:59:00"/>
    <n v="770723"/>
    <s v="Architecture"/>
    <s v="Junior"/>
    <n v="0"/>
    <x v="3"/>
    <x v="6"/>
    <s v="Keep"/>
    <s v="Danijel"/>
  </r>
  <r>
    <n v="81648587"/>
    <s v="Adam"/>
    <s v="Mutschler"/>
    <s v="adamj.mutschler@calbaptist.edu"/>
    <s v="California Baptist University"/>
    <d v="2026-02-20T10:14:00"/>
    <d v="2026-03-05T12:56:00"/>
    <n v="715602"/>
    <s v="Architecture"/>
    <s v="Masters"/>
    <n v="0"/>
    <x v="3"/>
    <x v="6"/>
    <s v="Keep"/>
    <s v="Danijel"/>
  </r>
  <r>
    <n v="81664589"/>
    <s v="Alma"/>
    <s v="Ramos"/>
    <s v="almamicaela.ramos@calbaptist.edu"/>
    <s v="California Baptist University"/>
    <d v="2026-02-21T19:57:00"/>
    <d v="2026-03-05T15:26:00"/>
    <n v="556423"/>
    <s v="Architecture"/>
    <s v="Senior"/>
    <n v="0"/>
    <x v="3"/>
    <x v="6"/>
    <s v="Keep"/>
    <s v="Danijel"/>
  </r>
  <r>
    <n v="81732771"/>
    <s v="Edgar"/>
    <s v="Dominguez Alvarado"/>
    <s v="edgara.dominguezalvarado@calbaptist.edu"/>
    <s v="California Baptist University"/>
    <d v="2026-02-24T11:52:00"/>
    <d v="2026-03-05T13:05:00"/>
    <n v="773699"/>
    <s v="Architecture"/>
    <s v="Senior"/>
    <n v="0"/>
    <x v="3"/>
    <x v="6"/>
    <s v="Keep"/>
    <s v="Danijel"/>
  </r>
  <r>
    <n v="81744766"/>
    <s v="Melissa"/>
    <s v="Gomez"/>
    <s v="melissa.gomez2@calbaptist.edu"/>
    <s v="California Baptist University"/>
    <d v="2026-02-24T14:57:00"/>
    <d v="2026-03-05T13:30:00"/>
    <n v="743547"/>
    <s v="Architecture"/>
    <s v="Masters"/>
    <n v="0"/>
    <x v="3"/>
    <x v="6"/>
    <s v="Keep"/>
    <s v="Danijel"/>
  </r>
  <r>
    <n v="81749368"/>
    <s v="Elianne"/>
    <s v="Wang"/>
    <s v="eliannerenee.wang@calbaptist.edu"/>
    <s v="California Baptist University"/>
    <d v="2026-02-24T17:16:00"/>
    <d v="2026-03-05T13:09:00"/>
    <n v="743452"/>
    <s v="Architecture"/>
    <s v="Masters"/>
    <n v="0"/>
    <x v="3"/>
    <x v="6"/>
    <s v="Keep"/>
    <s v="Danijel"/>
  </r>
  <r>
    <n v="81802164"/>
    <s v="Elias"/>
    <s v="Felix"/>
    <s v="eliasr.felix@calbaptist.edu"/>
    <s v="California Baptist University"/>
    <d v="2026-02-25T18:39:00"/>
    <d v="2026-03-05T15:03:00"/>
    <n v="771328"/>
    <s v="Architecture"/>
    <s v="Senior"/>
    <n v="0"/>
    <x v="3"/>
    <x v="6"/>
    <s v="Keep"/>
    <s v="Danijel"/>
  </r>
  <r>
    <n v="81814178"/>
    <s v="Hannah"/>
    <s v="Pinon"/>
    <s v="hannahadeline.pinon@calbaptist.edu"/>
    <s v="California Baptist University"/>
    <d v="2026-02-26T09:03:00"/>
    <d v="2026-03-05T13:15:00"/>
    <n v="759334"/>
    <s v="Architecture"/>
    <s v="Senior"/>
    <n v="0"/>
    <x v="3"/>
    <x v="6"/>
    <s v="Keep"/>
    <s v="Danijel"/>
  </r>
  <r>
    <n v="81839441"/>
    <s v="Colson"/>
    <s v="Bosman"/>
    <s v="colson.bosman@calbaptist.edu"/>
    <s v="California Baptist University"/>
    <d v="2026-02-26T14:45:00"/>
    <d v="2026-03-05T16:11:00"/>
    <n v="771231"/>
    <s v="Architecture"/>
    <s v="Senior"/>
    <n v="0"/>
    <x v="3"/>
    <x v="6"/>
    <s v="Keep"/>
    <s v="Danijel"/>
  </r>
  <r>
    <n v="81841298"/>
    <s v="Grace"/>
    <s v="Akintimoye"/>
    <s v="gracemodupe.akintimoye@calbaptist.edu"/>
    <s v="California Baptist University"/>
    <d v="2026-02-26T15:45:00"/>
    <d v="2026-03-05T13:16:00"/>
    <n v="758387"/>
    <s v="Architecture"/>
    <s v="Senior"/>
    <n v="0"/>
    <x v="3"/>
    <x v="6"/>
    <s v="Keep"/>
    <s v="Danijel"/>
  </r>
  <r>
    <n v="81843455"/>
    <s v="Angelica"/>
    <s v="Perez"/>
    <s v="angelica.perez2@calbaptist.edu"/>
    <s v="California Baptist University"/>
    <d v="2026-02-26T18:10:00"/>
    <d v="2026-03-05T16:35:00"/>
    <n v="778322"/>
    <s v="Architecture"/>
    <s v="Senior"/>
    <n v="0"/>
    <x v="3"/>
    <x v="6"/>
    <s v="Keep"/>
    <s v="Danijel"/>
  </r>
  <r>
    <n v="81850689"/>
    <s v="Miguel"/>
    <s v="Reyna"/>
    <s v="miguelangel.reyna@calbaptist.edu"/>
    <s v="California Baptist University"/>
    <d v="2026-02-27T08:18:00"/>
    <d v="2026-03-05T14:52:00"/>
    <n v="791854"/>
    <s v="Architecture"/>
    <s v="Senior"/>
    <n v="0"/>
    <x v="3"/>
    <x v="6"/>
    <s v="Keep"/>
    <s v="Danijel"/>
  </r>
  <r>
    <n v="81861408"/>
    <s v="Chris"/>
    <s v="Campos"/>
    <s v="chris.campos@calbaptist.edu"/>
    <s v="California Baptist University"/>
    <d v="2026-02-27T15:33:00"/>
    <d v="2026-03-05T15:10:00"/>
    <n v="809714"/>
    <s v="Architecture"/>
    <s v="Senior"/>
    <n v="0"/>
    <x v="3"/>
    <x v="6"/>
    <s v="Keep"/>
    <s v="Danijel"/>
  </r>
  <r>
    <n v="81890747"/>
    <s v="Jaden"/>
    <s v="Arcos"/>
    <s v="jadenchristian.arcos@calbaptist.edu"/>
    <s v="California Baptist University"/>
    <d v="2026-03-02T12:48:00"/>
    <d v="2026-03-05T15:21:00"/>
    <n v="770279"/>
    <s v="Architecture"/>
    <s v="Junior"/>
    <n v="0"/>
    <x v="3"/>
    <x v="6"/>
    <s v="Keep"/>
    <s v="Danijel"/>
  </r>
  <r>
    <n v="81891745"/>
    <s v="Brennan"/>
    <s v="Cosgrove"/>
    <s v="brennandavid.cosgrove@calbaptist.edu"/>
    <s v="California Baptist University"/>
    <d v="2026-03-02T13:15:00"/>
    <d v="2026-03-05T15:10:00"/>
    <n v="771149"/>
    <s v="Civil Engineering"/>
    <s v="Junior"/>
    <n v="0"/>
    <x v="3"/>
    <x v="2"/>
    <s v="Keep"/>
    <s v="Danijel"/>
  </r>
  <r>
    <n v="81895843"/>
    <s v="Austin"/>
    <s v="De La O"/>
    <s v="austinkai.delao@calbaptist.edu"/>
    <s v="California Baptist University"/>
    <d v="2026-03-02T14:46:00"/>
    <d v="2026-03-05T14:52:00"/>
    <n v="764133"/>
    <s v="Architecture"/>
    <s v="Senior"/>
    <n v="0"/>
    <x v="3"/>
    <x v="6"/>
    <s v="Keep"/>
    <s v="Danijel"/>
  </r>
  <r>
    <n v="81897956"/>
    <s v="Chloe"/>
    <s v="Slemmer"/>
    <s v="chloea.slemmer@calbaptist.edu"/>
    <s v="California Baptist University"/>
    <d v="2026-03-02T15:49:00"/>
    <d v="2026-03-05T13:03:00"/>
    <n v="739816"/>
    <s v="Architecture"/>
    <s v="Masters"/>
    <n v="0"/>
    <x v="3"/>
    <x v="6"/>
    <s v="Keep"/>
    <s v="Danijel"/>
  </r>
  <r>
    <n v="81901843"/>
    <s v="Emma"/>
    <s v="Escobar"/>
    <s v="emmao.escobar@calbaptist.edu"/>
    <s v="California Baptist University"/>
    <d v="2026-03-02T21:06:00"/>
    <d v="2026-03-05T15:10:00"/>
    <n v="775316"/>
    <s v="Architecture"/>
    <s v="Junior"/>
    <n v="0"/>
    <x v="3"/>
    <x v="6"/>
    <s v="Keep"/>
    <s v="Danijel"/>
  </r>
  <r>
    <n v="81943181"/>
    <s v="Luke"/>
    <s v="Marcolesco"/>
    <s v="lukejacob.marcolesco@calbaptist.edu"/>
    <s v="California Baptist University"/>
    <d v="2026-03-04T08:31:00"/>
    <d v="2026-03-05T13:01:00"/>
    <n v="756990"/>
    <s v="Architecture"/>
    <s v="Senior"/>
    <n v="0"/>
    <x v="3"/>
    <x v="6"/>
    <s v="Keep"/>
    <s v="Danijel"/>
  </r>
  <r>
    <n v="81968054"/>
    <s v="Katia"/>
    <s v="Quintero"/>
    <s v="katia.quintero@calbaptist.edu"/>
    <s v="California Baptist University"/>
    <d v="2026-03-04T15:48:00"/>
    <d v="2026-03-05T15:02:00"/>
    <n v="770677"/>
    <s v="Architecture"/>
    <s v="Junior"/>
    <n v="0"/>
    <x v="3"/>
    <x v="6"/>
    <s v="Keep"/>
    <s v="Danijel"/>
  </r>
  <r>
    <n v="81968072"/>
    <s v="Jennifer"/>
    <s v="Camacho"/>
    <s v="jennifer.camacho@calbaptist.edu"/>
    <s v="California Baptist University"/>
    <d v="2026-03-04T15:48:00"/>
    <d v="2026-03-05T15:02:00"/>
    <n v="772048"/>
    <s v="Architecture"/>
    <s v="Junior"/>
    <n v="0"/>
    <x v="3"/>
    <x v="6"/>
    <s v="Keep"/>
    <s v="Danijel"/>
  </r>
  <r>
    <n v="81968712"/>
    <s v="Abigail"/>
    <s v="Garcia"/>
    <s v="abigail.garcia@calbaptist.edu"/>
    <s v="California Baptist University"/>
    <d v="2026-03-04T16:09:00"/>
    <d v="2026-03-05T15:21:00"/>
    <n v="794281"/>
    <s v="Architecture"/>
    <s v="Junior"/>
    <n v="0"/>
    <x v="3"/>
    <x v="6"/>
    <s v="Keep"/>
    <s v="Danijel"/>
  </r>
  <r>
    <n v="81968739"/>
    <s v="Audrey"/>
    <s v="Litteral"/>
    <s v="audreyc.litteral@calbaptist.edu"/>
    <s v="California Baptist University"/>
    <d v="2026-03-04T16:09:00"/>
    <d v="2026-03-05T13:01:00"/>
    <n v="734941"/>
    <s v="Architecture"/>
    <s v="Masters"/>
    <n v="0"/>
    <x v="3"/>
    <x v="6"/>
    <s v="Keep"/>
    <s v="Danijel"/>
  </r>
  <r>
    <n v="81968922"/>
    <s v="Alexy"/>
    <s v="Casas"/>
    <s v="alexygrace.casas@calbaptist.edu"/>
    <s v="California Baptist University"/>
    <d v="2026-03-04T16:16:00"/>
    <d v="2026-03-05T14:58:00"/>
    <n v="772239"/>
    <s v="Architecture"/>
    <s v="Senior"/>
    <n v="0"/>
    <x v="3"/>
    <x v="6"/>
    <s v="Keep"/>
    <s v="Danijel"/>
  </r>
  <r>
    <n v="81968960"/>
    <s v="Juliana"/>
    <s v="Barillas"/>
    <s v="julianabella.barillas@calbaptist.edu"/>
    <s v="California Baptist University"/>
    <d v="2026-03-04T16:18:00"/>
    <d v="2026-03-05T14:58:00"/>
    <n v="774259"/>
    <s v="Architecture"/>
    <s v="Junior"/>
    <n v="0"/>
    <x v="3"/>
    <x v="6"/>
    <s v="Keep"/>
    <s v="Danijel"/>
  </r>
  <r>
    <n v="81968991"/>
    <s v="Maya"/>
    <s v="Adrian"/>
    <s v="maya.adrian@calbaptist.edu"/>
    <s v="California Baptist University"/>
    <d v="2026-03-04T16:19:00"/>
    <d v="2026-03-05T14:59:00"/>
    <n v="804187"/>
    <s v="Architecture"/>
    <s v="Senior"/>
    <n v="0"/>
    <x v="3"/>
    <x v="6"/>
    <s v="Keep"/>
    <s v="Danijel"/>
  </r>
  <r>
    <n v="81969033"/>
    <s v="Nazaire"/>
    <s v="LeBlanc"/>
    <s v="nazaireanthony.leblanc@calbaptist.edu"/>
    <s v="California Baptist University"/>
    <d v="2026-03-04T16:22:00"/>
    <d v="2026-03-05T13:01:00"/>
    <n v="765170"/>
    <s v="Architecture"/>
    <s v="Senior"/>
    <n v="0"/>
    <x v="3"/>
    <x v="6"/>
    <s v="Keep"/>
    <s v="Danijel"/>
  </r>
  <r>
    <n v="81969111"/>
    <s v="Juan"/>
    <s v="Rodriguez"/>
    <s v="juanantonio.rodriguez@calbaptist.edu"/>
    <s v="California Baptist University"/>
    <d v="2026-03-04T16:27:00"/>
    <d v="2026-03-05T13:01:00"/>
    <n v="746051"/>
    <s v="Architecture"/>
    <s v="Masters"/>
    <n v="0"/>
    <x v="3"/>
    <x v="6"/>
    <s v="Keep"/>
    <s v="Danijel"/>
  </r>
  <r>
    <n v="81969326"/>
    <s v="Anna"/>
    <s v="Miller"/>
    <s v="annajane.miller@calbaptist.edu"/>
    <s v="California Baptist University"/>
    <d v="2026-03-04T16:39:00"/>
    <d v="2026-03-05T13:51:00"/>
    <n v="756718"/>
    <s v="Architecture"/>
    <s v="Senior"/>
    <n v="0"/>
    <x v="3"/>
    <x v="6"/>
    <s v="Keep"/>
    <s v="Danijel"/>
  </r>
  <r>
    <n v="81969595"/>
    <s v="Giovanny"/>
    <s v="Alvarez"/>
    <s v="giovannyalexandro.alvarez@calbaptist.edu"/>
    <s v="California Baptist University"/>
    <d v="2026-03-04T17:02:00"/>
    <d v="2026-03-05T15:33:00"/>
    <n v="770900"/>
    <s v="Architecture"/>
    <s v="Senior"/>
    <n v="0"/>
    <x v="3"/>
    <x v="6"/>
    <s v="Keep"/>
    <s v="Danijel"/>
  </r>
  <r>
    <n v="81969668"/>
    <s v="Tristen"/>
    <s v="Promer"/>
    <s v="tristendaniel.promer@calbaptist.edu"/>
    <s v="California Baptist University"/>
    <d v="2026-03-04T17:07:00"/>
    <d v="2026-03-05T15:09:00"/>
    <n v="781367"/>
    <s v="Architecture"/>
    <s v="Senior"/>
    <n v="0"/>
    <x v="3"/>
    <x v="6"/>
    <s v="Keep"/>
    <s v="Danijel"/>
  </r>
  <r>
    <n v="81969704"/>
    <s v="Samantha"/>
    <s v="Jung"/>
    <s v="samanthafaith.jung@calbaptist.edu"/>
    <s v="California Baptist University"/>
    <d v="2026-03-04T17:10:00"/>
    <d v="2026-03-05T14:15:00"/>
    <n v="789167"/>
    <s v="Architecture"/>
    <s v="Junior"/>
    <n v="0"/>
    <x v="3"/>
    <x v="6"/>
    <s v="Keep"/>
    <s v="Danijel"/>
  </r>
  <r>
    <n v="81970135"/>
    <s v="Jimmy"/>
    <s v="Maceda"/>
    <s v="jimmy.maceda@calbaptist.edu"/>
    <s v="California Baptist University"/>
    <d v="2026-03-04T17:45:00"/>
    <d v="2026-03-05T14:52:00"/>
    <n v="794093"/>
    <s v="Architecture"/>
    <s v="Senior"/>
    <n v="0"/>
    <x v="3"/>
    <x v="6"/>
    <s v="Keep"/>
    <s v="Danijel"/>
  </r>
  <r>
    <n v="81971051"/>
    <s v="Oscar"/>
    <s v="Ruiz"/>
    <s v="oscar.ruiz@calbaptist.edu"/>
    <s v="California Baptist University"/>
    <d v="2026-03-04T19:16:00"/>
    <d v="2026-03-05T15:33:00"/>
    <n v="773665"/>
    <s v="Architecture"/>
    <s v="Senior"/>
    <n v="0"/>
    <x v="3"/>
    <x v="6"/>
    <s v="Keep"/>
    <s v="Danijel"/>
  </r>
  <r>
    <n v="81971054"/>
    <s v="Jose"/>
    <s v="Rojas Jr"/>
    <s v="jose.rojasjr@calbaptist.edu"/>
    <s v="California Baptist University"/>
    <d v="2026-03-04T19:16:00"/>
    <d v="2026-03-05T15:36:00"/>
    <n v="774032"/>
    <s v="Architecture"/>
    <s v="Junior"/>
    <n v="0"/>
    <x v="3"/>
    <x v="6"/>
    <s v="Keep"/>
    <s v="Danijel"/>
  </r>
  <r>
    <n v="81971061"/>
    <s v="Matthew"/>
    <s v="Luevano"/>
    <s v="matthewgiovanni.luevano@calbaptist.edu"/>
    <s v="California Baptist University"/>
    <d v="2026-03-04T19:17:00"/>
    <d v="2026-03-05T15:36:00"/>
    <n v="777018"/>
    <s v="Architecture"/>
    <s v="Junior"/>
    <n v="0"/>
    <x v="3"/>
    <x v="6"/>
    <s v="Keep"/>
    <s v="Danijel"/>
  </r>
  <r>
    <n v="81972023"/>
    <s v="Daphne"/>
    <s v="Bird"/>
    <s v="daphnes.bird@calbaptist.edu"/>
    <s v="California Baptist University"/>
    <d v="2026-03-04T21:39:00"/>
    <d v="2026-03-05T13:15:00"/>
    <n v="763389"/>
    <s v="Architecture"/>
    <s v="Senior"/>
    <n v="0"/>
    <x v="3"/>
    <x v="6"/>
    <s v="Keep"/>
    <s v="Danijel"/>
  </r>
  <r>
    <n v="81972149"/>
    <s v="Gaven"/>
    <s v="McGhee"/>
    <s v="gavendavid.mcghee@calbaptist.edu"/>
    <s v="California Baptist University"/>
    <d v="2026-03-04T22:07:00"/>
    <d v="2026-03-05T12:56:00"/>
    <n v="713370"/>
    <s v="Architecture"/>
    <s v="Masters"/>
    <n v="0"/>
    <x v="3"/>
    <x v="6"/>
    <s v="Keep"/>
    <s v="Danijel"/>
  </r>
  <r>
    <n v="81972764"/>
    <s v="Dayana"/>
    <s v="Toledo"/>
    <s v="dayananichole.toledo@calbaptist.edu"/>
    <s v="California Baptist University"/>
    <d v="2026-03-05T03:24:00"/>
    <d v="2026-03-05T13:09:00"/>
    <n v="749638"/>
    <s v="Architecture"/>
    <s v="Masters"/>
    <n v="0"/>
    <x v="3"/>
    <x v="6"/>
    <s v="Keep"/>
    <s v="Danijel"/>
  </r>
  <r>
    <n v="81973915"/>
    <s v="Aly"/>
    <s v="Lara"/>
    <s v="alyssiavictoria.lara@calbaptist.edu"/>
    <s v="California Baptist University"/>
    <d v="2026-03-05T06:27:00"/>
    <d v="2026-03-05T14:59:00"/>
    <n v="780330"/>
    <s v="Architecture"/>
    <s v="Junior"/>
    <n v="0"/>
    <x v="3"/>
    <x v="6"/>
    <s v="Keep"/>
    <s v="Danijel"/>
  </r>
  <r>
    <n v="81977517"/>
    <s v="Erik"/>
    <s v="O Pesqueda"/>
    <s v="erik.opesqueda@calbaptist.edu"/>
    <s v="California Baptist University"/>
    <d v="2026-03-05T08:40:00"/>
    <d v="2026-03-05T14:55:00"/>
    <n v="771331"/>
    <s v="Architecture"/>
    <s v="Senior"/>
    <n v="0"/>
    <x v="3"/>
    <x v="6"/>
    <s v="Keep"/>
    <s v="Danijel"/>
  </r>
  <r>
    <n v="81977775"/>
    <s v="Idannia"/>
    <s v="Arriaga"/>
    <s v="idanniaivette.arriaga@calbaptist.edu"/>
    <s v="California Baptist University"/>
    <d v="2026-03-05T08:49:00"/>
    <d v="2026-03-05T14:00:00"/>
    <n v="790773"/>
    <s v="Architecture"/>
    <s v="Senior"/>
    <n v="0"/>
    <x v="3"/>
    <x v="6"/>
    <s v="Keep"/>
    <s v="Danijel"/>
  </r>
  <r>
    <n v="81979960"/>
    <s v="McLane"/>
    <s v="Edge"/>
    <s v="mclanedearing.edge@calbaptist.edu"/>
    <s v="California Baptist University"/>
    <d v="2026-03-05T09:34:00"/>
    <d v="2026-03-05T12:38:00"/>
    <n v="735084"/>
    <s v="Architecture"/>
    <s v="Masters"/>
    <n v="0"/>
    <x v="3"/>
    <x v="6"/>
    <s v="Keep"/>
    <s v="Danijel"/>
  </r>
  <r>
    <n v="81985565"/>
    <s v="Nathaniel"/>
    <s v="Fister"/>
    <s v="nathanielryan.fister@calbaptist.edu"/>
    <s v="California Baptist University"/>
    <d v="2026-03-05T11:37:00"/>
    <d v="2026-03-05T12:56:00"/>
    <n v="735040"/>
    <s v="Architecture"/>
    <s v="Masters"/>
    <n v="0"/>
    <x v="3"/>
    <x v="6"/>
    <s v="Keep"/>
    <s v="Danijel"/>
  </r>
  <r>
    <n v="81988989"/>
    <s v="Martin"/>
    <s v="Calvillo"/>
    <s v="martinroberto.calvillo@calbaptist.edu"/>
    <s v="California Baptist University"/>
    <m/>
    <d v="2026-03-05T13:01:00"/>
    <n v="752465"/>
    <s v="Architecture"/>
    <s v="Masters"/>
    <n v="0"/>
    <x v="3"/>
    <x v="6"/>
    <s v="Keep"/>
    <s v="Danijel"/>
  </r>
  <r>
    <n v="81989011"/>
    <s v="Francesca"/>
    <s v="Arredondo Henry"/>
    <s v="francescanicole.arredondohenry@calbaptist.edu"/>
    <s v="California Baptist University"/>
    <m/>
    <d v="2026-03-05T13:01:00"/>
    <n v="740541"/>
    <s v="Architecture"/>
    <s v="Masters"/>
    <n v="0"/>
    <x v="3"/>
    <x v="6"/>
    <s v="Keep"/>
    <s v="Danijel"/>
  </r>
  <r>
    <n v="81989018"/>
    <s v="Nikolas"/>
    <s v="Kaiser"/>
    <s v="nikolaskeelan.kaiser@calbaptist.edu"/>
    <s v="California Baptist University"/>
    <m/>
    <d v="2026-03-05T13:01:00"/>
    <n v="708845"/>
    <s v="Architecture"/>
    <s v="Masters"/>
    <n v="0"/>
    <x v="3"/>
    <x v="6"/>
    <s v="Keep"/>
    <s v="Danijel"/>
  </r>
  <r>
    <n v="81989026"/>
    <s v="Bianca"/>
    <s v="Ortiz"/>
    <s v="biancamarie.ortiz@calbaptist.edu"/>
    <s v="California Baptist University"/>
    <m/>
    <d v="2026-03-05T13:02:00"/>
    <n v="757483"/>
    <s v="Architecture"/>
    <s v="Masters"/>
    <n v="0"/>
    <x v="3"/>
    <x v="6"/>
    <s v="Keep"/>
    <s v="Danijel"/>
  </r>
  <r>
    <n v="81989132"/>
    <s v="Khalila"/>
    <s v="Valdez"/>
    <s v="khalilajeslyn.valdez@calbaptist.edu"/>
    <s v="California Baptist University"/>
    <m/>
    <d v="2026-03-05T13:05:00"/>
    <n v="750140"/>
    <s v="Architecture"/>
    <s v="Masters"/>
    <n v="0"/>
    <x v="3"/>
    <x v="6"/>
    <s v="Keep"/>
    <s v="Danijel"/>
  </r>
  <r>
    <n v="81989135"/>
    <s v="Alec"/>
    <s v="Berghorst"/>
    <s v="alecj.berghorst@calbaptist.edu"/>
    <s v="California Baptist University"/>
    <m/>
    <d v="2026-03-05T13:05:00"/>
    <n v="740280"/>
    <s v="Architecture"/>
    <s v="Masters"/>
    <n v="0"/>
    <x v="3"/>
    <x v="6"/>
    <s v="Keep"/>
    <s v="Danijel"/>
  </r>
  <r>
    <n v="81989199"/>
    <s v="Allyson"/>
    <s v="McCormick"/>
    <s v="allysongayl.mccormick@calbaptist.edu"/>
    <s v="California Baptist University"/>
    <m/>
    <d v="2026-03-05T13:06:00"/>
    <n v="735312"/>
    <s v="Architecture"/>
    <s v="Masters"/>
    <n v="0"/>
    <x v="3"/>
    <x v="6"/>
    <s v="Keep"/>
    <s v="Danijel"/>
  </r>
  <r>
    <n v="81989277"/>
    <s v="Gabriela"/>
    <s v="Valero"/>
    <s v="gabrielae.valero@calbaptist.edu"/>
    <s v="California Baptist University"/>
    <m/>
    <d v="2026-03-05T13:07:00"/>
    <n v="726216"/>
    <s v="Architecture"/>
    <s v="Masters"/>
    <n v="0"/>
    <x v="3"/>
    <x v="6"/>
    <s v="Keep"/>
    <s v="Danijel"/>
  </r>
  <r>
    <n v="81989347"/>
    <s v="Ricardo"/>
    <s v="Vargas-Silva"/>
    <s v="ricardo.vargassilva@calbaptist.edu"/>
    <s v="California Baptist University"/>
    <m/>
    <d v="2026-03-05T13:09:00"/>
    <n v="741216"/>
    <s v="Architecture"/>
    <s v="Masters"/>
    <n v="0"/>
    <x v="3"/>
    <x v="6"/>
    <s v="Keep"/>
    <s v="Danijel"/>
  </r>
  <r>
    <n v="81989394"/>
    <s v="Elianne"/>
    <s v="Wang"/>
    <s v="743452@calbaptist.edu"/>
    <s v="California Baptist University"/>
    <m/>
    <d v="2026-03-05T13:09:00"/>
    <s v="743452@calbaptist.edu"/>
    <s v="Interior Design"/>
    <m/>
    <n v="0"/>
    <x v="3"/>
    <x v="6"/>
    <s v="Keep"/>
    <s v="Danijel"/>
  </r>
  <r>
    <n v="81989449"/>
    <s v="Rania"/>
    <s v="Vace"/>
    <s v="rania.vace@calbaptist.edu"/>
    <s v="California Baptist University"/>
    <m/>
    <d v="2026-03-05T13:11:00"/>
    <n v="748192"/>
    <s v="Architecture"/>
    <s v="Masters"/>
    <n v="0"/>
    <x v="3"/>
    <x v="6"/>
    <s v="Keep"/>
    <s v="Danijel"/>
  </r>
  <r>
    <n v="81989643"/>
    <s v="Sarah"/>
    <s v="Schober"/>
    <s v="sarahcatherine.schober@calbaptist.edu"/>
    <s v="California Baptist University"/>
    <m/>
    <d v="2026-03-05T13:17:00"/>
    <n v="748181"/>
    <s v="Architecture"/>
    <s v="Masters"/>
    <n v="0"/>
    <x v="3"/>
    <x v="6"/>
    <s v="Keep"/>
    <s v="Danijel"/>
  </r>
  <r>
    <n v="81989694"/>
    <s v="Alexa"/>
    <s v="Adams"/>
    <s v="alexalynn.adams@calbaptist.edu"/>
    <s v="California Baptist University"/>
    <m/>
    <d v="2026-03-05T13:18:00"/>
    <n v="759525"/>
    <s v="Architecture"/>
    <s v="Senior"/>
    <n v="0"/>
    <x v="3"/>
    <x v="6"/>
    <s v="Keep"/>
    <s v="Danijel"/>
  </r>
  <r>
    <n v="81989702"/>
    <s v="Haylen"/>
    <s v="Hyon"/>
    <s v="haylen.hyon@calbaptist.edu"/>
    <s v="California Baptist University"/>
    <m/>
    <d v="2026-03-05T13:18:00"/>
    <n v="768904"/>
    <s v="Architecture"/>
    <s v="Senior"/>
    <n v="0"/>
    <x v="3"/>
    <x v="6"/>
    <s v="Keep"/>
    <s v="Danijel"/>
  </r>
  <r>
    <n v="81989708"/>
    <s v="Sandrine"/>
    <s v="Rouhana"/>
    <s v="sandrine.rouhana@calbaptist.edu"/>
    <s v="California Baptist University"/>
    <m/>
    <d v="2026-03-05T13:18:00"/>
    <n v="765252"/>
    <s v="Architecture"/>
    <s v="Senior"/>
    <n v="0"/>
    <x v="3"/>
    <x v="6"/>
    <s v="Keep"/>
    <s v="Danijel"/>
  </r>
  <r>
    <n v="81989762"/>
    <s v="Jose"/>
    <s v="Estenoz Martiz"/>
    <s v="joseorlando.estenozmartiz@calbaptist.edu"/>
    <s v="California Baptist University"/>
    <m/>
    <d v="2026-03-05T13:20:00"/>
    <n v="723022"/>
    <s v="Architecture"/>
    <s v="Masters"/>
    <n v="0"/>
    <x v="3"/>
    <x v="6"/>
    <s v="Keep"/>
    <s v="Danijel"/>
  </r>
  <r>
    <n v="81989777"/>
    <s v="Bryan"/>
    <s v="Lopez"/>
    <s v="bryanalexis.lopez@calbaptist.edu"/>
    <s v="California Baptist University"/>
    <m/>
    <d v="2026-03-05T13:21:00"/>
    <n v="763788"/>
    <s v="Architecture"/>
    <s v="Senior"/>
    <n v="0"/>
    <x v="3"/>
    <x v="6"/>
    <s v="Keep"/>
    <s v="Danijel"/>
  </r>
  <r>
    <n v="81989801"/>
    <s v="Shaelynn"/>
    <s v="Voigts"/>
    <s v="shaelynns.voigts@calbaptist.edu"/>
    <s v="California Baptist University"/>
    <m/>
    <d v="2026-03-05T13:22:00"/>
    <n v="743426"/>
    <s v="Architecture"/>
    <s v="Masters"/>
    <n v="0"/>
    <x v="3"/>
    <x v="6"/>
    <s v="Keep"/>
    <s v="Danijel"/>
  </r>
  <r>
    <n v="81989814"/>
    <s v="Huesen"/>
    <s v="Paul"/>
    <s v="paultyler.huesen@calbaptist.edu"/>
    <s v="California Baptist University"/>
    <m/>
    <d v="2026-03-05T13:22:00"/>
    <n v="810644"/>
    <s v="Civil Engineering"/>
    <s v="Junior"/>
    <n v="0"/>
    <x v="3"/>
    <x v="2"/>
    <s v="Keep"/>
    <s v="Danijel"/>
  </r>
  <r>
    <n v="81989855"/>
    <s v="Miranda"/>
    <s v="Eddins"/>
    <s v="mirandac.eddins@calbaptist.edu"/>
    <s v="California Baptist University"/>
    <m/>
    <d v="2026-03-05T13:24:00"/>
    <n v="750834"/>
    <s v="Architecture"/>
    <s v="Masters"/>
    <n v="0"/>
    <x v="3"/>
    <x v="6"/>
    <s v="Keep"/>
    <s v="Danijel"/>
  </r>
  <r>
    <n v="81989903"/>
    <s v="Jasmine"/>
    <s v="Mendenhall"/>
    <s v="jasminen.mendenhall@calbaptist.edu"/>
    <s v="California Baptist University"/>
    <m/>
    <d v="2026-03-05T13:26:00"/>
    <n v="795627"/>
    <s v="Interior Design"/>
    <s v="Sophomore"/>
    <n v="0"/>
    <x v="3"/>
    <x v="6"/>
    <s v="Keep"/>
    <s v="Danijel"/>
  </r>
  <r>
    <n v="81990530"/>
    <s v="Ennis"/>
    <s v="Lennear"/>
    <s v="ennisjoseph.lennear@calbaptist.edu"/>
    <s v="California Baptist University"/>
    <m/>
    <d v="2026-03-05T13:44:00"/>
    <n v="806568"/>
    <s v="Architecture"/>
    <s v="Freshman"/>
    <n v="0"/>
    <x v="3"/>
    <x v="6"/>
    <s v="Keep"/>
    <s v="Danijel"/>
  </r>
  <r>
    <n v="81990968"/>
    <s v="Andrea"/>
    <s v="Martinez"/>
    <s v="andreanatalia.martinez@calbaptist.edu"/>
    <s v="California Baptist University"/>
    <m/>
    <d v="2026-03-05T13:55:00"/>
    <n v="690621"/>
    <s v="Architecture"/>
    <s v="Senior"/>
    <n v="0"/>
    <x v="3"/>
    <x v="6"/>
    <s v="Keep"/>
    <s v="Danijel"/>
  </r>
  <r>
    <n v="81991158"/>
    <s v="Reetvy"/>
    <s v="Patel"/>
    <s v="reetvyhiren.patel@calbaptist.edu"/>
    <s v="California Baptist University"/>
    <m/>
    <d v="2026-03-05T14:00:00"/>
    <n v="767433"/>
    <s v="Architecture"/>
    <s v="Senior"/>
    <n v="0"/>
    <x v="3"/>
    <x v="6"/>
    <s v="Keep"/>
    <s v="Danijel"/>
  </r>
  <r>
    <n v="81991787"/>
    <s v="Pricilla"/>
    <s v="Lopez"/>
    <s v="pricillalynn.lopez@calbaptist.edu"/>
    <s v="California Baptist University"/>
    <m/>
    <d v="2026-03-05T14:23:00"/>
    <n v="805057"/>
    <s v="Architecture"/>
    <s v="Freshman"/>
    <n v="0"/>
    <x v="3"/>
    <x v="6"/>
    <s v="Keep"/>
    <s v="Danijel"/>
  </r>
  <r>
    <n v="81991927"/>
    <s v="Johnmark"/>
    <s v="Mendoza"/>
    <s v="johnmark.mendoza@calbaptist.edu"/>
    <s v="California Baptist University"/>
    <m/>
    <d v="2026-03-05T14:30:00"/>
    <n v="656640"/>
    <s v="Architecture"/>
    <s v="Masters"/>
    <n v="0"/>
    <x v="3"/>
    <x v="6"/>
    <s v="Keep"/>
    <s v="Danijel"/>
  </r>
  <r>
    <n v="81992318"/>
    <s v="Rodrigo"/>
    <s v="Padilla"/>
    <s v="rodrigorito.padilla@calbaptist.edu"/>
    <s v="California Baptist University"/>
    <m/>
    <d v="2026-03-05T14:50:00"/>
    <n v="743273"/>
    <s v="Architecture"/>
    <s v="Senior"/>
    <n v="0"/>
    <x v="3"/>
    <x v="6"/>
    <s v="Keep"/>
    <s v="Danijel"/>
  </r>
  <r>
    <n v="81992472"/>
    <s v="Christopher"/>
    <s v="Bass"/>
    <s v="christophersantiago.bass@calbaptist.edu"/>
    <s v="California Baptist University"/>
    <m/>
    <d v="2026-03-05T14:59:00"/>
    <n v="775845"/>
    <s v="Architecture"/>
    <s v="Junior"/>
    <n v="0"/>
    <x v="3"/>
    <x v="6"/>
    <s v="Keep"/>
    <s v="Danijel"/>
  </r>
  <r>
    <n v="81992489"/>
    <s v="Luke"/>
    <s v="Hall"/>
    <s v="lukej.hall@calbaptist.edu"/>
    <s v="California Baptist University"/>
    <m/>
    <d v="2026-03-05T14:59:00"/>
    <n v="776380"/>
    <s v="Architecture"/>
    <s v="Junior"/>
    <n v="0"/>
    <x v="3"/>
    <x v="6"/>
    <s v="Keep"/>
    <s v="Danijel"/>
  </r>
  <r>
    <n v="81992530"/>
    <s v="Leopoldo"/>
    <s v="Martinez Ramirez"/>
    <s v="leopoldodejesus.martinezramirez@calbaptist.edu"/>
    <s v="California Baptist University"/>
    <m/>
    <d v="2026-03-05T15:01:00"/>
    <n v="770837"/>
    <s v="Architecture"/>
    <s v="Junior"/>
    <n v="0"/>
    <x v="3"/>
    <x v="6"/>
    <s v="Keep"/>
    <s v="Danijel"/>
  </r>
  <r>
    <n v="81992537"/>
    <s v="Alejandro"/>
    <s v="Cruz"/>
    <s v="alejandromanuel.cruz@calbaptist.edu"/>
    <s v="California Baptist University"/>
    <m/>
    <d v="2026-03-05T15:01:00"/>
    <n v="768145"/>
    <s v="Architecture"/>
    <s v="Senior"/>
    <n v="0"/>
    <x v="3"/>
    <x v="6"/>
    <s v="Keep"/>
    <s v="Danijel"/>
  </r>
  <r>
    <n v="81992564"/>
    <s v="Samantha"/>
    <s v="Barcelo"/>
    <s v="samanthaj.barcelo@calbaptist.edu"/>
    <s v="California Baptist University"/>
    <m/>
    <d v="2026-03-05T15:02:00"/>
    <n v="777651"/>
    <s v="Architecture"/>
    <s v="Junior"/>
    <n v="0"/>
    <x v="3"/>
    <x v="6"/>
    <s v="Keep"/>
    <s v="Danijel"/>
  </r>
  <r>
    <n v="81992603"/>
    <s v="Maxwell"/>
    <s v="Clements"/>
    <s v="maxwellvaughn.clements@calbaptist.edu"/>
    <s v="California Baptist University"/>
    <m/>
    <d v="2026-03-05T15:04:00"/>
    <n v="776536"/>
    <s v="Architecture"/>
    <s v="Junior"/>
    <n v="0"/>
    <x v="3"/>
    <x v="6"/>
    <s v="Keep"/>
    <s v="Danijel"/>
  </r>
  <r>
    <n v="81992609"/>
    <s v="Gavin"/>
    <s v="Baker"/>
    <s v="gavinjacob.baker@calbaptist.edu"/>
    <s v="California Baptist University"/>
    <m/>
    <d v="2026-03-05T15:04:00"/>
    <n v="774817"/>
    <s v="Architecture"/>
    <s v="Junior"/>
    <n v="0"/>
    <x v="3"/>
    <x v="6"/>
    <s v="Keep"/>
    <s v="Danijel"/>
  </r>
  <r>
    <n v="81992659"/>
    <s v="Amador"/>
    <s v="Vega"/>
    <s v="amadornicholas.vega@calbaptist.edu"/>
    <s v="California Baptist University"/>
    <m/>
    <d v="2026-03-05T15:06:00"/>
    <n v="760937"/>
    <s v="Architecture"/>
    <s v="Senior"/>
    <n v="0"/>
    <x v="3"/>
    <x v="6"/>
    <s v="Keep"/>
    <s v="Danijel"/>
  </r>
  <r>
    <n v="81992669"/>
    <s v="Ryan"/>
    <s v="Macias"/>
    <s v="ryansean.macias@calbaptist.edu"/>
    <s v="California Baptist University"/>
    <m/>
    <d v="2026-03-05T15:07:00"/>
    <n v="774083"/>
    <s v="Architecture"/>
    <s v="Senior"/>
    <n v="0"/>
    <x v="3"/>
    <x v="6"/>
    <s v="Keep"/>
    <s v="Danijel"/>
  </r>
  <r>
    <n v="81992709"/>
    <s v="Monica"/>
    <s v="Anis"/>
    <s v="monicamohsen.anis@calbaptist.edu"/>
    <s v="California Baptist University"/>
    <m/>
    <d v="2026-03-05T15:09:00"/>
    <n v="787848"/>
    <s v="Architecture"/>
    <s v="Senior"/>
    <n v="0"/>
    <x v="3"/>
    <x v="6"/>
    <s v="Keep"/>
    <s v="Danijel"/>
  </r>
  <r>
    <n v="81992782"/>
    <s v="Troy"/>
    <s v="Riley"/>
    <s v="troy.riley@calbaptist.edu"/>
    <s v="California Baptist University"/>
    <m/>
    <d v="2026-03-05T15:13:00"/>
    <n v="810631"/>
    <s v="Architecture"/>
    <s v="Junior"/>
    <n v="0"/>
    <x v="3"/>
    <x v="6"/>
    <s v="Keep"/>
    <s v="Danijel"/>
  </r>
  <r>
    <n v="81992806"/>
    <s v="Gisele"/>
    <s v="Durkin"/>
    <s v="giseledavina.durkin@calbaptist.edu"/>
    <s v="California Baptist University"/>
    <m/>
    <d v="2026-03-05T15:15:00"/>
    <n v="775224"/>
    <s v="Architecture"/>
    <s v="Senior"/>
    <n v="0"/>
    <x v="3"/>
    <x v="6"/>
    <s v="Keep"/>
    <s v="Danijel"/>
  </r>
  <r>
    <n v="81992812"/>
    <s v="Andrea"/>
    <s v="Marquez"/>
    <s v="andreal.marquez@calbaptist.edu"/>
    <s v="California Baptist University"/>
    <m/>
    <d v="2026-03-05T15:15:00"/>
    <n v="776247"/>
    <s v="Architecture"/>
    <s v="Senior"/>
    <n v="0"/>
    <x v="3"/>
    <x v="6"/>
    <s v="Keep"/>
    <s v="Danijel"/>
  </r>
  <r>
    <n v="81992820"/>
    <s v="Lisa"/>
    <s v="Winchell"/>
    <s v="lisaelizabeth.winchell@calbaptist.edu"/>
    <s v="California Baptist University"/>
    <m/>
    <d v="2026-03-05T15:16:00"/>
    <n v="775478"/>
    <s v="Architecture"/>
    <s v="Junior"/>
    <n v="0"/>
    <x v="3"/>
    <x v="6"/>
    <s v="Keep"/>
    <s v="Danijel"/>
  </r>
  <r>
    <n v="81992873"/>
    <s v="Adriell"/>
    <s v="Ramos"/>
    <s v="adriellsatryadhira.ramos@calbaptist.edu"/>
    <s v="California Baptist University"/>
    <m/>
    <d v="2026-03-05T15:20:00"/>
    <n v="790994"/>
    <s v="Architecture"/>
    <s v="Sophomore"/>
    <n v="0"/>
    <x v="3"/>
    <x v="6"/>
    <s v="Keep"/>
    <s v="Danijel"/>
  </r>
  <r>
    <n v="81992878"/>
    <s v="Dean"/>
    <s v="Muller Peleo"/>
    <s v="deanfrances.mullerpeleo@calbaptist.edu"/>
    <s v="California Baptist University"/>
    <m/>
    <d v="2026-03-05T15:20:00"/>
    <n v="787422"/>
    <s v="Architecture"/>
    <s v="Sophomore"/>
    <n v="0"/>
    <x v="3"/>
    <x v="6"/>
    <s v="Keep"/>
    <s v="Danijel"/>
  </r>
  <r>
    <n v="81992880"/>
    <s v="Edmar"/>
    <s v="Hernandez"/>
    <s v="edmara.hernandez@calbaptist.edu"/>
    <s v="California Baptist University"/>
    <m/>
    <d v="2026-03-05T15:20:00"/>
    <n v="793505"/>
    <s v="Architecture"/>
    <s v="Sophomore"/>
    <n v="0"/>
    <x v="3"/>
    <x v="6"/>
    <s v="Keep"/>
    <s v="Danijel"/>
  </r>
  <r>
    <n v="81992889"/>
    <s v="Jaydon"/>
    <s v="Miller"/>
    <s v="jaydon.miller@calbaptist.edu"/>
    <s v="California Baptist University"/>
    <m/>
    <d v="2026-03-05T15:21:00"/>
    <n v="805341"/>
    <s v="Architecture"/>
    <s v="Senior"/>
    <n v="0"/>
    <x v="3"/>
    <x v="6"/>
    <s v="Keep"/>
    <s v="Danijel"/>
  </r>
  <r>
    <n v="81992914"/>
    <s v="Brian"/>
    <s v="Atsma"/>
    <s v="brianray.atsma@calbaptist.edu"/>
    <s v="California Baptist University"/>
    <m/>
    <d v="2026-03-05T15:22:00"/>
    <n v="772729"/>
    <s v="Architecture"/>
    <s v="Junior"/>
    <n v="0"/>
    <x v="3"/>
    <x v="6"/>
    <s v="Keep"/>
    <s v="Danijel"/>
  </r>
  <r>
    <n v="81993066"/>
    <s v="Kyle"/>
    <s v="Lemon"/>
    <s v="kylealexander.lemon@calbaptist.edu"/>
    <s v="California Baptist University"/>
    <m/>
    <d v="2026-03-05T15:34:00"/>
    <n v="762698"/>
    <s v="Architecture"/>
    <s v="Senior"/>
    <n v="0"/>
    <x v="3"/>
    <x v="6"/>
    <s v="Keep"/>
    <s v="Danijel"/>
  </r>
  <r>
    <n v="81993069"/>
    <s v="Hannah"/>
    <s v="Ma"/>
    <s v="hannahkawai.ma@calbaptist.edu"/>
    <s v="California Baptist University"/>
    <m/>
    <d v="2026-03-05T15:34:00"/>
    <n v="757457"/>
    <s v="Interior Design"/>
    <s v="Senior"/>
    <n v="0"/>
    <x v="3"/>
    <x v="6"/>
    <s v="Keep"/>
    <s v="Danijel"/>
  </r>
  <r>
    <n v="81993085"/>
    <s v="Diana"/>
    <s v="Sandoval"/>
    <s v="diana.sandoval@calbaptist.edu"/>
    <s v="California Baptist University"/>
    <m/>
    <d v="2026-03-05T15:35:00"/>
    <n v="759818"/>
    <s v="Architecture"/>
    <s v="Senior"/>
    <n v="0"/>
    <x v="3"/>
    <x v="6"/>
    <s v="Keep"/>
    <s v="Danijel"/>
  </r>
  <r>
    <n v="81993428"/>
    <s v="Joshua"/>
    <s v="Romero"/>
    <s v="joshua.romero@calbaptist.edu"/>
    <s v="California Baptist University"/>
    <m/>
    <d v="2026-03-05T15:56:00"/>
    <n v="756926"/>
    <s v="Architecture"/>
    <s v="Senior"/>
    <n v="0"/>
    <x v="3"/>
    <x v="6"/>
    <s v="Keep"/>
    <s v="Danijel"/>
  </r>
  <r>
    <n v="81993445"/>
    <s v="Steven"/>
    <s v="Bothof"/>
    <s v="stevengerrit.bothof@calbaptist.edu"/>
    <s v="California Baptist University"/>
    <m/>
    <d v="2026-03-05T15:57:00"/>
    <n v="775827"/>
    <s v="Architecture"/>
    <s v="Senior"/>
    <n v="0"/>
    <x v="3"/>
    <x v="6"/>
    <s v="Keep"/>
    <s v="Danijel"/>
  </r>
  <r>
    <n v="81993465"/>
    <s v="Emilie"/>
    <s v="Salazar"/>
    <s v="emiliem.salazar@calbaptist.edu"/>
    <s v="California Baptist University"/>
    <m/>
    <d v="2026-03-05T15:58:00"/>
    <n v="798500"/>
    <s v="Architecture"/>
    <s v="Freshman"/>
    <n v="0"/>
    <x v="3"/>
    <x v="6"/>
    <s v="Keep"/>
    <s v="Danijel"/>
  </r>
  <r>
    <n v="81993507"/>
    <s v="Ethan"/>
    <s v="Yepez"/>
    <s v="ethanlukas.yepez@calbaptist.edu"/>
    <s v="California Baptist University"/>
    <m/>
    <d v="2026-03-05T16:01:00"/>
    <n v="812476"/>
    <s v="Construction Management"/>
    <s v="Sophomore"/>
    <n v="0"/>
    <x v="3"/>
    <x v="2"/>
    <s v="Keep"/>
    <s v="Danijel"/>
  </r>
  <r>
    <n v="81993561"/>
    <s v="Precious"/>
    <s v="Dondiego"/>
    <s v="precious.dondiego@calbaptist.edu"/>
    <s v="California Baptist University"/>
    <m/>
    <d v="2026-03-05T16:03:00"/>
    <n v="765598"/>
    <s v="Interior Design"/>
    <s v="Senior"/>
    <n v="0"/>
    <x v="3"/>
    <x v="6"/>
    <s v="Keep"/>
    <s v="Danijel"/>
  </r>
  <r>
    <n v="81993641"/>
    <s v="Brittany"/>
    <s v="Hernandez"/>
    <s v="brittany.hernandez@calbaptist.edu"/>
    <s v="California Baptist University"/>
    <m/>
    <d v="2026-03-05T16:10:00"/>
    <n v="756589"/>
    <s v="Interior Design"/>
    <s v="Senior"/>
    <n v="0"/>
    <x v="3"/>
    <x v="6"/>
    <s v="Keep"/>
    <s v="Danijel"/>
  </r>
  <r>
    <n v="81993799"/>
    <s v="Diego"/>
    <s v="Sanchez"/>
    <s v="diego.sanchez3@calbaptist.edu"/>
    <s v="California Baptist University"/>
    <m/>
    <d v="2026-03-05T16:23:00"/>
    <n v="806390"/>
    <s v="Architecture"/>
    <s v="Senior"/>
    <n v="0"/>
    <x v="3"/>
    <x v="6"/>
    <s v="Keep"/>
    <s v="Danijel"/>
  </r>
  <r>
    <n v="81993867"/>
    <s v="Jennifer"/>
    <s v="Forde"/>
    <s v="jenniferleonorahannah.forde@calbaptist.edu"/>
    <s v="California Baptist University"/>
    <m/>
    <d v="2026-03-05T16:28:00"/>
    <n v="796574"/>
    <s v="Architecture"/>
    <s v="Senior"/>
    <n v="0"/>
    <x v="3"/>
    <x v="6"/>
    <s v="Keep"/>
    <s v="Danijel"/>
  </r>
  <r>
    <n v="81994026"/>
    <s v="Jermaine"/>
    <s v="Martin"/>
    <s v="jermainedamingus.martin@calbaptist.edu"/>
    <s v="California Baptist University"/>
    <m/>
    <d v="2026-03-05T16:41:00"/>
    <n v="748818"/>
    <s v="Architecture"/>
    <s v="Senior"/>
    <n v="0"/>
    <x v="3"/>
    <x v="6"/>
    <s v="Keep"/>
    <s v="Danijel"/>
  </r>
  <r>
    <n v="81994169"/>
    <s v="ShaRena"/>
    <s v="Steeple"/>
    <s v="sharenab.steeple@calbaptist.edu"/>
    <s v="California Baptist University"/>
    <m/>
    <d v="2026-03-05T16:52:00"/>
    <n v="797354"/>
    <s v="Architecture"/>
    <s v="Senior"/>
    <n v="0"/>
    <x v="3"/>
    <x v="6"/>
    <s v="Keep"/>
    <s v="Danijel"/>
  </r>
  <r>
    <n v="79834335"/>
    <s v="Sofia"/>
    <s v="Gonsalez"/>
    <s v="sofiasaraih.gonsalez@calbaptist.edu"/>
    <s v="California Baptist University"/>
    <d v="2025-10-23T18:30:00"/>
    <d v="2026-02-19T14:31:00"/>
    <n v="802922"/>
    <s v="Pre-Elementary Education"/>
    <s v="Sophomore"/>
    <n v="0"/>
    <x v="4"/>
    <x v="9"/>
    <s v="Keep"/>
    <s v="Ladonna"/>
  </r>
  <r>
    <n v="80492684"/>
    <s v="Tiffany"/>
    <s v="Lallande-Banks"/>
    <s v="tiffany.lallandebanks@calbaptist.edu"/>
    <s v="California Baptist University"/>
    <d v="2025-12-13T10:47:00"/>
    <d v="2026-02-19T14:11:00"/>
    <n v="794016"/>
    <s v="Health &amp; Human Sciences"/>
    <s v="Senior"/>
    <n v="0"/>
    <x v="4"/>
    <x v="5"/>
    <s v="Keep"/>
    <s v="Lindsay"/>
  </r>
  <r>
    <n v="80579039"/>
    <s v="Sarah"/>
    <s v="Esterline"/>
    <s v="sarahlynn.esterline@calbaptist.edu"/>
    <s v="California Baptist University"/>
    <d v="2026-01-08T09:19:00"/>
    <d v="2026-02-19T13:59:00"/>
    <n v="762161"/>
    <s v="Business Administration"/>
    <s v="Senior"/>
    <n v="0"/>
    <x v="4"/>
    <x v="0"/>
    <s v="Keep"/>
    <s v="Ashley"/>
  </r>
  <r>
    <n v="80602400"/>
    <s v="Eli"/>
    <s v="Manning"/>
    <s v="eli.manning@calbaptist.edu"/>
    <s v="California Baptist University"/>
    <d v="2026-01-10T22:38:00"/>
    <d v="2026-02-19T13:26:00"/>
    <n v="791178"/>
    <s v="Computer Science"/>
    <s v="Junior"/>
    <n v="0"/>
    <x v="4"/>
    <x v="2"/>
    <s v="Keep"/>
    <s v="Danijel"/>
  </r>
  <r>
    <n v="80622639"/>
    <s v="Katie"/>
    <s v="Domke"/>
    <s v="kaitlynlaurel.domke@calbaptist.edu"/>
    <s v="California Baptist University"/>
    <d v="2026-01-12T15:50:00"/>
    <d v="2026-02-19T13:25:00"/>
    <n v="762930"/>
    <s v="Computer Science"/>
    <s v="Senior"/>
    <n v="0"/>
    <x v="4"/>
    <x v="2"/>
    <s v="Keep"/>
    <s v="Danijel"/>
  </r>
  <r>
    <n v="80629237"/>
    <s v="Evan"/>
    <s v="Pilcher"/>
    <s v="evanmichael.pilcher@calbaptist.edu"/>
    <s v="California Baptist University"/>
    <d v="2026-01-13T05:07:00"/>
    <d v="2026-02-19T13:23:00"/>
    <n v="754089"/>
    <s v="Construction Management"/>
    <s v="Junior"/>
    <n v="0"/>
    <x v="4"/>
    <x v="2"/>
    <s v="Keep"/>
    <s v="Danijel"/>
  </r>
  <r>
    <n v="80646752"/>
    <s v="Rocket"/>
    <s v="Miner"/>
    <s v="rocket.miner@calbaptist.edu"/>
    <s v="California Baptist University"/>
    <d v="2026-01-13T16:25:00"/>
    <d v="2026-02-19T12:57:00"/>
    <n v="784280"/>
    <s v="Mathematics"/>
    <s v="Junior"/>
    <n v="0"/>
    <x v="4"/>
    <x v="1"/>
    <s v="Keep"/>
    <s v="Ashley"/>
  </r>
  <r>
    <n v="80647551"/>
    <s v="Betzabely"/>
    <s v="Martin"/>
    <s v="betzabely.martin@calbaptist.edu"/>
    <s v="California Baptist University"/>
    <d v="2026-01-13T17:05:00"/>
    <d v="2026-02-19T14:35:00"/>
    <n v="812740"/>
    <s v="Forensic Psychology"/>
    <s v="Masters"/>
    <n v="0"/>
    <x v="4"/>
    <x v="4"/>
    <s v="Keep"/>
    <s v="Elizabeth"/>
  </r>
  <r>
    <n v="80662093"/>
    <s v="Isabell"/>
    <s v="Alapati"/>
    <s v="isabell.alapati@calbaptist.edu"/>
    <s v="California Baptist University"/>
    <d v="2026-01-14T11:04:00"/>
    <d v="2026-02-19T13:07:00"/>
    <n v="750904"/>
    <s v="Nursing"/>
    <s v="Senior"/>
    <n v="0"/>
    <x v="4"/>
    <x v="8"/>
    <s v="Keep"/>
    <s v="Erick"/>
  </r>
  <r>
    <n v="80686077"/>
    <s v="Audrey"/>
    <s v="Easter"/>
    <s v="audreysavannahnari.easter@calbaptist.edu"/>
    <s v="California Baptist University"/>
    <d v="2026-01-15T09:39:00"/>
    <d v="2026-02-19T13:37:00"/>
    <n v="758150"/>
    <s v="Graphic Design &amp; Vis Exp"/>
    <s v="Senior"/>
    <n v="0"/>
    <x v="4"/>
    <x v="6"/>
    <s v="Keep"/>
    <s v="Danijel"/>
  </r>
  <r>
    <n v="80690411"/>
    <s v="Katelyn"/>
    <s v="Wong"/>
    <s v="katelynjenna.wong@calbaptist.edu"/>
    <s v="California Baptist University"/>
    <d v="2026-01-15T11:21:00"/>
    <d v="2026-02-19T13:12:00"/>
    <n v="758900"/>
    <s v="Graphic Design &amp; Vis Exp"/>
    <s v="Senior"/>
    <n v="0"/>
    <x v="4"/>
    <x v="6"/>
    <s v="Keep"/>
    <s v="Danijel"/>
  </r>
  <r>
    <n v="80690960"/>
    <s v="Kaylie"/>
    <s v="Garcia"/>
    <s v="kaylier.garcia@calbaptist.edu"/>
    <s v="California Baptist University"/>
    <d v="2026-01-15T11:37:00"/>
    <d v="2026-02-19T12:58:00"/>
    <n v="757694"/>
    <s v="Graphic Design &amp; Vis Exp"/>
    <s v="Senior"/>
    <n v="0"/>
    <x v="4"/>
    <x v="6"/>
    <s v="Keep"/>
    <s v="Danijel"/>
  </r>
  <r>
    <n v="80693475"/>
    <s v="Jaclyn"/>
    <s v="Adams"/>
    <s v="jaclyn.adams@calbaptist.edu"/>
    <s v="California Baptist University"/>
    <d v="2026-01-15T12:46:00"/>
    <d v="2026-02-19T13:12:00"/>
    <n v="794970"/>
    <s v="Graphic Design &amp; Vis Exp"/>
    <s v="Senior"/>
    <n v="0"/>
    <x v="4"/>
    <x v="6"/>
    <s v="Keep"/>
    <s v="Danijel"/>
  </r>
  <r>
    <n v="80701676"/>
    <s v="Evelyn"/>
    <s v="Melgoza"/>
    <s v="evelyn.melgoza@calbaptist.edu"/>
    <s v="California Baptist University"/>
    <d v="2026-01-15T18:59:00"/>
    <d v="2026-02-19T13:08:00"/>
    <n v="765453"/>
    <s v="Graphic Design &amp; Vis Exp"/>
    <s v="Senior"/>
    <n v="0"/>
    <x v="4"/>
    <x v="6"/>
    <s v="Keep"/>
    <s v="Danijel"/>
  </r>
  <r>
    <n v="80703218"/>
    <s v="Faith"/>
    <s v="Halladay"/>
    <s v="faithlori.halladay@calbaptist.edu"/>
    <s v="California Baptist University"/>
    <d v="2026-01-15T23:07:00"/>
    <d v="2026-02-19T12:57:00"/>
    <n v="757459"/>
    <s v="Graphic Design &amp; Vis Exp"/>
    <s v="Senior"/>
    <n v="0"/>
    <x v="4"/>
    <x v="6"/>
    <s v="Keep"/>
    <s v="Danijel"/>
  </r>
  <r>
    <n v="80709734"/>
    <s v="Ella"/>
    <s v="DuPree"/>
    <s v="elladorothyann.dupree@calbaptist.edu"/>
    <s v="California Baptist University"/>
    <d v="2026-01-16T09:44:00"/>
    <d v="2026-02-19T13:14:00"/>
    <n v="756487"/>
    <s v="Graphic Design &amp; Vis Exp, Photography"/>
    <s v="Senior"/>
    <n v="0"/>
    <x v="4"/>
    <x v="6"/>
    <s v="Keep"/>
    <s v="Danijel"/>
  </r>
  <r>
    <n v="80718050"/>
    <s v="Valerie"/>
    <s v="Mello"/>
    <s v="valeriemelissa.mello@calbaptist.edu"/>
    <s v="California Baptist University"/>
    <d v="2026-01-16T15:05:00"/>
    <d v="2026-02-19T14:44:00"/>
    <n v="742885"/>
    <s v="Nursing"/>
    <s v="Senior"/>
    <n v="0"/>
    <x v="4"/>
    <x v="8"/>
    <s v="Keep"/>
    <s v="Erick"/>
  </r>
  <r>
    <n v="80718731"/>
    <s v="Lindsey"/>
    <s v="Stumpf"/>
    <s v="lindsey.stumpf@calbaptist.edu"/>
    <s v="California Baptist University"/>
    <d v="2026-01-16T16:18:00"/>
    <d v="2026-02-19T12:58:00"/>
    <n v="742921"/>
    <s v="Graphic Design &amp; Vis Exp"/>
    <s v="Senior"/>
    <n v="0"/>
    <x v="4"/>
    <x v="6"/>
    <s v="Keep"/>
    <s v="Danijel"/>
  </r>
  <r>
    <n v="80726988"/>
    <s v="Jessica"/>
    <s v="Barbosa"/>
    <s v="jessica.barbosa@calbaptist.edu"/>
    <s v="California Baptist University"/>
    <d v="2026-01-17T20:46:00"/>
    <d v="2026-02-19T12:58:00"/>
    <n v="760902"/>
    <s v="Graphic Design &amp; Vis Exp"/>
    <s v="Senior"/>
    <n v="0"/>
    <x v="4"/>
    <x v="6"/>
    <s v="Keep"/>
    <s v="Danijel"/>
  </r>
  <r>
    <n v="80736540"/>
    <s v="Leslie"/>
    <s v="Navarro"/>
    <s v="leslieannette.navarro@calbaptist.edu"/>
    <s v="California Baptist University"/>
    <d v="2026-01-19T10:12:00"/>
    <d v="2026-02-19T13:14:00"/>
    <n v="757730"/>
    <s v="Nursing"/>
    <s v="Senior"/>
    <n v="0"/>
    <x v="4"/>
    <x v="8"/>
    <s v="Keep"/>
    <s v="Erick"/>
  </r>
  <r>
    <n v="80737316"/>
    <s v="Christa"/>
    <s v="Molen"/>
    <s v="christanicole.molen@calbaptist.edu"/>
    <s v="California Baptist University"/>
    <d v="2026-01-19T11:08:00"/>
    <d v="2026-02-19T13:28:00"/>
    <n v="787783"/>
    <s v="Marketing"/>
    <s v="Sophomore"/>
    <n v="0"/>
    <x v="4"/>
    <x v="0"/>
    <s v="Keep"/>
    <s v="Ashley"/>
  </r>
  <r>
    <n v="80738086"/>
    <s v="Samayah"/>
    <s v="Reed"/>
    <s v="samayahchemerenicole.reed@calbaptist.edu"/>
    <s v="California Baptist University"/>
    <d v="2026-01-19T12:07:00"/>
    <d v="2026-02-19T13:07:00"/>
    <n v="744123"/>
    <s v="Nursing"/>
    <s v="Senior"/>
    <n v="0"/>
    <x v="4"/>
    <x v="8"/>
    <s v="Keep"/>
    <s v="Erick"/>
  </r>
  <r>
    <n v="80738097"/>
    <s v="Kip"/>
    <s v="Park"/>
    <s v="kipung.park@calbaptist.edu"/>
    <s v="California Baptist University"/>
    <d v="2026-01-19T12:07:00"/>
    <d v="2026-02-19T13:08:00"/>
    <n v="779407"/>
    <s v="Computer Science"/>
    <s v="Senior"/>
    <n v="0"/>
    <x v="4"/>
    <x v="2"/>
    <s v="Keep"/>
    <s v="Danijel"/>
  </r>
  <r>
    <n v="80738123"/>
    <s v="Luke"/>
    <s v="Myers"/>
    <s v="lukethomas.myers@calbaptist.edu"/>
    <s v="California Baptist University"/>
    <d v="2026-01-19T12:09:00"/>
    <d v="2026-02-19T14:04:00"/>
    <n v="794423"/>
    <s v="Accounting"/>
    <s v="Junior"/>
    <n v="0"/>
    <x v="4"/>
    <x v="0"/>
    <s v="Keep"/>
    <s v="Ashley"/>
  </r>
  <r>
    <n v="80738172"/>
    <s v="Miryam"/>
    <s v="Sayes"/>
    <s v="miryammariokaisergeorge.sayes@calbaptist.edu"/>
    <s v="California Baptist University"/>
    <d v="2026-01-19T12:13:00"/>
    <d v="2026-02-19T13:19:00"/>
    <n v="761124"/>
    <s v="Nursing"/>
    <s v="Senior"/>
    <n v="0"/>
    <x v="4"/>
    <x v="8"/>
    <s v="Keep"/>
    <s v="Erick"/>
  </r>
  <r>
    <n v="80744423"/>
    <s v="Aaron"/>
    <s v="Teasley"/>
    <s v="aaronashton.teasley@calbaptist.edu"/>
    <s v="California Baptist University"/>
    <d v="2026-01-19T21:44:00"/>
    <d v="2026-02-19T13:09:00"/>
    <n v="774141"/>
    <s v="Computer Science"/>
    <s v="Sophomore"/>
    <n v="0"/>
    <x v="4"/>
    <x v="2"/>
    <s v="Keep"/>
    <s v="Danijel"/>
  </r>
  <r>
    <n v="80744487"/>
    <s v="Mylene"/>
    <s v="Olague"/>
    <s v="mylenej.olague@calbaptist.edu"/>
    <s v="California Baptist University"/>
    <d v="2026-01-19T21:56:00"/>
    <d v="2026-02-19T13:28:00"/>
    <n v="759190"/>
    <s v="Graphic Design &amp; Vis Exp"/>
    <s v="Junior"/>
    <n v="0"/>
    <x v="4"/>
    <x v="6"/>
    <s v="Keep"/>
    <s v="Danijel"/>
  </r>
  <r>
    <n v="80757959"/>
    <s v="Sabrina"/>
    <s v="Rodriguez"/>
    <s v="sabrinamarie.rodriguez@calbaptist.edu"/>
    <s v="California Baptist University"/>
    <d v="2026-01-20T11:00:00"/>
    <d v="2026-02-19T12:58:00"/>
    <n v="773079"/>
    <s v="Marketing"/>
    <s v="Junior"/>
    <n v="0"/>
    <x v="4"/>
    <x v="0"/>
    <s v="Keep"/>
    <s v="Ashley"/>
  </r>
  <r>
    <n v="80765532"/>
    <s v="Daniel"/>
    <s v="Gnandt"/>
    <s v="danielmilad.gnandt@calbaptist.edu"/>
    <s v="California Baptist University"/>
    <d v="2026-01-20T13:32:00"/>
    <d v="2026-02-19T14:33:00"/>
    <n v="812130"/>
    <s v="Business Administration"/>
    <s v="Masters"/>
    <n v="0"/>
    <x v="4"/>
    <x v="0"/>
    <s v="Keep"/>
    <s v="Ashley"/>
  </r>
  <r>
    <n v="80770068"/>
    <s v="Desiree"/>
    <s v="Chavez"/>
    <s v="desireemoriah.chavez@calbaptist.edu"/>
    <s v="California Baptist University"/>
    <d v="2026-01-20T15:01:00"/>
    <d v="2026-02-19T13:29:00"/>
    <n v="628237"/>
    <s v="Nursing"/>
    <s v="Senior"/>
    <n v="0"/>
    <x v="4"/>
    <x v="8"/>
    <s v="Keep"/>
    <s v="Erick"/>
  </r>
  <r>
    <n v="80783091"/>
    <s v="Melanie"/>
    <s v="Dieguez"/>
    <s v="melaniechris.dieguez@calbaptist.edu"/>
    <s v="California Baptist University"/>
    <d v="2026-01-21T07:03:00"/>
    <d v="2026-02-19T13:44:00"/>
    <n v="787158"/>
    <s v="Political Science, Criminal Justice"/>
    <s v="Junior"/>
    <n v="0"/>
    <x v="4"/>
    <x v="1"/>
    <s v="Keep"/>
    <s v="Ashley"/>
  </r>
  <r>
    <n v="80791530"/>
    <s v="Christiana"/>
    <s v="Valenciano"/>
    <s v="christianaalexis.valenciano@calbaptist.edu"/>
    <s v="California Baptist University"/>
    <d v="2026-01-21T09:59:00"/>
    <d v="2026-02-19T12:58:00"/>
    <n v="777742"/>
    <s v="Psychology"/>
    <s v="Senior"/>
    <n v="0"/>
    <x v="4"/>
    <x v="4"/>
    <s v="Keep"/>
    <s v="Elizabeth"/>
  </r>
  <r>
    <n v="80835520"/>
    <s v="Andrew"/>
    <s v="Lovell"/>
    <s v="andrewkaimipono.lovell@calbaptist.edu"/>
    <s v="California Baptist University"/>
    <d v="2026-01-22T12:12:00"/>
    <d v="2026-02-19T13:13:00"/>
    <n v="788713"/>
    <s v="Business Administration"/>
    <s v="Sophomore"/>
    <n v="0"/>
    <x v="4"/>
    <x v="0"/>
    <s v="Keep"/>
    <s v="Ashley"/>
  </r>
  <r>
    <n v="80840111"/>
    <s v="Berenice"/>
    <s v="Santana"/>
    <s v="berenice.santana@calbaptist.edu"/>
    <s v="California Baptist University"/>
    <d v="2026-01-22T14:00:00"/>
    <d v="2026-02-19T13:44:00"/>
    <n v="793920"/>
    <s v="Behavioral Science, Criminal Justice"/>
    <s v="Sophomore"/>
    <n v="0"/>
    <x v="4"/>
    <x v="4"/>
    <s v="Keep"/>
    <s v="Elizabeth"/>
  </r>
  <r>
    <n v="80863121"/>
    <s v="Zac"/>
    <s v="Smith"/>
    <s v="zachary.smith@calbaptist.edu"/>
    <s v="California Baptist University"/>
    <d v="2026-01-23T12:44:00"/>
    <d v="2026-02-19T13:58:00"/>
    <n v="769462"/>
    <s v="Accounting"/>
    <s v="Junior"/>
    <n v="0"/>
    <x v="4"/>
    <x v="0"/>
    <s v="Keep"/>
    <s v="Ashley"/>
  </r>
  <r>
    <n v="80870445"/>
    <s v="Isabel"/>
    <s v="Paniagua"/>
    <s v="isabelmercedes.paniagua@calbaptist.edu"/>
    <s v="California Baptist University"/>
    <d v="2026-01-23T21:54:00"/>
    <d v="2026-02-19T12:52:00"/>
    <n v="786923"/>
    <s v="Sport and Perf Psych"/>
    <s v="Senior"/>
    <n v="0"/>
    <x v="4"/>
    <x v="4"/>
    <s v="Keep"/>
    <s v="Elizabeth"/>
  </r>
  <r>
    <n v="80920830"/>
    <s v="Kaira"/>
    <s v="Prieto"/>
    <s v="kairapearly.prieto@calbaptist.edu"/>
    <s v="California Baptist University"/>
    <d v="2026-01-27T09:03:00"/>
    <d v="2026-02-19T13:18:00"/>
    <n v="803918"/>
    <s v="Architecture"/>
    <s v="Junior"/>
    <n v="0"/>
    <x v="4"/>
    <x v="6"/>
    <s v="Keep"/>
    <s v="Danijel"/>
  </r>
  <r>
    <n v="80925724"/>
    <s v="Nadia"/>
    <s v="Perrone"/>
    <s v="nadia.perrone@calbaptist.edu"/>
    <s v="California Baptist University"/>
    <d v="2026-01-27T10:38:00"/>
    <d v="2026-02-19T13:26:00"/>
    <n v="738214"/>
    <s v="Nursing"/>
    <s v="Senior"/>
    <n v="0"/>
    <x v="4"/>
    <x v="8"/>
    <s v="Keep"/>
    <s v="Erick"/>
  </r>
  <r>
    <n v="80959906"/>
    <s v="Gavin"/>
    <s v="Deering"/>
    <s v="gavinalton.deering@calbaptist.edu"/>
    <s v="California Baptist University"/>
    <d v="2026-01-28T10:06:00"/>
    <d v="2026-02-19T13:53:00"/>
    <n v="755939"/>
    <s v="Mechanical Engineering"/>
    <s v="Senior"/>
    <n v="0"/>
    <x v="4"/>
    <x v="2"/>
    <s v="Keep"/>
    <s v="Danijel"/>
  </r>
  <r>
    <n v="80963377"/>
    <s v="Precious"/>
    <s v="Lofton"/>
    <s v="precious.lofton@calbaptist.edu"/>
    <s v="California Baptist University"/>
    <d v="2026-01-28T10:59:00"/>
    <d v="2026-02-19T13:39:00"/>
    <n v="800181"/>
    <s v="Criminal Justice"/>
    <s v="Freshman"/>
    <n v="0"/>
    <x v="4"/>
    <x v="1"/>
    <s v="Keep"/>
    <s v="Ashley"/>
  </r>
  <r>
    <n v="80971639"/>
    <s v="Caleb"/>
    <s v="Valcarcel"/>
    <s v="calebnathaniel.valcarcel@calbaptist.edu"/>
    <s v="California Baptist University"/>
    <d v="2026-01-28T13:21:00"/>
    <d v="2026-02-19T14:03:00"/>
    <n v="775859"/>
    <s v="Mechanical Engineering"/>
    <s v="Senior"/>
    <n v="0"/>
    <x v="4"/>
    <x v="2"/>
    <s v="Keep"/>
    <s v="Danijel"/>
  </r>
  <r>
    <n v="80972644"/>
    <s v="Nathanael"/>
    <s v="Zamora"/>
    <s v="nathanaelmichel.zamora@calbaptist.edu"/>
    <s v="California Baptist University"/>
    <d v="2026-01-28T13:43:00"/>
    <d v="2026-02-19T12:59:00"/>
    <n v="787055"/>
    <s v="Environmental Science"/>
    <s v="Sophomore"/>
    <n v="0"/>
    <x v="4"/>
    <x v="1"/>
    <s v="Keep"/>
    <s v="Ashley"/>
  </r>
  <r>
    <n v="81054866"/>
    <s v="Brock"/>
    <s v="Jones"/>
    <s v="brockjalen.jones@calbaptist.edu"/>
    <s v="California Baptist University"/>
    <d v="2026-02-01T13:33:00"/>
    <d v="2026-02-19T13:04:00"/>
    <n v="787676"/>
    <s v="Electrical/Computer Engr"/>
    <s v="Junior"/>
    <n v="0"/>
    <x v="4"/>
    <x v="2"/>
    <s v="Keep"/>
    <s v="Danijel"/>
  </r>
  <r>
    <n v="81096403"/>
    <s v="Katheryn"/>
    <s v="Hastings"/>
    <s v="katheryn.hastings@calbaptist.edu"/>
    <s v="California Baptist University"/>
    <d v="2026-02-02T17:07:00"/>
    <d v="2026-02-19T13:03:00"/>
    <n v="787311"/>
    <s v="Biomedical Engineering"/>
    <s v="Senior"/>
    <n v="0"/>
    <x v="4"/>
    <x v="2"/>
    <s v="Keep"/>
    <s v="Danijel"/>
  </r>
  <r>
    <n v="81190870"/>
    <s v="Dana"/>
    <s v="Carbajal"/>
    <s v="danaa.carbajal@calbaptist.edu"/>
    <s v="California Baptist University"/>
    <d v="2026-02-04T16:38:00"/>
    <d v="2026-02-19T13:39:00"/>
    <n v="757860"/>
    <s v="Biomedical Sciences"/>
    <s v="Junior"/>
    <n v="0"/>
    <x v="4"/>
    <x v="5"/>
    <s v="Keep"/>
    <s v="Lindsay"/>
  </r>
  <r>
    <n v="81194862"/>
    <s v="Jaden"/>
    <s v="Lopez"/>
    <s v="jadenlee.lopez@calbaptist.edu"/>
    <s v="California Baptist University"/>
    <d v="2026-02-04T19:53:00"/>
    <d v="2026-02-19T13:05:00"/>
    <n v="752370"/>
    <s v="Counseling Psychology"/>
    <s v="Masters"/>
    <n v="0"/>
    <x v="4"/>
    <x v="4"/>
    <s v="Keep"/>
    <s v="Elizabeth"/>
  </r>
  <r>
    <n v="81195457"/>
    <s v="Liliana"/>
    <s v="Berumen"/>
    <s v="liliana.berumen@calbaptist.edu"/>
    <s v="California Baptist University"/>
    <d v="2026-02-04T20:38:00"/>
    <d v="2026-02-19T13:00:00"/>
    <n v="770244"/>
    <s v="Psychology"/>
    <s v="Senior"/>
    <n v="0"/>
    <x v="4"/>
    <x v="4"/>
    <s v="Keep"/>
    <s v="Elizabeth"/>
  </r>
  <r>
    <n v="81209717"/>
    <s v="Jillian"/>
    <s v="Guidry"/>
    <s v="jillian.guidry@calbaptist.edu"/>
    <s v="California Baptist University"/>
    <d v="2026-02-05T09:39:00"/>
    <d v="2026-02-19T13:10:00"/>
    <n v="799573"/>
    <s v="English"/>
    <s v="Junior"/>
    <n v="0"/>
    <x v="4"/>
    <x v="1"/>
    <s v="Keep"/>
    <s v="Ashley"/>
  </r>
  <r>
    <n v="81216521"/>
    <s v="Dawson"/>
    <s v="Pio"/>
    <s v="dawson.pio@calbaptist.edu"/>
    <s v="California Baptist University"/>
    <d v="2026-02-05T11:01:00"/>
    <d v="2026-02-19T13:03:00"/>
    <n v="798976"/>
    <s v="Civil Engineering"/>
    <s v="Senior"/>
    <n v="0"/>
    <x v="4"/>
    <x v="2"/>
    <s v="Keep"/>
    <s v="Danijel"/>
  </r>
  <r>
    <n v="81221325"/>
    <s v="Brennan"/>
    <s v="Cosgrove"/>
    <s v="brennandavid.cosgrove@calbaptist.edu"/>
    <s v="California Baptist University"/>
    <d v="2026-02-05T12:12:00"/>
    <d v="2026-02-19T13:29:00"/>
    <n v="771149"/>
    <s v="Civil Engineering"/>
    <s v="Junior"/>
    <n v="0"/>
    <x v="4"/>
    <x v="2"/>
    <s v="Keep"/>
    <s v="Danijel"/>
  </r>
  <r>
    <n v="81224130"/>
    <s v="William"/>
    <s v="Landers"/>
    <s v="williamdavid.landers@calbaptist.edu"/>
    <s v="California Baptist University"/>
    <d v="2026-02-05T13:03:00"/>
    <d v="2026-02-19T13:14:00"/>
    <n v="756495"/>
    <s v="English"/>
    <s v="Senior"/>
    <n v="0"/>
    <x v="4"/>
    <x v="1"/>
    <s v="Keep"/>
    <s v="Ashley"/>
  </r>
  <r>
    <n v="81227291"/>
    <s v="Giovanna"/>
    <s v="Calicchia"/>
    <s v="giovannajunemarie.calicchia@calbaptist.edu"/>
    <s v="California Baptist University"/>
    <d v="2026-02-05T14:09:00"/>
    <d v="2026-02-19T13:14:00"/>
    <n v="758281"/>
    <s v="English"/>
    <s v="Senior"/>
    <n v="0"/>
    <x v="4"/>
    <x v="1"/>
    <s v="Keep"/>
    <s v="Ashley"/>
  </r>
  <r>
    <n v="81232577"/>
    <s v="David"/>
    <s v="Villarreal"/>
    <s v="david.villarreal@calbaptist.edu"/>
    <s v="California Baptist University"/>
    <d v="2026-02-05T17:27:00"/>
    <d v="2026-02-19T13:02:00"/>
    <n v="794815"/>
    <s v="Accounting"/>
    <s v="Senior"/>
    <n v="0"/>
    <x v="4"/>
    <x v="0"/>
    <s v="Keep"/>
    <s v="Ashley"/>
  </r>
  <r>
    <n v="81232967"/>
    <s v="Andrew"/>
    <s v="Parker"/>
    <s v="andrewhaze.parker@calbaptist.edu"/>
    <s v="California Baptist University"/>
    <d v="2026-02-05T17:58:00"/>
    <d v="2026-02-19T12:58:00"/>
    <n v="772675"/>
    <s v="Philosophy, Business Administration"/>
    <s v="Junior"/>
    <n v="0"/>
    <x v="4"/>
    <x v="1"/>
    <s v="Keep"/>
    <s v="Ashley"/>
  </r>
  <r>
    <n v="81244037"/>
    <s v="Abigail"/>
    <s v="Bernal"/>
    <s v="abigailgodina.bernal@calbaptist.edu"/>
    <s v="California Baptist University"/>
    <d v="2026-02-06T09:28:00"/>
    <d v="2026-02-19T13:00:00"/>
    <n v="788536"/>
    <s v="Business Administration"/>
    <s v="Sophomore"/>
    <n v="0"/>
    <x v="4"/>
    <x v="0"/>
    <s v="Keep"/>
    <s v="Ashley"/>
  </r>
  <r>
    <n v="81252550"/>
    <s v="David"/>
    <s v="Huxley"/>
    <s v="davidnicholas.huxley@calbaptist.edu"/>
    <s v="California Baptist University"/>
    <d v="2026-02-06T12:26:00"/>
    <d v="2026-02-19T13:35:00"/>
    <n v="767817"/>
    <s v="Civil Engineering, Environmental Science"/>
    <s v="Senior"/>
    <n v="0"/>
    <x v="4"/>
    <x v="2"/>
    <s v="Keep"/>
    <s v="Danijel"/>
  </r>
  <r>
    <n v="81256461"/>
    <s v="Benjamin"/>
    <s v="Sprankle"/>
    <s v="benjaminr.sprankle@calbaptist.edu"/>
    <s v="California Baptist University"/>
    <d v="2026-02-06T15:27:00"/>
    <d v="2026-02-19T14:01:00"/>
    <n v="800179"/>
    <s v="Computer Science"/>
    <s v="Junior"/>
    <n v="0"/>
    <x v="4"/>
    <x v="2"/>
    <s v="Keep"/>
    <s v="Danijel"/>
  </r>
  <r>
    <n v="81256466"/>
    <s v="John Ryan"/>
    <s v="Cogger"/>
    <s v="johnryan.cogger@calbaptist.edu"/>
    <s v="California Baptist University"/>
    <d v="2026-02-06T15:27:00"/>
    <d v="2026-02-19T13:23:00"/>
    <n v="758277"/>
    <s v="Construction Management"/>
    <s v="Senior"/>
    <n v="0"/>
    <x v="4"/>
    <x v="2"/>
    <s v="Keep"/>
    <s v="Danijel"/>
  </r>
  <r>
    <n v="81256469"/>
    <s v="Nathan"/>
    <s v="Arndt"/>
    <s v="nathan.arndt@calbaptist.edu"/>
    <s v="California Baptist University"/>
    <d v="2026-02-06T15:28:00"/>
    <d v="2026-02-19T15:03:00"/>
    <n v="780536"/>
    <s v="Civil Engineering"/>
    <s v="Junior"/>
    <n v="0"/>
    <x v="4"/>
    <x v="2"/>
    <s v="Keep"/>
    <s v="Danijel"/>
  </r>
  <r>
    <n v="81256542"/>
    <s v="Kylie"/>
    <s v="Marxen"/>
    <s v="kyliebriann.marxen@calbaptist.edu"/>
    <s v="California Baptist University"/>
    <d v="2026-02-06T15:33:00"/>
    <d v="2026-02-19T13:54:00"/>
    <n v="771874"/>
    <s v="Computer Science"/>
    <s v="Junior"/>
    <n v="0"/>
    <x v="4"/>
    <x v="2"/>
    <s v="Keep"/>
    <s v="Danijel"/>
  </r>
  <r>
    <n v="81256650"/>
    <s v="David"/>
    <s v="Treto"/>
    <s v="davidalejandro.treto@calbaptist.edu"/>
    <s v="California Baptist University"/>
    <d v="2026-02-06T15:40:00"/>
    <d v="2026-02-19T13:23:00"/>
    <n v="740566"/>
    <s v="Construction Management"/>
    <s v="Junior"/>
    <n v="0"/>
    <x v="4"/>
    <x v="2"/>
    <s v="Keep"/>
    <s v="Danijel"/>
  </r>
  <r>
    <n v="81256692"/>
    <s v="Arturo"/>
    <s v="Valle"/>
    <s v="arturog.valle@calbaptist.edu"/>
    <s v="California Baptist University"/>
    <d v="2026-02-06T15:45:00"/>
    <d v="2026-02-19T13:21:00"/>
    <n v="762370"/>
    <s v="Computer Science"/>
    <s v="Senior"/>
    <n v="0"/>
    <x v="4"/>
    <x v="2"/>
    <s v="Keep"/>
    <s v="Danijel"/>
  </r>
  <r>
    <n v="81258370"/>
    <s v="Faith"/>
    <s v="Smith"/>
    <s v="faithrafaela.smith@calbaptist.edu"/>
    <s v="California Baptist University"/>
    <d v="2026-02-06T18:56:00"/>
    <d v="2026-02-19T13:07:00"/>
    <n v="763444"/>
    <s v="Psychology"/>
    <s v="Senior"/>
    <n v="0"/>
    <x v="4"/>
    <x v="4"/>
    <s v="Keep"/>
    <s v="Elizabeth"/>
  </r>
  <r>
    <n v="81259742"/>
    <s v="Tait"/>
    <s v="Sandness"/>
    <s v="tait.sandness@calbaptist.edu"/>
    <s v="California Baptist University"/>
    <d v="2026-02-07T00:05:00"/>
    <d v="2026-02-19T14:29:00"/>
    <n v="796519"/>
    <s v="Business Administration"/>
    <s v="Senior"/>
    <n v="0"/>
    <x v="4"/>
    <x v="0"/>
    <s v="Keep"/>
    <s v="Ashley"/>
  </r>
  <r>
    <n v="81267045"/>
    <s v="Ryan"/>
    <s v="Vang"/>
    <s v="ryant.vang@calbaptist.edu"/>
    <s v="California Baptist University"/>
    <d v="2026-02-08T09:57:00"/>
    <d v="2026-02-19T12:57:00"/>
    <n v="775664"/>
    <s v="Mechanical Engineering"/>
    <s v="Junior"/>
    <n v="0"/>
    <x v="4"/>
    <x v="2"/>
    <s v="Keep"/>
    <s v="Danijel"/>
  </r>
  <r>
    <n v="81268423"/>
    <s v="Emilie"/>
    <s v="Panasiuk"/>
    <s v="emiliebraelyn.panasiuk@calbaptist.edu"/>
    <s v="California Baptist University"/>
    <d v="2026-02-08T12:12:00"/>
    <d v="2026-02-19T13:56:00"/>
    <n v="764673"/>
    <s v="Graphic Design &amp; Vis Exp"/>
    <s v="Senior"/>
    <n v="0"/>
    <x v="4"/>
    <x v="6"/>
    <s v="Keep"/>
    <s v="Danijel"/>
  </r>
  <r>
    <n v="81270390"/>
    <s v="Dheeraj"/>
    <s v="Kanneganti"/>
    <s v="dheeraj.kanneganti@calbaptist.edu"/>
    <s v="California Baptist University"/>
    <d v="2026-02-08T15:43:00"/>
    <d v="2026-02-19T14:13:00"/>
    <n v="793857"/>
    <s v="Indstrl Organiztnl Psych"/>
    <s v="Masters"/>
    <n v="0"/>
    <x v="4"/>
    <x v="4"/>
    <s v="Keep"/>
    <s v="Elizabeth"/>
  </r>
  <r>
    <n v="81273563"/>
    <s v="Josiah"/>
    <s v="Carey"/>
    <s v="josiah.carey@calbaptist.edu"/>
    <s v="California Baptist University"/>
    <d v="2026-02-08T21:26:00"/>
    <d v="2026-02-19T13:08:00"/>
    <n v="780644"/>
    <s v="Civil Engineering"/>
    <s v="Junior"/>
    <n v="0"/>
    <x v="4"/>
    <x v="2"/>
    <s v="Keep"/>
    <s v="Danijel"/>
  </r>
  <r>
    <n v="81286457"/>
    <s v="Zachary"/>
    <s v="Smith Reniero"/>
    <s v="zacharydonovan.smithreniero@calbaptist.edu"/>
    <s v="California Baptist University"/>
    <d v="2026-02-09T10:03:00"/>
    <d v="2026-02-19T12:58:00"/>
    <n v="813291"/>
    <s v="Criminal Justice"/>
    <s v="Junior"/>
    <n v="0"/>
    <x v="4"/>
    <x v="1"/>
    <s v="Keep"/>
    <s v="Ashley"/>
  </r>
  <r>
    <n v="81291535"/>
    <s v="Tobey"/>
    <s v="Aguilar"/>
    <s v="tobeyalvaro.aguilar@calbaptist.edu"/>
    <s v="California Baptist University"/>
    <d v="2026-02-09T11:32:00"/>
    <d v="2026-02-19T13:04:00"/>
    <n v="781819"/>
    <s v="Marketing"/>
    <s v="Junior"/>
    <n v="0"/>
    <x v="4"/>
    <x v="0"/>
    <s v="Keep"/>
    <s v="Ashley"/>
  </r>
  <r>
    <n v="81295020"/>
    <s v="Sara"/>
    <s v="Svorcan"/>
    <s v="sara.svorcan@calbaptist.edu"/>
    <s v="California Baptist University"/>
    <d v="2026-02-09T12:13:00"/>
    <d v="2026-02-19T13:12:00"/>
    <n v="774574"/>
    <s v="Marketing"/>
    <s v="Junior"/>
    <n v="0"/>
    <x v="4"/>
    <x v="0"/>
    <s v="Keep"/>
    <s v="Ashley"/>
  </r>
  <r>
    <n v="81311297"/>
    <s v="Lacey"/>
    <s v="Thibodeaux"/>
    <s v="laceylyn.thibodeaux@calbaptist.edu"/>
    <s v="California Baptist University"/>
    <d v="2026-02-09T21:14:00"/>
    <d v="2026-02-19T13:22:00"/>
    <n v="780291"/>
    <s v="Aviation Management"/>
    <s v="Senior"/>
    <n v="0"/>
    <x v="4"/>
    <x v="2"/>
    <s v="Keep"/>
    <s v="Danijel"/>
  </r>
  <r>
    <n v="81312407"/>
    <s v="Micah"/>
    <s v="Endo"/>
    <s v="micah.endo@calbaptist.edu"/>
    <s v="California Baptist University"/>
    <d v="2026-02-09T23:11:00"/>
    <d v="2026-02-19T15:07:00"/>
    <n v="785235"/>
    <s v="Philosophy, Biomedical Engineering"/>
    <s v="Junior"/>
    <n v="0"/>
    <x v="4"/>
    <x v="1"/>
    <s v="Keep"/>
    <s v="Ashley"/>
  </r>
  <r>
    <n v="81340939"/>
    <s v="Regan"/>
    <s v="Rodriguez"/>
    <s v="reganelizabeth.rodriguez@calbaptist.edu"/>
    <s v="California Baptist University"/>
    <d v="2026-02-10T12:23:00"/>
    <d v="2026-02-19T14:51:00"/>
    <n v="762659"/>
    <s v="Public Health"/>
    <s v="Senior"/>
    <n v="0"/>
    <x v="4"/>
    <x v="5"/>
    <s v="Keep"/>
    <s v="Lindsay"/>
  </r>
  <r>
    <n v="81341865"/>
    <s v="James"/>
    <s v="Welch"/>
    <s v="jamesowen.welch@calbaptist.edu"/>
    <s v="California Baptist University"/>
    <d v="2026-02-10T12:34:00"/>
    <d v="2026-02-19T14:27:00"/>
    <n v="764646"/>
    <s v="English"/>
    <s v="Senior"/>
    <n v="0"/>
    <x v="4"/>
    <x v="1"/>
    <s v="Keep"/>
    <s v="Ashley"/>
  </r>
  <r>
    <n v="81343479"/>
    <s v="Yetlalezi"/>
    <s v="Camacho"/>
    <s v="yetlalezi.camacho@calbaptist.edu"/>
    <s v="California Baptist University"/>
    <d v="2026-02-10T12:59:00"/>
    <d v="2026-02-19T12:52:00"/>
    <n v="547826"/>
    <s v="Public Administration"/>
    <s v="Masters"/>
    <n v="0"/>
    <x v="4"/>
    <x v="1"/>
    <s v="Keep"/>
    <s v="Ashley"/>
  </r>
  <r>
    <n v="81350237"/>
    <s v="Miles"/>
    <s v="Ziemer"/>
    <s v="miles.ziemer@calbaptist.edu"/>
    <s v="California Baptist University"/>
    <d v="2026-02-10T14:49:00"/>
    <d v="2026-02-19T13:01:00"/>
    <n v="782665"/>
    <s v="Political Science"/>
    <s v="Senior"/>
    <n v="0"/>
    <x v="4"/>
    <x v="1"/>
    <s v="Keep"/>
    <s v="Ashley"/>
  </r>
  <r>
    <n v="81352743"/>
    <s v="Michelle"/>
    <s v="Siracusa"/>
    <s v="michellenicole.siracusa@calbaptist.edu"/>
    <s v="California Baptist University"/>
    <d v="2026-02-10T15:47:00"/>
    <d v="2026-02-19T13:40:00"/>
    <n v="744857"/>
    <s v="Nursing"/>
    <s v="Senior"/>
    <n v="0"/>
    <x v="4"/>
    <x v="8"/>
    <s v="Keep"/>
    <s v="Erick"/>
  </r>
  <r>
    <n v="81354834"/>
    <s v="Lydia"/>
    <s v="Speas"/>
    <s v="lydia.speas@calbaptist.edu"/>
    <s v="California Baptist University"/>
    <d v="2026-02-10T16:55:00"/>
    <d v="2026-02-19T13:09:00"/>
    <n v="789333"/>
    <s v="English"/>
    <s v="Senior"/>
    <n v="0"/>
    <x v="4"/>
    <x v="1"/>
    <s v="Keep"/>
    <s v="Ashley"/>
  </r>
  <r>
    <n v="81358366"/>
    <s v="Eliana"/>
    <s v="Posada"/>
    <s v="elianaisabel.posada@calbaptist.edu"/>
    <s v="California Baptist University"/>
    <d v="2026-02-10T19:42:00"/>
    <d v="2026-02-19T14:02:00"/>
    <n v="776440"/>
    <s v="Strategic Communication"/>
    <s v="Masters"/>
    <n v="0"/>
    <x v="4"/>
    <x v="1"/>
    <s v="Keep"/>
    <s v="Ashley"/>
  </r>
  <r>
    <n v="81359984"/>
    <s v="Matthew"/>
    <s v="Marks"/>
    <s v="matthewb.marks@calbaptist.edu"/>
    <s v="California Baptist University"/>
    <d v="2026-02-10T21:45:00"/>
    <d v="2026-02-19T13:27:00"/>
    <n v="761886"/>
    <s v="Business Administration"/>
    <s v="Senior"/>
    <n v="0"/>
    <x v="4"/>
    <x v="0"/>
    <s v="Keep"/>
    <s v="Ashley"/>
  </r>
  <r>
    <n v="81360879"/>
    <s v="Pedro"/>
    <s v="Armenta"/>
    <s v="pedro.armenta@calbaptist.edu"/>
    <s v="California Baptist University"/>
    <d v="2026-02-10T23:59:00"/>
    <d v="2026-02-19T14:13:00"/>
    <n v="533478"/>
    <s v="Marketing"/>
    <s v="Alumni"/>
    <n v="0"/>
    <x v="4"/>
    <x v="0"/>
    <s v="Keep"/>
    <s v="Ashley"/>
  </r>
  <r>
    <n v="81394414"/>
    <s v="Elijah"/>
    <s v="Tabor"/>
    <s v="elijahd.tabor@calbaptist.edu"/>
    <s v="California Baptist University"/>
    <d v="2026-02-11T12:00:00"/>
    <d v="2026-02-19T13:59:00"/>
    <n v="772784"/>
    <s v="Computer Science"/>
    <s v="Junior"/>
    <n v="0"/>
    <x v="4"/>
    <x v="2"/>
    <s v="Keep"/>
    <s v="Danijel"/>
  </r>
  <r>
    <n v="81400331"/>
    <s v="Shanteal"/>
    <s v="Martinez"/>
    <s v="mariashanteal.martinez@calbaptist.edu"/>
    <s v="California Baptist University"/>
    <d v="2026-02-11T12:56:00"/>
    <d v="2026-02-19T13:12:00"/>
    <n v="796106"/>
    <s v="Indstrl Organiztnl Psych"/>
    <s v="Masters"/>
    <n v="0"/>
    <x v="4"/>
    <x v="4"/>
    <s v="Keep"/>
    <s v="Elizabeth"/>
  </r>
  <r>
    <n v="81404493"/>
    <s v="Kalea"/>
    <s v="Cook"/>
    <s v="kaleamargaretshea.cook@calbaptist.edu"/>
    <s v="California Baptist University"/>
    <d v="2026-02-11T13:51:00"/>
    <d v="2026-02-19T13:36:00"/>
    <n v="795722"/>
    <s v="Forensic Psychology"/>
    <s v="Masters"/>
    <n v="0"/>
    <x v="4"/>
    <x v="4"/>
    <s v="Keep"/>
    <s v="Elizabeth"/>
  </r>
  <r>
    <n v="81410880"/>
    <s v="Marisa"/>
    <s v="Norheim"/>
    <s v="marisa.norheim@gmail.com"/>
    <s v="California Baptist University"/>
    <d v="2026-02-11T16:23:00"/>
    <d v="2026-02-19T13:03:00"/>
    <n v="715219"/>
    <s v="Christian Behavioral Sci, Biology"/>
    <s v="Alumni"/>
    <n v="0"/>
    <x v="4"/>
    <x v="3"/>
    <s v="Keep"/>
    <s v="Erick"/>
  </r>
  <r>
    <n v="81411216"/>
    <s v="Liliana"/>
    <s v="Leaman"/>
    <s v="lilianaj.leaman@calbaptist.edu"/>
    <s v="California Baptist University"/>
    <d v="2026-02-11T16:37:00"/>
    <d v="2026-02-19T14:07:00"/>
    <n v="775375"/>
    <s v="Mechanical Engineering"/>
    <s v="Senior"/>
    <n v="0"/>
    <x v="4"/>
    <x v="2"/>
    <s v="Keep"/>
    <s v="Danijel"/>
  </r>
  <r>
    <n v="81412076"/>
    <s v="Cameron"/>
    <s v="Turner"/>
    <s v="camerons.turner@calbaptist.edu"/>
    <s v="California Baptist University"/>
    <d v="2026-02-11T17:09:00"/>
    <d v="2026-02-19T13:26:00"/>
    <n v="776751"/>
    <s v="Computer Science"/>
    <s v="Junior"/>
    <n v="0"/>
    <x v="4"/>
    <x v="2"/>
    <s v="Keep"/>
    <s v="Danijel"/>
  </r>
  <r>
    <n v="81412529"/>
    <s v="Josselyn"/>
    <s v="Guillen"/>
    <s v="josselynmarcela.guillen@calbaptist.edu"/>
    <s v="California Baptist University"/>
    <d v="2026-02-11T17:31:00"/>
    <d v="2026-02-19T13:42:00"/>
    <n v="760286"/>
    <s v="Graphic Design &amp; Vis Exp"/>
    <s v="Senior"/>
    <n v="0"/>
    <x v="4"/>
    <x v="6"/>
    <s v="Keep"/>
    <s v="Danijel"/>
  </r>
  <r>
    <n v="81415050"/>
    <s v="Aleksandra"/>
    <s v="Antanasijevic"/>
    <s v="aleksandra.antanasijevic@calbaptist.edu"/>
    <s v="California Baptist University"/>
    <d v="2026-02-11T20:27:00"/>
    <d v="2026-02-19T14:45:00"/>
    <n v="795267"/>
    <s v="Chemical Engineering"/>
    <s v="Junior"/>
    <n v="0"/>
    <x v="4"/>
    <x v="2"/>
    <s v="Keep"/>
    <s v="Danijel"/>
  </r>
  <r>
    <n v="81416009"/>
    <s v="Kaylee"/>
    <s v="Larick"/>
    <s v="kayleerenee.larick@calbaptist.edu"/>
    <s v="California Baptist University"/>
    <d v="2026-02-11T22:31:00"/>
    <d v="2026-02-19T13:20:00"/>
    <n v="669349"/>
    <s v="Nursing"/>
    <s v="Senior"/>
    <n v="0"/>
    <x v="4"/>
    <x v="8"/>
    <s v="Keep"/>
    <s v="Erick"/>
  </r>
  <r>
    <n v="81419575"/>
    <s v="Eleonora"/>
    <s v="Visnevskyte"/>
    <s v="eleonora.visnevskyte@calbaptist.edu"/>
    <s v="California Baptist University"/>
    <d v="2026-02-12T06:54:00"/>
    <d v="2026-02-19T13:57:00"/>
    <n v="793917"/>
    <s v="Computer Science"/>
    <s v="Junior"/>
    <n v="0"/>
    <x v="4"/>
    <x v="2"/>
    <s v="Keep"/>
    <s v="Danijel"/>
  </r>
  <r>
    <n v="81434648"/>
    <s v="Kimaya"/>
    <s v="Fletcher"/>
    <s v="kimayaleilani.fletcher@calbaptist.edu"/>
    <s v="California Baptist University"/>
    <d v="2026-02-12T10:11:00"/>
    <d v="2026-02-19T13:13:00"/>
    <n v="795960"/>
    <s v="Mechanical Engineering"/>
    <s v="Senior"/>
    <n v="0"/>
    <x v="4"/>
    <x v="2"/>
    <s v="Keep"/>
    <s v="Danijel"/>
  </r>
  <r>
    <n v="81449087"/>
    <s v="Caleb"/>
    <s v="Slagter"/>
    <s v="calebb.slagter@calbaptist.edu"/>
    <s v="California Baptist University"/>
    <d v="2026-02-12T13:19:00"/>
    <d v="2026-02-19T14:41:00"/>
    <n v="792219"/>
    <s v="Electrical/Computer Engr"/>
    <s v="Junior"/>
    <n v="0"/>
    <x v="4"/>
    <x v="2"/>
    <s v="Keep"/>
    <s v="Danijel"/>
  </r>
  <r>
    <n v="81451424"/>
    <s v="Ely"/>
    <s v="Avilez"/>
    <s v="ely.avilez@calbaptist.edu"/>
    <s v="California Baptist University"/>
    <d v="2026-02-12T14:03:00"/>
    <d v="2026-02-19T14:07:00"/>
    <n v="784936"/>
    <s v="Graphic Design &amp; Vis Exp"/>
    <s v="Senior"/>
    <n v="0"/>
    <x v="4"/>
    <x v="6"/>
    <s v="Keep"/>
    <s v="Danijel"/>
  </r>
  <r>
    <n v="81451817"/>
    <s v="Clarice"/>
    <s v="Rumahlewang"/>
    <s v="claricec.rumahlewang@calbaptist.edu"/>
    <s v="California Baptist University"/>
    <d v="2026-02-12T14:13:00"/>
    <d v="2026-02-19T13:28:00"/>
    <n v="759386"/>
    <s v="Graphic Design &amp; Vis Exp"/>
    <s v="Senior"/>
    <n v="0"/>
    <x v="4"/>
    <x v="6"/>
    <s v="Keep"/>
    <s v="Danijel"/>
  </r>
  <r>
    <n v="81458329"/>
    <s v="Annalie"/>
    <s v="Mahill"/>
    <s v="annalief.mahill@calbaptist.edu"/>
    <s v="California Baptist University"/>
    <d v="2026-02-12T20:46:00"/>
    <d v="2026-02-19T13:09:00"/>
    <n v="774077"/>
    <s v="Forensic Chemistry"/>
    <s v="Senior"/>
    <n v="0"/>
    <x v="4"/>
    <x v="1"/>
    <s v="Keep"/>
    <s v="Ashley"/>
  </r>
  <r>
    <n v="81464525"/>
    <s v="Elizabeth"/>
    <s v="Bleier"/>
    <s v="elizabethc.bleier@calbaptist.edu"/>
    <s v="California Baptist University"/>
    <d v="2026-02-13T08:27:00"/>
    <d v="2026-02-19T13:27:00"/>
    <n v="766871"/>
    <s v="Mechanical Engineering"/>
    <s v="Senior"/>
    <n v="0"/>
    <x v="4"/>
    <x v="2"/>
    <s v="Keep"/>
    <s v="Danijel"/>
  </r>
  <r>
    <n v="81472638"/>
    <s v="Nathan"/>
    <s v="Lobos"/>
    <s v="nathan.lobos@calbaptist.edu"/>
    <s v="California Baptist University"/>
    <d v="2026-02-13T12:56:00"/>
    <d v="2026-02-19T13:01:00"/>
    <n v="790099"/>
    <s v="Environmental Science"/>
    <s v="Sophomore"/>
    <n v="0"/>
    <x v="4"/>
    <x v="1"/>
    <s v="Keep"/>
    <s v="Ashley"/>
  </r>
  <r>
    <n v="81472643"/>
    <s v="Nathaniel"/>
    <s v="Koontz"/>
    <s v="nathanieljohn.koontz@calbaptist.edu"/>
    <s v="California Baptist University"/>
    <d v="2026-02-13T12:57:00"/>
    <d v="2026-02-19T13:19:00"/>
    <n v="787584"/>
    <s v="Environmental Science"/>
    <s v="Junior"/>
    <n v="0"/>
    <x v="4"/>
    <x v="1"/>
    <s v="Keep"/>
    <s v="Ashley"/>
  </r>
  <r>
    <n v="81472645"/>
    <s v="Jude"/>
    <s v="Enriquez"/>
    <s v="judemichael.enriquez@calbaptist.edu"/>
    <s v="California Baptist University"/>
    <d v="2026-02-13T12:57:00"/>
    <d v="2026-02-19T13:21:00"/>
    <n v="808868"/>
    <s v="Environmental Science"/>
    <s v="Junior"/>
    <n v="0"/>
    <x v="4"/>
    <x v="1"/>
    <s v="Keep"/>
    <s v="Ashley"/>
  </r>
  <r>
    <n v="81472699"/>
    <s v="Faith"/>
    <s v="Morales"/>
    <s v="faithv.morales@calbaptist.edu"/>
    <s v="California Baptist University"/>
    <d v="2026-02-13T13:00:00"/>
    <d v="2026-02-19T14:21:00"/>
    <n v="773894"/>
    <s v="Christian Studies, Marketing"/>
    <s v="Senior"/>
    <n v="0"/>
    <x v="4"/>
    <x v="3"/>
    <s v="Keep"/>
    <s v="Erick"/>
  </r>
  <r>
    <n v="81473315"/>
    <s v="Celina"/>
    <s v="Sanchez"/>
    <s v="celinam.sanchez@calbaptist.edu"/>
    <s v="California Baptist University"/>
    <d v="2026-02-13T13:31:00"/>
    <d v="2026-02-19T13:39:00"/>
    <n v="761786"/>
    <s v="Biomedical Sciences"/>
    <s v="Senior"/>
    <n v="0"/>
    <x v="4"/>
    <x v="5"/>
    <s v="Keep"/>
    <s v="Lindsay"/>
  </r>
  <r>
    <n v="81473885"/>
    <s v="Delaney"/>
    <s v="Keller"/>
    <s v="delaneymae.keller@calbaptist.edu"/>
    <s v="California Baptist University"/>
    <d v="2026-02-13T14:10:00"/>
    <d v="2026-02-19T13:05:00"/>
    <n v="756728"/>
    <s v="Graphic Design &amp; Vis Exp"/>
    <s v="Senior"/>
    <n v="0"/>
    <x v="4"/>
    <x v="6"/>
    <s v="Keep"/>
    <s v="Danijel"/>
  </r>
  <r>
    <n v="81474127"/>
    <s v="Jonathan"/>
    <s v="Martinez"/>
    <s v="jonathanmanuel.martinez@calbaptist.edu"/>
    <s v="California Baptist University"/>
    <d v="2026-02-13T14:34:00"/>
    <d v="2026-02-19T14:43:00"/>
    <n v="781216"/>
    <s v="Construction Management"/>
    <s v="Senior"/>
    <n v="0"/>
    <x v="4"/>
    <x v="2"/>
    <s v="Keep"/>
    <s v="Danijel"/>
  </r>
  <r>
    <n v="81474128"/>
    <s v="Matthew"/>
    <s v="Poonoosamy"/>
    <s v="matthewsundrasen.poonoosamy@calbaptist.edu"/>
    <s v="California Baptist University"/>
    <d v="2026-02-13T14:34:00"/>
    <d v="2026-02-19T14:15:00"/>
    <n v="777303"/>
    <s v="Biomedical Engineering"/>
    <s v="Sophomore"/>
    <n v="0"/>
    <x v="4"/>
    <x v="2"/>
    <s v="Keep"/>
    <s v="Danijel"/>
  </r>
  <r>
    <n v="81474996"/>
    <s v="Sander"/>
    <s v="Johnson"/>
    <s v="sandertimothy.johnson@calbaptist.edu"/>
    <s v="California Baptist University"/>
    <d v="2026-02-13T15:54:00"/>
    <d v="2026-02-19T13:13:00"/>
    <n v="795561"/>
    <s v="Mechanical Engineering"/>
    <s v="Junior"/>
    <n v="0"/>
    <x v="4"/>
    <x v="2"/>
    <s v="Keep"/>
    <s v="Danijel"/>
  </r>
  <r>
    <n v="81475019"/>
    <s v="Michael"/>
    <s v="Newbold"/>
    <s v="michaeleric.newbold@calbaptist.edu"/>
    <s v="California Baptist University"/>
    <d v="2026-02-13T15:56:00"/>
    <d v="2026-02-19T14:03:00"/>
    <n v="747638"/>
    <s v="Computer Science"/>
    <s v="Senior"/>
    <n v="0"/>
    <x v="4"/>
    <x v="2"/>
    <s v="Keep"/>
    <s v="Danijel"/>
  </r>
  <r>
    <n v="81476871"/>
    <s v="William"/>
    <s v="Mclaughlin"/>
    <s v="williamjohn.mclaughlin@calbaptist.edu"/>
    <s v="California Baptist University"/>
    <d v="2026-02-13T21:53:00"/>
    <d v="2026-02-19T13:26:00"/>
    <n v="760562"/>
    <s v="Sport Management, Christian Studies"/>
    <s v="Senior"/>
    <n v="0"/>
    <x v="4"/>
    <x v="0"/>
    <s v="Keep"/>
    <s v="Ashley"/>
  </r>
  <r>
    <n v="81486789"/>
    <s v="Joseph"/>
    <s v="Macias"/>
    <s v="joseph.macias@calbaptist.edu"/>
    <s v="California Baptist University"/>
    <d v="2026-02-15T19:59:00"/>
    <d v="2026-02-19T13:36:00"/>
    <n v="767096"/>
    <s v="Construction Management"/>
    <s v="Junior"/>
    <n v="0"/>
    <x v="4"/>
    <x v="2"/>
    <s v="Keep"/>
    <s v="Danijel"/>
  </r>
  <r>
    <n v="81487221"/>
    <s v="Caleb"/>
    <s v="Furdui"/>
    <s v="calebpeter.furdui@calbaptist.edu"/>
    <s v="California Baptist University"/>
    <d v="2026-02-15T20:57:00"/>
    <d v="2026-02-19T13:06:00"/>
    <n v="748234"/>
    <s v="Finance"/>
    <s v="Alumni"/>
    <n v="0"/>
    <x v="4"/>
    <x v="0"/>
    <s v="Keep"/>
    <s v="Ashley"/>
  </r>
  <r>
    <n v="81487878"/>
    <s v="Liam"/>
    <s v="Smith"/>
    <s v="liamkevin.smith@calbaptist.edu"/>
    <s v="California Baptist University"/>
    <d v="2026-02-15T23:38:00"/>
    <d v="2026-02-19T13:49:00"/>
    <n v="773208"/>
    <s v="Computer Science"/>
    <s v="Junior"/>
    <n v="0"/>
    <x v="4"/>
    <x v="2"/>
    <s v="Keep"/>
    <s v="Danijel"/>
  </r>
  <r>
    <n v="81491484"/>
    <s v="Miguel"/>
    <s v="Serna"/>
    <s v="miguel.serna@calbaptist.edu"/>
    <s v="California Baptist University"/>
    <d v="2026-02-16T07:50:00"/>
    <d v="2026-02-19T13:13:00"/>
    <n v="814492"/>
    <s v="Construction Management"/>
    <s v="Sophomore"/>
    <n v="0"/>
    <x v="4"/>
    <x v="2"/>
    <s v="Keep"/>
    <s v="Danijel"/>
  </r>
  <r>
    <n v="81497444"/>
    <s v="Katie"/>
    <s v="Rivers"/>
    <s v="katiejordyn.rivers@calbaptist.edu"/>
    <s v="California Baptist University"/>
    <d v="2026-02-16T10:17:00"/>
    <d v="2026-02-19T14:33:00"/>
    <n v="775711"/>
    <s v="Marketing"/>
    <s v="Junior"/>
    <n v="0"/>
    <x v="4"/>
    <x v="0"/>
    <s v="Keep"/>
    <s v="Ashley"/>
  </r>
  <r>
    <n v="81503309"/>
    <s v="Kasey"/>
    <s v="Klauminzer"/>
    <s v="kaseyryan.klauminzer@calbaptist.edu"/>
    <s v="California Baptist University"/>
    <d v="2026-02-16T12:47:00"/>
    <d v="2026-02-19T12:52:00"/>
    <n v="797289"/>
    <s v="Electrical/Computer Engr"/>
    <s v="Senior"/>
    <n v="0"/>
    <x v="4"/>
    <x v="2"/>
    <s v="Keep"/>
    <s v="Danijel"/>
  </r>
  <r>
    <n v="81503689"/>
    <s v="Yuui"/>
    <s v="Ortega"/>
    <s v="yuuia.ortega@calbaptist.edu"/>
    <s v="California Baptist University"/>
    <d v="2026-02-16T12:59:00"/>
    <d v="2026-02-19T12:58:00"/>
    <n v="777878"/>
    <s v="Philosophy, Business Administration"/>
    <s v="Senior"/>
    <n v="0"/>
    <x v="4"/>
    <x v="1"/>
    <s v="Keep"/>
    <s v="Ashley"/>
  </r>
  <r>
    <n v="81504256"/>
    <s v="Savannah"/>
    <s v="Angulo"/>
    <s v="savannaht.angulo@calbaptist.edu"/>
    <s v="California Baptist University"/>
    <d v="2026-02-16T13:17:00"/>
    <d v="2026-02-19T13:04:00"/>
    <n v="788041"/>
    <s v="Environmental Science"/>
    <s v="Sophomore"/>
    <n v="0"/>
    <x v="4"/>
    <x v="1"/>
    <s v="Keep"/>
    <s v="Ashley"/>
  </r>
  <r>
    <n v="81509306"/>
    <s v="Nathaniel"/>
    <s v="Leon"/>
    <s v="nathaniel.leon@calbaptist.edu"/>
    <s v="California Baptist University"/>
    <d v="2026-02-16T16:49:00"/>
    <d v="2026-02-19T13:10:00"/>
    <n v="813712"/>
    <s v="Business Administration"/>
    <s v="Junior"/>
    <n v="0"/>
    <x v="4"/>
    <x v="0"/>
    <s v="Keep"/>
    <s v="Ashley"/>
  </r>
  <r>
    <n v="81510600"/>
    <s v="Luke"/>
    <s v="Keenan"/>
    <s v="lukedavid.keenan@calbaptist.edu"/>
    <s v="California Baptist University"/>
    <d v="2026-02-16T18:12:00"/>
    <d v="2026-02-19T14:37:00"/>
    <n v="778106"/>
    <s v="Mechanical Engineering"/>
    <s v="Junior"/>
    <n v="0"/>
    <x v="4"/>
    <x v="2"/>
    <s v="Keep"/>
    <s v="Danijel"/>
  </r>
  <r>
    <n v="81511071"/>
    <s v="Francisco"/>
    <s v="Cabral"/>
    <s v="francisco.cabral@calbaptist.edu"/>
    <s v="California Baptist University"/>
    <d v="2026-02-16T18:41:00"/>
    <d v="2026-02-19T13:16:00"/>
    <n v="748295"/>
    <s v="Criminal Justice"/>
    <s v="Senior"/>
    <n v="0"/>
    <x v="4"/>
    <x v="1"/>
    <s v="Keep"/>
    <s v="Ashley"/>
  </r>
  <r>
    <n v="81511931"/>
    <s v="Nathan"/>
    <s v="Aguirre"/>
    <s v="nathanhaziel.aguirre@calbaptist.edu"/>
    <s v="California Baptist University"/>
    <d v="2026-02-16T19:36:00"/>
    <d v="2026-02-19T14:43:00"/>
    <n v="765270"/>
    <s v="Computer Science"/>
    <s v="Senior"/>
    <n v="0"/>
    <x v="4"/>
    <x v="2"/>
    <s v="Keep"/>
    <s v="Danijel"/>
  </r>
  <r>
    <n v="81512002"/>
    <s v="Megan"/>
    <s v="Russell"/>
    <s v="meganjane.russell@calbaptist.edu"/>
    <s v="California Baptist University"/>
    <d v="2026-02-16T19:41:00"/>
    <d v="2026-02-19T13:06:00"/>
    <n v="746510"/>
    <s v="Accounting"/>
    <s v="Masters"/>
    <n v="0"/>
    <x v="4"/>
    <x v="0"/>
    <s v="Keep"/>
    <s v="Ashley"/>
  </r>
  <r>
    <n v="81512073"/>
    <s v="Tammy"/>
    <s v="Watt"/>
    <s v="tammygraceabriele.watt@calbaptist.edu"/>
    <s v="California Baptist University"/>
    <d v="2026-02-16T19:45:00"/>
    <d v="2026-02-19T14:18:00"/>
    <n v="770529"/>
    <s v="Biomedical Sciences"/>
    <s v="Senior"/>
    <n v="0"/>
    <x v="4"/>
    <x v="5"/>
    <s v="Keep"/>
    <s v="Lindsay"/>
  </r>
  <r>
    <n v="81513013"/>
    <s v="Alejandro G."/>
    <s v="Gomez"/>
    <s v="alejandrog.gomez@calbaptist.edu"/>
    <s v="California Baptist University"/>
    <d v="2026-02-16T21:04:00"/>
    <d v="2026-02-19T13:19:00"/>
    <n v="699188"/>
    <s v="Mechanical Engineering"/>
    <s v="Senior"/>
    <n v="0"/>
    <x v="4"/>
    <x v="2"/>
    <s v="Keep"/>
    <s v="Danijel"/>
  </r>
  <r>
    <n v="81513470"/>
    <s v="Ezeoma"/>
    <s v="Igwe"/>
    <s v="ezeomalewis.igwe@calbaptist.edu"/>
    <s v="California Baptist University"/>
    <d v="2026-02-16T21:55:00"/>
    <d v="2026-02-19T12:57:00"/>
    <n v="810408"/>
    <s v="Information Tech Mgmt"/>
    <s v="Masters"/>
    <n v="0"/>
    <x v="4"/>
    <x v="0"/>
    <s v="Keep"/>
    <s v="Ashley"/>
  </r>
  <r>
    <n v="81514308"/>
    <s v="Leilani"/>
    <s v="Neahr"/>
    <s v="leilanimichelle.neahr@calbaptist.edu"/>
    <s v="California Baptist University"/>
    <d v="2026-02-17T01:58:00"/>
    <d v="2026-02-19T13:07:00"/>
    <n v="747535"/>
    <s v="Accounting"/>
    <s v="Senior"/>
    <n v="0"/>
    <x v="4"/>
    <x v="0"/>
    <s v="Keep"/>
    <s v="Ashley"/>
  </r>
  <r>
    <n v="81522717"/>
    <s v="Caleb"/>
    <s v="Reading"/>
    <s v="caleb.reading@calbaptist.edu"/>
    <s v="California Baptist University"/>
    <d v="2026-02-17T08:50:00"/>
    <d v="2026-02-19T13:30:00"/>
    <n v="781804"/>
    <s v="Accounting"/>
    <s v="Junior"/>
    <n v="0"/>
    <x v="4"/>
    <x v="0"/>
    <s v="Keep"/>
    <s v="Ashley"/>
  </r>
  <r>
    <n v="81523805"/>
    <s v="Aliona"/>
    <s v="Gyulnazaryan"/>
    <s v="aliona.gyulnazaryan@calbaptist.edu"/>
    <s v="California Baptist University"/>
    <d v="2026-02-17T09:04:00"/>
    <d v="2026-02-19T14:49:00"/>
    <n v="792337"/>
    <s v="Business Administration"/>
    <s v="Sophomore"/>
    <n v="0"/>
    <x v="4"/>
    <x v="0"/>
    <s v="Keep"/>
    <s v="Ashley"/>
  </r>
  <r>
    <n v="81528512"/>
    <s v="Ethan"/>
    <s v="Moronez"/>
    <s v="ethan.moronez@calbaptist.edu"/>
    <s v="California Baptist University"/>
    <d v="2026-02-17T10:06:00"/>
    <d v="2026-02-19T14:12:00"/>
    <n v="794232"/>
    <s v="Mechanical Engineering"/>
    <s v="Senior"/>
    <n v="0"/>
    <x v="4"/>
    <x v="2"/>
    <s v="Keep"/>
    <s v="Danijel"/>
  </r>
  <r>
    <n v="81530643"/>
    <s v="Noah"/>
    <s v="Ban"/>
    <s v="noahyoul.ban@calbaptist.edu"/>
    <s v="California Baptist University"/>
    <d v="2026-02-17T10:36:00"/>
    <d v="2026-02-19T13:51:00"/>
    <n v="790833"/>
    <s v="Accounting"/>
    <s v="Senior"/>
    <n v="0"/>
    <x v="4"/>
    <x v="0"/>
    <s v="Keep"/>
    <s v="Ashley"/>
  </r>
  <r>
    <n v="81531030"/>
    <s v="Adrina"/>
    <s v="Carrillo"/>
    <s v="adrinadalila.carrillo@calbaptist.edu"/>
    <s v="California Baptist University"/>
    <d v="2026-02-17T10:42:00"/>
    <d v="2026-02-19T13:29:00"/>
    <n v="758379"/>
    <s v="Forensic Psychology"/>
    <s v="Masters"/>
    <n v="0"/>
    <x v="4"/>
    <x v="4"/>
    <s v="Keep"/>
    <s v="Elizabeth"/>
  </r>
  <r>
    <n v="81534071"/>
    <s v="Levi"/>
    <s v="Miller"/>
    <s v="levij.miller@calbaptist.edu"/>
    <s v="California Baptist University"/>
    <d v="2026-02-17T11:20:00"/>
    <d v="2026-02-19T13:13:00"/>
    <n v="763644"/>
    <s v="Christian Studies, Environmental Science"/>
    <s v="Senior"/>
    <n v="0"/>
    <x v="4"/>
    <x v="3"/>
    <s v="Keep"/>
    <s v="Erick"/>
  </r>
  <r>
    <n v="81534148"/>
    <s v="Kahlil"/>
    <s v="Hall"/>
    <s v="kahlilxavier.hall@calbaptist.edu"/>
    <s v="California Baptist University"/>
    <d v="2026-02-17T11:21:00"/>
    <d v="2026-02-19T13:06:00"/>
    <n v="761474"/>
    <s v="Environmental Science, Christian Studies"/>
    <s v="Senior"/>
    <n v="0"/>
    <x v="4"/>
    <x v="1"/>
    <s v="Keep"/>
    <s v="Ashley"/>
  </r>
  <r>
    <n v="81537999"/>
    <s v="Juan"/>
    <s v="Mendoza Mondragon"/>
    <s v="juancarlos.mendozamondragon@calbaptist.edu"/>
    <s v="California Baptist University"/>
    <d v="2026-02-17T12:11:00"/>
    <d v="2026-02-19T13:24:00"/>
    <n v="797487"/>
    <s v="Construction Management"/>
    <s v="Senior"/>
    <n v="0"/>
    <x v="4"/>
    <x v="2"/>
    <s v="Keep"/>
    <s v="Danijel"/>
  </r>
  <r>
    <n v="81538205"/>
    <s v="Vivien"/>
    <s v="Verdin"/>
    <s v="verdinvivien18@gmail.com"/>
    <s v="California Baptist University"/>
    <d v="2026-02-17T12:14:00"/>
    <d v="2026-02-19T13:57:00"/>
    <n v="773049"/>
    <s v="Business Administration"/>
    <s v="Junior"/>
    <n v="0"/>
    <x v="4"/>
    <x v="0"/>
    <s v="Keep"/>
    <s v="Ashley"/>
  </r>
  <r>
    <n v="81538772"/>
    <s v="Aly"/>
    <s v="Kang"/>
    <s v="alysa.kang@calbaptist.edu"/>
    <s v="California Baptist University"/>
    <d v="2026-02-17T12:22:00"/>
    <d v="2026-02-19T14:26:00"/>
    <n v="772772"/>
    <s v="Psychology"/>
    <s v="Senior"/>
    <n v="0"/>
    <x v="4"/>
    <x v="4"/>
    <s v="Keep"/>
    <s v="Elizabeth"/>
  </r>
  <r>
    <n v="81538842"/>
    <s v="Nefertari"/>
    <s v="White"/>
    <s v="nefertarihelena.white@calbaptist.edu"/>
    <s v="California Baptist University"/>
    <d v="2026-02-17T12:24:00"/>
    <d v="2026-02-19T13:53:00"/>
    <n v="762334"/>
    <s v="Psychology, Political Science"/>
    <s v="Senior"/>
    <n v="0"/>
    <x v="4"/>
    <x v="4"/>
    <s v="Keep"/>
    <s v="Elizabeth"/>
  </r>
  <r>
    <n v="81540226"/>
    <s v="Mitchell"/>
    <s v="Correa"/>
    <s v="mitchelllouis.correa@calbaptist.edu"/>
    <s v="California Baptist University"/>
    <d v="2026-02-17T12:48:00"/>
    <d v="2026-02-19T14:07:00"/>
    <n v="700700"/>
    <s v="Marketing"/>
    <s v="Alumni"/>
    <n v="0"/>
    <x v="4"/>
    <x v="0"/>
    <s v="Keep"/>
    <s v="Ashley"/>
  </r>
  <r>
    <n v="81540948"/>
    <s v="David"/>
    <s v="Vargas"/>
    <s v="davidgabriel.vargas@calbaptist.edu"/>
    <s v="California Baptist University"/>
    <d v="2026-02-17T13:01:00"/>
    <d v="2026-02-19T14:26:00"/>
    <n v="745391"/>
    <s v="Criminal Justice"/>
    <s v="Senior"/>
    <n v="0"/>
    <x v="4"/>
    <x v="1"/>
    <s v="Keep"/>
    <s v="Ashley"/>
  </r>
  <r>
    <n v="81541278"/>
    <s v="Luis"/>
    <s v="Reyes"/>
    <s v="luis.reyes3@calbaptist.edu"/>
    <s v="California Baptist University"/>
    <d v="2026-02-17T13:08:00"/>
    <d v="2026-02-19T13:50:00"/>
    <n v="790915"/>
    <s v="Civil Engineering"/>
    <s v="Senior"/>
    <n v="0"/>
    <x v="4"/>
    <x v="2"/>
    <s v="Keep"/>
    <s v="Danijel"/>
  </r>
  <r>
    <n v="81542952"/>
    <s v="Thomas"/>
    <s v="Siroky"/>
    <s v="thomashartley.siroky@calbaptist.edu"/>
    <s v="California Baptist University"/>
    <d v="2026-02-17T13:40:00"/>
    <d v="2026-02-19T14:11:00"/>
    <n v="779999"/>
    <s v="Mechanical Engineering"/>
    <s v="Junior"/>
    <n v="0"/>
    <x v="4"/>
    <x v="2"/>
    <s v="Keep"/>
    <s v="Danijel"/>
  </r>
  <r>
    <n v="81543194"/>
    <s v="Michael"/>
    <s v="Cooper-Sanchez"/>
    <s v="michael.coopersanchez@calbaptist.edu"/>
    <s v="California Baptist University"/>
    <d v="2026-02-17T13:44:00"/>
    <d v="2026-02-19T12:57:00"/>
    <n v="812848"/>
    <s v="Computer Science"/>
    <s v="Senior"/>
    <n v="0"/>
    <x v="4"/>
    <x v="2"/>
    <s v="Keep"/>
    <s v="Danijel"/>
  </r>
  <r>
    <n v="81543434"/>
    <s v="Zachary"/>
    <s v="Conquest"/>
    <s v="zacharyjames.conquest@calbaptist.edu"/>
    <s v="California Baptist University"/>
    <d v="2026-02-17T13:49:00"/>
    <d v="2026-02-19T12:59:00"/>
    <n v="756701"/>
    <s v="English"/>
    <s v="Senior"/>
    <n v="0"/>
    <x v="4"/>
    <x v="1"/>
    <s v="Keep"/>
    <s v="Ashley"/>
  </r>
  <r>
    <n v="81543999"/>
    <s v="Ki-Sang"/>
    <s v="Park"/>
    <s v="kisang.park@calbaptist.edu"/>
    <s v="California Baptist University"/>
    <d v="2026-02-17T14:01:00"/>
    <d v="2026-02-19T13:23:00"/>
    <n v="741454"/>
    <s v="Philosophy, Accounting"/>
    <s v="Sophomore"/>
    <n v="0"/>
    <x v="4"/>
    <x v="1"/>
    <s v="Keep"/>
    <s v="Ashley"/>
  </r>
  <r>
    <n v="81545379"/>
    <s v="Rose"/>
    <s v="Davidson"/>
    <s v="rose.davidson@calbaptist.edu"/>
    <s v="California Baptist University"/>
    <d v="2026-02-17T14:29:00"/>
    <d v="2026-02-19T13:16:00"/>
    <n v="771674"/>
    <s v="Mechanical Engineering"/>
    <s v="Senior"/>
    <n v="0"/>
    <x v="4"/>
    <x v="2"/>
    <s v="Keep"/>
    <s v="Danijel"/>
  </r>
  <r>
    <n v="81546898"/>
    <s v="Daniel"/>
    <s v="Pineda"/>
    <s v="danielfernando.pineda@calbaptist.edu"/>
    <s v="California Baptist University"/>
    <d v="2026-02-17T15:12:00"/>
    <d v="2026-02-19T14:00:00"/>
    <n v="459082"/>
    <s v="Civil Engineering"/>
    <s v="Senior"/>
    <n v="0"/>
    <x v="4"/>
    <x v="2"/>
    <s v="Keep"/>
    <s v="Danijel"/>
  </r>
  <r>
    <n v="81548646"/>
    <s v="Daniel"/>
    <s v="Vega"/>
    <s v="daniel.vega@calbaptist.edu"/>
    <s v="California Baptist University"/>
    <d v="2026-02-17T16:07:00"/>
    <d v="2026-02-19T13:25:00"/>
    <n v="786511"/>
    <s v="Mechanical Engineering"/>
    <s v="Sophomore"/>
    <n v="0"/>
    <x v="4"/>
    <x v="2"/>
    <s v="Keep"/>
    <s v="Danijel"/>
  </r>
  <r>
    <n v="81549626"/>
    <s v="Shallom"/>
    <s v="Kimanzi"/>
    <s v="shallom.kimanzi@calbaptist.edu"/>
    <s v="California Baptist University"/>
    <d v="2026-02-17T16:46:00"/>
    <d v="2026-02-19T15:11:00"/>
    <n v="729637"/>
    <s v="Business Administration"/>
    <s v="Masters"/>
    <n v="0"/>
    <x v="4"/>
    <x v="0"/>
    <s v="Keep"/>
    <s v="Ashley"/>
  </r>
  <r>
    <n v="81550309"/>
    <s v="Luke"/>
    <s v="Cox"/>
    <s v="lukequinton.cox@calbaptist.edu"/>
    <s v="California Baptist University"/>
    <d v="2026-02-17T17:13:00"/>
    <d v="2026-02-19T13:58:00"/>
    <n v="779160"/>
    <s v="Civil Engineering"/>
    <s v="Senior"/>
    <n v="0"/>
    <x v="4"/>
    <x v="2"/>
    <s v="Keep"/>
    <s v="Danijel"/>
  </r>
  <r>
    <n v="81551702"/>
    <s v="Johnathan"/>
    <s v="Fierro"/>
    <s v="johnathant.fierro@calbaptist.edu"/>
    <s v="California Baptist University"/>
    <d v="2026-02-17T18:32:00"/>
    <d v="2026-02-19T14:11:00"/>
    <n v="779453"/>
    <s v="Computer Science"/>
    <s v="Junior"/>
    <n v="0"/>
    <x v="4"/>
    <x v="2"/>
    <s v="Keep"/>
    <s v="Danijel"/>
  </r>
  <r>
    <n v="81555321"/>
    <s v="Cayden"/>
    <s v="Taylor"/>
    <s v="caydenn.taylor@calbaptist.edu"/>
    <s v="California Baptist University"/>
    <d v="2026-02-18T00:20:00"/>
    <d v="2026-02-19T13:47:00"/>
    <n v="795857"/>
    <s v="Environmental Science"/>
    <s v="Sophomore"/>
    <n v="0"/>
    <x v="4"/>
    <x v="1"/>
    <s v="Keep"/>
    <s v="Ashley"/>
  </r>
  <r>
    <n v="81555367"/>
    <s v="Owen"/>
    <s v="Ballard"/>
    <s v="owenrussell.ballard@calbaptist.edu"/>
    <s v="California Baptist University"/>
    <d v="2026-02-18T00:52:00"/>
    <d v="2026-02-19T14:25:00"/>
    <n v="797056"/>
    <s v="Mechanical Engineering"/>
    <s v="Junior"/>
    <n v="0"/>
    <x v="4"/>
    <x v="2"/>
    <s v="Keep"/>
    <s v="Danijel"/>
  </r>
  <r>
    <n v="81560382"/>
    <s v="Constantina"/>
    <s v="Pritchett"/>
    <s v="constantinas.pritchett@calbaptist.edu"/>
    <s v="California Baptist University"/>
    <d v="2026-02-18T07:48:00"/>
    <d v="2026-02-19T13:22:00"/>
    <n v="749363"/>
    <s v="Nursing"/>
    <s v="Senior"/>
    <n v="0"/>
    <x v="4"/>
    <x v="8"/>
    <s v="Keep"/>
    <s v="Erick"/>
  </r>
  <r>
    <n v="81563854"/>
    <s v="Dayanara"/>
    <s v="Vega"/>
    <s v="dayanara.vega@calbaptist.edu"/>
    <s v="California Baptist University"/>
    <d v="2026-02-18T08:33:00"/>
    <d v="2026-02-19T13:01:00"/>
    <n v="778667"/>
    <s v="Mechanical Engineering"/>
    <s v="Junior"/>
    <n v="0"/>
    <x v="4"/>
    <x v="2"/>
    <s v="Keep"/>
    <s v="Danijel"/>
  </r>
  <r>
    <n v="81569227"/>
    <s v="Andrea"/>
    <s v="Hernandez"/>
    <s v="andreajimena.hernandez@calbaptist.edu"/>
    <s v="California Baptist University"/>
    <d v="2026-02-18T09:38:00"/>
    <d v="2026-02-19T13:52:00"/>
    <n v="749747"/>
    <s v="Biology"/>
    <s v="Senior"/>
    <n v="0"/>
    <x v="4"/>
    <x v="5"/>
    <s v="Keep"/>
    <s v="Lindsay"/>
  </r>
  <r>
    <n v="81572707"/>
    <s v="Maximus"/>
    <s v="Valencia"/>
    <s v="maximusa.valencia@calbaptist.edu"/>
    <s v="California Baptist University"/>
    <d v="2026-02-18T10:14:00"/>
    <d v="2026-02-19T13:49:00"/>
    <n v="775483"/>
    <s v="Accounting"/>
    <s v="Junior"/>
    <n v="0"/>
    <x v="4"/>
    <x v="0"/>
    <s v="Keep"/>
    <s v="Ashley"/>
  </r>
  <r>
    <n v="81586827"/>
    <s v="Ami_Somadatta"/>
    <s v="Nhawkar"/>
    <s v="amisomadatta.nhawkar@calbaptist.edu"/>
    <s v="California Baptist University"/>
    <d v="2026-02-18T13:09:00"/>
    <d v="2026-02-19T14:36:00"/>
    <n v="779308"/>
    <s v="Forensic Psychology"/>
    <s v="Masters"/>
    <n v="0"/>
    <x v="4"/>
    <x v="4"/>
    <s v="Keep"/>
    <s v="Elizabeth"/>
  </r>
  <r>
    <n v="81588317"/>
    <s v="Enzo"/>
    <s v="Perez"/>
    <s v="enzoluiz.perez@calbaptist.edu"/>
    <s v="California Baptist University"/>
    <d v="2026-02-18T13:30:00"/>
    <d v="2026-02-19T13:07:00"/>
    <n v="766219"/>
    <s v="Nursing"/>
    <s v="Senior"/>
    <n v="0"/>
    <x v="4"/>
    <x v="8"/>
    <s v="Keep"/>
    <s v="Erick"/>
  </r>
  <r>
    <n v="81592711"/>
    <s v="Angel"/>
    <s v="Cantu"/>
    <s v="angeladan.cantu@calbaptist.edu"/>
    <s v="California Baptist University"/>
    <d v="2026-02-18T15:00:00"/>
    <d v="2026-02-19T13:14:00"/>
    <n v="791220"/>
    <s v="Finance"/>
    <s v="Sophomore"/>
    <n v="0"/>
    <x v="4"/>
    <x v="0"/>
    <s v="Keep"/>
    <s v="Ashley"/>
  </r>
  <r>
    <n v="81593514"/>
    <s v="Elisa"/>
    <s v="Macias"/>
    <s v="elisaf.macias@calbaptist.edu"/>
    <s v="California Baptist University"/>
    <d v="2026-02-18T15:22:00"/>
    <d v="2026-02-19T13:20:00"/>
    <n v="748976"/>
    <s v="Nursing"/>
    <s v="Senior"/>
    <n v="0"/>
    <x v="4"/>
    <x v="8"/>
    <s v="Keep"/>
    <s v="Erick"/>
  </r>
  <r>
    <n v="81596825"/>
    <s v="Emily"/>
    <s v="Ehrenberg"/>
    <s v="emily.ehrenberg@calbaptist.edu"/>
    <s v="California Baptist University"/>
    <d v="2026-02-18T17:06:00"/>
    <d v="2026-02-19T13:40:00"/>
    <n v="771698"/>
    <s v="Computer Science"/>
    <s v="Senior"/>
    <n v="0"/>
    <x v="4"/>
    <x v="2"/>
    <s v="Keep"/>
    <s v="Danijel"/>
  </r>
  <r>
    <n v="81597267"/>
    <s v="Alejandro"/>
    <s v="Beltran"/>
    <s v="alejandro.beltran@calbaptist.edu"/>
    <s v="California Baptist University"/>
    <d v="2026-02-18T17:29:00"/>
    <d v="2026-02-19T13:46:00"/>
    <n v="785950"/>
    <s v="Psychology, Criminal Justice"/>
    <s v="Sophomore"/>
    <n v="0"/>
    <x v="4"/>
    <x v="4"/>
    <s v="Keep"/>
    <s v="Elizabeth"/>
  </r>
  <r>
    <n v="81597484"/>
    <s v="Vicente"/>
    <s v="Atilano"/>
    <s v="vicenteenrique.atilano@calbaptist.edu"/>
    <s v="California Baptist University"/>
    <d v="2026-02-18T17:41:00"/>
    <d v="2026-02-19T13:24:00"/>
    <n v="758346"/>
    <s v="Accounting"/>
    <s v="Senior"/>
    <n v="0"/>
    <x v="4"/>
    <x v="0"/>
    <s v="Keep"/>
    <s v="Ashley"/>
  </r>
  <r>
    <n v="81599388"/>
    <s v="Shaun"/>
    <s v="Thomas"/>
    <s v="shaunn.thomas@calbaptist.edu"/>
    <s v="California Baptist University"/>
    <d v="2026-02-18T19:42:00"/>
    <d v="2026-02-19T13:10:00"/>
    <n v="763467"/>
    <s v="Computer Science"/>
    <s v="Senior"/>
    <n v="0"/>
    <x v="4"/>
    <x v="2"/>
    <s v="Keep"/>
    <s v="Danijel"/>
  </r>
  <r>
    <n v="81600204"/>
    <s v="Madeline"/>
    <s v="Dorsey"/>
    <s v="madeline.dorsey@calbaptist.edu"/>
    <s v="California Baptist University"/>
    <d v="2026-02-18T21:06:00"/>
    <d v="2026-02-19T13:38:00"/>
    <n v="778604"/>
    <s v="Graphic Design &amp; Vis Exp"/>
    <s v="Senior"/>
    <n v="0"/>
    <x v="4"/>
    <x v="6"/>
    <s v="Keep"/>
    <s v="Danijel"/>
  </r>
  <r>
    <n v="81600503"/>
    <s v="Brooklyn"/>
    <s v="Ochoa"/>
    <s v="brooklynjuliani.ochoa@calbaptist.edu"/>
    <s v="California Baptist University"/>
    <d v="2026-02-18T21:48:00"/>
    <d v="2026-02-19T13:03:00"/>
    <n v="746633"/>
    <s v="Business Administration"/>
    <s v="Alumni"/>
    <n v="0"/>
    <x v="4"/>
    <x v="0"/>
    <s v="Keep"/>
    <s v="Ashley"/>
  </r>
  <r>
    <n v="81600796"/>
    <s v="Alessa"/>
    <s v="Lopez"/>
    <s v="alessa.lopez@calbaptist.edu"/>
    <s v="California Baptist University"/>
    <d v="2026-02-18T22:42:00"/>
    <d v="2026-02-19T13:26:00"/>
    <n v="789485"/>
    <s v="Sociology, Forensic Psychology"/>
    <s v="Masters"/>
    <n v="0"/>
    <x v="4"/>
    <x v="4"/>
    <s v="Keep"/>
    <s v="Elizabeth"/>
  </r>
  <r>
    <n v="81600878"/>
    <s v="Major"/>
    <s v="Murdoch"/>
    <s v="major.murdoch@calbaptist.edu"/>
    <s v="California Baptist University"/>
    <d v="2026-02-18T23:03:00"/>
    <d v="2026-02-19T13:51:00"/>
    <n v="762271"/>
    <s v="Biomedical Engineering"/>
    <s v="Senior"/>
    <n v="0"/>
    <x v="4"/>
    <x v="2"/>
    <s v="Keep"/>
    <s v="Danijel"/>
  </r>
  <r>
    <n v="81600971"/>
    <s v="Jessica"/>
    <s v="Patino"/>
    <s v="jessicajeannette.patino@calbaptist.edu"/>
    <s v="California Baptist University"/>
    <d v="2026-02-18T23:27:00"/>
    <d v="2026-02-19T14:17:00"/>
    <n v="292244"/>
    <s v="Public Health"/>
    <s v="Masters"/>
    <n v="0"/>
    <x v="4"/>
    <x v="5"/>
    <s v="Keep"/>
    <s v="Lindsay"/>
  </r>
  <r>
    <n v="81600984"/>
    <s v="Cole"/>
    <s v="Ordlock"/>
    <s v="colemahlon.ordlock@calbaptist.edu"/>
    <s v="California Baptist University"/>
    <d v="2026-02-18T23:28:00"/>
    <d v="2026-02-19T14:25:00"/>
    <n v="793975"/>
    <s v="Business Administration"/>
    <s v="Junior"/>
    <n v="0"/>
    <x v="4"/>
    <x v="0"/>
    <s v="Keep"/>
    <s v="Ashley"/>
  </r>
  <r>
    <n v="81601176"/>
    <s v="Alexis"/>
    <s v="Carter"/>
    <s v="alexis.carter1@calbaptist.edu"/>
    <s v="California Baptist University"/>
    <d v="2026-02-19T00:44:00"/>
    <d v="2026-02-19T13:09:00"/>
    <n v="788072"/>
    <s v="English"/>
    <s v="Senior"/>
    <n v="0"/>
    <x v="4"/>
    <x v="1"/>
    <s v="Keep"/>
    <s v="Ashley"/>
  </r>
  <r>
    <n v="81601190"/>
    <s v="Emma"/>
    <s v="Black"/>
    <s v="emmajane.black@calbaptist.edu"/>
    <s v="California Baptist University"/>
    <d v="2026-02-19T00:57:00"/>
    <d v="2026-02-19T15:17:00"/>
    <n v="787749"/>
    <s v="English"/>
    <s v="Senior"/>
    <n v="0"/>
    <x v="4"/>
    <x v="1"/>
    <s v="Keep"/>
    <s v="Ashley"/>
  </r>
  <r>
    <n v="81601213"/>
    <s v="Rebekah Rose"/>
    <s v="Flores"/>
    <s v="rebekahroset.flores@calbaptist.edu"/>
    <s v="California Baptist University"/>
    <d v="2026-02-19T01:09:00"/>
    <d v="2026-02-19T13:10:00"/>
    <n v="760390"/>
    <s v="English"/>
    <s v="Senior"/>
    <n v="0"/>
    <x v="4"/>
    <x v="1"/>
    <s v="Keep"/>
    <s v="Ashley"/>
  </r>
  <r>
    <n v="81601222"/>
    <s v="Gregory"/>
    <s v="Tipton-Valenzuela"/>
    <s v="gregorydale.tiptonvalenzuela@calbaptist.edu"/>
    <s v="California Baptist University"/>
    <d v="2026-02-19T01:14:00"/>
    <d v="2026-02-19T14:32:00"/>
    <n v="783135"/>
    <s v="Criminal Justice"/>
    <s v="Masters"/>
    <n v="0"/>
    <x v="4"/>
    <x v="1"/>
    <s v="Keep"/>
    <s v="Ashley"/>
  </r>
  <r>
    <n v="81603514"/>
    <s v="Kari"/>
    <s v="Moffat"/>
    <s v="karilynn.moffat@calbaptist.edu"/>
    <s v="California Baptist University"/>
    <d v="2026-02-19T06:55:00"/>
    <d v="2026-02-19T13:27:00"/>
    <n v="756385"/>
    <s v="Christian Studies, English"/>
    <s v="Senior"/>
    <n v="0"/>
    <x v="4"/>
    <x v="3"/>
    <s v="Keep"/>
    <s v="Erick"/>
  </r>
  <r>
    <n v="81605190"/>
    <s v="Juan"/>
    <s v="Flores"/>
    <s v="juan.flores@calbaptist.edu"/>
    <s v="California Baptist University"/>
    <d v="2026-02-19T07:39:00"/>
    <d v="2026-02-19T13:15:00"/>
    <n v="814178"/>
    <s v="Construction Management"/>
    <s v="Freshman"/>
    <n v="0"/>
    <x v="4"/>
    <x v="2"/>
    <s v="Keep"/>
    <s v="Danijel"/>
  </r>
  <r>
    <n v="81607716"/>
    <s v="Kayden"/>
    <s v="Rouse"/>
    <s v="kaydenemily.rouse@calbaptist.edu"/>
    <s v="California Baptist University"/>
    <d v="2026-02-19T08:25:00"/>
    <d v="2026-02-19T13:22:00"/>
    <n v="775250"/>
    <s v="Business Administration"/>
    <s v="Junior"/>
    <n v="0"/>
    <x v="4"/>
    <x v="0"/>
    <s v="Keep"/>
    <s v="Ashley"/>
  </r>
  <r>
    <n v="81608808"/>
    <s v="William"/>
    <s v="Klein"/>
    <s v="william.klein@calbaptist.edu"/>
    <s v="California Baptist University"/>
    <d v="2026-02-19T08:46:00"/>
    <d v="2026-02-19T13:28:00"/>
    <n v="793800"/>
    <s v="Mechanical Engineering"/>
    <s v="Junior"/>
    <n v="0"/>
    <x v="4"/>
    <x v="2"/>
    <s v="Keep"/>
    <s v="Danijel"/>
  </r>
  <r>
    <n v="81612627"/>
    <s v="Jimyjah"/>
    <s v="Johnson"/>
    <s v="jimyjah.johnson@calbaptist.edu"/>
    <s v="California Baptist University"/>
    <d v="2026-02-19T09:36:00"/>
    <d v="2026-02-19T13:34:00"/>
    <n v="780689"/>
    <s v="Business Administration"/>
    <s v="Masters"/>
    <n v="0"/>
    <x v="4"/>
    <x v="0"/>
    <s v="Keep"/>
    <s v="Ashley"/>
  </r>
  <r>
    <n v="81615284"/>
    <s v="Ethan"/>
    <s v="Howe"/>
    <s v="ethangrant.howe@calbaptist.edu"/>
    <s v="California Baptist University"/>
    <d v="2026-02-19T10:07:00"/>
    <d v="2026-02-19T13:25:00"/>
    <n v="760576"/>
    <s v="Graphic Design &amp; Vis Exp"/>
    <s v="Senior"/>
    <n v="0"/>
    <x v="4"/>
    <x v="6"/>
    <s v="Keep"/>
    <s v="Danijel"/>
  </r>
  <r>
    <n v="81616731"/>
    <s v="Brennan"/>
    <s v="Sams"/>
    <s v="brennanmichael.sams@calbaptist.edu"/>
    <s v="California Baptist University"/>
    <d v="2026-02-19T10:26:00"/>
    <d v="2026-02-19T13:31:00"/>
    <n v="778186"/>
    <s v="Business Administration"/>
    <s v="Senior"/>
    <n v="0"/>
    <x v="4"/>
    <x v="0"/>
    <s v="Keep"/>
    <s v="Ashley"/>
  </r>
  <r>
    <n v="81617058"/>
    <s v="Adrianna"/>
    <s v="Mack"/>
    <s v="adriannarose.mack@calbaptist.edu"/>
    <s v="California Baptist University"/>
    <d v="2026-02-19T10:29:00"/>
    <d v="2026-02-19T13:51:00"/>
    <n v="439249"/>
    <s v="Business Administration"/>
    <s v="Senior"/>
    <n v="0"/>
    <x v="4"/>
    <x v="0"/>
    <s v="Keep"/>
    <s v="Ashley"/>
  </r>
  <r>
    <n v="81617226"/>
    <s v="Sarah"/>
    <s v="Murphy"/>
    <s v="sarahelizabeth.murphy@calbaptist.edu"/>
    <s v="California Baptist University"/>
    <d v="2026-02-19T10:31:00"/>
    <d v="2026-02-19T13:11:00"/>
    <n v="758029"/>
    <s v="English"/>
    <s v="Senior"/>
    <n v="0"/>
    <x v="4"/>
    <x v="1"/>
    <s v="Keep"/>
    <s v="Ashley"/>
  </r>
  <r>
    <n v="81617745"/>
    <s v="Benjamin"/>
    <s v="Harlan"/>
    <s v="benjaminc.harlan@calbaptist.edu"/>
    <s v="California Baptist University"/>
    <d v="2026-02-19T10:36:00"/>
    <d v="2026-02-19T13:02:00"/>
    <n v="775257"/>
    <s v="Sports Analytics"/>
    <s v="Junior"/>
    <n v="0"/>
    <x v="4"/>
    <x v="0"/>
    <s v="Keep"/>
    <s v="Ashley"/>
  </r>
  <r>
    <n v="81617999"/>
    <s v="Anthony"/>
    <s v="Osorio"/>
    <s v="anthonylopez.osorio@calbaptist.edu"/>
    <s v="California Baptist University"/>
    <d v="2026-02-19T10:39:00"/>
    <d v="2026-02-19T14:39:00"/>
    <n v="754882"/>
    <s v="Finance"/>
    <s v="Alumni"/>
    <n v="0"/>
    <x v="4"/>
    <x v="0"/>
    <s v="Keep"/>
    <s v="Ashley"/>
  </r>
  <r>
    <n v="81618178"/>
    <s v="Crystal"/>
    <s v="Castillo"/>
    <s v="crystal.castillo@calbaptist.edu"/>
    <s v="California Baptist University"/>
    <d v="2026-02-19T10:42:00"/>
    <d v="2026-02-19T13:58:00"/>
    <n v="771555"/>
    <s v="Business Administration"/>
    <s v="Junior"/>
    <n v="0"/>
    <x v="4"/>
    <x v="0"/>
    <s v="Keep"/>
    <s v="Ashley"/>
  </r>
  <r>
    <n v="81618861"/>
    <s v="Christian"/>
    <s v="Spradlin"/>
    <s v="christianmichael.spradlin@calbaptist.edu"/>
    <s v="California Baptist University"/>
    <d v="2026-02-19T10:51:00"/>
    <d v="2026-02-19T13:03:00"/>
    <n v="672821"/>
    <s v="Christian Studies"/>
    <s v="Alumni"/>
    <n v="0"/>
    <x v="4"/>
    <x v="3"/>
    <s v="Keep"/>
    <s v="Erick"/>
  </r>
  <r>
    <n v="81620038"/>
    <s v="Maria"/>
    <s v="Ortiz"/>
    <s v="maria.ortiz1@calbaptist.edu"/>
    <s v="California Baptist University"/>
    <d v="2026-02-19T11:06:00"/>
    <d v="2026-02-19T13:53:00"/>
    <n v="796384"/>
    <s v="Indstrl Organiztnl Psych"/>
    <s v="Masters"/>
    <n v="0"/>
    <x v="4"/>
    <x v="4"/>
    <s v="Keep"/>
    <s v="Elizabeth"/>
  </r>
  <r>
    <n v="81620807"/>
    <s v="Eugene"/>
    <s v="Frye"/>
    <s v="eugenet.frye@calbaptist.edu"/>
    <s v="California Baptist University"/>
    <d v="2026-02-19T11:18:00"/>
    <d v="2026-02-19T13:02:00"/>
    <n v="803209"/>
    <s v="Computer Science"/>
    <s v="Junior"/>
    <n v="0"/>
    <x v="4"/>
    <x v="2"/>
    <s v="Keep"/>
    <s v="Danijel"/>
  </r>
  <r>
    <n v="81621943"/>
    <s v="Chris"/>
    <s v="Osborn"/>
    <s v="chrispaul.osborn@calbaptist.edu"/>
    <s v="California Baptist University"/>
    <d v="2026-02-19T11:32:00"/>
    <d v="2026-02-19T13:22:00"/>
    <n v="770512"/>
    <s v="Environmental Science"/>
    <s v="Junior"/>
    <n v="0"/>
    <x v="4"/>
    <x v="1"/>
    <s v="Keep"/>
    <s v="Ashley"/>
  </r>
  <r>
    <n v="81622356"/>
    <s v="Jonah"/>
    <s v="Olsen"/>
    <s v="jonahedward.olsen@calbaptist.edu"/>
    <s v="California Baptist University"/>
    <d v="2026-02-19T11:37:00"/>
    <d v="2026-02-19T14:18:00"/>
    <n v="775075"/>
    <s v="Civil Engineering"/>
    <s v="Senior"/>
    <n v="0"/>
    <x v="4"/>
    <x v="2"/>
    <s v="Keep"/>
    <s v="Danijel"/>
  </r>
  <r>
    <n v="81623052"/>
    <s v="Joselyn"/>
    <s v="Enciso"/>
    <s v="joselynf.enciso@calbaptist.edu"/>
    <s v="California Baptist University"/>
    <d v="2026-02-19T11:48:00"/>
    <d v="2026-02-19T13:01:00"/>
    <n v="785682"/>
    <s v="Mechanical Engineering"/>
    <s v="Junior"/>
    <n v="0"/>
    <x v="4"/>
    <x v="2"/>
    <s v="Keep"/>
    <s v="Danijel"/>
  </r>
  <r>
    <n v="81624525"/>
    <s v="Fabio"/>
    <s v="Da Costa Silva"/>
    <s v="fabio.dacostasilva@calbaptist.edu"/>
    <s v="California Baptist University"/>
    <d v="2026-02-19T12:12:00"/>
    <d v="2026-02-19T14:48:00"/>
    <n v="804707"/>
    <s v="Environmental Science"/>
    <s v="Senior"/>
    <n v="0"/>
    <x v="4"/>
    <x v="1"/>
    <s v="Keep"/>
    <s v="Ashley"/>
  </r>
  <r>
    <n v="81624746"/>
    <s v="Les"/>
    <s v="Higgins"/>
    <s v="lesbrooks.higgins@calbaptist.edu"/>
    <s v="California Baptist University"/>
    <d v="2026-02-19T12:16:00"/>
    <d v="2026-02-19T14:56:00"/>
    <n v="767549"/>
    <s v="Business Administration"/>
    <s v="Senior"/>
    <n v="0"/>
    <x v="4"/>
    <x v="0"/>
    <s v="Keep"/>
    <s v="Ashley"/>
  </r>
  <r>
    <n v="81624819"/>
    <s v="Karlie"/>
    <s v="Reed"/>
    <s v="karliec.reed@calbaptist.edu"/>
    <s v="California Baptist University"/>
    <d v="2026-02-19T12:18:00"/>
    <d v="2026-02-19T13:54:00"/>
    <n v="763254"/>
    <s v="Business Administration"/>
    <s v="Senior"/>
    <n v="0"/>
    <x v="4"/>
    <x v="0"/>
    <s v="Keep"/>
    <s v="Ashley"/>
  </r>
  <r>
    <n v="81625138"/>
    <s v="William"/>
    <s v="Henry"/>
    <s v="william.henry@calbaptist.edu"/>
    <s v="California Baptist University"/>
    <d v="2026-02-19T12:23:00"/>
    <d v="2026-02-19T13:19:00"/>
    <n v="754897"/>
    <s v="Civil Engineering"/>
    <s v="Senior"/>
    <n v="0"/>
    <x v="4"/>
    <x v="2"/>
    <s v="Keep"/>
    <s v="Danijel"/>
  </r>
  <r>
    <n v="81625662"/>
    <s v="Bryan"/>
    <s v="Luna"/>
    <s v="bryanjose.luna@calbaptist.edu"/>
    <s v="California Baptist University"/>
    <d v="2026-02-19T12:32:00"/>
    <d v="2026-02-19T13:58:00"/>
    <n v="765257"/>
    <s v="Mechanical Engineering"/>
    <s v="Senior"/>
    <n v="0"/>
    <x v="4"/>
    <x v="2"/>
    <s v="Keep"/>
    <s v="Danijel"/>
  </r>
  <r>
    <n v="81626107"/>
    <s v="Thomas"/>
    <s v="De La Vega"/>
    <s v="thomas.delavega@calbaptist.edu"/>
    <s v="California Baptist University"/>
    <d v="2026-02-19T12:39:00"/>
    <d v="2026-02-19T13:29:00"/>
    <n v="771844"/>
    <s v="Electrical/Computer Engr"/>
    <s v="Senior"/>
    <n v="0"/>
    <x v="4"/>
    <x v="2"/>
    <s v="Keep"/>
    <s v="Danijel"/>
  </r>
  <r>
    <n v="81626319"/>
    <s v="Diego"/>
    <s v="Gutierrez"/>
    <s v="diego.gutierrez1@calbaptist.edu"/>
    <s v="California Baptist University"/>
    <d v="2026-02-19T12:43:00"/>
    <d v="2026-02-19T12:58:00"/>
    <n v="788696"/>
    <s v="Civil Engineering"/>
    <s v="Sophomore"/>
    <n v="0"/>
    <x v="4"/>
    <x v="2"/>
    <s v="Keep"/>
    <s v="Danijel"/>
  </r>
  <r>
    <n v="81626628"/>
    <s v="Mychel"/>
    <s v="Castaneda"/>
    <s v="mychelanet.castaneda@calbaptist.edu"/>
    <s v="California Baptist University"/>
    <d v="2026-02-19T12:49:00"/>
    <d v="2026-02-19T13:18:00"/>
    <n v="736590"/>
    <s v="Nursing"/>
    <s v="Senior"/>
    <n v="0"/>
    <x v="4"/>
    <x v="8"/>
    <s v="Keep"/>
    <s v="Erick"/>
  </r>
  <r>
    <n v="81626914"/>
    <s v="Jarrett"/>
    <s v="Macias"/>
    <s v="jarrett.macias@calbaptist.edu"/>
    <s v="California Baptist University"/>
    <m/>
    <d v="2026-02-19T12:54:00"/>
    <n v="752763"/>
    <s v="Construction Management"/>
    <s v="Senior"/>
    <n v="0"/>
    <x v="4"/>
    <x v="2"/>
    <s v="Keep"/>
    <s v="Danijel"/>
  </r>
  <r>
    <n v="81627150"/>
    <s v="Daniel"/>
    <s v="Crooks"/>
    <s v="danieljames.crooks@calbaptist.edu"/>
    <s v="California Baptist University"/>
    <m/>
    <d v="2026-02-19T12:57:00"/>
    <n v="768534"/>
    <s v="Computer Science"/>
    <s v="Senior"/>
    <n v="0"/>
    <x v="4"/>
    <x v="2"/>
    <s v="Keep"/>
    <s v="Danijel"/>
  </r>
  <r>
    <n v="81627181"/>
    <s v="Mark"/>
    <s v="Gonzalez"/>
    <s v="mark.gonzalez@calbaptist.edu"/>
    <s v="California Baptist University"/>
    <m/>
    <d v="2026-02-19T12:58:00"/>
    <n v="814866"/>
    <s v="Civil Engineering"/>
    <s v="Sophomore"/>
    <n v="0"/>
    <x v="4"/>
    <x v="2"/>
    <s v="Keep"/>
    <s v="Danijel"/>
  </r>
  <r>
    <n v="81627205"/>
    <s v="Alondra"/>
    <s v="Valverde"/>
    <s v="alondrajazmin.valverde@calbaptist.edu"/>
    <s v="California Baptist University"/>
    <m/>
    <d v="2026-02-19T12:58:00"/>
    <n v="772203"/>
    <s v="Accounting"/>
    <s v="Senior"/>
    <n v="0"/>
    <x v="4"/>
    <x v="0"/>
    <s v="Keep"/>
    <s v="Ashley"/>
  </r>
  <r>
    <n v="81627242"/>
    <s v="Althea"/>
    <s v="Mamaclay"/>
    <s v="altheamae.mamaclay@calbaptist.edu"/>
    <s v="California Baptist University"/>
    <m/>
    <d v="2026-02-19T12:59:00"/>
    <n v="768444"/>
    <s v="Business Administration"/>
    <s v="Junior"/>
    <n v="0"/>
    <x v="4"/>
    <x v="0"/>
    <s v="Keep"/>
    <s v="Ashley"/>
  </r>
  <r>
    <n v="81627408"/>
    <s v="Daniel"/>
    <s v="Herrera"/>
    <s v="danieljonathan.herrera@calbaptist.edu"/>
    <s v="California Baptist University"/>
    <m/>
    <d v="2026-02-19T13:01:00"/>
    <n v="651341"/>
    <s v="Graphic Design &amp; Vis Exp"/>
    <s v="Senior"/>
    <n v="0"/>
    <x v="4"/>
    <x v="6"/>
    <s v="Keep"/>
    <s v="Danijel"/>
  </r>
  <r>
    <n v="81627462"/>
    <s v="Rockison"/>
    <s v="Nimo"/>
    <s v="rockison.nimo@calbaptist.edu"/>
    <s v="California Baptist University"/>
    <m/>
    <d v="2026-02-19T13:02:00"/>
    <n v="759312"/>
    <s v="Sports Analytics"/>
    <s v="Senior"/>
    <n v="0"/>
    <x v="4"/>
    <x v="0"/>
    <s v="Keep"/>
    <s v="Ashley"/>
  </r>
  <r>
    <n v="81627539"/>
    <s v="Tanner"/>
    <s v="Dubyak"/>
    <s v="tannerm.dubyak@calbaptist.edu"/>
    <s v="California Baptist University"/>
    <m/>
    <d v="2026-02-19T13:04:00"/>
    <n v="678067"/>
    <s v="Graphic Design &amp; Vis Exp"/>
    <s v="Senior"/>
    <n v="0"/>
    <x v="4"/>
    <x v="6"/>
    <s v="Keep"/>
    <s v="Danijel"/>
  </r>
  <r>
    <n v="81627570"/>
    <s v="Taylor"/>
    <s v="Bolton"/>
    <s v="taylorg.bolton@calbaptist.edu"/>
    <s v="California Baptist University"/>
    <m/>
    <d v="2026-02-19T13:05:00"/>
    <n v="786445"/>
    <s v="Mechanical Engineering"/>
    <s v="Junior"/>
    <n v="0"/>
    <x v="4"/>
    <x v="2"/>
    <s v="Keep"/>
    <s v="Danijel"/>
  </r>
  <r>
    <n v="81627609"/>
    <s v="Mackenzie"/>
    <s v="Head"/>
    <s v="mackenziedanielle.head@calbaptist.edu"/>
    <s v="California Baptist University"/>
    <m/>
    <d v="2026-02-19T13:05:00"/>
    <n v="757417"/>
    <s v="Graphic Design &amp; Vis Exp"/>
    <s v="Senior"/>
    <n v="0"/>
    <x v="4"/>
    <x v="6"/>
    <s v="Keep"/>
    <s v="Danijel"/>
  </r>
  <r>
    <n v="81627618"/>
    <s v="Madison"/>
    <s v="Lingad"/>
    <s v="madisona.lingad@calbaptist.edu"/>
    <s v="California Baptist University"/>
    <m/>
    <d v="2026-02-19T13:06:00"/>
    <n v="768615"/>
    <s v="Graphic Design &amp; Vis Exp"/>
    <s v="Senior"/>
    <n v="0"/>
    <x v="4"/>
    <x v="6"/>
    <s v="Keep"/>
    <s v="Danijel"/>
  </r>
  <r>
    <n v="81627626"/>
    <s v="Nhan"/>
    <s v="Duong"/>
    <s v="nhan.duong@calbaptist.edu"/>
    <s v="California Baptist University"/>
    <m/>
    <d v="2026-02-19T13:06:00"/>
    <n v="574559"/>
    <s v="Civil Engineering"/>
    <s v="Alumni"/>
    <n v="0"/>
    <x v="4"/>
    <x v="2"/>
    <s v="Keep"/>
    <s v="Danijel"/>
  </r>
  <r>
    <n v="81627645"/>
    <s v="Andrew"/>
    <s v="Smith"/>
    <s v="andrewa.smith@calbaptist.edu"/>
    <s v="California Baptist University"/>
    <m/>
    <d v="2026-02-19T13:06:00"/>
    <n v="794141"/>
    <s v="Mechanical Engineering"/>
    <s v="Sophomore"/>
    <n v="0"/>
    <x v="4"/>
    <x v="2"/>
    <s v="Keep"/>
    <s v="Danijel"/>
  </r>
  <r>
    <n v="81627648"/>
    <s v="Mia"/>
    <s v="Pollock"/>
    <s v="miam.pollock@calbaptist.edu"/>
    <s v="California Baptist University"/>
    <m/>
    <d v="2026-02-19T13:06:00"/>
    <n v="760770"/>
    <s v="Marketing"/>
    <s v="Senior"/>
    <n v="0"/>
    <x v="4"/>
    <x v="0"/>
    <s v="Keep"/>
    <s v="Ashley"/>
  </r>
  <r>
    <n v="81627665"/>
    <s v="Olivia"/>
    <s v="Hagen"/>
    <s v="oliviagrace.hagen@calbaptist.edu"/>
    <s v="California Baptist University"/>
    <m/>
    <d v="2026-02-19T13:07:00"/>
    <n v="757339"/>
    <s v="Intercultural Studies, Christian Studies"/>
    <s v="Senior"/>
    <n v="0"/>
    <x v="4"/>
    <x v="3"/>
    <s v="Keep"/>
    <s v="Erick"/>
  </r>
  <r>
    <n v="81627678"/>
    <s v="Briana"/>
    <s v="Willis"/>
    <s v="brianamikayladanay.willis@calbaptist.edu"/>
    <s v="California Baptist University"/>
    <m/>
    <d v="2026-02-19T13:07:00"/>
    <n v="757075"/>
    <s v="Communication Studies, Business Administration"/>
    <s v="Senior"/>
    <n v="0"/>
    <x v="4"/>
    <x v="1"/>
    <s v="Keep"/>
    <s v="Ashley"/>
  </r>
  <r>
    <n v="81627728"/>
    <s v="Jaylen"/>
    <s v="Trejo"/>
    <s v="jaylen.trejo@calbaptist.edu"/>
    <s v="California Baptist University"/>
    <m/>
    <d v="2026-02-19T13:08:00"/>
    <n v="771352"/>
    <s v="Aviation Management"/>
    <s v="Junior"/>
    <n v="0"/>
    <x v="4"/>
    <x v="2"/>
    <s v="Keep"/>
    <s v="Danijel"/>
  </r>
  <r>
    <n v="81627780"/>
    <s v="Kennedy"/>
    <s v="Reynoso"/>
    <s v="kennedykathleen.reynoso@calbaptist.edu"/>
    <s v="California Baptist University"/>
    <m/>
    <d v="2026-02-19T13:10:00"/>
    <n v="796271"/>
    <s v="English"/>
    <s v="Senior"/>
    <n v="0"/>
    <x v="4"/>
    <x v="1"/>
    <s v="Keep"/>
    <s v="Ashley"/>
  </r>
  <r>
    <n v="81627822"/>
    <s v="Gabriel"/>
    <s v="Blanco"/>
    <s v="gabriel.blanco@calbaptist.edu"/>
    <s v="California Baptist University"/>
    <m/>
    <d v="2026-02-19T13:11:00"/>
    <n v="812050"/>
    <s v="Civil Engineering"/>
    <s v="Senior"/>
    <n v="0"/>
    <x v="4"/>
    <x v="2"/>
    <s v="Keep"/>
    <s v="Danijel"/>
  </r>
  <r>
    <n v="81627859"/>
    <s v="Jessica"/>
    <s v="Bishara"/>
    <s v="jessica.bishara@calbaptist.edu"/>
    <s v="California Baptist University"/>
    <m/>
    <d v="2026-02-19T13:11:00"/>
    <n v="772812"/>
    <s v="Business Administration, Christian Studies, Psychology"/>
    <s v="Junior"/>
    <n v="0"/>
    <x v="4"/>
    <x v="0"/>
    <s v="Keep"/>
    <s v="Ashley"/>
  </r>
  <r>
    <n v="81627874"/>
    <s v="Rafaela"/>
    <s v="De Figueiredo"/>
    <s v="rafaelagois.defigueiredo@calbaptist.edu"/>
    <s v="California Baptist University"/>
    <m/>
    <d v="2026-02-19T13:12:00"/>
    <n v="756071"/>
    <s v="Political Science"/>
    <s v="Senior"/>
    <n v="0"/>
    <x v="4"/>
    <x v="1"/>
    <s v="Keep"/>
    <s v="Ashley"/>
  </r>
  <r>
    <n v="81627900"/>
    <s v="Andrew"/>
    <s v="Deaton"/>
    <s v="andrewjdeaton99@gmail.com"/>
    <s v="California Baptist University"/>
    <m/>
    <d v="2026-02-19T13:12:00"/>
    <n v="652222"/>
    <s v="Music for Wrshp Arts&amp;Min"/>
    <s v="Alumni"/>
    <n v="0"/>
    <x v="4"/>
    <x v="7"/>
    <s v="Keep"/>
    <s v="Ladonna"/>
  </r>
  <r>
    <n v="81628043"/>
    <s v="Zsa Zsa"/>
    <s v="Mueller"/>
    <s v="zsazsai.mueller@calbaptist.edu"/>
    <s v="California Baptist University"/>
    <m/>
    <d v="2026-02-19T13:15:00"/>
    <n v="770590"/>
    <s v="Marketing"/>
    <s v="Junior"/>
    <n v="0"/>
    <x v="4"/>
    <x v="0"/>
    <s v="Keep"/>
    <s v="Ashley"/>
  </r>
  <r>
    <n v="81628057"/>
    <s v="Madison"/>
    <s v="Goulet"/>
    <s v="madisonannemarie.goulet@calbaptist.edu"/>
    <s v="California Baptist University"/>
    <m/>
    <d v="2026-02-19T13:15:00"/>
    <n v="758901"/>
    <s v="Nursing"/>
    <s v="Senior"/>
    <n v="0"/>
    <x v="4"/>
    <x v="8"/>
    <s v="Keep"/>
    <s v="Erick"/>
  </r>
  <r>
    <n v="81628128"/>
    <s v="Joseph"/>
    <s v="Muganza"/>
    <s v="joseph.muganza@calbaptist.edu"/>
    <s v="California Baptist University"/>
    <m/>
    <d v="2026-02-19T13:17:00"/>
    <n v="762822"/>
    <s v="Business Administration"/>
    <s v="Masters"/>
    <n v="0"/>
    <x v="4"/>
    <x v="0"/>
    <s v="Keep"/>
    <s v="Ashley"/>
  </r>
  <r>
    <n v="81628141"/>
    <s v="Benjamin"/>
    <s v="Braxmeyer"/>
    <s v="benjaminpaul.braxmeyer@calbaptist.edu"/>
    <s v="California Baptist University"/>
    <m/>
    <d v="2026-02-19T13:17:00"/>
    <n v="786058"/>
    <s v="Business Administration, Film"/>
    <s v="Sophomore"/>
    <n v="0"/>
    <x v="4"/>
    <x v="0"/>
    <s v="Keep"/>
    <s v="Ashley"/>
  </r>
  <r>
    <n v="81628199"/>
    <s v="Alexandra"/>
    <s v="Hernandez"/>
    <s v="alexandraanabel.hernandez@calbaptist.edu"/>
    <s v="California Baptist University"/>
    <m/>
    <d v="2026-02-19T13:19:00"/>
    <n v="806021"/>
    <s v="Finance"/>
    <s v="Freshman"/>
    <n v="0"/>
    <x v="4"/>
    <x v="0"/>
    <s v="Keep"/>
    <s v="Ashley"/>
  </r>
  <r>
    <n v="81628246"/>
    <s v="Pricilla"/>
    <s v="Lopez"/>
    <s v="pricillalynn.lopez@calbaptist.edu"/>
    <s v="California Baptist University"/>
    <m/>
    <d v="2026-02-19T13:20:00"/>
    <n v="805057"/>
    <s v="Architecture"/>
    <s v="Freshman"/>
    <n v="0"/>
    <x v="4"/>
    <x v="6"/>
    <s v="Keep"/>
    <s v="Danijel"/>
  </r>
  <r>
    <n v="81628252"/>
    <s v="Jacob"/>
    <s v="Fiala"/>
    <s v="jacobmartin.fiala@calbaptist.edu"/>
    <s v="California Baptist University"/>
    <m/>
    <d v="2026-02-19T13:20:00"/>
    <n v="757140"/>
    <s v="Civil Engineering"/>
    <s v="Senior"/>
    <n v="0"/>
    <x v="4"/>
    <x v="2"/>
    <s v="Keep"/>
    <s v="Danijel"/>
  </r>
  <r>
    <n v="81628288"/>
    <s v="Jose"/>
    <s v="Garcia"/>
    <s v="joseomar.garcia@calbaptist.edu"/>
    <s v="California Baptist University"/>
    <m/>
    <d v="2026-02-19T13:21:00"/>
    <n v="811603"/>
    <s v="Civil Engineering"/>
    <s v="Senior"/>
    <n v="0"/>
    <x v="4"/>
    <x v="2"/>
    <s v="Keep"/>
    <s v="Danijel"/>
  </r>
  <r>
    <n v="81628348"/>
    <s v="Caleb"/>
    <s v="Prewitt"/>
    <s v="calebmichael.prewitt@calbaptist.edu"/>
    <s v="California Baptist University"/>
    <m/>
    <d v="2026-02-19T13:23:00"/>
    <n v="757059"/>
    <s v="International Business"/>
    <s v="Senior"/>
    <n v="0"/>
    <x v="4"/>
    <x v="0"/>
    <s v="Keep"/>
    <s v="Ashley"/>
  </r>
  <r>
    <n v="81628398"/>
    <s v="Lindsey"/>
    <s v="Ifeanyi-Eriri"/>
    <s v="lindseychimelu.ifeanyieriri@calbaptist.edu"/>
    <s v="California Baptist University"/>
    <m/>
    <d v="2026-02-19T13:24:00"/>
    <n v="772610"/>
    <s v="Business Administration"/>
    <s v="Junior"/>
    <n v="0"/>
    <x v="4"/>
    <x v="0"/>
    <s v="Keep"/>
    <s v="Ashley"/>
  </r>
  <r>
    <n v="81628450"/>
    <s v="Noah"/>
    <s v="Sadler"/>
    <s v="noahsidneyjames.sadler@calbaptist.edu"/>
    <s v="California Baptist University"/>
    <m/>
    <d v="2026-02-19T13:25:00"/>
    <n v="789900"/>
    <s v="Construction Management"/>
    <s v="Sophomore"/>
    <n v="0"/>
    <x v="4"/>
    <x v="2"/>
    <s v="Keep"/>
    <s v="Danijel"/>
  </r>
  <r>
    <n v="81628458"/>
    <s v="Isaiah"/>
    <s v="Squire"/>
    <s v="isaiahr.squire@calbaptist.edu"/>
    <s v="California Baptist University"/>
    <m/>
    <d v="2026-02-19T13:25:00"/>
    <n v="759258"/>
    <s v="Graphic Design &amp; Vis Exp"/>
    <s v="Senior"/>
    <n v="0"/>
    <x v="4"/>
    <x v="6"/>
    <s v="Keep"/>
    <s v="Danijel"/>
  </r>
  <r>
    <n v="81628478"/>
    <s v="Emma"/>
    <s v="Blake"/>
    <s v="emmaeleanor.blake@calbaptist.edu"/>
    <s v="California Baptist University"/>
    <m/>
    <d v="2026-02-19T13:26:00"/>
    <n v="759030"/>
    <s v="Christian Studies, Liberal Arts"/>
    <s v="Senior"/>
    <n v="0"/>
    <x v="4"/>
    <x v="3"/>
    <s v="Keep"/>
    <s v="Erick"/>
  </r>
  <r>
    <n v="81628540"/>
    <s v="Huesen"/>
    <s v="Paul"/>
    <s v="paultyler.huesen@calbaptist.edu"/>
    <s v="California Baptist University"/>
    <m/>
    <d v="2026-02-19T13:27:00"/>
    <n v="810644"/>
    <s v="Civil Engineering"/>
    <s v="Junior"/>
    <n v="0"/>
    <x v="4"/>
    <x v="2"/>
    <s v="Keep"/>
    <s v="Danijel"/>
  </r>
  <r>
    <n v="81628547"/>
    <s v="Andrew"/>
    <s v="Tolentino"/>
    <s v="andrewcesar.tolentino@calbaptist.edu"/>
    <s v="California Baptist University"/>
    <m/>
    <d v="2026-02-19T13:28:00"/>
    <n v="756552"/>
    <s v="Civil Engineering"/>
    <s v="Senior"/>
    <n v="0"/>
    <x v="4"/>
    <x v="2"/>
    <s v="Keep"/>
    <s v="Danijel"/>
  </r>
  <r>
    <n v="81628900"/>
    <s v="Josiab"/>
    <s v="Her"/>
    <s v="josiab.her@calbaptist.edu"/>
    <s v="California Baptist University"/>
    <m/>
    <d v="2026-02-19T13:36:00"/>
    <n v="712885"/>
    <s v="Indstrl Organiztnl Psych"/>
    <s v="Masters"/>
    <n v="0"/>
    <x v="4"/>
    <x v="4"/>
    <s v="Keep"/>
    <s v="Elizabeth"/>
  </r>
  <r>
    <n v="81629023"/>
    <s v="Nsanze"/>
    <s v="Muhire"/>
    <s v="nsanzekihara.muhire@calbaptist.edu"/>
    <s v="California Baptist University"/>
    <m/>
    <d v="2026-02-19T13:40:00"/>
    <n v="721208"/>
    <s v="Indstrl Organiztnl Psych"/>
    <s v="Masters"/>
    <n v="0"/>
    <x v="4"/>
    <x v="4"/>
    <s v="Keep"/>
    <s v="Elizabeth"/>
  </r>
  <r>
    <n v="81629031"/>
    <s v="Bence"/>
    <s v="Toth"/>
    <s v="bencemate.toth@calbaptist.edu"/>
    <s v="California Baptist University"/>
    <m/>
    <d v="2026-02-19T13:40:00"/>
    <n v="795373"/>
    <s v="Forensic Psychology"/>
    <s v="Masters"/>
    <n v="0"/>
    <x v="4"/>
    <x v="4"/>
    <s v="Keep"/>
    <s v="Elizabeth"/>
  </r>
  <r>
    <n v="81629053"/>
    <s v="Danielle"/>
    <s v="Smith"/>
    <s v="daniellerenee.smith@calbaptist.edu"/>
    <s v="California Baptist University"/>
    <m/>
    <d v="2026-02-19T13:41:00"/>
    <n v="758972"/>
    <s v="Nursing"/>
    <s v="Senior"/>
    <n v="0"/>
    <x v="4"/>
    <x v="8"/>
    <s v="Keep"/>
    <s v="Erick"/>
  </r>
  <r>
    <n v="81629100"/>
    <s v="Megan"/>
    <s v="Bushelman"/>
    <s v="meganesther.bushelman@calbaptist.edu"/>
    <s v="California Baptist University"/>
    <m/>
    <d v="2026-02-19T13:42:00"/>
    <n v="756979"/>
    <s v="Graphic Design &amp; Vis Exp"/>
    <s v="Senior"/>
    <n v="0"/>
    <x v="4"/>
    <x v="6"/>
    <s v="Keep"/>
    <s v="Danijel"/>
  </r>
  <r>
    <n v="81629105"/>
    <s v="Madisen"/>
    <s v="Habchi"/>
    <s v="madisen.habchi@calbaptist.edu"/>
    <s v="California Baptist University"/>
    <m/>
    <d v="2026-02-19T13:42:00"/>
    <n v="782983"/>
    <s v="Criminal Justice"/>
    <s v="Junior"/>
    <n v="0"/>
    <x v="4"/>
    <x v="1"/>
    <s v="Keep"/>
    <s v="Ashley"/>
  </r>
  <r>
    <n v="81629167"/>
    <s v="Annick"/>
    <s v="Uwase"/>
    <s v="annick.uwase@calbaptist.edu"/>
    <s v="California Baptist University"/>
    <m/>
    <d v="2026-02-19T13:44:00"/>
    <n v="786895"/>
    <s v="Finance"/>
    <s v="Senior"/>
    <n v="0"/>
    <x v="4"/>
    <x v="0"/>
    <s v="Keep"/>
    <s v="Ashley"/>
  </r>
  <r>
    <n v="81629266"/>
    <s v="Cedric"/>
    <s v="Morris"/>
    <s v="cedricc.morris@calbaptist.edu"/>
    <s v="California Baptist University"/>
    <m/>
    <d v="2026-02-19T13:47:00"/>
    <n v="790836"/>
    <s v="Biomedical Sciences"/>
    <s v="Sophomore"/>
    <n v="0"/>
    <x v="4"/>
    <x v="5"/>
    <s v="Keep"/>
    <s v="Lindsay"/>
  </r>
  <r>
    <n v="81629336"/>
    <s v="Nathan"/>
    <s v="Price"/>
    <s v="nathanlewis.price@calbaptist.edu"/>
    <s v="California Baptist University"/>
    <m/>
    <d v="2026-02-19T13:49:00"/>
    <n v="805859"/>
    <s v="Exercise Science"/>
    <s v="Junior"/>
    <n v="0"/>
    <x v="4"/>
    <x v="5"/>
    <s v="Keep"/>
    <s v="Lindsay"/>
  </r>
  <r>
    <n v="81629432"/>
    <s v="Ethan"/>
    <s v="Smith"/>
    <s v="ethan.smith@calbaptist.edu"/>
    <s v="California Baptist University"/>
    <m/>
    <d v="2026-02-19T13:52:00"/>
    <n v="776264"/>
    <s v="Chemical Engineering, Mechanical Engineering"/>
    <s v="Senior"/>
    <n v="0"/>
    <x v="4"/>
    <x v="2"/>
    <s v="Keep"/>
    <s v="Danijel"/>
  </r>
  <r>
    <n v="81629531"/>
    <s v="Autumn"/>
    <s v="Morlock"/>
    <s v="autumnelizabeth.morlock@calbaptist.edu"/>
    <s v="California Baptist University"/>
    <m/>
    <d v="2026-02-19T13:54:00"/>
    <n v="764192"/>
    <s v="Civil Engineering"/>
    <s v="Senior"/>
    <n v="0"/>
    <x v="4"/>
    <x v="2"/>
    <s v="Keep"/>
    <s v="Danijel"/>
  </r>
  <r>
    <n v="81629724"/>
    <s v="Anna Clara"/>
    <s v="Beretta Zeni"/>
    <s v="annaclara.berettazeni@calbaptist.edu"/>
    <s v="California Baptist University"/>
    <m/>
    <d v="2026-02-19T13:58:00"/>
    <n v="758967"/>
    <s v="Public Relations"/>
    <s v="Senior"/>
    <n v="0"/>
    <x v="4"/>
    <x v="1"/>
    <s v="Keep"/>
    <s v="Ashley"/>
  </r>
  <r>
    <n v="81629744"/>
    <s v="Daisy"/>
    <s v="Amankwaah"/>
    <s v="daisydufie.amankwaah@calbaptist.edu"/>
    <s v="California Baptist University"/>
    <m/>
    <d v="2026-02-19T13:58:00"/>
    <n v="759980"/>
    <s v="Graphic Design &amp; Vis Exp, Business Administration"/>
    <s v="Senior"/>
    <n v="0"/>
    <x v="4"/>
    <x v="6"/>
    <s v="Keep"/>
    <s v="Danijel"/>
  </r>
  <r>
    <n v="81629828"/>
    <s v="Nathaniel"/>
    <s v="Wilberding"/>
    <s v="nathanieljoseph.wilberding@calbaptist.edu"/>
    <s v="California Baptist University"/>
    <m/>
    <d v="2026-02-19T14:00:00"/>
    <n v="775727"/>
    <s v="Mechanical Engineering"/>
    <s v="Junior"/>
    <n v="0"/>
    <x v="4"/>
    <x v="2"/>
    <s v="Keep"/>
    <s v="Danijel"/>
  </r>
  <r>
    <n v="81629908"/>
    <s v="Kyra"/>
    <s v="Hayden"/>
    <s v="kyramarie.hayden@calbaptist.edu"/>
    <s v="California Baptist University"/>
    <m/>
    <d v="2026-02-19T14:01:00"/>
    <n v="782369"/>
    <s v="Graphic Design &amp; Vis Exp"/>
    <s v="Senior"/>
    <n v="0"/>
    <x v="4"/>
    <x v="6"/>
    <s v="Keep"/>
    <s v="Danijel"/>
  </r>
  <r>
    <n v="81629962"/>
    <s v="Sheppard"/>
    <s v="Sheppard"/>
    <s v="thomas.sheppard@calbaptist.edu"/>
    <s v="California Baptist University"/>
    <m/>
    <d v="2026-02-19T14:02:00"/>
    <n v="769676"/>
    <s v="Mechanical Engineering"/>
    <s v="Senior"/>
    <n v="0"/>
    <x v="4"/>
    <x v="2"/>
    <s v="Keep"/>
    <s v="Danijel"/>
  </r>
  <r>
    <n v="81629969"/>
    <s v="Deborah"/>
    <s v="Toma"/>
    <s v="deborah.toma@calbaptist.edu"/>
    <s v="California Baptist University"/>
    <m/>
    <d v="2026-02-19T14:02:00"/>
    <n v="774655"/>
    <s v="Civil Engineering"/>
    <s v="Senior"/>
    <n v="0"/>
    <x v="4"/>
    <x v="2"/>
    <s v="Keep"/>
    <s v="Danijel"/>
  </r>
  <r>
    <n v="81629991"/>
    <s v="Manuel"/>
    <s v="Prado"/>
    <s v="manuel.prado@calbaptist.edu"/>
    <s v="California Baptist University"/>
    <m/>
    <d v="2026-02-19T14:03:00"/>
    <n v="805004"/>
    <s v="Construction Management"/>
    <s v="Junior"/>
    <n v="0"/>
    <x v="4"/>
    <x v="2"/>
    <s v="Keep"/>
    <s v="Danijel"/>
  </r>
  <r>
    <n v="81630110"/>
    <s v="Courtney"/>
    <s v="Young"/>
    <s v="courtneyn.young@calbaptist.edu"/>
    <s v="California Baptist University"/>
    <m/>
    <d v="2026-02-19T14:06:00"/>
    <n v="784839"/>
    <s v="Forensic Chemistry"/>
    <s v="Junior"/>
    <n v="0"/>
    <x v="4"/>
    <x v="1"/>
    <s v="Keep"/>
    <s v="Ashley"/>
  </r>
  <r>
    <n v="81630167"/>
    <s v="George"/>
    <s v="Vazquez"/>
    <s v="george.vazquez@calbaptist.edu"/>
    <s v="California Baptist University"/>
    <m/>
    <d v="2026-02-19T14:07:00"/>
    <n v="788018"/>
    <s v="Construction Management"/>
    <s v="Freshman"/>
    <n v="0"/>
    <x v="4"/>
    <x v="2"/>
    <s v="Keep"/>
    <s v="Danijel"/>
  </r>
  <r>
    <n v="81630283"/>
    <s v="Brandon"/>
    <s v="Carney"/>
    <s v="brandonj.carney@calbaptist.edu"/>
    <s v="California Baptist University"/>
    <m/>
    <d v="2026-02-19T14:10:00"/>
    <n v="785270"/>
    <s v="Mechanical Engineering"/>
    <s v="Junior"/>
    <n v="0"/>
    <x v="4"/>
    <x v="2"/>
    <s v="Keep"/>
    <s v="Danijel"/>
  </r>
  <r>
    <n v="81630387"/>
    <s v="Samriddhi Sudhanshu"/>
    <s v="Agarwal"/>
    <s v="samriddhisudhanshu.agarwal@calbaptist.edu"/>
    <s v="California Baptist University"/>
    <m/>
    <d v="2026-02-19T14:13:00"/>
    <n v="797843"/>
    <s v="Counseling Psychology"/>
    <s v="Masters"/>
    <n v="0"/>
    <x v="4"/>
    <x v="4"/>
    <s v="Keep"/>
    <s v="Elizabeth"/>
  </r>
  <r>
    <n v="81630420"/>
    <s v="Jacob"/>
    <s v="Pereda"/>
    <s v="jacobluke.pereda@calbaptist.edu"/>
    <s v="California Baptist University"/>
    <m/>
    <d v="2026-02-19T14:14:00"/>
    <n v="760162"/>
    <s v="Business Administration"/>
    <s v="Senior"/>
    <n v="0"/>
    <x v="4"/>
    <x v="0"/>
    <s v="Keep"/>
    <s v="Ashley"/>
  </r>
  <r>
    <n v="81630550"/>
    <s v="Reetvy"/>
    <s v="Patel"/>
    <s v="reetvyhiren.patel@calbaptist.edu"/>
    <s v="California Baptist University"/>
    <m/>
    <d v="2026-02-19T14:16:00"/>
    <n v="767433"/>
    <s v="Architecture"/>
    <s v="Senior"/>
    <n v="0"/>
    <x v="4"/>
    <x v="6"/>
    <s v="Keep"/>
    <s v="Danijel"/>
  </r>
  <r>
    <n v="81630759"/>
    <s v="Even"/>
    <s v="Sollie"/>
    <s v="evenf.sollie@calbaptist.edu"/>
    <s v="California Baptist University"/>
    <m/>
    <d v="2026-02-19T14:22:00"/>
    <n v="744863"/>
    <s v="Electrical/Computer Engr"/>
    <s v="Senior"/>
    <n v="0"/>
    <x v="4"/>
    <x v="2"/>
    <s v="Keep"/>
    <s v="Danijel"/>
  </r>
  <r>
    <n v="81630802"/>
    <s v="Jake"/>
    <s v="Baca"/>
    <s v="jakedalton.baca@calbaptist.edu"/>
    <s v="California Baptist University"/>
    <m/>
    <d v="2026-02-19T14:23:00"/>
    <n v="790863"/>
    <s v="Construction Management"/>
    <s v="Junior"/>
    <n v="0"/>
    <x v="4"/>
    <x v="2"/>
    <s v="Keep"/>
    <s v="Danijel"/>
  </r>
  <r>
    <n v="81630894"/>
    <s v="Gabriel"/>
    <s v="De La Rosa"/>
    <s v="gabrielj.delarosa@calbaptist.edu"/>
    <s v="California Baptist University"/>
    <m/>
    <d v="2026-02-19T14:26:00"/>
    <n v="762222"/>
    <s v="Christian Studies"/>
    <s v="Senior"/>
    <n v="0"/>
    <x v="4"/>
    <x v="3"/>
    <s v="Keep"/>
    <s v="Erick"/>
  </r>
  <r>
    <n v="81630939"/>
    <s v="Noah"/>
    <s v="Mallett"/>
    <s v="noahjoshua.mallett@calbaptist.edu"/>
    <s v="California Baptist University"/>
    <m/>
    <d v="2026-02-19T14:27:00"/>
    <n v="783933"/>
    <s v="Psychology"/>
    <s v="Senior"/>
    <n v="0"/>
    <x v="4"/>
    <x v="4"/>
    <s v="Keep"/>
    <s v="Elizabeth"/>
  </r>
  <r>
    <n v="81631005"/>
    <s v="Sequoia-Rock"/>
    <s v="Hall"/>
    <s v="sequoiarockjeshurun.hall@calbaptist.edu"/>
    <s v="California Baptist University"/>
    <m/>
    <d v="2026-02-19T14:29:00"/>
    <n v="811600"/>
    <s v="Electrical/Computer Engr"/>
    <s v="Junior"/>
    <n v="0"/>
    <x v="4"/>
    <x v="2"/>
    <s v="Keep"/>
    <s v="Danijel"/>
  </r>
  <r>
    <n v="81631164"/>
    <s v="Nathaniel"/>
    <s v="Griffin"/>
    <s v="nathanieljoseph.griffin@calbaptist.edu"/>
    <s v="California Baptist University"/>
    <m/>
    <d v="2026-02-19T14:35:00"/>
    <n v="774066"/>
    <s v="Mechanical Engineering"/>
    <s v="Senior"/>
    <n v="0"/>
    <x v="4"/>
    <x v="2"/>
    <s v="Keep"/>
    <s v="Danijel"/>
  </r>
  <r>
    <n v="81631203"/>
    <s v="Avery"/>
    <s v="DeJager"/>
    <s v="averyelizabeth.dejager@calbaptist.edu"/>
    <s v="California Baptist University"/>
    <m/>
    <d v="2026-02-19T14:36:00"/>
    <n v="760432"/>
    <s v="Graphic Design &amp; Vis Exp"/>
    <s v="Senior"/>
    <n v="0"/>
    <x v="4"/>
    <x v="6"/>
    <s v="Keep"/>
    <s v="Danijel"/>
  </r>
  <r>
    <n v="81631212"/>
    <s v="Trista"/>
    <s v="Brenner"/>
    <s v="trista.brenner@calbaptist.edu"/>
    <s v="California Baptist University"/>
    <m/>
    <d v="2026-02-19T14:36:00"/>
    <n v="761292"/>
    <s v="Graphic Design &amp; Vis Exp"/>
    <s v="Senior"/>
    <n v="0"/>
    <x v="4"/>
    <x v="6"/>
    <s v="Keep"/>
    <s v="Danijel"/>
  </r>
  <r>
    <n v="81631475"/>
    <s v="Rakesh"/>
    <s v="Chugani"/>
    <s v="rakeshsanjay.chugani@calbaptist.edu"/>
    <s v="California Baptist University"/>
    <m/>
    <d v="2026-02-19T14:44:00"/>
    <n v="780895"/>
    <s v="Indstrl Organiztnl Psych"/>
    <s v="Masters"/>
    <n v="0"/>
    <x v="4"/>
    <x v="4"/>
    <s v="Keep"/>
    <s v="Elizabeth"/>
  </r>
  <r>
    <n v="81631478"/>
    <s v="Joshua"/>
    <s v="Ferko"/>
    <s v="joshua.ferko@calbaptist.edu"/>
    <s v="California Baptist University"/>
    <m/>
    <d v="2026-02-19T14:44:00"/>
    <n v="769517"/>
    <s v="Kinesiology"/>
    <s v="Sophomore"/>
    <n v="0"/>
    <x v="4"/>
    <x v="5"/>
    <s v="Keep"/>
    <s v="Lindsay"/>
  </r>
  <r>
    <n v="81631483"/>
    <s v="Josias"/>
    <s v="Ruiz"/>
    <s v="josiasemilio.ruiz@calbaptist.edu"/>
    <s v="California Baptist University"/>
    <m/>
    <d v="2026-02-19T14:44:00"/>
    <n v="781737"/>
    <s v="Finance"/>
    <s v="Junior"/>
    <n v="0"/>
    <x v="4"/>
    <x v="0"/>
    <s v="Keep"/>
    <s v="Ashley"/>
  </r>
  <r>
    <n v="81631516"/>
    <s v="Dania"/>
    <s v="Cordova"/>
    <s v="daniaalessandra.cordova@calbaptist.edu"/>
    <s v="California Baptist University"/>
    <m/>
    <d v="2026-02-19T14:45:00"/>
    <n v="787341"/>
    <s v="Construction Management"/>
    <s v="Sophomore"/>
    <n v="0"/>
    <x v="4"/>
    <x v="2"/>
    <s v="Keep"/>
    <s v="Danijel"/>
  </r>
  <r>
    <n v="81631679"/>
    <s v="Jaylen"/>
    <s v="Benito"/>
    <s v="jaylenmarie.benito@calbaptist.edu"/>
    <s v="California Baptist University"/>
    <m/>
    <d v="2026-02-19T14:50:00"/>
    <n v="784869"/>
    <s v="Psychology"/>
    <s v="Junior"/>
    <n v="0"/>
    <x v="4"/>
    <x v="4"/>
    <s v="Keep"/>
    <s v="Elizabeth"/>
  </r>
  <r>
    <n v="81631685"/>
    <s v="Kaia"/>
    <s v="Jones"/>
    <s v="kaiagrace.jones@calbaptist.edu"/>
    <s v="California Baptist University"/>
    <m/>
    <d v="2026-02-19T14:50:00"/>
    <n v="781357"/>
    <s v="Interior Design"/>
    <s v="Sophomore"/>
    <n v="0"/>
    <x v="4"/>
    <x v="6"/>
    <s v="Keep"/>
    <s v="Danijel"/>
  </r>
  <r>
    <n v="81631779"/>
    <s v="Abraham"/>
    <s v="Ramirez"/>
    <s v="abraham.ramirez1@calbaptist.edu"/>
    <s v="California Baptist University"/>
    <m/>
    <d v="2026-02-19T14:53:00"/>
    <n v="737973"/>
    <s v="Computer Science"/>
    <s v="Senior"/>
    <n v="0"/>
    <x v="4"/>
    <x v="2"/>
    <s v="Keep"/>
    <s v="Danijel"/>
  </r>
  <r>
    <n v="81631858"/>
    <s v="Elliott"/>
    <s v="Willer"/>
    <s v="elliottmathew.willer@calbaptist.edu"/>
    <s v="California Baptist University"/>
    <m/>
    <d v="2026-02-19T14:55:00"/>
    <n v="775910"/>
    <s v="Computer Science"/>
    <s v="Junior"/>
    <n v="0"/>
    <x v="4"/>
    <x v="2"/>
    <s v="Keep"/>
    <s v="Danijel"/>
  </r>
  <r>
    <n v="81632404"/>
    <s v="Savannah"/>
    <s v="Punak"/>
    <s v="savannahs.punak@calbaptist.edu"/>
    <s v="California Baptist University"/>
    <m/>
    <d v="2026-02-19T15:10:00"/>
    <n v="778839"/>
    <s v="Computer Science"/>
    <s v="Senior"/>
    <n v="0"/>
    <x v="4"/>
    <x v="2"/>
    <s v="Keep"/>
    <s v="Danijel"/>
  </r>
  <r>
    <n v="81632418"/>
    <s v="Jeruson Paul"/>
    <s v="Chinnathambi"/>
    <s v="jerusonpaul.chinnathambi@calbaptist.edu"/>
    <s v="California Baptist University"/>
    <m/>
    <d v="2026-02-19T15:11:00"/>
    <n v="806425"/>
    <s v="Business Administration"/>
    <s v="Masters"/>
    <n v="0"/>
    <x v="4"/>
    <x v="0"/>
    <s v="Keep"/>
    <s v="Ashley"/>
  </r>
  <r>
    <n v="79638317"/>
    <s v="Honorio"/>
    <s v="Gonzalez"/>
    <s v="hgonzalez@calbaptist.edu"/>
    <s v="California Baptist University"/>
    <d v="2026-02-22T19:52:00"/>
    <d v="2026-03-19T15:43:00"/>
    <n v="361870"/>
    <s v="Credential"/>
    <s v="Masters"/>
    <n v="0"/>
    <x v="5"/>
    <x v="9"/>
    <s v="Keep"/>
    <s v="Ladonna"/>
  </r>
  <r>
    <n v="80055742"/>
    <s v="Jessica"/>
    <s v="Palacios"/>
    <s v="jessicar.palacios@calbaptist.edu"/>
    <s v="California Baptist University"/>
    <d v="2025-11-03T17:49:00"/>
    <d v="2026-03-19T16:18:00"/>
    <n v="700312"/>
    <s v="Education"/>
    <s v="Masters"/>
    <n v="0"/>
    <x v="5"/>
    <x v="9"/>
    <s v="Keep"/>
    <s v="Ladonna"/>
  </r>
  <r>
    <n v="80055753"/>
    <s v="Dylan"/>
    <s v="Parry"/>
    <s v="dylan.parry135@gmail.com"/>
    <s v="California Baptist University"/>
    <d v="2025-11-03T17:50:00"/>
    <d v="2026-03-19T15:41:00"/>
    <n v="737329"/>
    <s v="Prlmnry Sngl Sbjct Cred, Political Science"/>
    <s v="Alumni"/>
    <n v="0"/>
    <x v="5"/>
    <x v="9"/>
    <s v="Keep"/>
    <s v="Ladonna"/>
  </r>
  <r>
    <n v="80624847"/>
    <s v="Kylie"/>
    <s v="Dear"/>
    <s v="kyliemichelle.dear@calbaptist.edu"/>
    <s v="California Baptist University"/>
    <d v="2026-01-12T17:34:00"/>
    <d v="2026-03-19T15:23:00"/>
    <n v="759594"/>
    <s v="Elementary Education"/>
    <s v="Senior"/>
    <n v="0"/>
    <x v="5"/>
    <x v="9"/>
    <s v="Keep"/>
    <s v="Ladonna"/>
  </r>
  <r>
    <n v="80899331"/>
    <s v="Melissa"/>
    <s v="Bernal"/>
    <s v="melissa.bernal@calbaptist.edu"/>
    <s v="California Baptist University"/>
    <d v="2026-01-26T12:03:00"/>
    <d v="2026-03-19T15:52:00"/>
    <n v="767759"/>
    <s v="School Counseling"/>
    <s v="Alumni"/>
    <n v="0"/>
    <x v="5"/>
    <x v="9"/>
    <s v="Keep"/>
    <s v="Ladonna"/>
  </r>
  <r>
    <n v="81043363"/>
    <s v="Savannah"/>
    <s v="Ubiadas"/>
    <s v="savannahg.ubiadas@calbaptist.edu"/>
    <s v="California Baptist University"/>
    <d v="2026-01-30T18:28:00"/>
    <d v="2026-03-19T15:45:00"/>
    <n v="729131"/>
    <s v="Speech Lang Pathology"/>
    <s v="Masters"/>
    <n v="0"/>
    <x v="5"/>
    <x v="5"/>
    <s v="Keep"/>
    <s v="Lindsay"/>
  </r>
  <r>
    <n v="81195449"/>
    <s v="Liliana"/>
    <s v="Berumen"/>
    <s v="liliana.berumen@calbaptist.edu"/>
    <s v="California Baptist University"/>
    <d v="2026-02-04T20:38:00"/>
    <d v="2026-03-19T15:46:00"/>
    <n v="770244"/>
    <s v="Psychology"/>
    <s v="Junior"/>
    <n v="0"/>
    <x v="5"/>
    <x v="4"/>
    <s v="Keep"/>
    <s v="Elizabeth"/>
  </r>
  <r>
    <n v="81328239"/>
    <s v="Victoria"/>
    <s v="Perez"/>
    <s v="victoriaisaura.perez@calbaptist.edu"/>
    <s v="California Baptist University"/>
    <d v="2026-02-10T09:52:00"/>
    <d v="2026-03-19T15:25:00"/>
    <n v="760472"/>
    <s v="Elementary Education"/>
    <s v="Senior"/>
    <n v="0"/>
    <x v="5"/>
    <x v="9"/>
    <s v="Keep"/>
    <s v="Ladonna"/>
  </r>
  <r>
    <n v="81328575"/>
    <s v="Kate"/>
    <s v="Goodwin"/>
    <s v="kate.goodwin@calbaptist.edu"/>
    <s v="California Baptist University"/>
    <d v="2026-02-10T09:57:00"/>
    <d v="2026-03-19T15:25:00"/>
    <n v="759165"/>
    <s v="Elementary Education"/>
    <s v="Senior"/>
    <n v="0"/>
    <x v="5"/>
    <x v="9"/>
    <s v="Keep"/>
    <s v="Ladonna"/>
  </r>
  <r>
    <n v="81504481"/>
    <s v="Sarah"/>
    <s v="Munoz"/>
    <s v="sarahmckailah.munoz@calbaptist.edu"/>
    <s v="California Baptist University"/>
    <d v="2026-02-16T13:25:00"/>
    <d v="2026-03-19T16:02:00"/>
    <n v="668338"/>
    <s v="Education"/>
    <s v="Masters"/>
    <n v="0"/>
    <x v="5"/>
    <x v="9"/>
    <s v="Keep"/>
    <s v="Ladonna"/>
  </r>
  <r>
    <n v="81509050"/>
    <s v="Leslie"/>
    <s v="Orellana"/>
    <s v="lesliel.orellana@calbaptist.edu"/>
    <s v="California Baptist University"/>
    <d v="2026-02-16T16:32:00"/>
    <d v="2026-03-19T15:54:00"/>
    <n v="676125"/>
    <s v="Education"/>
    <s v="Alumni"/>
    <n v="0"/>
    <x v="5"/>
    <x v="9"/>
    <s v="Keep"/>
    <s v="Ladonna"/>
  </r>
  <r>
    <n v="81512654"/>
    <s v="Kimberly"/>
    <s v="Stewart"/>
    <s v="kimberly.stewart@calbaptist.edu"/>
    <s v="California Baptist University"/>
    <d v="2026-02-16T20:31:00"/>
    <d v="2026-03-19T15:36:00"/>
    <n v="667947"/>
    <s v="Speech Lang Pathology"/>
    <s v="Masters"/>
    <n v="0"/>
    <x v="5"/>
    <x v="5"/>
    <s v="Keep"/>
    <s v="Lindsay"/>
  </r>
  <r>
    <n v="81541737"/>
    <s v="Allison"/>
    <s v="Hall"/>
    <s v="allisontaylor.hall@calbaptist.edu"/>
    <s v="California Baptist University"/>
    <d v="2026-02-17T13:18:00"/>
    <d v="2026-03-19T16:14:00"/>
    <n v="701176"/>
    <s v="English, Psychology"/>
    <s v="Alumni"/>
    <n v="0"/>
    <x v="5"/>
    <x v="1"/>
    <s v="Keep"/>
    <s v="Ashley"/>
  </r>
  <r>
    <n v="81693438"/>
    <s v="Sean"/>
    <s v="Thornton"/>
    <s v="seanmitchell.thornton@calbaptist.edu"/>
    <s v="California Baptist University"/>
    <d v="2026-02-23T12:59:00"/>
    <d v="2026-03-19T15:32:00"/>
    <n v="813444"/>
    <s v="Education"/>
    <s v="Masters"/>
    <n v="0"/>
    <x v="5"/>
    <x v="9"/>
    <s v="Keep"/>
    <s v="Ladonna"/>
  </r>
  <r>
    <n v="81700691"/>
    <s v="Michelle"/>
    <s v="Guyton"/>
    <s v="michelle.guyton@calbaptist.edu"/>
    <s v="California Baptist University"/>
    <d v="2026-02-23T16:11:00"/>
    <d v="2026-03-19T15:28:00"/>
    <n v="749971"/>
    <s v="Speech Lang Pathology"/>
    <s v="Masters"/>
    <n v="0"/>
    <x v="5"/>
    <x v="5"/>
    <s v="Keep"/>
    <s v="Lindsay"/>
  </r>
  <r>
    <n v="81700732"/>
    <s v="Kaylin"/>
    <s v="Ellis"/>
    <s v="kaylina.ellis@calbaptist.edu"/>
    <s v="California Baptist University"/>
    <d v="2026-02-23T16:13:00"/>
    <d v="2026-03-19T15:54:00"/>
    <n v="788671"/>
    <s v="Education"/>
    <s v="Masters"/>
    <n v="0"/>
    <x v="5"/>
    <x v="9"/>
    <s v="Keep"/>
    <s v="Ladonna"/>
  </r>
  <r>
    <n v="81704342"/>
    <s v="Brooke"/>
    <s v="Velazquez"/>
    <s v="brookeanne.velazquez@calbaptist.edu"/>
    <s v="California Baptist University"/>
    <d v="2026-02-23T19:15:00"/>
    <d v="2026-03-19T15:32:00"/>
    <n v="759044"/>
    <s v="Elementary Education"/>
    <s v="Senior"/>
    <n v="0"/>
    <x v="5"/>
    <x v="9"/>
    <s v="Keep"/>
    <s v="Ladonna"/>
  </r>
  <r>
    <n v="81704702"/>
    <s v="Perla"/>
    <s v="Garcia Licea"/>
    <s v="perlaguadalupe.garcialicea@calbaptist.edu"/>
    <s v="California Baptist University"/>
    <d v="2026-02-23T19:37:00"/>
    <d v="2026-03-19T15:42:00"/>
    <n v="794583"/>
    <s v="Speech Lang Pathology"/>
    <s v="Masters"/>
    <n v="0"/>
    <x v="5"/>
    <x v="5"/>
    <s v="Keep"/>
    <s v="Lindsay"/>
  </r>
  <r>
    <n v="81706680"/>
    <s v="Siara"/>
    <s v="Fernandez"/>
    <s v="siara.fernandez@calbaptist.edu"/>
    <s v="California Baptist University"/>
    <d v="2026-02-23T22:06:00"/>
    <d v="2026-03-19T15:28:00"/>
    <n v="474974"/>
    <s v="Education"/>
    <s v="Masters"/>
    <n v="0"/>
    <x v="5"/>
    <x v="9"/>
    <s v="Keep"/>
    <s v="Ladonna"/>
  </r>
  <r>
    <n v="81711528"/>
    <s v="Kylee"/>
    <s v="Edgerly"/>
    <s v="kyleeann.edgerly@calbaptist.edu"/>
    <s v="California Baptist University"/>
    <d v="2026-02-24T07:26:00"/>
    <d v="2026-03-19T15:23:00"/>
    <n v="757131"/>
    <s v="Elementary Education"/>
    <s v="Senior"/>
    <n v="0"/>
    <x v="5"/>
    <x v="9"/>
    <s v="Keep"/>
    <s v="Ladonna"/>
  </r>
  <r>
    <n v="81714115"/>
    <s v="Lauren"/>
    <s v="Salters"/>
    <s v="laurenm.salters@calbaptist.edu"/>
    <s v="California Baptist University"/>
    <d v="2026-02-24T08:16:00"/>
    <d v="2026-03-19T15:28:00"/>
    <n v="795440"/>
    <s v="Education"/>
    <s v="Masters"/>
    <n v="0"/>
    <x v="5"/>
    <x v="9"/>
    <s v="Keep"/>
    <s v="Ladonna"/>
  </r>
  <r>
    <n v="81731169"/>
    <s v="Cameron"/>
    <s v="Pachman"/>
    <s v="cameron.pachman@calbaptist.edu"/>
    <s v="California Baptist University"/>
    <d v="2026-02-24T11:30:00"/>
    <d v="2026-03-19T15:23:00"/>
    <n v="770588"/>
    <s v="Elementary Education"/>
    <s v="Senior"/>
    <n v="0"/>
    <x v="5"/>
    <x v="9"/>
    <s v="Keep"/>
    <s v="Ladonna"/>
  </r>
  <r>
    <n v="81750664"/>
    <s v="Melissa"/>
    <s v="Latimer"/>
    <s v="melissaj.latimer@calbaptist.edu"/>
    <s v="California Baptist University"/>
    <d v="2026-02-24T18:28:00"/>
    <d v="2026-03-19T15:33:00"/>
    <n v="703946"/>
    <s v="Elementary Education, Early Childhood Studies, Education, Credential"/>
    <s v="Masters"/>
    <n v="0"/>
    <x v="5"/>
    <x v="9"/>
    <s v="Keep"/>
    <s v="Ladonna"/>
  </r>
  <r>
    <n v="81752566"/>
    <s v="Pauline"/>
    <s v="Gomez"/>
    <s v="pauline.gomez@calbaptist.edu"/>
    <s v="California Baptist University"/>
    <d v="2026-02-24T20:44:00"/>
    <d v="2026-03-19T16:04:00"/>
    <n v="790074"/>
    <s v="Credential"/>
    <s v="Masters"/>
    <n v="0"/>
    <x v="5"/>
    <x v="9"/>
    <s v="Keep"/>
    <s v="Ladonna"/>
  </r>
  <r>
    <n v="81754036"/>
    <s v="Zoe"/>
    <s v="Gonzalez"/>
    <s v="zoeelizabeth.gonzalez@calbaptist.edu"/>
    <s v="California Baptist University"/>
    <d v="2026-02-25T00:20:00"/>
    <d v="2026-03-19T15:38:00"/>
    <n v="719364"/>
    <s v="Education"/>
    <s v="Masters"/>
    <n v="0"/>
    <x v="5"/>
    <x v="9"/>
    <s v="Keep"/>
    <s v="Ladonna"/>
  </r>
  <r>
    <n v="81766585"/>
    <s v="Abigail"/>
    <s v="McWaters"/>
    <s v="abigailrae.mcwaters@calbaptist.edu"/>
    <s v="California Baptist University"/>
    <d v="2026-02-25T09:17:00"/>
    <d v="2026-03-19T16:34:00"/>
    <n v="776276"/>
    <s v="Elementary Education"/>
    <s v="Senior"/>
    <n v="0"/>
    <x v="5"/>
    <x v="9"/>
    <s v="Keep"/>
    <s v="Ladonna"/>
  </r>
  <r>
    <n v="81798091"/>
    <s v="Bryn"/>
    <s v="Gonzales"/>
    <s v="bryneileen.gonzales@calbaptist.edu"/>
    <s v="California Baptist University"/>
    <d v="2026-02-25T15:20:00"/>
    <d v="2026-03-19T15:27:00"/>
    <n v="756333"/>
    <s v="Speech Lang Pathology"/>
    <s v="Masters"/>
    <n v="0"/>
    <x v="5"/>
    <x v="5"/>
    <s v="Keep"/>
    <s v="Lindsay"/>
  </r>
  <r>
    <n v="81798125"/>
    <s v="Brittany"/>
    <s v="Durgiah"/>
    <s v="brittanymarie.durgiah@calbaptist.edu"/>
    <s v="California Baptist University"/>
    <d v="2026-02-25T15:21:00"/>
    <d v="2026-03-19T15:29:00"/>
    <n v="795112"/>
    <s v="Speech Lang Pathology"/>
    <s v="Masters"/>
    <n v="0"/>
    <x v="5"/>
    <x v="5"/>
    <s v="Keep"/>
    <s v="Lindsay"/>
  </r>
  <r>
    <n v="81798204"/>
    <s v="David"/>
    <s v="Ramos"/>
    <s v="davidanthony.ramos@calbaptist.edu"/>
    <s v="California Baptist University"/>
    <d v="2026-02-25T15:23:00"/>
    <d v="2026-03-19T15:34:00"/>
    <n v="794609"/>
    <s v="Speech Lang Pathology"/>
    <s v="Masters"/>
    <n v="0"/>
    <x v="5"/>
    <x v="5"/>
    <s v="Keep"/>
    <s v="Lindsay"/>
  </r>
  <r>
    <n v="81811381"/>
    <s v="Gabrielle"/>
    <s v="Martinez"/>
    <s v="gabriellee.martinez@calbaptist.edu"/>
    <s v="California Baptist University"/>
    <d v="2026-02-26T08:28:00"/>
    <d v="2026-03-19T15:32:00"/>
    <n v="713401"/>
    <s v="Speech Lang Pathology"/>
    <s v="Masters"/>
    <n v="0"/>
    <x v="5"/>
    <x v="5"/>
    <s v="Keep"/>
    <s v="Lindsay"/>
  </r>
  <r>
    <n v="81843906"/>
    <s v="Rosa Estela"/>
    <s v="Mickens"/>
    <s v="rosaestela.mickens@calbaptist.edu"/>
    <s v="California Baptist University"/>
    <d v="2026-02-26T18:58:00"/>
    <d v="2026-03-19T16:14:00"/>
    <n v="419123"/>
    <s v="Education"/>
    <s v="Masters"/>
    <n v="0"/>
    <x v="5"/>
    <x v="9"/>
    <s v="Keep"/>
    <s v="Ladonna"/>
  </r>
  <r>
    <n v="81844472"/>
    <s v="Hope"/>
    <s v="Grimes"/>
    <s v="hope.grimes@calbaptist.edu"/>
    <s v="California Baptist University"/>
    <d v="2026-02-26T20:04:00"/>
    <d v="2026-03-19T15:37:00"/>
    <n v="769939"/>
    <s v="Single Subject Education, History"/>
    <s v="Junior"/>
    <n v="0"/>
    <x v="5"/>
    <x v="9"/>
    <s v="Keep"/>
    <s v="Ladonna"/>
  </r>
  <r>
    <n v="81856713"/>
    <s v="Destiny"/>
    <s v="Burke"/>
    <s v="destiny.burke@calbaptist.edu"/>
    <s v="California Baptist University"/>
    <d v="2026-02-27T11:31:00"/>
    <d v="2026-03-19T15:26:00"/>
    <n v="794843"/>
    <s v="Education"/>
    <s v="Masters"/>
    <n v="0"/>
    <x v="5"/>
    <x v="9"/>
    <s v="Keep"/>
    <s v="Ladonna"/>
  </r>
  <r>
    <n v="81856911"/>
    <s v="Abigail"/>
    <s v="Calderon"/>
    <s v="abigailruth.calderon@calbaptist.edu"/>
    <s v="California Baptist University"/>
    <d v="2026-02-27T11:37:00"/>
    <d v="2026-03-19T15:26:00"/>
    <n v="692333"/>
    <s v="Education"/>
    <s v="Masters"/>
    <n v="0"/>
    <x v="5"/>
    <x v="9"/>
    <s v="Keep"/>
    <s v="Ladonna"/>
  </r>
  <r>
    <n v="81858318"/>
    <s v="Nicole"/>
    <s v="Marshall"/>
    <s v="nicole.marshall@calbaptist.edu"/>
    <s v="California Baptist University"/>
    <d v="2026-02-27T12:35:00"/>
    <d v="2026-03-19T15:36:00"/>
    <n v="786943"/>
    <s v="Psychology"/>
    <s v="Senior"/>
    <n v="0"/>
    <x v="5"/>
    <x v="4"/>
    <s v="Keep"/>
    <s v="Elizabeth"/>
  </r>
  <r>
    <n v="81859132"/>
    <s v="Luis Esai"/>
    <s v="Contreras Cano"/>
    <s v="luise.contreras@calbaptist.edu"/>
    <s v="California Baptist University"/>
    <d v="2026-02-27T13:08:00"/>
    <d v="2026-03-19T16:29:00"/>
    <n v="797057"/>
    <s v="Education"/>
    <s v="Masters"/>
    <n v="0"/>
    <x v="5"/>
    <x v="9"/>
    <s v="Keep"/>
    <s v="Ladonna"/>
  </r>
  <r>
    <n v="81859361"/>
    <s v="Jolene"/>
    <s v="Verdehyou"/>
    <s v="jolene.verdehyou@calbaptist.edu"/>
    <s v="California Baptist University"/>
    <d v="2026-02-27T13:23:00"/>
    <d v="2026-03-19T15:33:00"/>
    <n v="793831"/>
    <s v="Education"/>
    <s v="Masters"/>
    <n v="0"/>
    <x v="5"/>
    <x v="9"/>
    <s v="Keep"/>
    <s v="Ladonna"/>
  </r>
  <r>
    <n v="81862225"/>
    <s v="Camdyn"/>
    <s v="Taylor"/>
    <s v="camdyna.taylor@calbaptist.edu"/>
    <s v="California Baptist University"/>
    <d v="2026-02-27T17:56:00"/>
    <d v="2026-03-19T15:29:00"/>
    <n v="765036"/>
    <s v="Elementary Education"/>
    <s v="Senior"/>
    <n v="0"/>
    <x v="5"/>
    <x v="9"/>
    <s v="Keep"/>
    <s v="Ladonna"/>
  </r>
  <r>
    <n v="81862782"/>
    <s v="Martha"/>
    <s v="Roman"/>
    <s v="marthajazmine.roman@calbaptist.edu"/>
    <s v="California Baptist University"/>
    <d v="2026-02-27T20:19:00"/>
    <d v="2026-03-19T15:27:00"/>
    <n v="755324"/>
    <s v="Education"/>
    <s v="Masters"/>
    <n v="0"/>
    <x v="5"/>
    <x v="9"/>
    <s v="Keep"/>
    <s v="Ladonna"/>
  </r>
  <r>
    <n v="81863352"/>
    <s v="Mariah"/>
    <s v="Fujita Montes"/>
    <s v="mariahg.fujitamontes@calbaptist.edu"/>
    <s v="California Baptist University"/>
    <d v="2026-02-28T01:27:00"/>
    <d v="2026-03-19T16:05:00"/>
    <n v="795489"/>
    <s v="Education"/>
    <s v="Masters"/>
    <n v="0"/>
    <x v="5"/>
    <x v="9"/>
    <s v="Keep"/>
    <s v="Ladonna"/>
  </r>
  <r>
    <n v="81865640"/>
    <s v="Zuri"/>
    <s v="Hardy"/>
    <s v="zuri.hardy@calbaptist.edu"/>
    <s v="California Baptist University"/>
    <d v="2026-02-28T16:06:00"/>
    <d v="2026-03-19T15:41:00"/>
    <n v="330808"/>
    <s v="Education"/>
    <s v="Masters"/>
    <n v="0"/>
    <x v="5"/>
    <x v="9"/>
    <s v="Keep"/>
    <s v="Ladonna"/>
  </r>
  <r>
    <n v="81866343"/>
    <s v="Patricia"/>
    <s v="Lemus"/>
    <s v="patricia.lemus@calbaptist.edu"/>
    <s v="California Baptist University"/>
    <d v="2026-02-28T16:56:00"/>
    <d v="2026-03-19T15:33:00"/>
    <n v="747402"/>
    <s v="Credential"/>
    <s v="Masters"/>
    <n v="0"/>
    <x v="5"/>
    <x v="9"/>
    <s v="Keep"/>
    <s v="Ladonna"/>
  </r>
  <r>
    <n v="81866556"/>
    <s v="Yashila"/>
    <s v="Hanks"/>
    <s v="yashilal.hanks@calbaptist.edu"/>
    <s v="California Baptist University"/>
    <d v="2026-02-28T18:11:00"/>
    <d v="2026-03-19T15:28:00"/>
    <n v="699021"/>
    <s v="Education"/>
    <s v="Masters"/>
    <n v="0"/>
    <x v="5"/>
    <x v="9"/>
    <s v="Keep"/>
    <s v="Ladonna"/>
  </r>
  <r>
    <n v="81871793"/>
    <s v="Timmery"/>
    <s v="Noble"/>
    <s v="timmerylynn.noble@calbaptist.edu"/>
    <s v="California Baptist University"/>
    <d v="2026-03-01T18:55:00"/>
    <d v="2026-03-19T15:27:00"/>
    <n v="756895"/>
    <s v="Elementary Education"/>
    <s v="Senior"/>
    <n v="0"/>
    <x v="5"/>
    <x v="9"/>
    <s v="Keep"/>
    <s v="Ladonna"/>
  </r>
  <r>
    <n v="81881519"/>
    <s v="Damaris"/>
    <s v="Morales"/>
    <s v="damaris.morales@calbaptist.edu"/>
    <s v="California Baptist University"/>
    <d v="2026-03-02T09:41:00"/>
    <d v="2026-03-19T15:33:00"/>
    <n v="756890"/>
    <s v="Elementary Education"/>
    <s v="Senior"/>
    <n v="0"/>
    <x v="5"/>
    <x v="9"/>
    <s v="Keep"/>
    <s v="Ladonna"/>
  </r>
  <r>
    <n v="81891044"/>
    <s v="Ashley"/>
    <s v="Carrillo"/>
    <s v="ashleyy.carrillo@calbaptist.edu"/>
    <s v="California Baptist University"/>
    <d v="2026-03-02T12:55:00"/>
    <d v="2026-03-19T15:33:00"/>
    <n v="761022"/>
    <s v="Elementary Education"/>
    <s v="Senior"/>
    <n v="0"/>
    <x v="5"/>
    <x v="9"/>
    <s v="Keep"/>
    <s v="Ladonna"/>
  </r>
  <r>
    <n v="81899471"/>
    <s v="Isabelle"/>
    <s v="Lopez"/>
    <s v="isabelleelena.lopez@calbaptist.edu"/>
    <s v="California Baptist University"/>
    <d v="2026-03-02T17:20:00"/>
    <d v="2026-03-19T15:07:00"/>
    <n v="715331"/>
    <s v="Elementary Education, Education"/>
    <s v="Masters"/>
    <n v="0"/>
    <x v="5"/>
    <x v="9"/>
    <s v="Keep"/>
    <s v="Ladonna"/>
  </r>
  <r>
    <n v="81899937"/>
    <s v="William"/>
    <s v="Emerson"/>
    <s v="williambryce.emerson@calbaptist.edu"/>
    <s v="California Baptist University"/>
    <d v="2026-03-02T18:01:00"/>
    <d v="2026-03-19T16:03:00"/>
    <n v="757240"/>
    <s v="Prlmnry Sngl Sbjct Cred, History"/>
    <s v="Senior"/>
    <n v="0"/>
    <x v="5"/>
    <x v="9"/>
    <s v="Keep"/>
    <s v="Ladonna"/>
  </r>
  <r>
    <n v="81900853"/>
    <s v="Mary"/>
    <s v="Herrera"/>
    <s v="mary.herrera@calbaptist.edu"/>
    <s v="California Baptist University"/>
    <d v="2026-03-02T19:19:00"/>
    <d v="2026-03-19T16:29:00"/>
    <n v="768529"/>
    <s v="Education"/>
    <s v="Masters"/>
    <n v="0"/>
    <x v="5"/>
    <x v="9"/>
    <s v="Keep"/>
    <s v="Ladonna"/>
  </r>
  <r>
    <n v="81901859"/>
    <s v="Abigail"/>
    <s v="Newhart"/>
    <s v="abigailkayla.newhart@calbaptist.edu"/>
    <s v="California Baptist University"/>
    <d v="2026-03-02T21:08:00"/>
    <d v="2026-03-19T15:46:00"/>
    <n v="757107"/>
    <s v="Elementary Education"/>
    <s v="Senior"/>
    <n v="0"/>
    <x v="5"/>
    <x v="9"/>
    <s v="Keep"/>
    <s v="Ladonna"/>
  </r>
  <r>
    <n v="81917045"/>
    <s v="Christina"/>
    <s v="Gonzalez"/>
    <s v="christina.gonzalez1@calbaptist.edu"/>
    <s v="California Baptist University"/>
    <d v="2026-03-03T10:42:00"/>
    <d v="2026-03-19T15:29:00"/>
    <n v="796611"/>
    <s v="Pre-Elementary Education"/>
    <s v="Sophomore"/>
    <n v="0"/>
    <x v="5"/>
    <x v="9"/>
    <s v="Keep"/>
    <s v="Ladonna"/>
  </r>
  <r>
    <n v="81921493"/>
    <s v="Sophia"/>
    <s v="Purper"/>
    <s v="sophiaisabella.purper@calbaptist.edu"/>
    <s v="California Baptist University"/>
    <d v="2026-03-03T11:47:00"/>
    <d v="2026-03-19T15:24:00"/>
    <n v="758362"/>
    <s v="Prlmnry Sngl Sbjct Cred, Biology"/>
    <s v="Senior"/>
    <n v="0"/>
    <x v="5"/>
    <x v="9"/>
    <s v="Keep"/>
    <s v="Ladonna"/>
  </r>
  <r>
    <n v="81929911"/>
    <s v="Malarie"/>
    <s v="McMullen"/>
    <s v="malarie.mcmullen@calbaptist.edu"/>
    <s v="California Baptist University"/>
    <d v="2026-03-03T14:07:00"/>
    <d v="2026-03-19T15:28:00"/>
    <n v="649593"/>
    <s v="Education"/>
    <s v="Masters"/>
    <n v="0"/>
    <x v="5"/>
    <x v="9"/>
    <s v="Keep"/>
    <s v="Ladonna"/>
  </r>
  <r>
    <n v="81932176"/>
    <s v="Holland"/>
    <s v="Snipes"/>
    <s v="hollanddanea.snipes@calbaptist.edu"/>
    <s v="California Baptist University"/>
    <d v="2026-03-03T15:37:00"/>
    <d v="2026-03-19T16:38:00"/>
    <n v="796439"/>
    <s v="Education"/>
    <s v="Masters"/>
    <n v="0"/>
    <x v="5"/>
    <x v="9"/>
    <s v="Keep"/>
    <s v="Ladonna"/>
  </r>
  <r>
    <n v="81933733"/>
    <s v="Jenna"/>
    <s v="Milburn"/>
    <s v="jennamarie.milburn@calbaptist.edu"/>
    <s v="California Baptist University"/>
    <d v="2026-03-03T16:50:00"/>
    <d v="2026-03-19T15:24:00"/>
    <n v="780961"/>
    <s v="Education"/>
    <s v="Masters"/>
    <n v="0"/>
    <x v="5"/>
    <x v="9"/>
    <s v="Keep"/>
    <s v="Ladonna"/>
  </r>
  <r>
    <n v="81933736"/>
    <s v="Jordan"/>
    <s v="Standfast"/>
    <s v="jordanj.standfast@calbaptist.edu"/>
    <s v="California Baptist University"/>
    <d v="2026-03-03T16:50:00"/>
    <d v="2026-03-19T15:29:00"/>
    <n v="771246"/>
    <s v="Elementary Education"/>
    <s v="Senior"/>
    <n v="0"/>
    <x v="5"/>
    <x v="9"/>
    <s v="Keep"/>
    <s v="Ladonna"/>
  </r>
  <r>
    <n v="81934836"/>
    <s v="Abbey"/>
    <s v="Maust"/>
    <s v="abbey.maust@calbaptist.edu"/>
    <s v="California Baptist University"/>
    <d v="2026-03-03T18:14:00"/>
    <d v="2026-03-19T15:36:00"/>
    <n v="762221"/>
    <s v="Prlmnry Sngl Sbjct Cred, English"/>
    <s v="Senior"/>
    <n v="0"/>
    <x v="5"/>
    <x v="9"/>
    <s v="Keep"/>
    <s v="Ladonna"/>
  </r>
  <r>
    <n v="81936266"/>
    <s v="Courtney"/>
    <s v="Donatoni"/>
    <s v="courtneylayne.donatoni@calbaptist.edu"/>
    <s v="California Baptist University"/>
    <d v="2026-03-03T20:34:00"/>
    <d v="2026-03-19T15:42:00"/>
    <n v="758417"/>
    <s v="Elementary Education"/>
    <s v="Senior"/>
    <n v="0"/>
    <x v="5"/>
    <x v="9"/>
    <s v="Keep"/>
    <s v="Ladonna"/>
  </r>
  <r>
    <n v="81961453"/>
    <s v="Julio"/>
    <s v="Morales"/>
    <s v="julioc.morales@calbaptist.edu"/>
    <s v="California Baptist University"/>
    <d v="2026-03-04T12:38:00"/>
    <d v="2026-03-19T15:30:00"/>
    <n v="768733"/>
    <s v="Credential"/>
    <s v="Masters"/>
    <n v="0"/>
    <x v="5"/>
    <x v="9"/>
    <s v="Keep"/>
    <s v="Ladonna"/>
  </r>
  <r>
    <n v="81964331"/>
    <s v="Brianna"/>
    <s v="Camacho"/>
    <s v="briannaanaid.camacho@calbaptist.edu"/>
    <s v="California Baptist University"/>
    <d v="2026-03-04T13:35:00"/>
    <d v="2026-03-19T15:48:00"/>
    <n v="810474"/>
    <s v="Education"/>
    <s v="Masters"/>
    <n v="0"/>
    <x v="5"/>
    <x v="9"/>
    <s v="Keep"/>
    <s v="Ladonna"/>
  </r>
  <r>
    <n v="81965561"/>
    <s v="Connor"/>
    <s v="Trimm"/>
    <s v="connorjames.trimm@calbaptist.edu"/>
    <s v="California Baptist University"/>
    <d v="2026-03-04T14:08:00"/>
    <d v="2026-03-19T15:24:00"/>
    <n v="795919"/>
    <s v="Education"/>
    <s v="Masters"/>
    <n v="0"/>
    <x v="5"/>
    <x v="9"/>
    <s v="Keep"/>
    <s v="Ladonna"/>
  </r>
  <r>
    <n v="81965928"/>
    <s v="Aubriana"/>
    <s v="Gomez"/>
    <s v="aubrianarose.gomez@calbaptist.edu"/>
    <s v="California Baptist University"/>
    <d v="2026-03-04T14:20:00"/>
    <d v="2026-03-19T16:01:00"/>
    <n v="782960"/>
    <s v="Elementary Education"/>
    <s v="Senior"/>
    <n v="0"/>
    <x v="5"/>
    <x v="9"/>
    <s v="Keep"/>
    <s v="Ladonna"/>
  </r>
  <r>
    <n v="81972035"/>
    <s v="Cameron"/>
    <s v="Pollock"/>
    <s v="cameronmichael.pollock@calbaptist.edu"/>
    <s v="California Baptist University"/>
    <d v="2026-03-04T21:42:00"/>
    <d v="2026-03-19T15:25:00"/>
    <n v="647197"/>
    <s v="Elementary Education, Liberal Studies"/>
    <s v="Alumni"/>
    <n v="0"/>
    <x v="5"/>
    <x v="9"/>
    <s v="Keep"/>
    <s v="Ladonna"/>
  </r>
  <r>
    <n v="81981662"/>
    <s v="Jenna"/>
    <s v="Portis"/>
    <s v="jennac.portis@calbaptist.edu"/>
    <s v="California Baptist University"/>
    <d v="2026-03-05T10:13:00"/>
    <d v="2026-03-19T15:38:00"/>
    <n v="793832"/>
    <s v="Education"/>
    <s v="Masters"/>
    <n v="0"/>
    <x v="5"/>
    <x v="9"/>
    <s v="Keep"/>
    <s v="Ladonna"/>
  </r>
  <r>
    <n v="82015667"/>
    <s v="Jessica"/>
    <s v="Maldonado"/>
    <s v="jessicabrooke.maldonado@calbaptist.edu"/>
    <s v="California Baptist University"/>
    <d v="2026-03-07T21:00:00"/>
    <d v="2026-03-19T15:33:00"/>
    <n v="792351"/>
    <s v="Speech Lang Pathology"/>
    <s v="Masters"/>
    <n v="0"/>
    <x v="5"/>
    <x v="5"/>
    <s v="Keep"/>
    <s v="Lindsay"/>
  </r>
  <r>
    <n v="82037121"/>
    <s v="Celeste"/>
    <s v="Torres"/>
    <s v="celestecasandra.torres@calbaptist.edu"/>
    <s v="California Baptist University"/>
    <d v="2026-03-09T16:00:00"/>
    <d v="2026-03-19T15:24:00"/>
    <n v="781552"/>
    <s v="Education"/>
    <s v="Alumni"/>
    <n v="0"/>
    <x v="5"/>
    <x v="9"/>
    <s v="Keep"/>
    <s v="Ladonna"/>
  </r>
  <r>
    <n v="82037128"/>
    <s v="Ana"/>
    <s v="Vera"/>
    <s v="anamaria.vera@calbaptist.edu"/>
    <s v="California Baptist University"/>
    <d v="2026-03-09T16:01:00"/>
    <d v="2026-03-19T15:25:00"/>
    <n v="805407"/>
    <s v="Education"/>
    <s v="Masters"/>
    <n v="0"/>
    <x v="5"/>
    <x v="9"/>
    <s v="Keep"/>
    <s v="Ladonna"/>
  </r>
  <r>
    <n v="82037517"/>
    <s v="Chelsea"/>
    <s v="Azevedo"/>
    <s v="chelseaannika.azevedo@calbaptist.edu"/>
    <s v="California Baptist University"/>
    <d v="2026-03-09T16:21:00"/>
    <d v="2026-03-19T15:25:00"/>
    <n v="758228"/>
    <s v="Elementary Education"/>
    <s v="Senior"/>
    <n v="0"/>
    <x v="5"/>
    <x v="9"/>
    <s v="Keep"/>
    <s v="Ladonna"/>
  </r>
  <r>
    <n v="82037999"/>
    <s v="Jannell"/>
    <s v="Hurt"/>
    <s v="jannellmorgan.hurt@calbaptist.edu"/>
    <s v="California Baptist University"/>
    <d v="2026-03-09T17:04:00"/>
    <d v="2026-03-19T15:38:00"/>
    <n v="801335"/>
    <s v="Education"/>
    <s v="Masters"/>
    <n v="0"/>
    <x v="5"/>
    <x v="9"/>
    <s v="Keep"/>
    <s v="Ladonna"/>
  </r>
  <r>
    <n v="82038004"/>
    <s v="Leah"/>
    <s v="Delgado"/>
    <s v="leahb.delgado@calbaptist.edu"/>
    <s v="California Baptist University"/>
    <d v="2026-03-09T17:04:00"/>
    <d v="2026-03-19T16:25:00"/>
    <n v="738376"/>
    <s v="Elementary Education"/>
    <s v="Senior"/>
    <n v="0"/>
    <x v="5"/>
    <x v="9"/>
    <s v="Keep"/>
    <s v="Ladonna"/>
  </r>
  <r>
    <n v="82038032"/>
    <s v="Morelia"/>
    <s v="Romero"/>
    <s v="moreliaberenice.romero@calbaptist.edu"/>
    <s v="California Baptist University"/>
    <d v="2026-03-09T17:07:00"/>
    <d v="2026-03-19T16:24:00"/>
    <n v="765000"/>
    <s v="Elementary Education"/>
    <s v="Senior"/>
    <n v="0"/>
    <x v="5"/>
    <x v="9"/>
    <s v="Keep"/>
    <s v="Ladonna"/>
  </r>
  <r>
    <n v="82038054"/>
    <s v="Anahi"/>
    <s v="Gonzalez"/>
    <s v="anahikarely.gonzalez@calbaptist.edu"/>
    <s v="California Baptist University"/>
    <d v="2026-03-09T17:09:00"/>
    <d v="2026-03-19T15:42:00"/>
    <n v="757170"/>
    <s v="Credential"/>
    <s v="Masters"/>
    <n v="0"/>
    <x v="5"/>
    <x v="9"/>
    <s v="Keep"/>
    <s v="Ladonna"/>
  </r>
  <r>
    <n v="82038679"/>
    <s v="Marissa"/>
    <s v="McKinley"/>
    <s v="marissam.mckinley@calbaptist.edu"/>
    <s v="California Baptist University"/>
    <d v="2026-03-09T18:22:00"/>
    <d v="2026-03-19T15:29:00"/>
    <n v="757211"/>
    <s v="Prlmnry Sngl Sbjct Cred, English"/>
    <s v="Senior"/>
    <n v="0"/>
    <x v="5"/>
    <x v="9"/>
    <s v="Keep"/>
    <s v="Ladonna"/>
  </r>
  <r>
    <n v="82038688"/>
    <s v="Leslie"/>
    <s v="Santillan"/>
    <s v="leslieailyn.santillan@calbaptist.edu"/>
    <s v="California Baptist University"/>
    <d v="2026-03-09T18:22:00"/>
    <d v="2026-03-19T15:27:00"/>
    <n v="787486"/>
    <s v="Education"/>
    <s v="Masters"/>
    <n v="0"/>
    <x v="5"/>
    <x v="9"/>
    <s v="Keep"/>
    <s v="Ladonna"/>
  </r>
  <r>
    <n v="82038702"/>
    <s v="Kristin"/>
    <s v="Parillo"/>
    <s v="kristinjoelle.parillo@calbaptist.edu"/>
    <s v="California Baptist University"/>
    <d v="2026-03-09T18:24:00"/>
    <d v="2026-03-19T15:30:00"/>
    <n v="785300"/>
    <s v="Education"/>
    <s v="Alumni"/>
    <n v="0"/>
    <x v="5"/>
    <x v="9"/>
    <s v="Keep"/>
    <s v="Ladonna"/>
  </r>
  <r>
    <n v="82038873"/>
    <s v="Victoria"/>
    <s v="Chacon"/>
    <s v="victoria.chacon@calbaptist.edu"/>
    <s v="California Baptist University"/>
    <d v="2026-03-09T18:47:00"/>
    <d v="2026-03-19T16:06:00"/>
    <n v="732687"/>
    <s v="Credential"/>
    <s v="Masters"/>
    <n v="0"/>
    <x v="5"/>
    <x v="9"/>
    <s v="Keep"/>
    <s v="Ladonna"/>
  </r>
  <r>
    <n v="82039121"/>
    <s v="Cecilia"/>
    <s v="Altamirano"/>
    <s v="cecilia.altamirano@calbaptist.edu"/>
    <s v="California Baptist University"/>
    <d v="2026-03-09T19:13:00"/>
    <d v="2026-03-19T15:25:00"/>
    <n v="792122"/>
    <s v="Education"/>
    <s v="Masters"/>
    <n v="0"/>
    <x v="5"/>
    <x v="9"/>
    <s v="Keep"/>
    <s v="Ladonna"/>
  </r>
  <r>
    <n v="82039360"/>
    <s v="Kimberly"/>
    <s v="Barajas-Yepez"/>
    <s v="kimberly.barajas@calbaptist.edu"/>
    <s v="California Baptist University"/>
    <d v="2026-03-09T19:41:00"/>
    <d v="2026-03-19T15:42:00"/>
    <n v="758451"/>
    <s v="Credential"/>
    <s v="Masters"/>
    <n v="0"/>
    <x v="5"/>
    <x v="9"/>
    <s v="Keep"/>
    <s v="Ladonna"/>
  </r>
  <r>
    <n v="82039537"/>
    <s v="Kailie"/>
    <s v="Kennedy"/>
    <s v="kailietsai.kennedy@calbaptist.edu"/>
    <s v="California Baptist University"/>
    <d v="2026-03-09T20:04:00"/>
    <d v="2026-03-19T15:35:00"/>
    <n v="797559"/>
    <s v="Education"/>
    <s v="Masters"/>
    <n v="0"/>
    <x v="5"/>
    <x v="9"/>
    <s v="Keep"/>
    <s v="Ladonna"/>
  </r>
  <r>
    <n v="82039539"/>
    <s v="Denice"/>
    <s v="Rodriguez"/>
    <s v="denice.rodriguez@calbaptist.edu"/>
    <s v="California Baptist University"/>
    <d v="2026-03-09T20:04:00"/>
    <d v="2026-03-19T15:23:00"/>
    <n v="804863"/>
    <s v="Education"/>
    <s v="Masters"/>
    <n v="0"/>
    <x v="5"/>
    <x v="9"/>
    <s v="Keep"/>
    <s v="Ladonna"/>
  </r>
  <r>
    <n v="82039819"/>
    <s v="Lauren"/>
    <s v="Rossi"/>
    <s v="laurenn.rossi@calbaptist.edu"/>
    <s v="California Baptist University"/>
    <d v="2026-03-09T20:38:00"/>
    <d v="2026-03-19T15:30:00"/>
    <n v="735309"/>
    <s v="Elementary Education"/>
    <s v="Senior"/>
    <n v="0"/>
    <x v="5"/>
    <x v="9"/>
    <s v="Keep"/>
    <s v="Ladonna"/>
  </r>
  <r>
    <n v="82039854"/>
    <s v="Leslie"/>
    <s v="Sanchez"/>
    <s v="leslie.sanchez@calbaptist.edu"/>
    <s v="California Baptist University"/>
    <d v="2026-03-09T20:42:00"/>
    <d v="2026-03-19T15:55:00"/>
    <n v="765181"/>
    <s v="Elementary Education"/>
    <s v="Senior"/>
    <n v="0"/>
    <x v="5"/>
    <x v="9"/>
    <s v="Keep"/>
    <s v="Ladonna"/>
  </r>
  <r>
    <n v="82043922"/>
    <s v="Natalie"/>
    <s v="Ly"/>
    <s v="natalie.ly@calbaptist.edu"/>
    <s v="California Baptist University"/>
    <d v="2026-03-10T08:03:00"/>
    <d v="2026-03-19T15:25:00"/>
    <n v="721837"/>
    <s v="Education"/>
    <s v="Masters"/>
    <n v="0"/>
    <x v="5"/>
    <x v="9"/>
    <s v="Keep"/>
    <s v="Ladonna"/>
  </r>
  <r>
    <n v="82044609"/>
    <s v="Sara"/>
    <s v="Wallace"/>
    <s v="sarajeannette.wallace@calbaptist.edu"/>
    <s v="California Baptist University"/>
    <d v="2026-03-10T08:26:00"/>
    <d v="2026-03-19T15:32:00"/>
    <n v="760521"/>
    <s v="Elementary Education"/>
    <s v="Senior"/>
    <n v="0"/>
    <x v="5"/>
    <x v="9"/>
    <s v="Keep"/>
    <s v="Ladonna"/>
  </r>
  <r>
    <n v="82046000"/>
    <s v="Andrew"/>
    <s v="Vasquez"/>
    <s v="andrewwilliam.vasquez@calbaptist.edu"/>
    <s v="California Baptist University"/>
    <d v="2026-03-10T09:07:00"/>
    <d v="2026-03-19T15:26:00"/>
    <n v="756851"/>
    <s v="Education"/>
    <s v="Masters"/>
    <n v="0"/>
    <x v="5"/>
    <x v="9"/>
    <s v="Keep"/>
    <s v="Ladonna"/>
  </r>
  <r>
    <n v="82052128"/>
    <s v="Evelyn"/>
    <s v="Morales"/>
    <s v="evelyn.morales@calbaptist.edu"/>
    <s v="California Baptist University"/>
    <d v="2026-03-10T12:00:00"/>
    <d v="2026-03-19T15:26:00"/>
    <n v="802036"/>
    <s v="Early Childhood Studies"/>
    <s v="Junior"/>
    <n v="0"/>
    <x v="5"/>
    <x v="9"/>
    <s v="Keep"/>
    <s v="Ladonna"/>
  </r>
  <r>
    <n v="82058618"/>
    <s v="Elizabeth"/>
    <s v="Brown"/>
    <s v="elizabethj.brown@calbaptist.edu"/>
    <s v="California Baptist University"/>
    <d v="2026-03-10T17:48:00"/>
    <d v="2026-03-19T15:27:00"/>
    <n v="758111"/>
    <s v="Elementary Education"/>
    <s v="Senior"/>
    <n v="0"/>
    <x v="5"/>
    <x v="9"/>
    <s v="Keep"/>
    <s v="Ladonna"/>
  </r>
  <r>
    <n v="82058644"/>
    <s v="Katie"/>
    <s v="Geib"/>
    <s v="katie.perrier@calbaptist.edu"/>
    <s v="California Baptist University"/>
    <d v="2026-03-10T17:52:00"/>
    <d v="2026-03-19T15:32:00"/>
    <n v="765637"/>
    <s v="Elementary Education"/>
    <s v="Senior"/>
    <n v="0"/>
    <x v="5"/>
    <x v="9"/>
    <s v="Keep"/>
    <s v="Ladonna"/>
  </r>
  <r>
    <n v="82058907"/>
    <s v="Laura"/>
    <s v="Chang"/>
    <s v="lauralynn.chang@calbaptist.edu"/>
    <s v="California Baptist University"/>
    <d v="2026-03-10T18:26:00"/>
    <d v="2026-03-19T15:44:00"/>
    <n v="795900"/>
    <s v="Education"/>
    <s v="Masters"/>
    <n v="0"/>
    <x v="5"/>
    <x v="9"/>
    <s v="Keep"/>
    <s v="Ladonna"/>
  </r>
  <r>
    <n v="82059370"/>
    <s v="Rosalinda"/>
    <s v="Gutierrez"/>
    <s v="rosalindamarisela.gutierrez@calbaptist.edu"/>
    <s v="California Baptist University"/>
    <d v="2026-03-10T19:23:00"/>
    <d v="2026-03-19T15:31:00"/>
    <n v="640155"/>
    <s v="Education"/>
    <s v="Alumni"/>
    <n v="0"/>
    <x v="5"/>
    <x v="9"/>
    <s v="Keep"/>
    <s v="Ladonna"/>
  </r>
  <r>
    <n v="82059848"/>
    <s v="Madison"/>
    <s v="Heyer"/>
    <s v="madisonpaige.heyer@calbaptist.edu"/>
    <s v="California Baptist University"/>
    <d v="2026-03-10T20:29:00"/>
    <d v="2026-03-19T15:27:00"/>
    <n v="759716"/>
    <s v="Education"/>
    <s v="Senior"/>
    <n v="0"/>
    <x v="5"/>
    <x v="9"/>
    <s v="Keep"/>
    <s v="Ladonna"/>
  </r>
  <r>
    <n v="82081337"/>
    <s v="Kaylea"/>
    <s v="Snapp"/>
    <s v="kaylea.snapp@calbaptist.edu"/>
    <s v="California Baptist University"/>
    <d v="2026-03-11T14:32:00"/>
    <d v="2026-03-19T15:37:00"/>
    <n v="729780"/>
    <s v="Elementary Education"/>
    <s v="Alumni"/>
    <n v="0"/>
    <x v="5"/>
    <x v="9"/>
    <s v="Keep"/>
    <s v="Ladonna"/>
  </r>
  <r>
    <n v="82082507"/>
    <s v="Jessica"/>
    <s v="Felix"/>
    <s v="jessica.felix@calbaptist.edu"/>
    <s v="California Baptist University"/>
    <d v="2026-03-11T15:23:00"/>
    <d v="2026-03-19T15:32:00"/>
    <n v="794813"/>
    <s v="Education"/>
    <s v="Alumni"/>
    <n v="0"/>
    <x v="5"/>
    <x v="9"/>
    <s v="Keep"/>
    <s v="Ladonna"/>
  </r>
  <r>
    <n v="82083364"/>
    <s v="Oscar"/>
    <s v="Borquez"/>
    <s v="oscarsadot.borquez@calbaptist.edu"/>
    <s v="California Baptist University"/>
    <d v="2026-03-11T16:18:00"/>
    <d v="2026-03-19T15:29:00"/>
    <n v="707618"/>
    <s v="Credential"/>
    <s v="Masters"/>
    <n v="0"/>
    <x v="5"/>
    <x v="9"/>
    <s v="Keep"/>
    <s v="Ladonna"/>
  </r>
  <r>
    <n v="82086013"/>
    <s v="Leanne"/>
    <s v="Rasmussen"/>
    <s v="leannerose.rasmussen@calbaptist.edu"/>
    <s v="California Baptist University"/>
    <d v="2026-03-11T22:03:00"/>
    <d v="2026-03-19T15:36:00"/>
    <n v="719808"/>
    <s v="Credential"/>
    <s v="Masters"/>
    <n v="0"/>
    <x v="5"/>
    <x v="9"/>
    <s v="Keep"/>
    <s v="Ladonna"/>
  </r>
  <r>
    <n v="82092835"/>
    <s v="Vanessa"/>
    <s v="Rodriguez Gonzales"/>
    <s v="vanessa.rodriguezgonzales@calbaptist.edu"/>
    <s v="California Baptist University"/>
    <d v="2026-03-12T09:52:00"/>
    <d v="2026-03-19T15:24:00"/>
    <n v="720462"/>
    <s v="Education"/>
    <s v="Masters"/>
    <n v="0"/>
    <x v="5"/>
    <x v="9"/>
    <s v="Keep"/>
    <s v="Ladonna"/>
  </r>
  <r>
    <n v="82095482"/>
    <s v="Ella"/>
    <s v="Cerna"/>
    <s v="ellagrace.cerna@calbaptist.edu"/>
    <s v="California Baptist University"/>
    <d v="2026-03-12T11:02:00"/>
    <d v="2026-03-19T15:24:00"/>
    <n v="758298"/>
    <s v="Elementary Education"/>
    <s v="Senior"/>
    <n v="0"/>
    <x v="5"/>
    <x v="9"/>
    <s v="Keep"/>
    <s v="Ladonna"/>
  </r>
  <r>
    <n v="82101790"/>
    <s v="Daisy"/>
    <s v="Hernandez"/>
    <s v="daisyr.hernandez@calbaptist.edu"/>
    <s v="California Baptist University"/>
    <d v="2026-03-12T15:14:00"/>
    <d v="2026-03-19T15:35:00"/>
    <n v="693725"/>
    <s v="Education"/>
    <s v="Masters"/>
    <n v="0"/>
    <x v="5"/>
    <x v="9"/>
    <s v="Keep"/>
    <s v="Ladonna"/>
  </r>
  <r>
    <n v="82103445"/>
    <s v="Kenneth"/>
    <s v="Venier"/>
    <s v="kennethjoseph.venier@calbaptist.edu"/>
    <s v="California Baptist University"/>
    <d v="2026-03-12T17:43:00"/>
    <d v="2026-03-19T15:27:00"/>
    <n v="798053"/>
    <s v="Education"/>
    <s v="Masters"/>
    <n v="0"/>
    <x v="5"/>
    <x v="9"/>
    <s v="Keep"/>
    <s v="Ladonna"/>
  </r>
  <r>
    <n v="82103453"/>
    <s v="Leticia"/>
    <s v="Gutierrez"/>
    <s v="leticia.gutierrez@calbaptist.edu"/>
    <s v="California Baptist University"/>
    <d v="2026-03-12T17:44:00"/>
    <d v="2026-03-19T15:31:00"/>
    <n v="480861"/>
    <s v="Credential"/>
    <s v="Masters"/>
    <n v="0"/>
    <x v="5"/>
    <x v="9"/>
    <s v="Keep"/>
    <s v="Ladonna"/>
  </r>
  <r>
    <n v="82103462"/>
    <s v="Eulalia"/>
    <s v="Mateo Lopez"/>
    <s v="eulaliaelizabeth.mateolopez@calbaptist.edu"/>
    <s v="California Baptist University"/>
    <d v="2026-03-12T17:45:00"/>
    <d v="2026-03-19T16:11:00"/>
    <n v="714480"/>
    <s v="Education"/>
    <s v="Masters"/>
    <n v="0"/>
    <x v="5"/>
    <x v="9"/>
    <s v="Keep"/>
    <s v="Ladonna"/>
  </r>
  <r>
    <n v="82103516"/>
    <s v="Dawn"/>
    <s v="Wolf"/>
    <s v="dawnmarie.wolf@calbaptist.edu"/>
    <s v="California Baptist University"/>
    <d v="2026-03-12T17:54:00"/>
    <d v="2026-03-19T15:49:00"/>
    <n v="756703"/>
    <s v="Elementary Education"/>
    <s v="Senior"/>
    <n v="0"/>
    <x v="5"/>
    <x v="9"/>
    <s v="Keep"/>
    <s v="Ladonna"/>
  </r>
  <r>
    <n v="82103531"/>
    <s v="Tiffany"/>
    <s v="Zaini"/>
    <s v="tiffanychristina.zaini@calbaptist.edu"/>
    <s v="California Baptist University"/>
    <d v="2026-03-12T17:56:00"/>
    <d v="2026-03-19T15:24:00"/>
    <n v="780638"/>
    <s v="School Psychology"/>
    <s v="Masters"/>
    <n v="0"/>
    <x v="5"/>
    <x v="4"/>
    <s v="Keep"/>
    <s v="Elizabeth"/>
  </r>
  <r>
    <n v="82103534"/>
    <s v="Susana"/>
    <s v="Murillo"/>
    <s v="susana.murillo@calbaptist.edu"/>
    <s v="California Baptist University"/>
    <d v="2026-03-12T17:56:00"/>
    <d v="2026-03-19T15:57:00"/>
    <n v="778352"/>
    <s v="School Counseling"/>
    <s v="Masters"/>
    <n v="0"/>
    <x v="5"/>
    <x v="9"/>
    <s v="Keep"/>
    <s v="Ladonna"/>
  </r>
  <r>
    <n v="82103909"/>
    <s v="Cinthia"/>
    <s v="Gonzalez"/>
    <s v="cinthiamichelle.gonzalez@calbaptist.edu"/>
    <s v="California Baptist University"/>
    <d v="2026-03-12T18:45:00"/>
    <d v="2026-03-19T15:24:00"/>
    <n v="795471"/>
    <s v="Education"/>
    <s v="Masters"/>
    <n v="0"/>
    <x v="5"/>
    <x v="9"/>
    <s v="Keep"/>
    <s v="Ladonna"/>
  </r>
  <r>
    <n v="82104988"/>
    <s v="Katherine"/>
    <s v="Luiten"/>
    <s v="katherinea.luiten@calbaptist.edu"/>
    <s v="California Baptist University"/>
    <d v="2026-03-12T22:58:00"/>
    <d v="2026-03-19T15:35:00"/>
    <n v="682491"/>
    <s v="School Counseling"/>
    <s v="Masters"/>
    <n v="0"/>
    <x v="5"/>
    <x v="9"/>
    <s v="Keep"/>
    <s v="Ladonna"/>
  </r>
  <r>
    <n v="82105650"/>
    <s v="Taylor"/>
    <s v="Villarreal"/>
    <s v="taylor.villarreal@calbaptist.edu"/>
    <s v="California Baptist University"/>
    <d v="2026-03-13T05:52:00"/>
    <d v="2026-03-19T15:57:00"/>
    <n v="711665"/>
    <s v="Credential"/>
    <s v="Masters"/>
    <n v="0"/>
    <x v="5"/>
    <x v="9"/>
    <s v="Keep"/>
    <s v="Ladonna"/>
  </r>
  <r>
    <n v="82107911"/>
    <s v="Sally"/>
    <s v="To"/>
    <s v="sally.to@calbaptist.edu"/>
    <s v="California Baptist University"/>
    <d v="2026-03-13T08:43:00"/>
    <d v="2026-03-19T15:39:00"/>
    <n v="759330"/>
    <s v="Early Childhood Studies"/>
    <s v="Senior"/>
    <n v="0"/>
    <x v="5"/>
    <x v="9"/>
    <s v="Keep"/>
    <s v="Ladonna"/>
  </r>
  <r>
    <n v="82114439"/>
    <s v="Jaden"/>
    <s v="Lopez"/>
    <s v="jadenlee.lopez@calbaptist.edu"/>
    <s v="California Baptist University"/>
    <d v="2026-03-13T18:49:00"/>
    <d v="2026-03-19T15:34:00"/>
    <n v="752370"/>
    <s v="Counseling Psychology"/>
    <s v="Masters"/>
    <n v="0"/>
    <x v="5"/>
    <x v="4"/>
    <s v="Keep"/>
    <s v="Elizabeth"/>
  </r>
  <r>
    <n v="82114950"/>
    <s v="Nicolas"/>
    <s v="Nunez"/>
    <s v="nicolas.nunez@calbaptist.edu"/>
    <s v="California Baptist University"/>
    <d v="2026-03-13T21:40:00"/>
    <d v="2026-03-19T15:49:00"/>
    <n v="790449"/>
    <s v="Credential"/>
    <s v="Masters"/>
    <n v="0"/>
    <x v="5"/>
    <x v="9"/>
    <s v="Keep"/>
    <s v="Ladonna"/>
  </r>
  <r>
    <n v="82115092"/>
    <s v="Lashondra"/>
    <s v="Baldwin"/>
    <s v="lashondra.baldwin@calbaptist.edu"/>
    <s v="California Baptist University"/>
    <d v="2026-03-13T22:56:00"/>
    <d v="2026-03-19T16:16:00"/>
    <n v="768241"/>
    <s v="Orgztnl Change and Admin"/>
    <s v="Doctorate"/>
    <n v="0"/>
    <x v="5"/>
    <x v="0"/>
    <s v="Keep"/>
    <s v="Ashley"/>
  </r>
  <r>
    <n v="82115965"/>
    <s v="Niah"/>
    <s v="Ledesma"/>
    <s v="niahnaomi.ledesma@calbaptist.edu"/>
    <s v="California Baptist University"/>
    <d v="2026-03-14T10:54:00"/>
    <d v="2026-03-19T15:23:00"/>
    <n v="768596"/>
    <s v="Elementary Education"/>
    <s v="Senior"/>
    <n v="0"/>
    <x v="5"/>
    <x v="9"/>
    <s v="Keep"/>
    <s v="Ladonna"/>
  </r>
  <r>
    <n v="82117280"/>
    <s v="Vanessa"/>
    <s v="Delgado"/>
    <s v="vanessayolanda.delgado@calbaptist.edu"/>
    <s v="California Baptist University"/>
    <d v="2026-03-14T21:21:00"/>
    <d v="2026-03-19T15:33:00"/>
    <n v="762351"/>
    <s v="Prlmnry Sngl Sbjct Cred, Mathematics"/>
    <s v="Senior"/>
    <n v="0"/>
    <x v="5"/>
    <x v="9"/>
    <s v="Keep"/>
    <s v="Ladonna"/>
  </r>
  <r>
    <n v="82119434"/>
    <s v="Isabelle"/>
    <s v="Chew"/>
    <s v="ichew@calbaptist.edu"/>
    <s v="California Baptist University"/>
    <d v="2026-03-15T14:12:00"/>
    <d v="2026-03-19T16:23:00"/>
    <n v="670513"/>
    <s v="Education"/>
    <s v="Masters"/>
    <n v="0"/>
    <x v="5"/>
    <x v="9"/>
    <s v="Keep"/>
    <s v="Ladonna"/>
  </r>
  <r>
    <n v="82124975"/>
    <s v="Zoe"/>
    <s v="Striplin"/>
    <s v="zoesophia.striplin@calbaptist.edu"/>
    <s v="California Baptist University"/>
    <d v="2026-03-16T08:20:00"/>
    <d v="2026-03-19T15:42:00"/>
    <n v="782377"/>
    <s v="Elementary Education"/>
    <s v="Junior"/>
    <n v="0"/>
    <x v="5"/>
    <x v="9"/>
    <s v="Keep"/>
    <s v="Ladonna"/>
  </r>
  <r>
    <n v="82124979"/>
    <s v="Xitlali"/>
    <s v="Arce"/>
    <s v="xitlalig.arce@calbaptist.edu"/>
    <s v="California Baptist University"/>
    <d v="2026-03-16T08:20:00"/>
    <d v="2026-03-19T15:40:00"/>
    <n v="779333"/>
    <s v="Early Childhood Studies"/>
    <s v="Junior"/>
    <n v="0"/>
    <x v="5"/>
    <x v="9"/>
    <s v="Keep"/>
    <s v="Ladonna"/>
  </r>
  <r>
    <n v="82125440"/>
    <s v="Kathrin"/>
    <s v="Dorman"/>
    <s v="kathrinlouise.dorman@calbaptist.edu"/>
    <s v="California Baptist University"/>
    <d v="2026-03-16T08:42:00"/>
    <d v="2026-03-19T16:45:00"/>
    <n v="758495"/>
    <s v="Elementary Education"/>
    <s v="Senior"/>
    <n v="0"/>
    <x v="5"/>
    <x v="9"/>
    <s v="Keep"/>
    <s v="Ladonna"/>
  </r>
  <r>
    <n v="82125828"/>
    <s v="Grace"/>
    <s v="Letherer"/>
    <s v="gracej.letherer@calbaptist.edu"/>
    <s v="California Baptist University"/>
    <d v="2026-03-16T09:03:00"/>
    <d v="2026-03-19T16:28:00"/>
    <n v="737949"/>
    <s v="Art Education"/>
    <s v="Senior"/>
    <n v="0"/>
    <x v="5"/>
    <x v="9"/>
    <s v="Keep"/>
    <s v="Ladonna"/>
  </r>
  <r>
    <n v="82127322"/>
    <s v="Ruby"/>
    <s v="Ledesma"/>
    <s v="rubyfaith.ledesma@calbaptist.edu"/>
    <s v="California Baptist University"/>
    <d v="2026-03-16T09:54:00"/>
    <d v="2026-03-19T15:42:00"/>
    <n v="770782"/>
    <s v="Elementary Education"/>
    <s v="Senior"/>
    <n v="0"/>
    <x v="5"/>
    <x v="9"/>
    <s v="Keep"/>
    <s v="Ladonna"/>
  </r>
  <r>
    <n v="82127708"/>
    <s v="Sarah"/>
    <s v="Larriba"/>
    <s v="sarahlouise.larriba@calbaptist.edu"/>
    <s v="California Baptist University"/>
    <d v="2026-03-16T10:07:00"/>
    <d v="2026-03-19T16:14:00"/>
    <n v="599140"/>
    <s v="Education"/>
    <s v="Masters"/>
    <n v="0"/>
    <x v="5"/>
    <x v="9"/>
    <s v="Keep"/>
    <s v="Ladonna"/>
  </r>
  <r>
    <n v="82127904"/>
    <s v="Andrea"/>
    <s v="Munoz"/>
    <s v="drey1114@yahoo.com"/>
    <s v="California Baptist University"/>
    <d v="2026-03-16T10:13:00"/>
    <d v="2026-03-19T15:48:00"/>
    <n v="619091"/>
    <s v="Education"/>
    <s v="Masters"/>
    <n v="0"/>
    <x v="5"/>
    <x v="9"/>
    <s v="Keep"/>
    <s v="Ladonna"/>
  </r>
  <r>
    <n v="82132549"/>
    <s v="Heather"/>
    <s v="Livings"/>
    <s v="heatherr.livings@calbaptist.edu"/>
    <s v="California Baptist University"/>
    <d v="2026-03-16T13:24:00"/>
    <d v="2026-03-19T15:33:00"/>
    <n v="780612"/>
    <s v="Education"/>
    <s v="Masters"/>
    <n v="0"/>
    <x v="5"/>
    <x v="9"/>
    <s v="Keep"/>
    <s v="Ladonna"/>
  </r>
  <r>
    <n v="82135240"/>
    <s v="Kyra"/>
    <s v="Sinclair"/>
    <s v="kyra.sinclair@calbaptist.edu"/>
    <s v="California Baptist University"/>
    <d v="2026-03-16T15:35:00"/>
    <d v="2026-03-19T15:39:00"/>
    <n v="678857"/>
    <s v="Education"/>
    <s v="Masters"/>
    <n v="0"/>
    <x v="5"/>
    <x v="9"/>
    <s v="Keep"/>
    <s v="Ladonna"/>
  </r>
  <r>
    <n v="82136435"/>
    <s v="Jessica"/>
    <s v="Espinosa"/>
    <s v="jessica.espinosa@calbaptist.edu"/>
    <s v="California Baptist University"/>
    <d v="2026-03-16T16:50:00"/>
    <d v="2026-03-19T15:39:00"/>
    <n v="736865"/>
    <s v="Prlmnry Sngl Sbjct Cred, Spanish"/>
    <s v="Senior"/>
    <n v="0"/>
    <x v="5"/>
    <x v="9"/>
    <s v="Keep"/>
    <s v="Ladonna"/>
  </r>
  <r>
    <n v="82136878"/>
    <s v="Kimberly"/>
    <s v="Alva"/>
    <s v="kimberly.alva@calbaptist.edu"/>
    <s v="California Baptist University"/>
    <d v="2026-03-16T17:36:00"/>
    <d v="2026-03-19T15:24:00"/>
    <n v="737741"/>
    <s v="Education"/>
    <s v="Masters"/>
    <n v="0"/>
    <x v="5"/>
    <x v="9"/>
    <s v="Keep"/>
    <s v="Ladonna"/>
  </r>
  <r>
    <n v="82136951"/>
    <s v="Hannah"/>
    <s v="Macias"/>
    <s v="hannahjo.macias@calbaptist.edu"/>
    <s v="California Baptist University"/>
    <d v="2026-03-16T17:44:00"/>
    <d v="2026-03-19T15:25:00"/>
    <n v="782127"/>
    <s v="Education"/>
    <s v="Alumni"/>
    <n v="0"/>
    <x v="5"/>
    <x v="9"/>
    <s v="Keep"/>
    <s v="Ladonna"/>
  </r>
  <r>
    <n v="82137223"/>
    <s v="Mary"/>
    <s v="Lowe"/>
    <s v="marylouiselouise.lowe@calbaptist.edu"/>
    <s v="California Baptist University"/>
    <d v="2026-03-16T18:16:00"/>
    <d v="2026-03-19T16:01:00"/>
    <n v="689630"/>
    <s v="Education"/>
    <s v="Masters"/>
    <n v="0"/>
    <x v="5"/>
    <x v="9"/>
    <s v="Keep"/>
    <s v="Ladonna"/>
  </r>
  <r>
    <n v="82138990"/>
    <s v="Pablo"/>
    <s v="Aguirre"/>
    <s v="pablos.aguirre@calbaptist.edu"/>
    <s v="California Baptist University"/>
    <d v="2026-03-16T23:11:00"/>
    <d v="2026-03-19T15:34:00"/>
    <n v="179569"/>
    <s v="Education"/>
    <s v="Masters"/>
    <n v="0"/>
    <x v="5"/>
    <x v="9"/>
    <s v="Keep"/>
    <s v="Ladonna"/>
  </r>
  <r>
    <n v="82139083"/>
    <s v="Eric"/>
    <s v="Tapelband"/>
    <s v="erica.tapelband@calbaptist.edu"/>
    <s v="California Baptist University"/>
    <d v="2026-03-16T23:53:00"/>
    <d v="2026-03-19T16:04:00"/>
    <n v="713780"/>
    <s v="Education"/>
    <s v="Alumni"/>
    <n v="0"/>
    <x v="5"/>
    <x v="9"/>
    <s v="Keep"/>
    <s v="Ladonna"/>
  </r>
  <r>
    <n v="82144339"/>
    <s v="Kristof"/>
    <s v="Csaba"/>
    <s v="kristof.csaba@calbaptist.edu"/>
    <s v="California Baptist University"/>
    <d v="2026-03-17T09:36:00"/>
    <d v="2026-03-19T15:49:00"/>
    <n v="799516"/>
    <s v="Credential"/>
    <s v="Masters"/>
    <n v="0"/>
    <x v="5"/>
    <x v="9"/>
    <s v="Keep"/>
    <s v="Ladonna"/>
  </r>
  <r>
    <n v="82146442"/>
    <s v="Rebecca"/>
    <s v="Dana"/>
    <s v="rebeccaa.dana@calbaptist.edu"/>
    <s v="California Baptist University"/>
    <d v="2026-03-17T10:16:00"/>
    <d v="2026-03-19T15:39:00"/>
    <n v="781222"/>
    <s v="School Psychology"/>
    <s v="Masters"/>
    <n v="0"/>
    <x v="5"/>
    <x v="4"/>
    <s v="Keep"/>
    <s v="Elizabeth"/>
  </r>
  <r>
    <n v="82147847"/>
    <s v="Sarah"/>
    <s v="Impalli"/>
    <s v="sarahnoel.impalli@calbaptist.edu"/>
    <s v="California Baptist University"/>
    <d v="2026-03-17T11:05:00"/>
    <d v="2026-03-19T16:03:00"/>
    <n v="810992"/>
    <s v="Indstrl Organiztnl Psych"/>
    <s v="Masters"/>
    <n v="0"/>
    <x v="5"/>
    <x v="4"/>
    <s v="Keep"/>
    <s v="Elizabeth"/>
  </r>
  <r>
    <n v="82151414"/>
    <s v="Deodata"/>
    <s v="Olivares-Romo"/>
    <s v="deodatal.olivaresromo@calbaptist.edu"/>
    <s v="California Baptist University"/>
    <d v="2026-03-17T12:47:00"/>
    <d v="2026-03-19T15:40:00"/>
    <n v="761042"/>
    <s v="Elementary Education"/>
    <s v="Senior"/>
    <n v="0"/>
    <x v="5"/>
    <x v="9"/>
    <s v="Keep"/>
    <s v="Ladonna"/>
  </r>
  <r>
    <n v="82151659"/>
    <s v="Rachel"/>
    <s v="Johnston"/>
    <s v="rachel.johnston@calbaptist.edu"/>
    <s v="California Baptist University"/>
    <d v="2026-03-17T12:57:00"/>
    <d v="2026-03-19T15:58:00"/>
    <n v="806902"/>
    <s v="School Psychology"/>
    <s v="Masters"/>
    <n v="0"/>
    <x v="5"/>
    <x v="4"/>
    <s v="Keep"/>
    <s v="Elizabeth"/>
  </r>
  <r>
    <n v="82155239"/>
    <s v="Anna"/>
    <s v="Jackson"/>
    <s v="annamarie.jackson@calbaptist.edu"/>
    <s v="California Baptist University"/>
    <d v="2026-03-17T15:26:00"/>
    <d v="2026-03-19T15:38:00"/>
    <n v="737727"/>
    <s v="Education"/>
    <s v="Alumni"/>
    <n v="0"/>
    <x v="5"/>
    <x v="9"/>
    <s v="Keep"/>
    <s v="Ladonna"/>
  </r>
  <r>
    <n v="82156084"/>
    <s v="Kelly"/>
    <s v="Still"/>
    <s v="kellymichellestill@gmail.com"/>
    <s v="California Baptist University"/>
    <d v="2026-03-17T16:23:00"/>
    <d v="2026-03-19T15:24:00"/>
    <n v="516810"/>
    <s v="Education"/>
    <s v="Masters"/>
    <n v="0"/>
    <x v="5"/>
    <x v="9"/>
    <s v="Keep"/>
    <s v="Ladonna"/>
  </r>
  <r>
    <n v="82156183"/>
    <s v="Alexis"/>
    <s v="Hernandez"/>
    <s v="alexisleilani.hernandez@calbaptist.edu"/>
    <s v="California Baptist University"/>
    <d v="2026-03-17T16:33:00"/>
    <d v="2026-03-19T15:29:00"/>
    <n v="757152"/>
    <s v="Early Childhood Studies"/>
    <s v="Junior"/>
    <n v="0"/>
    <x v="5"/>
    <x v="9"/>
    <s v="Keep"/>
    <s v="Ladonna"/>
  </r>
  <r>
    <n v="82156436"/>
    <s v="Deborah"/>
    <s v="Almaraz"/>
    <s v="deborah.almaraz@calbaptist.edu"/>
    <s v="California Baptist University"/>
    <d v="2026-03-17T17:01:00"/>
    <d v="2026-03-19T16:31:00"/>
    <n v="794152"/>
    <s v="Education"/>
    <s v="Alumni"/>
    <n v="0"/>
    <x v="5"/>
    <x v="9"/>
    <s v="Keep"/>
    <s v="Ladonna"/>
  </r>
  <r>
    <n v="82156570"/>
    <s v="Ashley"/>
    <s v="Gutierrez"/>
    <s v="ashleyalondra.gutierrez@calbaptist.edu"/>
    <s v="California Baptist University"/>
    <d v="2026-03-17T17:19:00"/>
    <d v="2026-03-19T16:24:00"/>
    <n v="630311"/>
    <s v="Education"/>
    <s v="Masters"/>
    <n v="0"/>
    <x v="5"/>
    <x v="9"/>
    <s v="Keep"/>
    <s v="Ladonna"/>
  </r>
  <r>
    <n v="82157186"/>
    <s v="Abigail"/>
    <s v="Esparza"/>
    <s v="abigail.esparza1@calbaptist.edu"/>
    <s v="California Baptist University"/>
    <d v="2026-03-17T18:24:00"/>
    <d v="2026-03-19T15:36:00"/>
    <n v="771999"/>
    <s v="Elementary Education"/>
    <s v="Junior"/>
    <n v="0"/>
    <x v="5"/>
    <x v="9"/>
    <s v="Keep"/>
    <s v="Ladonna"/>
  </r>
  <r>
    <n v="82158322"/>
    <s v="Gabriela"/>
    <s v="Cid"/>
    <s v="gabriela.cid@calbaptist.edu"/>
    <s v="California Baptist University"/>
    <d v="2026-03-17T21:36:00"/>
    <d v="2026-03-19T15:37:00"/>
    <n v="569932"/>
    <s v="Credential"/>
    <s v="Masters"/>
    <n v="0"/>
    <x v="5"/>
    <x v="9"/>
    <s v="Keep"/>
    <s v="Ladonna"/>
  </r>
  <r>
    <n v="82168372"/>
    <s v="Michael"/>
    <s v="Muoio"/>
    <s v="michael.muoio@calbaptist.edu"/>
    <s v="California Baptist University"/>
    <d v="2026-03-18T10:12:00"/>
    <d v="2026-03-19T15:26:00"/>
    <n v="786312"/>
    <s v="Political Science"/>
    <s v="Senior"/>
    <n v="0"/>
    <x v="5"/>
    <x v="1"/>
    <s v="Keep"/>
    <s v="Ashley"/>
  </r>
  <r>
    <n v="82171752"/>
    <s v="Skyla"/>
    <s v="Leach"/>
    <s v="skylarose.leach@calbaptist.edu"/>
    <s v="California Baptist University"/>
    <d v="2026-03-18T11:34:00"/>
    <d v="2026-03-19T15:23:00"/>
    <n v="760039"/>
    <s v="Credential"/>
    <s v="Masters"/>
    <n v="0"/>
    <x v="5"/>
    <x v="9"/>
    <s v="Keep"/>
    <s v="Ladonna"/>
  </r>
  <r>
    <n v="82171870"/>
    <s v="Madisen"/>
    <s v="Sharp"/>
    <s v="madisen.sharp@calbaptist.edu"/>
    <s v="California Baptist University"/>
    <d v="2026-03-18T11:39:00"/>
    <d v="2026-03-19T15:45:00"/>
    <n v="756481"/>
    <s v="English"/>
    <s v="Senior"/>
    <n v="0"/>
    <x v="5"/>
    <x v="1"/>
    <s v="Keep"/>
    <s v="Ashley"/>
  </r>
  <r>
    <n v="82173899"/>
    <s v="Marcos"/>
    <s v="Ramirez"/>
    <s v="marcos.ramirez@calbaptist.edu"/>
    <s v="California Baptist University"/>
    <d v="2026-03-18T12:32:00"/>
    <d v="2026-03-19T15:30:00"/>
    <n v="773573"/>
    <s v="School Psychology"/>
    <s v="Masters"/>
    <n v="0"/>
    <x v="5"/>
    <x v="4"/>
    <s v="Keep"/>
    <s v="Elizabeth"/>
  </r>
  <r>
    <n v="82175937"/>
    <s v="Emma"/>
    <s v="Dixon"/>
    <s v="emmak.dixon@calbaptist.edu"/>
    <s v="California Baptist University"/>
    <d v="2026-03-18T12:49:00"/>
    <d v="2026-03-19T15:57:00"/>
    <n v="796498"/>
    <s v="Education"/>
    <s v="Masters"/>
    <n v="0"/>
    <x v="5"/>
    <x v="9"/>
    <s v="Keep"/>
    <s v="Ladonna"/>
  </r>
  <r>
    <n v="82176631"/>
    <s v="Todd"/>
    <s v="Rosewitz"/>
    <s v="toddallen.rosewitz@calbaptist.edu"/>
    <s v="California Baptist University"/>
    <d v="2026-03-18T12:57:00"/>
    <d v="2026-03-19T15:29:00"/>
    <n v="810239"/>
    <s v="Education"/>
    <s v="Masters"/>
    <n v="0"/>
    <x v="5"/>
    <x v="9"/>
    <s v="Keep"/>
    <s v="Ladonna"/>
  </r>
  <r>
    <n v="82177210"/>
    <s v="Karla"/>
    <s v="Lozano"/>
    <s v="karla.lozano@calbaptist.edu"/>
    <s v="California Baptist University"/>
    <d v="2026-03-18T13:19:00"/>
    <d v="2026-03-19T16:14:00"/>
    <n v="782957"/>
    <s v="School Psychology"/>
    <s v="Masters"/>
    <n v="0"/>
    <x v="5"/>
    <x v="4"/>
    <s v="Keep"/>
    <s v="Elizabeth"/>
  </r>
  <r>
    <n v="82177320"/>
    <s v="Taylor"/>
    <s v="Jeffries"/>
    <s v="taylor.jeffries@calbaptist.edu"/>
    <s v="California Baptist University"/>
    <d v="2026-03-18T13:25:00"/>
    <d v="2026-03-19T15:33:00"/>
    <n v="754184"/>
    <s v="Speech Lang Pathology"/>
    <s v="Masters"/>
    <n v="0"/>
    <x v="5"/>
    <x v="5"/>
    <s v="Keep"/>
    <s v="Lindsay"/>
  </r>
  <r>
    <n v="82177353"/>
    <s v="Riley"/>
    <s v="Harrison"/>
    <s v="rileyzemlicka.harrison@calbaptist.edu"/>
    <s v="California Baptist University"/>
    <d v="2026-03-18T13:26:00"/>
    <d v="2026-03-19T15:40:00"/>
    <n v="781172"/>
    <s v="School Psychology"/>
    <s v="Masters"/>
    <n v="0"/>
    <x v="5"/>
    <x v="4"/>
    <s v="Keep"/>
    <s v="Elizabeth"/>
  </r>
  <r>
    <n v="82177425"/>
    <s v="Allison"/>
    <s v="Nordquist"/>
    <s v="allisonmae.nordquist@calbaptist.edu"/>
    <s v="California Baptist University"/>
    <d v="2026-03-18T13:29:00"/>
    <d v="2026-03-19T15:30:00"/>
    <n v="771084"/>
    <s v="Elementary Education"/>
    <s v="Junior"/>
    <n v="0"/>
    <x v="5"/>
    <x v="9"/>
    <s v="Keep"/>
    <s v="Ladonna"/>
  </r>
  <r>
    <n v="82177657"/>
    <s v="Faith"/>
    <s v="Jenkins"/>
    <s v="faithalexis.jenkins@calbaptist.edu"/>
    <s v="California Baptist University"/>
    <d v="2026-03-18T13:40:00"/>
    <d v="2026-03-19T15:27:00"/>
    <n v="761552"/>
    <s v="Elementary Education"/>
    <s v="Senior"/>
    <n v="0"/>
    <x v="5"/>
    <x v="9"/>
    <s v="Keep"/>
    <s v="Ladonna"/>
  </r>
  <r>
    <n v="82177660"/>
    <s v="Kathryn"/>
    <s v="Van Kirk"/>
    <s v="kathrynmarie.vankirk@calbaptist.edu"/>
    <s v="California Baptist University"/>
    <d v="2026-03-18T13:40:00"/>
    <d v="2026-03-19T15:44:00"/>
    <n v="809119"/>
    <s v="Education"/>
    <s v="Masters"/>
    <n v="0"/>
    <x v="5"/>
    <x v="9"/>
    <s v="Keep"/>
    <s v="Ladonna"/>
  </r>
  <r>
    <n v="82177885"/>
    <s v="Sierra"/>
    <s v="Stenson"/>
    <s v="sierragrace.stenson@calbaptist.edu"/>
    <s v="California Baptist University"/>
    <d v="2026-03-18T13:55:00"/>
    <d v="2026-03-19T16:11:00"/>
    <n v="781922"/>
    <s v="Elementary Education"/>
    <s v="Senior"/>
    <n v="0"/>
    <x v="5"/>
    <x v="9"/>
    <s v="Keep"/>
    <s v="Ladonna"/>
  </r>
  <r>
    <n v="82177976"/>
    <s v="Hope"/>
    <s v="Martinez"/>
    <s v="hopecarrin.martinez@calbaptist.edu"/>
    <s v="California Baptist University"/>
    <d v="2026-03-18T14:00:00"/>
    <d v="2026-03-19T15:55:00"/>
    <n v="698070"/>
    <s v="Education"/>
    <s v="Masters"/>
    <n v="0"/>
    <x v="5"/>
    <x v="9"/>
    <s v="Keep"/>
    <s v="Ladonna"/>
  </r>
  <r>
    <n v="82178155"/>
    <s v="Jadyn"/>
    <s v="Skorpanich"/>
    <s v="jadynkarin.skorpanich@calbaptist.edu"/>
    <s v="California Baptist University"/>
    <d v="2026-03-18T14:08:00"/>
    <d v="2026-03-19T15:46:00"/>
    <n v="770558"/>
    <s v="Elementary Education"/>
    <s v="Junior"/>
    <n v="0"/>
    <x v="5"/>
    <x v="9"/>
    <s v="Keep"/>
    <s v="Ladonna"/>
  </r>
  <r>
    <n v="82178646"/>
    <s v="Kelly"/>
    <s v="Santos"/>
    <s v="kelly.santos@calbaptist.edu"/>
    <s v="California Baptist University"/>
    <d v="2026-03-18T14:26:00"/>
    <d v="2026-03-19T15:41:00"/>
    <n v="767587"/>
    <s v="Psychology"/>
    <s v="Senior"/>
    <n v="0"/>
    <x v="5"/>
    <x v="4"/>
    <s v="Keep"/>
    <s v="Elizabeth"/>
  </r>
  <r>
    <n v="82178796"/>
    <s v="Michael"/>
    <s v="Soto"/>
    <s v="michaelr.soto@calbaptist.edu"/>
    <s v="California Baptist University"/>
    <d v="2026-03-18T14:32:00"/>
    <d v="2026-03-19T15:32:00"/>
    <n v="594631"/>
    <s v="Credential"/>
    <s v="Masters"/>
    <n v="0"/>
    <x v="5"/>
    <x v="9"/>
    <s v="Keep"/>
    <s v="Ladonna"/>
  </r>
  <r>
    <n v="82178861"/>
    <s v="Vanessa"/>
    <s v="Soto"/>
    <s v="vanessab.soto@calbaptist.edu"/>
    <s v="California Baptist University"/>
    <d v="2026-03-18T14:34:00"/>
    <d v="2026-03-19T15:33:00"/>
    <n v="720475"/>
    <s v="Education"/>
    <s v="Masters"/>
    <n v="0"/>
    <x v="5"/>
    <x v="9"/>
    <s v="Keep"/>
    <s v="Ladonna"/>
  </r>
  <r>
    <n v="82180016"/>
    <s v="Nicole"/>
    <s v="Blue"/>
    <s v="nicoledeshawn.blue@calbaptist.edu"/>
    <s v="California Baptist University"/>
    <d v="2026-03-18T15:05:00"/>
    <d v="2026-03-19T15:38:00"/>
    <n v="792354"/>
    <s v="Speech Lang Pathology"/>
    <s v="Masters"/>
    <n v="0"/>
    <x v="5"/>
    <x v="5"/>
    <s v="Keep"/>
    <s v="Lindsay"/>
  </r>
  <r>
    <n v="82181383"/>
    <s v="Angel"/>
    <s v="Hernandez"/>
    <s v="angeljesse.hernandez@calbaptist.edu"/>
    <s v="California Baptist University"/>
    <d v="2026-03-18T16:01:00"/>
    <d v="2026-03-19T16:12:00"/>
    <n v="791243"/>
    <s v="Social Work"/>
    <s v="Masters"/>
    <n v="0"/>
    <x v="5"/>
    <x v="4"/>
    <s v="Keep"/>
    <s v="Elizabeth"/>
  </r>
  <r>
    <n v="82182340"/>
    <s v="Vanesa"/>
    <s v="Cordova"/>
    <s v="vanesan.cordova@calbaptist.edu"/>
    <s v="California Baptist University"/>
    <d v="2026-03-18T16:50:00"/>
    <d v="2026-03-19T15:51:00"/>
    <n v="797646"/>
    <s v="Education"/>
    <s v="Masters"/>
    <n v="0"/>
    <x v="5"/>
    <x v="9"/>
    <s v="Keep"/>
    <s v="Ladonna"/>
  </r>
  <r>
    <n v="82183104"/>
    <s v="Savannah"/>
    <s v="Childress"/>
    <s v="savannah.childress@calbaptist.edu"/>
    <s v="California Baptist University"/>
    <d v="2026-03-18T18:09:00"/>
    <d v="2026-03-19T16:11:00"/>
    <n v="808006"/>
    <s v="Social Work"/>
    <s v="Masters"/>
    <n v="0"/>
    <x v="5"/>
    <x v="4"/>
    <s v="Keep"/>
    <s v="Elizabeth"/>
  </r>
  <r>
    <n v="82183424"/>
    <s v="Michael"/>
    <s v="Baik"/>
    <s v="michaelsueng.baik@calbaptist.edu"/>
    <s v="California Baptist University"/>
    <d v="2026-03-18T18:56:00"/>
    <d v="2026-03-19T15:32:00"/>
    <n v="812116"/>
    <s v="Education"/>
    <s v="Masters"/>
    <n v="0"/>
    <x v="5"/>
    <x v="9"/>
    <s v="Keep"/>
    <s v="Ladonna"/>
  </r>
  <r>
    <n v="82183576"/>
    <s v="Heydi"/>
    <s v="Guerrero"/>
    <s v="heydi.guerrero@calbaptist.edu"/>
    <s v="California Baptist University"/>
    <d v="2026-03-18T19:17:00"/>
    <d v="2026-03-19T15:26:00"/>
    <n v="796501"/>
    <s v="Education"/>
    <s v="Masters"/>
    <n v="0"/>
    <x v="5"/>
    <x v="9"/>
    <s v="Keep"/>
    <s v="Ladonna"/>
  </r>
  <r>
    <n v="82183911"/>
    <s v="Alexis"/>
    <s v="De La Tejera"/>
    <s v="alexisr.delatejera@calbaptist.edu"/>
    <s v="California Baptist University"/>
    <d v="2026-03-18T20:15:00"/>
    <d v="2026-03-19T15:26:00"/>
    <n v="796464"/>
    <s v="Education"/>
    <s v="Masters"/>
    <n v="0"/>
    <x v="5"/>
    <x v="9"/>
    <s v="Keep"/>
    <s v="Ladonna"/>
  </r>
  <r>
    <n v="82184016"/>
    <s v="Adirah"/>
    <s v="Walker"/>
    <s v="adirahbrachah.walker@calbaptist.edu"/>
    <s v="California Baptist University"/>
    <d v="2026-03-18T20:36:00"/>
    <d v="2026-03-19T16:05:00"/>
    <n v="758834"/>
    <s v="Social Work"/>
    <s v="Senior"/>
    <n v="0"/>
    <x v="5"/>
    <x v="4"/>
    <s v="Keep"/>
    <s v="Elizabeth"/>
  </r>
  <r>
    <n v="82184153"/>
    <s v="Robbie"/>
    <s v="Ybarra"/>
    <s v="rybarra@calbaptist.edu"/>
    <s v="California Baptist University"/>
    <d v="2026-03-18T21:07:00"/>
    <d v="2026-03-19T15:29:00"/>
    <n v="652772"/>
    <s v="Instrumental Performance"/>
    <s v="Alumni"/>
    <n v="0"/>
    <x v="5"/>
    <x v="7"/>
    <s v="Keep"/>
    <s v="Ladonna"/>
  </r>
  <r>
    <n v="82184242"/>
    <s v="Adam"/>
    <s v="Gow-Barber"/>
    <s v="adamjohn.gowbarber@calbaptist.edu"/>
    <s v="California Baptist University"/>
    <d v="2026-03-18T21:34:00"/>
    <d v="2026-03-19T15:37:00"/>
    <n v="761284"/>
    <s v="Education"/>
    <s v="Masters"/>
    <n v="0"/>
    <x v="5"/>
    <x v="9"/>
    <s v="Keep"/>
    <s v="Ladonna"/>
  </r>
  <r>
    <n v="82184272"/>
    <s v="Fatima"/>
    <s v="Orozco"/>
    <s v="fatima.orozco@calbaptist.edu"/>
    <s v="California Baptist University"/>
    <d v="2026-03-18T21:43:00"/>
    <d v="2026-03-19T15:49:00"/>
    <n v="695398"/>
    <s v="Education"/>
    <s v="Masters"/>
    <n v="0"/>
    <x v="5"/>
    <x v="9"/>
    <s v="Keep"/>
    <s v="Ladonna"/>
  </r>
  <r>
    <n v="82184424"/>
    <s v="Valeria"/>
    <s v="Olivares Romo"/>
    <s v="valeria.olivaresromo@calbaptist.edu"/>
    <s v="California Baptist University"/>
    <d v="2026-03-18T22:35:00"/>
    <d v="2026-03-19T15:40:00"/>
    <n v="784182"/>
    <s v="Early Childhood Studies"/>
    <s v="Sophomore"/>
    <n v="0"/>
    <x v="5"/>
    <x v="9"/>
    <s v="Keep"/>
    <s v="Ladonna"/>
  </r>
  <r>
    <n v="82184435"/>
    <s v="Vera"/>
    <s v="Marshall"/>
    <s v="vera.marshall@calbaptist.edu"/>
    <s v="California Baptist University"/>
    <d v="2026-03-18T22:43:00"/>
    <d v="2026-03-19T16:13:00"/>
    <n v="777681"/>
    <s v="School Counseling"/>
    <s v="Masters"/>
    <n v="0"/>
    <x v="5"/>
    <x v="9"/>
    <s v="Keep"/>
    <s v="Ladonna"/>
  </r>
  <r>
    <n v="82184505"/>
    <s v="Jesse"/>
    <s v="Galvan"/>
    <s v="jesse.galvan@calbaptist.edu"/>
    <s v="California Baptist University"/>
    <d v="2026-03-18T23:09:00"/>
    <d v="2026-03-19T15:26:00"/>
    <n v="776240"/>
    <s v="Education"/>
    <s v="Alumni"/>
    <n v="0"/>
    <x v="5"/>
    <x v="9"/>
    <s v="Keep"/>
    <s v="Ladonna"/>
  </r>
  <r>
    <n v="82184540"/>
    <s v="Karleigh"/>
    <s v="Taylor"/>
    <s v="karleighjane.taylor@calbaptist.edu"/>
    <s v="California Baptist University"/>
    <d v="2026-03-18T23:33:00"/>
    <d v="2026-03-19T15:42:00"/>
    <n v="773652"/>
    <s v="Elementary Education"/>
    <s v="Junior"/>
    <n v="0"/>
    <x v="5"/>
    <x v="9"/>
    <s v="Keep"/>
    <s v="Ladonna"/>
  </r>
  <r>
    <n v="82186128"/>
    <s v="Caroline"/>
    <s v="Flores"/>
    <s v="caroline.flores@calbaptist.edu"/>
    <s v="California Baptist University"/>
    <d v="2026-03-19T06:58:00"/>
    <d v="2026-03-19T15:40:00"/>
    <n v="782496"/>
    <s v="School Counseling"/>
    <s v="Masters"/>
    <n v="0"/>
    <x v="5"/>
    <x v="9"/>
    <s v="Keep"/>
    <s v="Ladonna"/>
  </r>
  <r>
    <n v="82188740"/>
    <s v="Victor"/>
    <s v="Morillo-Delerme"/>
    <s v="victor.morillodelerme@calbaptist.edu"/>
    <s v="California Baptist University"/>
    <d v="2026-03-19T08:38:00"/>
    <d v="2026-03-19T15:54:00"/>
    <n v="712323"/>
    <s v="Education"/>
    <s v="Masters"/>
    <n v="0"/>
    <x v="5"/>
    <x v="9"/>
    <s v="Keep"/>
    <s v="Ladonna"/>
  </r>
  <r>
    <n v="82188791"/>
    <s v="Barima"/>
    <s v="Adusei-Poku"/>
    <s v="barimayaw.aduseipoku@calbaptist.edu"/>
    <s v="California Baptist University"/>
    <d v="2026-03-19T08:40:00"/>
    <d v="2026-03-19T15:25:00"/>
    <n v="804724"/>
    <s v="Education"/>
    <s v="Masters"/>
    <n v="0"/>
    <x v="5"/>
    <x v="9"/>
    <s v="Keep"/>
    <s v="Ladonna"/>
  </r>
  <r>
    <n v="82191781"/>
    <s v="Caroline"/>
    <s v="Cooper"/>
    <s v="carolinerose.cooper@calbaptist.edu"/>
    <s v="California Baptist University"/>
    <d v="2026-03-19T09:53:00"/>
    <d v="2026-03-19T15:58:00"/>
    <n v="785297"/>
    <s v="Education"/>
    <s v="Masters"/>
    <n v="0"/>
    <x v="5"/>
    <x v="9"/>
    <s v="Keep"/>
    <s v="Ladonna"/>
  </r>
  <r>
    <n v="82193022"/>
    <s v="Rachel"/>
    <s v="Porter"/>
    <s v="rachel.porter@calbaptist.edu"/>
    <s v="California Baptist University"/>
    <d v="2026-03-19T10:18:00"/>
    <d v="2026-03-19T16:19:00"/>
    <n v="809016"/>
    <s v="School Counseling"/>
    <s v="Masters"/>
    <n v="0"/>
    <x v="5"/>
    <x v="9"/>
    <s v="Keep"/>
    <s v="Ladonna"/>
  </r>
  <r>
    <n v="82193764"/>
    <s v="Valeria"/>
    <s v="Gomez Luna"/>
    <s v="valeriam.gomezluna@calbaptist.edu"/>
    <s v="California Baptist University"/>
    <d v="2026-03-19T10:31:00"/>
    <d v="2026-03-19T15:31:00"/>
    <n v="780948"/>
    <s v="School Psychology"/>
    <s v="Masters"/>
    <n v="0"/>
    <x v="5"/>
    <x v="4"/>
    <s v="Keep"/>
    <s v="Elizabeth"/>
  </r>
  <r>
    <n v="82193797"/>
    <s v="Angelina"/>
    <s v="Zamora"/>
    <s v="angelinal.zamora@calbaptist.edu"/>
    <s v="California Baptist University"/>
    <d v="2026-03-19T10:32:00"/>
    <d v="2026-03-19T17:16:00"/>
    <n v="796053"/>
    <s v="Education"/>
    <s v="Masters"/>
    <n v="0"/>
    <x v="5"/>
    <x v="9"/>
    <s v="Keep"/>
    <s v="Ladonna"/>
  </r>
  <r>
    <n v="82195356"/>
    <s v="Alyssa"/>
    <s v="Rodriguez"/>
    <s v="alyssar.rodriguez1@calbaptist.edu"/>
    <s v="California Baptist University"/>
    <d v="2026-03-19T11:04:00"/>
    <d v="2026-03-19T16:48:00"/>
    <n v="723001"/>
    <s v="Education"/>
    <s v="Masters"/>
    <n v="0"/>
    <x v="5"/>
    <x v="9"/>
    <s v="Keep"/>
    <s v="Ladonna"/>
  </r>
  <r>
    <n v="82196439"/>
    <s v="Elyse"/>
    <s v="Swanson-Ybarra"/>
    <s v="elysemiranda.swanson@calbaptist.edu"/>
    <s v="California Baptist University"/>
    <d v="2026-03-19T11:29:00"/>
    <d v="2026-03-19T15:29:00"/>
    <n v="694629"/>
    <s v="Music"/>
    <s v="Alumni"/>
    <n v="0"/>
    <x v="5"/>
    <x v="7"/>
    <s v="Keep"/>
    <s v="Ladonna"/>
  </r>
  <r>
    <n v="82196902"/>
    <s v="Sophia"/>
    <s v="Lopez"/>
    <s v="sophianicole.lopez@calbaptist.edu"/>
    <s v="California Baptist University"/>
    <d v="2026-03-19T11:34:00"/>
    <d v="2026-03-19T15:31:00"/>
    <n v="762150"/>
    <s v="Elementary Education"/>
    <s v="Senior"/>
    <n v="0"/>
    <x v="5"/>
    <x v="9"/>
    <s v="Keep"/>
    <s v="Ladonna"/>
  </r>
  <r>
    <n v="82198093"/>
    <s v="Zhenyu"/>
    <s v="Zhang"/>
    <s v="zhenyu.zhang@calbaptist.edu"/>
    <s v="California Baptist University"/>
    <d v="2026-03-19T11:57:00"/>
    <d v="2026-03-19T16:21:00"/>
    <n v="705083"/>
    <s v="Counseling Psychology"/>
    <s v="Doctorate"/>
    <n v="0"/>
    <x v="5"/>
    <x v="4"/>
    <s v="Keep"/>
    <s v="Elizabeth"/>
  </r>
  <r>
    <n v="82199562"/>
    <s v="Joseph"/>
    <s v="Aguilar"/>
    <s v="joseph.aguilar@calbaptist.edu"/>
    <s v="California Baptist University"/>
    <d v="2026-03-19T12:46:00"/>
    <d v="2026-03-19T16:13:00"/>
    <n v="812105"/>
    <s v="Credential"/>
    <s v="Masters"/>
    <n v="0"/>
    <x v="5"/>
    <x v="9"/>
    <s v="Keep"/>
    <s v="Ladonna"/>
  </r>
  <r>
    <n v="82199939"/>
    <s v="Zoe"/>
    <s v="Hilty"/>
    <s v="zoemakena.hilty@calbaptist.edu"/>
    <s v="California Baptist University"/>
    <d v="2026-03-19T12:57:00"/>
    <d v="2026-03-19T15:31:00"/>
    <n v="697473"/>
    <s v="Education"/>
    <s v="Masters"/>
    <n v="0"/>
    <x v="5"/>
    <x v="9"/>
    <s v="Keep"/>
    <s v="Ladonna"/>
  </r>
  <r>
    <n v="82200984"/>
    <s v="Virginia"/>
    <s v="Barba Cruz"/>
    <s v="virginia.barbacruz@calbaptist.edu"/>
    <s v="California Baptist University"/>
    <d v="2026-03-19T13:42:00"/>
    <d v="2026-03-19T15:55:00"/>
    <n v="767353"/>
    <s v="Elementary Education"/>
    <s v="Senior"/>
    <n v="0"/>
    <x v="5"/>
    <x v="9"/>
    <s v="Keep"/>
    <s v="Ladonna"/>
  </r>
  <r>
    <n v="82201254"/>
    <s v="Leslie"/>
    <s v="Esquivel"/>
    <s v="lesliepaulina.esquivel@calbaptist.edu"/>
    <s v="California Baptist University"/>
    <d v="2026-03-19T13:58:00"/>
    <d v="2026-03-19T15:36:00"/>
    <n v="794057"/>
    <s v="Education"/>
    <s v="Masters"/>
    <n v="0"/>
    <x v="5"/>
    <x v="9"/>
    <s v="Keep"/>
    <s v="Ladonna"/>
  </r>
  <r>
    <n v="82201528"/>
    <s v="Jasmine"/>
    <s v="Macias"/>
    <s v="jasminesamantha.macias@calbaptist.edu"/>
    <s v="California Baptist University"/>
    <d v="2026-03-19T14:17:00"/>
    <d v="2026-03-19T16:42:00"/>
    <n v="784589"/>
    <s v="Elementary Education"/>
    <s v="Junior"/>
    <n v="0"/>
    <x v="5"/>
    <x v="9"/>
    <s v="Keep"/>
    <s v="Ladonna"/>
  </r>
  <r>
    <n v="82201620"/>
    <s v="Nikole"/>
    <s v="Rendler-Sturm"/>
    <s v="nikoleryan.rendlersturm@calbaptist.edu"/>
    <s v="California Baptist University"/>
    <d v="2026-03-19T14:23:00"/>
    <d v="2026-03-19T15:46:00"/>
    <n v="756580"/>
    <s v="Elementary Education"/>
    <s v="Senior"/>
    <n v="0"/>
    <x v="5"/>
    <x v="9"/>
    <s v="Keep"/>
    <s v="Ladonna"/>
  </r>
  <r>
    <n v="82201831"/>
    <s v="Mikayla"/>
    <s v="Valenzuela"/>
    <s v="mikaylajustine.valenzuela@calbaptist.edu"/>
    <s v="California Baptist University"/>
    <d v="2026-03-19T14:40:00"/>
    <d v="2026-03-19T15:37:00"/>
    <n v="762261"/>
    <s v="Elementary Education"/>
    <s v="Senior"/>
    <n v="0"/>
    <x v="5"/>
    <x v="9"/>
    <s v="Keep"/>
    <s v="Ladonna"/>
  </r>
  <r>
    <n v="82201992"/>
    <s v="Princessa"/>
    <s v="Ruelas"/>
    <s v="princessadestiny.ruelas@calbaptist.edu"/>
    <s v="California Baptist University"/>
    <d v="2026-03-19T14:47:00"/>
    <d v="2026-03-19T16:24:00"/>
    <n v="665496"/>
    <s v="Social Work"/>
    <s v="Masters"/>
    <n v="0"/>
    <x v="5"/>
    <x v="4"/>
    <s v="Keep"/>
    <s v="Elizabeth"/>
  </r>
  <r>
    <n v="82202403"/>
    <s v="Hailey"/>
    <s v="Fanucchi"/>
    <s v="haileypaige.fanucchi@calbaptist.edu"/>
    <s v="California Baptist University"/>
    <m/>
    <d v="2026-03-19T15:07:00"/>
    <n v="759690"/>
    <s v="Elementary Education"/>
    <s v="Senior"/>
    <n v="0"/>
    <x v="5"/>
    <x v="9"/>
    <s v="Keep"/>
    <s v="Ladonna"/>
  </r>
  <r>
    <n v="82202563"/>
    <s v="Alyssa"/>
    <s v="Sanchez"/>
    <s v="alyssachristina.sanchez@calbaptist.edu"/>
    <s v="California Baptist University"/>
    <d v="2026-03-19T15:18:00"/>
    <d v="2026-03-19T15:31:00"/>
    <n v="760569"/>
    <s v="Elementary Education"/>
    <s v="Senior"/>
    <n v="0"/>
    <x v="5"/>
    <x v="9"/>
    <s v="Keep"/>
    <s v="Ladonna"/>
  </r>
  <r>
    <n v="82202625"/>
    <s v="Alec"/>
    <s v="Arbizo"/>
    <s v="aarbizo@calbaptist.edu"/>
    <s v="California Baptist University"/>
    <m/>
    <d v="2026-03-19T15:24:00"/>
    <n v="714066"/>
    <s v="Education"/>
    <s v="Masters"/>
    <n v="0"/>
    <x v="5"/>
    <x v="9"/>
    <s v="Keep"/>
    <s v="Ladonna"/>
  </r>
  <r>
    <n v="82202640"/>
    <s v="Laura"/>
    <s v="Pate"/>
    <s v="lauras.pate@calbaptist.edu"/>
    <s v="California Baptist University"/>
    <m/>
    <d v="2026-03-19T15:25:00"/>
    <n v="602184"/>
    <s v="Education"/>
    <s v="Alumni"/>
    <n v="0"/>
    <x v="5"/>
    <x v="9"/>
    <s v="Keep"/>
    <s v="Ladonna"/>
  </r>
  <r>
    <n v="82202644"/>
    <s v="Jessica"/>
    <s v="Farmer"/>
    <s v="jessicarose.farmer@calbaptist.edu"/>
    <s v="California Baptist University"/>
    <m/>
    <d v="2026-03-19T15:25:00"/>
    <n v="624947"/>
    <s v="Credential"/>
    <s v="Masters"/>
    <n v="0"/>
    <x v="5"/>
    <x v="9"/>
    <s v="Keep"/>
    <s v="Ladonna"/>
  </r>
  <r>
    <n v="82202645"/>
    <s v="Ashley"/>
    <s v="Keeling"/>
    <s v="ashley.keeling@calbaptist.edu"/>
    <s v="California Baptist University"/>
    <m/>
    <d v="2026-03-19T15:25:00"/>
    <n v="438239"/>
    <s v="Credential, Education"/>
    <s v="Masters"/>
    <n v="0"/>
    <x v="5"/>
    <x v="9"/>
    <s v="Keep"/>
    <s v="Ladonna"/>
  </r>
  <r>
    <n v="82202680"/>
    <s v="Andrew"/>
    <s v="Watkins"/>
    <s v="andrewjerold.watkins@calbaptist.edu"/>
    <s v="California Baptist University"/>
    <m/>
    <d v="2026-03-19T15:26:00"/>
    <n v="710737"/>
    <s v="Education"/>
    <s v="Masters"/>
    <n v="0"/>
    <x v="5"/>
    <x v="9"/>
    <s v="Keep"/>
    <s v="Ladonna"/>
  </r>
  <r>
    <n v="82202689"/>
    <s v="Melody"/>
    <s v="Campbell"/>
    <s v="melodyr.campbell@calbaptist.edu"/>
    <s v="California Baptist University"/>
    <m/>
    <d v="2026-03-19T15:27:00"/>
    <n v="713962"/>
    <s v="Speech Lang Pathology"/>
    <s v="Masters"/>
    <n v="0"/>
    <x v="5"/>
    <x v="5"/>
    <s v="Keep"/>
    <s v="Lindsay"/>
  </r>
  <r>
    <n v="82202697"/>
    <s v="Trevor"/>
    <s v="Newmann"/>
    <s v="trevorallan.newmann@calbaptist.edu"/>
    <s v="California Baptist University"/>
    <m/>
    <d v="2026-03-19T15:28:00"/>
    <n v="778157"/>
    <s v="School Counseling"/>
    <s v="Masters"/>
    <n v="0"/>
    <x v="5"/>
    <x v="9"/>
    <s v="Keep"/>
    <s v="Ladonna"/>
  </r>
  <r>
    <n v="82202699"/>
    <s v="Lily"/>
    <s v="McCoy"/>
    <s v="lilymarie.mccoy@calbaptist.edu"/>
    <s v="California Baptist University"/>
    <m/>
    <d v="2026-03-19T15:28:00"/>
    <n v="773975"/>
    <s v="English"/>
    <s v="Junior"/>
    <n v="0"/>
    <x v="5"/>
    <x v="1"/>
    <s v="Keep"/>
    <s v="Ashley"/>
  </r>
  <r>
    <n v="82202701"/>
    <s v="Sydney"/>
    <s v="Holloway"/>
    <s v="sydney.holloway@calbaptist.edu"/>
    <s v="California Baptist University"/>
    <m/>
    <d v="2026-03-19T15:28:00"/>
    <n v="774243"/>
    <s v="Early Childhood Studies"/>
    <s v="Senior"/>
    <n v="0"/>
    <x v="5"/>
    <x v="9"/>
    <s v="Keep"/>
    <s v="Ladonna"/>
  </r>
  <r>
    <n v="82202703"/>
    <s v="Paige"/>
    <s v="Galvin"/>
    <s v="paigem.galvin@calbaptist.edu"/>
    <s v="California Baptist University"/>
    <m/>
    <d v="2026-03-19T15:28:00"/>
    <n v="774182"/>
    <s v="Sport Management, English"/>
    <s v="Senior"/>
    <n v="0"/>
    <x v="5"/>
    <x v="0"/>
    <s v="Keep"/>
    <s v="Ashley"/>
  </r>
  <r>
    <n v="82202707"/>
    <s v="Marissa"/>
    <s v="Kubo"/>
    <s v="marissakimiko.kubo@calbaptist.edu"/>
    <s v="California Baptist University"/>
    <m/>
    <d v="2026-03-19T15:28:00"/>
    <n v="517234"/>
    <s v="Education"/>
    <s v="Alumni"/>
    <n v="0"/>
    <x v="5"/>
    <x v="9"/>
    <s v="Keep"/>
    <s v="Ladonna"/>
  </r>
  <r>
    <n v="82202725"/>
    <s v="Madison"/>
    <s v="Browne"/>
    <s v="madisontaylor.browne@calbaptist.edu"/>
    <s v="California Baptist University"/>
    <m/>
    <d v="2026-03-19T15:30:00"/>
    <n v="768991"/>
    <s v="Elementary Education"/>
    <s v="Senior"/>
    <n v="0"/>
    <x v="5"/>
    <x v="9"/>
    <s v="Keep"/>
    <s v="Ladonna"/>
  </r>
  <r>
    <n v="82202730"/>
    <s v="Stephanie"/>
    <s v="Ocampo Roman"/>
    <s v="stephanie.ocamporoman@calbaptist.edu"/>
    <s v="California Baptist University"/>
    <m/>
    <d v="2026-03-19T15:30:00"/>
    <n v="762305"/>
    <s v="Prlmnry Sngl Sbjct Cred, Spanish"/>
    <s v="Senior"/>
    <n v="0"/>
    <x v="5"/>
    <x v="9"/>
    <s v="Keep"/>
    <s v="Ladonna"/>
  </r>
  <r>
    <n v="82202734"/>
    <s v="Brandon"/>
    <s v="Hluchan"/>
    <s v="brandonc.hluchan@calbaptist.edu"/>
    <s v="California Baptist University"/>
    <m/>
    <d v="2026-03-19T15:30:00"/>
    <n v="756560"/>
    <s v="Civil Engineering, Christian Studies"/>
    <s v="Senior"/>
    <n v="0"/>
    <x v="5"/>
    <x v="2"/>
    <s v="Keep"/>
    <s v="Danijel"/>
  </r>
  <r>
    <n v="82202751"/>
    <s v="Sophia"/>
    <s v="Marrero"/>
    <s v="sophiadianna.marrero@calbaptist.edu"/>
    <s v="California Baptist University"/>
    <m/>
    <d v="2026-03-19T15:31:00"/>
    <n v="752737"/>
    <s v="Speech Lang Pathology"/>
    <s v="Masters"/>
    <n v="0"/>
    <x v="5"/>
    <x v="5"/>
    <s v="Keep"/>
    <s v="Lindsay"/>
  </r>
  <r>
    <n v="82202782"/>
    <s v="Bailey"/>
    <s v="Adamson (Coon)"/>
    <s v="baileykatherine.adamson@calbaptist.edu"/>
    <s v="California Baptist University"/>
    <m/>
    <d v="2026-03-19T15:32:00"/>
    <n v="765274"/>
    <s v="Elementary Education"/>
    <s v="Senior"/>
    <n v="0"/>
    <x v="5"/>
    <x v="9"/>
    <s v="Keep"/>
    <s v="Ladonna"/>
  </r>
  <r>
    <n v="82202807"/>
    <s v="Ashlyn"/>
    <s v="Kana"/>
    <s v="ashlyn.kana@calbaptist.edu"/>
    <s v="California Baptist University"/>
    <m/>
    <d v="2026-03-19T15:35:00"/>
    <n v="763868"/>
    <s v="Elementary Education"/>
    <s v="Senior"/>
    <n v="0"/>
    <x v="5"/>
    <x v="9"/>
    <s v="Keep"/>
    <s v="Ladonna"/>
  </r>
  <r>
    <n v="82202812"/>
    <s v="Juliane Frances"/>
    <s v="Malolos"/>
    <s v="julianefrancessumilang.malolos@calbaptist.edu"/>
    <s v="California Baptist University"/>
    <m/>
    <d v="2026-03-19T15:35:00"/>
    <n v="792342"/>
    <s v="Speech Lang Pathology"/>
    <s v="Masters"/>
    <n v="0"/>
    <x v="5"/>
    <x v="5"/>
    <s v="Keep"/>
    <s v="Lindsay"/>
  </r>
  <r>
    <n v="82202829"/>
    <s v="Abigayle"/>
    <s v="Duffield"/>
    <s v="abigaylejoy.duffield@calbaptist.edu"/>
    <s v="California Baptist University"/>
    <m/>
    <d v="2026-03-19T15:35:00"/>
    <n v="750407"/>
    <s v="Elementary Education"/>
    <s v="Senior"/>
    <n v="0"/>
    <x v="5"/>
    <x v="9"/>
    <s v="Keep"/>
    <s v="Ladonna"/>
  </r>
  <r>
    <n v="82202839"/>
    <s v="Brianna"/>
    <s v="Elizarraraz"/>
    <s v="brianna.elizarraraz@calbaptist.edu"/>
    <s v="California Baptist University"/>
    <m/>
    <d v="2026-03-19T15:36:00"/>
    <n v="728056"/>
    <s v="Speech Lang Pathology"/>
    <s v="Masters"/>
    <n v="0"/>
    <x v="5"/>
    <x v="5"/>
    <s v="Keep"/>
    <s v="Lindsay"/>
  </r>
  <r>
    <n v="82202898"/>
    <s v="Amandeep"/>
    <s v="Sidhu"/>
    <s v="amandeepkaur.sidhu@calbaptist.edu"/>
    <s v="California Baptist University"/>
    <m/>
    <d v="2026-03-19T15:41:00"/>
    <n v="711588"/>
    <s v="Education"/>
    <s v="Alumni"/>
    <n v="0"/>
    <x v="5"/>
    <x v="9"/>
    <s v="Keep"/>
    <s v="Ladonna"/>
  </r>
  <r>
    <n v="82202967"/>
    <s v="Joan"/>
    <s v="Kim"/>
    <s v="joan.kim@calbaptist.edu"/>
    <s v="California Baptist University"/>
    <m/>
    <d v="2026-03-19T15:45:00"/>
    <n v="794585"/>
    <s v="Speech Lang Pathology"/>
    <s v="Masters"/>
    <n v="0"/>
    <x v="5"/>
    <x v="5"/>
    <s v="Keep"/>
    <s v="Lindsay"/>
  </r>
  <r>
    <n v="82202976"/>
    <s v="Heidi"/>
    <s v="Barden"/>
    <s v="heidi.barden@calbaptist.edu"/>
    <s v="California Baptist University"/>
    <m/>
    <d v="2026-03-19T15:46:00"/>
    <n v="792218"/>
    <s v="Elementary Education"/>
    <s v="Sophomore"/>
    <n v="0"/>
    <x v="5"/>
    <x v="9"/>
    <s v="Keep"/>
    <s v="Ladonna"/>
  </r>
  <r>
    <n v="82202985"/>
    <s v="Carl"/>
    <s v="Walker"/>
    <s v="carlalton.walker@calbaptist.edu"/>
    <s v="California Baptist University"/>
    <m/>
    <d v="2026-03-19T15:46:00"/>
    <n v="360711"/>
    <s v="Education"/>
    <s v="Masters"/>
    <n v="0"/>
    <x v="5"/>
    <x v="9"/>
    <s v="Keep"/>
    <s v="Ladonna"/>
  </r>
  <r>
    <n v="82203031"/>
    <s v="Jaden"/>
    <s v="Yi"/>
    <s v="jadenj.yi@calbaptist.edu"/>
    <s v="California Baptist University"/>
    <m/>
    <d v="2026-03-19T15:49:00"/>
    <n v="770901"/>
    <s v="Elementary Education"/>
    <s v="Junior"/>
    <n v="0"/>
    <x v="5"/>
    <x v="9"/>
    <s v="Keep"/>
    <s v="Ladonna"/>
  </r>
  <r>
    <n v="82203038"/>
    <s v="Yamileth"/>
    <s v="Sanchez Echeverria"/>
    <s v="yamileth.sanchezecheverria@calbaptist.edu"/>
    <s v="California Baptist University"/>
    <m/>
    <d v="2026-03-19T15:50:00"/>
    <n v="796623"/>
    <s v="Education"/>
    <s v="Masters"/>
    <n v="0"/>
    <x v="5"/>
    <x v="9"/>
    <s v="Keep"/>
    <s v="Ladonna"/>
  </r>
  <r>
    <n v="82203053"/>
    <s v="David"/>
    <s v="Woody"/>
    <s v="david.woody@calbaptist.edu"/>
    <s v="California Baptist University"/>
    <m/>
    <d v="2026-03-19T15:51:00"/>
    <n v="384265"/>
    <s v="Education"/>
    <s v="Alumni"/>
    <n v="0"/>
    <x v="5"/>
    <x v="9"/>
    <s v="Keep"/>
    <s v="Ladonna"/>
  </r>
  <r>
    <n v="82203069"/>
    <s v="Talisa"/>
    <s v="Herrera"/>
    <s v="talisasofia.herrera@calbaptist.edu"/>
    <s v="California Baptist University"/>
    <m/>
    <d v="2026-03-19T15:53:00"/>
    <n v="772173"/>
    <s v="Communctn Sci &amp; Disorder"/>
    <s v="Senior"/>
    <n v="0"/>
    <x v="5"/>
    <x v="5"/>
    <s v="Keep"/>
    <s v="Lindsay"/>
  </r>
  <r>
    <n v="82203129"/>
    <s v="Heather"/>
    <s v="Edberg"/>
    <s v="heather.edberg@calbaptist.edu"/>
    <s v="California Baptist University"/>
    <m/>
    <d v="2026-03-19T15:57:00"/>
    <n v="796976"/>
    <s v="Education"/>
    <s v="Masters"/>
    <n v="0"/>
    <x v="5"/>
    <x v="9"/>
    <s v="Keep"/>
    <s v="Ladonna"/>
  </r>
  <r>
    <n v="82203132"/>
    <s v="Skylar"/>
    <s v="Fernandez"/>
    <s v="skylarbrooke.fernandez@calbaptist.edu"/>
    <s v="California Baptist University"/>
    <m/>
    <d v="2026-03-19T15:57:00"/>
    <n v="784407"/>
    <s v="Criminal Justice"/>
    <s v="Senior"/>
    <n v="0"/>
    <x v="5"/>
    <x v="1"/>
    <s v="Keep"/>
    <s v="Ashley"/>
  </r>
  <r>
    <n v="82203137"/>
    <s v="Rylan"/>
    <s v="Fernandez"/>
    <s v="rylanjewel.fernandez@calbaptist.edu"/>
    <s v="California Baptist University"/>
    <m/>
    <d v="2026-03-19T15:57:00"/>
    <n v="784408"/>
    <s v="Public Relations"/>
    <s v="Senior"/>
    <n v="0"/>
    <x v="5"/>
    <x v="1"/>
    <s v="Keep"/>
    <s v="Ashley"/>
  </r>
  <r>
    <n v="82203159"/>
    <s v="Alexander"/>
    <s v="Flores"/>
    <s v="alexander.flores@calbaptist.edu"/>
    <s v="California Baptist University"/>
    <m/>
    <d v="2026-03-19T15:59:00"/>
    <n v="800891"/>
    <s v="Education"/>
    <s v="Masters"/>
    <n v="0"/>
    <x v="5"/>
    <x v="9"/>
    <s v="Keep"/>
    <s v="Ladonna"/>
  </r>
  <r>
    <n v="82203210"/>
    <s v="Alyssa"/>
    <s v="Garcia"/>
    <s v="alyssataylor.garcia@calbaptist.edu"/>
    <s v="California Baptist University"/>
    <m/>
    <d v="2026-03-19T16:04:00"/>
    <n v="651125"/>
    <s v="Education"/>
    <s v="Masters"/>
    <n v="0"/>
    <x v="5"/>
    <x v="9"/>
    <s v="Keep"/>
    <s v="Ladonna"/>
  </r>
  <r>
    <n v="82203212"/>
    <s v="Rylee"/>
    <s v="Nyberg"/>
    <s v="rylee.nyberg@calbaptist.edu"/>
    <s v="California Baptist University"/>
    <m/>
    <d v="2026-03-19T16:04:00"/>
    <n v="760746"/>
    <s v="English"/>
    <s v="Senior"/>
    <n v="0"/>
    <x v="5"/>
    <x v="1"/>
    <s v="Keep"/>
    <s v="Ashley"/>
  </r>
  <r>
    <n v="82203285"/>
    <s v="Melissa"/>
    <s v="Burns"/>
    <s v="mburns@calbaptist.edu"/>
    <s v="California Baptist University"/>
    <m/>
    <d v="2026-03-19T16:07:00"/>
    <n v="514024"/>
    <s v="Education"/>
    <s v="Masters"/>
    <n v="0"/>
    <x v="5"/>
    <x v="9"/>
    <s v="Keep"/>
    <s v="Ladonna"/>
  </r>
  <r>
    <n v="82203403"/>
    <s v="Ines"/>
    <s v="Cardona"/>
    <s v="ines.cardona@calbaptist.edu"/>
    <s v="California Baptist University"/>
    <m/>
    <d v="2026-03-19T16:09:00"/>
    <n v="790038"/>
    <s v="Education"/>
    <s v="Alumni"/>
    <n v="0"/>
    <x v="5"/>
    <x v="9"/>
    <s v="Keep"/>
    <s v="Ladonna"/>
  </r>
  <r>
    <n v="82203407"/>
    <s v="Cynthia"/>
    <s v="Aguiar"/>
    <s v="cynthia.aguiar@calbaptist.edu"/>
    <s v="California Baptist University"/>
    <m/>
    <d v="2026-03-19T16:10:00"/>
    <n v="797215"/>
    <s v="Finance"/>
    <s v="Senior"/>
    <n v="0"/>
    <x v="5"/>
    <x v="0"/>
    <s v="Keep"/>
    <s v="Ashley"/>
  </r>
  <r>
    <n v="82203411"/>
    <s v="Juan"/>
    <s v="Iraola"/>
    <s v="juancarloscarlos.iraola@calbaptist.edu"/>
    <s v="California Baptist University"/>
    <m/>
    <d v="2026-03-19T16:11:00"/>
    <n v="797169"/>
    <s v="Education"/>
    <s v="Masters"/>
    <n v="0"/>
    <x v="5"/>
    <x v="9"/>
    <s v="Keep"/>
    <s v="Ladonna"/>
  </r>
  <r>
    <n v="82203417"/>
    <s v="Fabio"/>
    <s v="Da Costa Silva"/>
    <s v="fabio.dacostasilva@calbaptist.edu"/>
    <s v="California Baptist University"/>
    <m/>
    <d v="2026-03-19T16:11:00"/>
    <n v="804707"/>
    <s v="Environmental Science"/>
    <s v="Senior"/>
    <n v="0"/>
    <x v="5"/>
    <x v="1"/>
    <s v="Keep"/>
    <s v="Ashley"/>
  </r>
  <r>
    <n v="82203527"/>
    <s v="Noemi Cristal"/>
    <s v="Perez"/>
    <s v="noemi.perez@calbaptist.edu"/>
    <s v="California Baptist University"/>
    <m/>
    <d v="2026-03-19T16:13:00"/>
    <n v="290236"/>
    <s v="Education"/>
    <s v="Masters"/>
    <n v="0"/>
    <x v="5"/>
    <x v="9"/>
    <s v="Keep"/>
    <s v="Ladonna"/>
  </r>
  <r>
    <n v="82203540"/>
    <s v="RaeLynn"/>
    <s v="Lopez"/>
    <s v="raelynncrystal.lopez@calbaptist.edu"/>
    <s v="California Baptist University"/>
    <m/>
    <d v="2026-03-19T16:13:00"/>
    <n v="814406"/>
    <s v="Liberal Studies"/>
    <s v="Sophomore"/>
    <n v="0"/>
    <x v="5"/>
    <x v="9"/>
    <s v="Keep"/>
    <s v="Ladonna"/>
  </r>
  <r>
    <n v="82203589"/>
    <s v="Brooke"/>
    <s v="Larsen"/>
    <s v="brookelauren.larsen@calbaptist.edu"/>
    <s v="California Baptist University"/>
    <m/>
    <d v="2026-03-19T16:17:00"/>
    <n v="763512"/>
    <s v="Elementary Education"/>
    <s v="Senior"/>
    <n v="0"/>
    <x v="5"/>
    <x v="9"/>
    <s v="Keep"/>
    <s v="Ladonna"/>
  </r>
  <r>
    <n v="82203648"/>
    <s v="Ethan"/>
    <s v="Lewis"/>
    <s v="ethan.lewis@calbaptist.edu"/>
    <s v="California Baptist University"/>
    <m/>
    <d v="2026-03-19T16:24:00"/>
    <n v="790609"/>
    <s v="Nutrition &amp; Food Science"/>
    <s v="Freshman"/>
    <n v="0"/>
    <x v="5"/>
    <x v="5"/>
    <s v="Keep"/>
    <s v="Lindsay"/>
  </r>
  <r>
    <n v="82203652"/>
    <s v="Yuli"/>
    <s v="Susanti"/>
    <s v="yuli.susanticbu@gmail.com"/>
    <s v="California Baptist University"/>
    <m/>
    <d v="2026-03-19T16:25:00"/>
    <n v="712370"/>
    <s v="Education"/>
    <s v="Alumni"/>
    <n v="0"/>
    <x v="5"/>
    <x v="9"/>
    <s v="Keep"/>
    <s v="Ladonna"/>
  </r>
  <r>
    <n v="82203865"/>
    <s v="Allison"/>
    <s v="Carroll"/>
    <s v="allisonmarie.carroll@calbaptist.edu"/>
    <s v="California Baptist University"/>
    <m/>
    <d v="2026-03-19T16:45:00"/>
    <n v="757414"/>
    <s v="Elementary Education"/>
    <s v="Senior"/>
    <n v="0"/>
    <x v="5"/>
    <x v="9"/>
    <s v="Keep"/>
    <s v="Ladonna"/>
  </r>
  <r>
    <n v="82203876"/>
    <s v="Dynahya"/>
    <s v="Duckworth"/>
    <s v="dynahya.duckworth@calbaptist.edu"/>
    <s v="California Baptist University"/>
    <m/>
    <d v="2026-03-19T16:47:00"/>
    <n v="809846"/>
    <s v="Credential"/>
    <s v="Masters"/>
    <n v="0"/>
    <x v="5"/>
    <x v="9"/>
    <s v="Keep"/>
    <s v="Ladonna"/>
  </r>
  <r>
    <n v="82204163"/>
    <s v="Aaron"/>
    <s v="Nicholas"/>
    <s v="aaronalexis.nicholas@calbaptist.edu"/>
    <s v="California Baptist University"/>
    <m/>
    <d v="2026-03-19T17:07:00"/>
    <n v="813060"/>
    <s v="Pre-Aviation Flight"/>
    <s v="Junior"/>
    <n v="0"/>
    <x v="5"/>
    <x v="2"/>
    <s v="Keep"/>
    <s v="Danijel"/>
  </r>
  <r>
    <n v="80448578"/>
    <s v="Melody"/>
    <s v="Caliboso"/>
    <s v="melody.caliboso@calbaptist.edu"/>
    <s v="California Baptist University"/>
    <d v="2025-12-06T14:44:00"/>
    <d v="2026-04-07T12:14:00"/>
    <n v="769483"/>
    <s v="Public Health"/>
    <s v="Masters"/>
    <n v="0"/>
    <x v="6"/>
    <x v="5"/>
    <s v="Keep"/>
    <s v="Lindsay"/>
  </r>
  <r>
    <n v="80635857"/>
    <s v="Ava"/>
    <s v="Difani"/>
    <s v="avabella.difani@calbaptist.edu"/>
    <s v="California Baptist University"/>
    <d v="2026-01-13T10:00:00"/>
    <d v="2026-04-07T11:23:00"/>
    <n v="760279"/>
    <s v="Nursing"/>
    <s v="Senior"/>
    <n v="0"/>
    <x v="6"/>
    <x v="8"/>
    <s v="Keep"/>
    <s v="Erick"/>
  </r>
  <r>
    <n v="80635859"/>
    <s v="Katelyn"/>
    <s v="Kovats"/>
    <s v="katelynraquel.kovats@calbaptist.edu"/>
    <s v="California Baptist University"/>
    <d v="2026-01-13T10:00:00"/>
    <d v="2026-04-07T11:20:00"/>
    <n v="748260"/>
    <s v="Nursing"/>
    <s v="Senior"/>
    <n v="0"/>
    <x v="6"/>
    <x v="8"/>
    <s v="Keep"/>
    <s v="Erick"/>
  </r>
  <r>
    <n v="80635967"/>
    <s v="Erin"/>
    <s v="Engebretson"/>
    <s v="erinanne.engebretson@calbaptist.edu"/>
    <s v="California Baptist University"/>
    <d v="2026-01-13T10:04:00"/>
    <d v="2026-04-07T11:09:00"/>
    <n v="757173"/>
    <s v="Nursing"/>
    <s v="Senior"/>
    <n v="0"/>
    <x v="6"/>
    <x v="8"/>
    <s v="Keep"/>
    <s v="Erick"/>
  </r>
  <r>
    <n v="80636036"/>
    <s v="Jiovani"/>
    <s v="Sanchez"/>
    <s v="jiovanirenee.sanchez@calbaptist.edu"/>
    <s v="California Baptist University"/>
    <d v="2026-01-13T10:05:00"/>
    <d v="2026-04-07T11:09:00"/>
    <n v="737926"/>
    <s v="Nursing"/>
    <s v="Senior"/>
    <n v="0"/>
    <x v="6"/>
    <x v="8"/>
    <s v="Keep"/>
    <s v="Erick"/>
  </r>
  <r>
    <n v="80636043"/>
    <s v="Makayla"/>
    <s v="Martinez-Blackman"/>
    <s v="makaylam.martinezblackman@calbaptist.edu"/>
    <s v="California Baptist University"/>
    <d v="2026-01-13T10:05:00"/>
    <d v="2026-04-07T11:02:00"/>
    <n v="739076"/>
    <s v="Nursing"/>
    <s v="Senior"/>
    <n v="0"/>
    <x v="6"/>
    <x v="8"/>
    <s v="Keep"/>
    <s v="Erick"/>
  </r>
  <r>
    <n v="80636090"/>
    <s v="Sarah"/>
    <s v="Diez"/>
    <s v="sarahmichelle.diez@calbaptist.edu"/>
    <s v="California Baptist University"/>
    <d v="2026-01-13T10:06:00"/>
    <d v="2026-04-07T11:58:00"/>
    <n v="773880"/>
    <s v="Nursing"/>
    <s v="Senior"/>
    <n v="0"/>
    <x v="6"/>
    <x v="8"/>
    <s v="Keep"/>
    <s v="Erick"/>
  </r>
  <r>
    <n v="80636239"/>
    <s v="Lainey"/>
    <s v="Trenholm"/>
    <s v="laineynichole.trenholm@calbaptist.edu"/>
    <s v="California Baptist University"/>
    <d v="2026-01-13T10:10:00"/>
    <d v="2026-04-07T11:01:00"/>
    <n v="767556"/>
    <s v="Nursing"/>
    <s v="Senior"/>
    <n v="0"/>
    <x v="6"/>
    <x v="8"/>
    <s v="Keep"/>
    <s v="Erick"/>
  </r>
  <r>
    <n v="80636243"/>
    <s v="Olivia"/>
    <s v="Cardwell"/>
    <s v="oliviamackenzie.cardwell@calbaptist.edu"/>
    <s v="California Baptist University"/>
    <d v="2026-01-13T10:11:00"/>
    <d v="2026-04-07T10:59:00"/>
    <n v="774278"/>
    <s v="Nursing"/>
    <s v="Senior"/>
    <n v="0"/>
    <x v="6"/>
    <x v="8"/>
    <s v="Keep"/>
    <s v="Erick"/>
  </r>
  <r>
    <n v="80636383"/>
    <s v="Brianna"/>
    <s v="Aguirre"/>
    <s v="briannamaritza.aguirre@calbaptist.edu"/>
    <s v="California Baptist University"/>
    <d v="2026-01-13T10:14:00"/>
    <d v="2026-04-07T10:57:00"/>
    <n v="742949"/>
    <s v="Nursing"/>
    <s v="Senior"/>
    <n v="0"/>
    <x v="6"/>
    <x v="8"/>
    <s v="Keep"/>
    <s v="Erick"/>
  </r>
  <r>
    <n v="80636621"/>
    <s v="Nichole"/>
    <s v="Gonzalez"/>
    <s v="nicholem.gonzalez@calbaptist.edu"/>
    <s v="California Baptist University"/>
    <d v="2026-01-13T10:19:00"/>
    <d v="2026-04-07T11:04:00"/>
    <n v="754253"/>
    <s v="Nursing"/>
    <s v="Senior"/>
    <n v="0"/>
    <x v="6"/>
    <x v="8"/>
    <s v="Keep"/>
    <s v="Erick"/>
  </r>
  <r>
    <n v="80637043"/>
    <s v="Samantha"/>
    <s v="Ramirez"/>
    <s v="samantha.ramirez1@calbaptist.edu"/>
    <s v="California Baptist University"/>
    <d v="2026-01-13T10:31:00"/>
    <d v="2026-04-07T11:12:00"/>
    <n v="708484"/>
    <s v="Nursing"/>
    <s v="Senior"/>
    <n v="0"/>
    <x v="6"/>
    <x v="8"/>
    <s v="Keep"/>
    <s v="Erick"/>
  </r>
  <r>
    <n v="80637054"/>
    <s v="Brooke"/>
    <s v="Bussell"/>
    <s v="brooke.bussell@calbaptist.edu"/>
    <s v="California Baptist University"/>
    <d v="2026-03-23T16:36:00"/>
    <d v="2026-04-07T10:58:00"/>
    <n v="773393"/>
    <s v="Nursing"/>
    <s v="Senior"/>
    <n v="0"/>
    <x v="6"/>
    <x v="8"/>
    <s v="Keep"/>
    <s v="Erick"/>
  </r>
  <r>
    <n v="80639997"/>
    <s v="Jazlyn"/>
    <s v="Ruvalcaba"/>
    <s v="jazlynmarie.ruvalcaba@calbaptist.edu"/>
    <s v="California Baptist University"/>
    <d v="2026-01-13T12:07:00"/>
    <d v="2026-04-07T11:04:00"/>
    <n v="738349"/>
    <s v="Nursing"/>
    <s v="Senior"/>
    <n v="0"/>
    <x v="6"/>
    <x v="8"/>
    <s v="Keep"/>
    <s v="Erick"/>
  </r>
  <r>
    <n v="80644088"/>
    <s v="Amy"/>
    <s v="Acosta"/>
    <s v="amyl.acosta@calbaptist.edu"/>
    <s v="California Baptist University"/>
    <d v="2026-01-13T14:19:00"/>
    <d v="2026-04-07T11:01:00"/>
    <n v="753810"/>
    <s v="Nursing"/>
    <s v="Senior"/>
    <n v="0"/>
    <x v="6"/>
    <x v="8"/>
    <s v="Keep"/>
    <s v="Erick"/>
  </r>
  <r>
    <n v="80644089"/>
    <s v="Angelica"/>
    <s v="Hernandez"/>
    <s v="angelica.hernandez3@calbaptist.edu"/>
    <s v="California Baptist University"/>
    <d v="2026-01-13T14:19:00"/>
    <d v="2026-04-07T10:59:00"/>
    <n v="693707"/>
    <s v="Nursing"/>
    <s v="Senior"/>
    <n v="0"/>
    <x v="6"/>
    <x v="8"/>
    <s v="Keep"/>
    <s v="Erick"/>
  </r>
  <r>
    <n v="80644115"/>
    <s v="Abigail"/>
    <s v="Kearney"/>
    <s v="abigailk.kearney@calbaptist.edu"/>
    <s v="California Baptist University"/>
    <d v="2026-01-13T14:20:00"/>
    <d v="2026-04-07T11:02:00"/>
    <n v="734932"/>
    <s v="Nursing"/>
    <s v="Senior"/>
    <n v="0"/>
    <x v="6"/>
    <x v="8"/>
    <s v="Keep"/>
    <s v="Erick"/>
  </r>
  <r>
    <n v="80644126"/>
    <s v="Michelle"/>
    <s v="Siracusa"/>
    <s v="michellenicole.siracusa@calbaptist.edu"/>
    <s v="California Baptist University"/>
    <d v="2026-01-13T14:21:00"/>
    <d v="2026-04-07T11:16:00"/>
    <n v="744857"/>
    <s v="Nursing"/>
    <s v="Senior"/>
    <n v="0"/>
    <x v="6"/>
    <x v="8"/>
    <s v="Keep"/>
    <s v="Erick"/>
  </r>
  <r>
    <n v="80644131"/>
    <s v="Justine"/>
    <s v="Soliva"/>
    <s v="justiner.soliva@calbaptist.edu"/>
    <s v="California Baptist University"/>
    <d v="2026-01-13T14:21:00"/>
    <d v="2026-04-07T11:05:00"/>
    <n v="742811"/>
    <s v="Nursing"/>
    <s v="Senior"/>
    <n v="0"/>
    <x v="6"/>
    <x v="8"/>
    <s v="Keep"/>
    <s v="Erick"/>
  </r>
  <r>
    <n v="80644137"/>
    <s v="Emily"/>
    <s v="Torres"/>
    <s v="emilym.torres@calbaptist.edu"/>
    <s v="California Baptist University"/>
    <d v="2026-01-13T14:21:00"/>
    <d v="2026-04-07T11:03:00"/>
    <n v="760435"/>
    <s v="Nursing"/>
    <s v="Senior"/>
    <n v="0"/>
    <x v="6"/>
    <x v="8"/>
    <s v="Keep"/>
    <s v="Erick"/>
  </r>
  <r>
    <n v="80644174"/>
    <s v="Angelea"/>
    <s v="Bradfield"/>
    <s v="angeleafaith.aviles@calbaptist.edu"/>
    <s v="California Baptist University"/>
    <d v="2026-01-13T14:22:00"/>
    <d v="2026-04-07T11:12:00"/>
    <n v="651689"/>
    <s v="Nursing"/>
    <s v="Senior"/>
    <n v="0"/>
    <x v="6"/>
    <x v="8"/>
    <s v="Keep"/>
    <s v="Erick"/>
  </r>
  <r>
    <n v="80644251"/>
    <s v="Sierra"/>
    <s v="Hazan"/>
    <s v="sierradawn.hazan@calbaptist.edu"/>
    <s v="California Baptist University"/>
    <d v="2026-01-13T14:25:00"/>
    <d v="2026-04-07T11:02:00"/>
    <n v="764866"/>
    <s v="Nursing"/>
    <s v="Senior"/>
    <n v="0"/>
    <x v="6"/>
    <x v="8"/>
    <s v="Keep"/>
    <s v="Erick"/>
  </r>
  <r>
    <n v="80644339"/>
    <s v="Alyssa"/>
    <s v="Blackwell"/>
    <s v="alyssamarie.blackwell@calbaptist.edu"/>
    <s v="California Baptist University"/>
    <d v="2026-01-13T14:28:00"/>
    <d v="2026-04-07T11:03:00"/>
    <n v="765399"/>
    <s v="Nursing"/>
    <s v="Senior"/>
    <n v="0"/>
    <x v="6"/>
    <x v="8"/>
    <s v="Keep"/>
    <s v="Erick"/>
  </r>
  <r>
    <n v="80647822"/>
    <s v="Stephany"/>
    <s v="Hernandez-Lopez"/>
    <s v="stephanyrashell.hernandezlopez@calbaptist.edu"/>
    <s v="California Baptist University"/>
    <d v="2026-01-13T17:20:00"/>
    <d v="2026-04-07T11:09:00"/>
    <n v="768132"/>
    <s v="Nursing"/>
    <s v="Senior"/>
    <n v="0"/>
    <x v="6"/>
    <x v="8"/>
    <s v="Keep"/>
    <s v="Erick"/>
  </r>
  <r>
    <n v="80651333"/>
    <s v="Leslie"/>
    <s v="Navarro"/>
    <s v="leslieannette.navarro@calbaptist.edu"/>
    <s v="California Baptist University"/>
    <d v="2026-01-13T22:31:00"/>
    <d v="2026-04-07T12:21:00"/>
    <n v="757730"/>
    <s v="Nursing"/>
    <s v="Senior"/>
    <n v="0"/>
    <x v="6"/>
    <x v="8"/>
    <s v="Keep"/>
    <s v="Erick"/>
  </r>
  <r>
    <n v="80666407"/>
    <s v="Evelyn"/>
    <s v="Sandoval"/>
    <s v="evelyn.sandoval@calbaptist.edu"/>
    <s v="California Baptist University"/>
    <d v="2026-01-14T12:44:00"/>
    <d v="2026-04-07T11:18:00"/>
    <n v="761188"/>
    <s v="Nursing"/>
    <s v="Senior"/>
    <n v="0"/>
    <x v="6"/>
    <x v="8"/>
    <s v="Keep"/>
    <s v="Erick"/>
  </r>
  <r>
    <n v="80728146"/>
    <s v="Desiree"/>
    <s v="Chavez"/>
    <s v="desireemoriah.chavez@calbaptist.edu"/>
    <s v="California Baptist University"/>
    <d v="2026-01-18T08:23:00"/>
    <d v="2026-04-07T11:35:00"/>
    <n v="628237"/>
    <s v="Nursing"/>
    <s v="Senior"/>
    <n v="0"/>
    <x v="6"/>
    <x v="8"/>
    <s v="Keep"/>
    <s v="Erick"/>
  </r>
  <r>
    <n v="80753366"/>
    <s v="Makira"/>
    <s v="Dumadag"/>
    <s v="makirairene.dumadag@calbaptist.edu"/>
    <s v="California Baptist University"/>
    <d v="2026-01-20T09:25:00"/>
    <d v="2026-04-07T11:06:00"/>
    <n v="768003"/>
    <s v="Nursing"/>
    <s v="Senior"/>
    <n v="0"/>
    <x v="6"/>
    <x v="8"/>
    <s v="Keep"/>
    <s v="Erick"/>
  </r>
  <r>
    <n v="80753445"/>
    <s v="Alize"/>
    <s v="Hidalgo"/>
    <s v="alize.hidalgo@calbaptist.edu"/>
    <s v="California Baptist University"/>
    <d v="2026-01-20T09:27:00"/>
    <d v="2026-04-07T12:17:00"/>
    <n v="715872"/>
    <s v="Nursing"/>
    <s v="Senior"/>
    <n v="0"/>
    <x v="6"/>
    <x v="8"/>
    <s v="Keep"/>
    <s v="Erick"/>
  </r>
  <r>
    <n v="80753736"/>
    <s v="Christian"/>
    <s v="Smiley"/>
    <s v="christianjames.smiley@calbaptist.edu"/>
    <s v="California Baptist University"/>
    <d v="2026-01-20T09:32:00"/>
    <d v="2026-04-07T11:06:00"/>
    <n v="738758"/>
    <s v="Nursing"/>
    <s v="Senior"/>
    <n v="0"/>
    <x v="6"/>
    <x v="8"/>
    <s v="Keep"/>
    <s v="Erick"/>
  </r>
  <r>
    <n v="80754110"/>
    <s v="Carmen"/>
    <s v="Garcia"/>
    <s v="carmen.garcia@calbaptist.edu"/>
    <s v="California Baptist University"/>
    <d v="2026-01-20T09:41:00"/>
    <d v="2026-04-07T11:06:00"/>
    <n v="646279"/>
    <s v="Nursing"/>
    <s v="Senior"/>
    <n v="0"/>
    <x v="6"/>
    <x v="8"/>
    <s v="Keep"/>
    <s v="Erick"/>
  </r>
  <r>
    <n v="80758147"/>
    <s v="Amari"/>
    <s v="Guzman"/>
    <s v="amari.guzman@calbaptist.edu"/>
    <s v="California Baptist University"/>
    <d v="2026-01-20T11:01:00"/>
    <d v="2026-04-07T11:09:00"/>
    <n v="765480"/>
    <s v="Nursing"/>
    <s v="Senior"/>
    <n v="0"/>
    <x v="6"/>
    <x v="8"/>
    <s v="Keep"/>
    <s v="Erick"/>
  </r>
  <r>
    <n v="80760898"/>
    <s v="Alexis"/>
    <s v="Montgomery"/>
    <s v="alexisriauna.montgomery@calbaptist.edu"/>
    <s v="California Baptist University"/>
    <d v="2026-01-20T11:56:00"/>
    <d v="2026-04-07T10:59:00"/>
    <n v="741815"/>
    <s v="Nursing"/>
    <s v="Senior"/>
    <n v="0"/>
    <x v="6"/>
    <x v="8"/>
    <s v="Keep"/>
    <s v="Erick"/>
  </r>
  <r>
    <n v="81047706"/>
    <s v="Michelle"/>
    <s v="Ramirez"/>
    <s v="michelle.ramirez1@calbaptist.edu"/>
    <s v="California Baptist University"/>
    <d v="2026-01-31T13:04:00"/>
    <d v="2026-04-07T13:55:00"/>
    <n v="776005"/>
    <s v="Nursing"/>
    <s v="Senior"/>
    <n v="0"/>
    <x v="6"/>
    <x v="8"/>
    <s v="Keep"/>
    <s v="Erick"/>
  </r>
  <r>
    <n v="81136534"/>
    <s v="Cassandra"/>
    <s v="Ramirez"/>
    <s v="cassandraalicia.ramirez@calbaptist.edu"/>
    <s v="California Baptist University"/>
    <d v="2026-02-03T13:54:00"/>
    <d v="2026-04-07T11:28:00"/>
    <n v="769407"/>
    <s v="Nursing"/>
    <s v="Senior"/>
    <n v="0"/>
    <x v="6"/>
    <x v="8"/>
    <s v="Keep"/>
    <s v="Erick"/>
  </r>
  <r>
    <n v="81136712"/>
    <s v="Julissa"/>
    <s v="Alcala"/>
    <s v="julissa.alcala@calbaptist.edu"/>
    <s v="California Baptist University"/>
    <d v="2026-02-03T13:57:00"/>
    <d v="2026-04-07T12:21:00"/>
    <n v="726126"/>
    <s v="Nursing"/>
    <s v="Senior"/>
    <n v="0"/>
    <x v="6"/>
    <x v="8"/>
    <s v="Keep"/>
    <s v="Erick"/>
  </r>
  <r>
    <n v="81225006"/>
    <s v="Isaiah"/>
    <s v="Sanchez"/>
    <s v="isaiahdavid.sanchez@calbaptist.edu"/>
    <s v="California Baptist University"/>
    <d v="2026-02-05T13:18:00"/>
    <d v="2026-04-07T11:12:00"/>
    <n v="786906"/>
    <s v="Health Science"/>
    <s v="Sophomore"/>
    <n v="0"/>
    <x v="6"/>
    <x v="5"/>
    <s v="Keep"/>
    <s v="Lindsay"/>
  </r>
  <r>
    <n v="81555319"/>
    <s v="Erin"/>
    <s v="Shannon"/>
    <s v="erin.shannon@calbaptist.edu"/>
    <s v="California Baptist University"/>
    <d v="2026-02-18T00:20:00"/>
    <d v="2026-04-07T12:39:00"/>
    <n v="769497"/>
    <s v="Behavioral Science"/>
    <s v="Senior"/>
    <n v="0"/>
    <x v="6"/>
    <x v="4"/>
    <s v="Keep"/>
    <s v="Elizabeth"/>
  </r>
  <r>
    <n v="81967362"/>
    <s v="Valerie"/>
    <s v="Mello"/>
    <s v="valeriemelissa.mello@calbaptist.edu"/>
    <s v="California Baptist University"/>
    <d v="2026-03-04T15:16:00"/>
    <d v="2026-04-07T10:58:00"/>
    <n v="742885"/>
    <s v="Nursing"/>
    <s v="Senior"/>
    <n v="0"/>
    <x v="6"/>
    <x v="8"/>
    <s v="Keep"/>
    <s v="Erick"/>
  </r>
  <r>
    <n v="82039504"/>
    <s v="Ethan"/>
    <s v="DeHaro"/>
    <s v="ethanscott.deharo@calbaptist.edu"/>
    <s v="California Baptist University"/>
    <d v="2026-03-09T19:59:00"/>
    <d v="2026-04-07T12:18:00"/>
    <n v="635939"/>
    <s v="Public Health"/>
    <s v="Masters"/>
    <n v="0"/>
    <x v="6"/>
    <x v="5"/>
    <s v="Keep"/>
    <s v="Lindsay"/>
  </r>
  <r>
    <n v="82150419"/>
    <s v="Mallory"/>
    <s v="Dyer"/>
    <s v="malloryaugust.dyer@calbaptist.edu"/>
    <s v="California Baptist University"/>
    <d v="2026-03-17T12:09:00"/>
    <d v="2026-04-07T11:20:00"/>
    <n v="743095"/>
    <s v="Nursing"/>
    <s v="Senior"/>
    <n v="0"/>
    <x v="6"/>
    <x v="8"/>
    <s v="Keep"/>
    <s v="Erick"/>
  </r>
  <r>
    <n v="82150740"/>
    <s v="Sylvano"/>
    <s v="Valenzuela"/>
    <s v="sylvano.valenzuela@calbaptist.edu"/>
    <s v="California Baptist University"/>
    <d v="2026-03-17T12:21:00"/>
    <d v="2026-04-07T10:59:00"/>
    <n v="121723"/>
    <s v="Nursing"/>
    <s v="Masters"/>
    <n v="0"/>
    <x v="6"/>
    <x v="8"/>
    <s v="Keep"/>
    <s v="Erick"/>
  </r>
  <r>
    <n v="82154255"/>
    <s v="Nereida"/>
    <s v="Andrade"/>
    <s v="nereida.andrade@calbaptist.edu"/>
    <s v="California Baptist University"/>
    <d v="2026-03-17T14:26:00"/>
    <d v="2026-04-07T11:02:00"/>
    <n v="767528"/>
    <s v="Nursing"/>
    <s v="Senior"/>
    <n v="0"/>
    <x v="6"/>
    <x v="8"/>
    <s v="Keep"/>
    <s v="Erick"/>
  </r>
  <r>
    <n v="82158640"/>
    <s v="Cassandra"/>
    <s v="Ramirez"/>
    <s v="cassandra.ramirez1@calbaptist.edu"/>
    <s v="California Baptist University"/>
    <d v="2026-03-17T23:00:00"/>
    <d v="2026-04-07T11:08:00"/>
    <n v="789269"/>
    <s v="Pre-Radiologic Sciences"/>
    <s v="Sophomore"/>
    <n v="0"/>
    <x v="6"/>
    <x v="5"/>
    <s v="Keep"/>
    <s v="Lindsay"/>
  </r>
  <r>
    <n v="82184057"/>
    <s v="Cossette"/>
    <s v="Campos"/>
    <s v="cossettedanielle.campos@calbaptist.edu"/>
    <s v="California Baptist University"/>
    <d v="2026-03-18T20:44:00"/>
    <d v="2026-04-07T11:13:00"/>
    <n v="800186"/>
    <s v="Biomedical Sciences"/>
    <s v="Sophomore"/>
    <n v="0"/>
    <x v="6"/>
    <x v="5"/>
    <s v="Keep"/>
    <s v="Lindsay"/>
  </r>
  <r>
    <n v="82201049"/>
    <s v="Mauricio"/>
    <s v="Gutierrez"/>
    <s v="mauricio.gutierrez@calbaptist.edu"/>
    <s v="California Baptist University"/>
    <d v="2026-03-19T13:45:00"/>
    <d v="2026-04-07T11:07:00"/>
    <n v="782066"/>
    <s v="Exercise Science"/>
    <s v="Senior"/>
    <n v="0"/>
    <x v="6"/>
    <x v="5"/>
    <s v="Keep"/>
    <s v="Lindsay"/>
  </r>
  <r>
    <n v="82223368"/>
    <s v="Brenda"/>
    <s v="Garate-Galindo"/>
    <s v="brenda.garategalindo@calbaptist.edu"/>
    <s v="California Baptist University"/>
    <d v="2026-03-22T20:24:00"/>
    <d v="2026-04-07T11:10:00"/>
    <n v="671268"/>
    <s v="Social Work"/>
    <s v="Masters"/>
    <n v="0"/>
    <x v="6"/>
    <x v="4"/>
    <s v="Keep"/>
    <s v="Elizabeth"/>
  </r>
  <r>
    <n v="82274442"/>
    <s v="Johanna"/>
    <s v="Zamano"/>
    <s v="johannaa.zamano@calbaptist.edu"/>
    <s v="California Baptist University"/>
    <d v="2026-03-24T18:40:00"/>
    <d v="2026-04-07T11:29:00"/>
    <n v="803065"/>
    <s v="Health Science"/>
    <s v="Freshman"/>
    <n v="0"/>
    <x v="6"/>
    <x v="5"/>
    <s v="Keep"/>
    <s v="Lindsay"/>
  </r>
  <r>
    <n v="82286984"/>
    <s v="Mckenzie"/>
    <s v="Espinoza"/>
    <s v="mckenzielee.espinoza@calbaptist.edu"/>
    <s v="California Baptist University"/>
    <d v="2026-03-25T09:41:00"/>
    <d v="2026-04-07T11:31:00"/>
    <n v="774482"/>
    <s v="Exercise Science"/>
    <s v="Senior"/>
    <n v="0"/>
    <x v="6"/>
    <x v="5"/>
    <s v="Keep"/>
    <s v="Lindsay"/>
  </r>
  <r>
    <n v="82302008"/>
    <s v="Michelle"/>
    <s v="Guyton"/>
    <s v="michelle.guyton@calbaptist.edu"/>
    <s v="California Baptist University"/>
    <d v="2026-03-25T15:31:00"/>
    <d v="2026-04-07T11:02:00"/>
    <n v="749971"/>
    <s v="Speech Lang Pathology"/>
    <s v="Masters"/>
    <n v="0"/>
    <x v="6"/>
    <x v="5"/>
    <s v="Keep"/>
    <s v="Lindsay"/>
  </r>
  <r>
    <n v="82302056"/>
    <s v="Allie"/>
    <s v="Howze"/>
    <s v="allieann.howze@calbaptist.edu"/>
    <s v="California Baptist University"/>
    <d v="2026-03-25T15:32:00"/>
    <d v="2026-04-07T11:00:00"/>
    <n v="738539"/>
    <s v="Speech Lang Pathology"/>
    <s v="Masters"/>
    <n v="0"/>
    <x v="6"/>
    <x v="5"/>
    <s v="Keep"/>
    <s v="Lindsay"/>
  </r>
  <r>
    <n v="82302542"/>
    <s v="Taylor"/>
    <s v="Short"/>
    <s v="taylorp.short@calbaptist.edu"/>
    <s v="California Baptist University"/>
    <d v="2026-03-25T15:56:00"/>
    <d v="2026-04-07T11:07:00"/>
    <n v="792286"/>
    <s v="Speech Lang Pathology"/>
    <s v="Masters"/>
    <n v="0"/>
    <x v="6"/>
    <x v="5"/>
    <s v="Keep"/>
    <s v="Lindsay"/>
  </r>
  <r>
    <n v="82315129"/>
    <s v="Emilio"/>
    <s v="Echeverry"/>
    <s v="emilioandres.echeverry@calbaptist.edu"/>
    <s v="California Baptist University"/>
    <d v="2026-03-26T10:01:00"/>
    <d v="2026-04-07T11:07:00"/>
    <n v="802884"/>
    <s v="Pre-Nursing Curriculum, Health &amp; Human Sciences"/>
    <s v="Freshman"/>
    <n v="0"/>
    <x v="6"/>
    <x v="8"/>
    <s v="Keep"/>
    <s v="Erick"/>
  </r>
  <r>
    <n v="82327804"/>
    <s v="Aiden"/>
    <s v="Mendoza"/>
    <s v="aidenc.mendoza@calbaptist.edu"/>
    <s v="California Baptist University"/>
    <d v="2026-03-27T00:31:00"/>
    <d v="2026-04-07T12:13:00"/>
    <n v="777400"/>
    <s v="Pre-Nursing Curriculum"/>
    <s v="Junior"/>
    <n v="0"/>
    <x v="6"/>
    <x v="8"/>
    <s v="Keep"/>
    <s v="Erick"/>
  </r>
  <r>
    <n v="82336416"/>
    <s v="Micah"/>
    <s v="Ezell"/>
    <s v="micahlyn.ezell@calbaptist.edu"/>
    <s v="California Baptist University"/>
    <d v="2026-03-27T10:22:00"/>
    <d v="2026-04-07T12:16:00"/>
    <n v="759059"/>
    <s v="Nursing"/>
    <s v="Senior"/>
    <n v="0"/>
    <x v="6"/>
    <x v="8"/>
    <s v="Keep"/>
    <s v="Erick"/>
  </r>
  <r>
    <n v="82342075"/>
    <s v="Reece"/>
    <s v="Lomask"/>
    <s v="reeceleighna.lomask@calbaptist.edu"/>
    <s v="California Baptist University"/>
    <d v="2026-03-27T22:30:00"/>
    <d v="2026-04-07T11:04:00"/>
    <n v="735038"/>
    <s v="Nursing"/>
    <s v="Senior"/>
    <n v="0"/>
    <x v="6"/>
    <x v="8"/>
    <s v="Keep"/>
    <s v="Erick"/>
  </r>
  <r>
    <n v="82343674"/>
    <s v="Lexxie"/>
    <s v="Rodriguez"/>
    <s v="lexxiey.rodriguez@calbaptist.edu"/>
    <s v="California Baptist University"/>
    <d v="2026-03-28T15:30:00"/>
    <d v="2026-04-07T11:32:00"/>
    <n v="812240"/>
    <s v="Health Science"/>
    <s v="Junior"/>
    <n v="0"/>
    <x v="6"/>
    <x v="5"/>
    <s v="Keep"/>
    <s v="Lindsay"/>
  </r>
  <r>
    <n v="82353619"/>
    <s v="Melanie"/>
    <s v="Gomez Morales"/>
    <s v="melanieyazmin.gomezmorales@calbaptist.edu"/>
    <s v="California Baptist University"/>
    <d v="2026-03-30T09:23:00"/>
    <d v="2026-04-07T12:20:00"/>
    <n v="776975"/>
    <s v="Exercise Science, Christian Studies"/>
    <s v="Junior"/>
    <n v="0"/>
    <x v="6"/>
    <x v="5"/>
    <s v="Keep"/>
    <s v="Lindsay"/>
  </r>
  <r>
    <n v="82356216"/>
    <s v="Bailey"/>
    <s v="McCaskill-Aguilar"/>
    <s v="bailey.mccaskillaguilar@calbaptist.edu"/>
    <s v="California Baptist University"/>
    <d v="2026-03-30T10:36:00"/>
    <d v="2026-04-07T11:01:00"/>
    <n v="775416"/>
    <s v="Exercise Science"/>
    <s v="Senior"/>
    <n v="0"/>
    <x v="6"/>
    <x v="5"/>
    <s v="Keep"/>
    <s v="Lindsay"/>
  </r>
  <r>
    <n v="82366683"/>
    <s v="Musaib"/>
    <s v="Kamil"/>
    <s v="musaib.kamil@calbaptist.edu"/>
    <s v="California Baptist University"/>
    <d v="2026-03-30T18:03:00"/>
    <d v="2026-04-07T12:18:00"/>
    <n v="801768"/>
    <s v="Forensic Psychology"/>
    <s v="Masters"/>
    <n v="0"/>
    <x v="6"/>
    <x v="4"/>
    <s v="Keep"/>
    <s v="Elizabeth"/>
  </r>
  <r>
    <n v="82366740"/>
    <s v="Gracy_Evangalin"/>
    <s v="Vincent"/>
    <s v="gracyevangalin.vincent@calbaptist.edu"/>
    <s v="California Baptist University"/>
    <d v="2026-03-30T18:09:00"/>
    <d v="2026-04-07T12:46:00"/>
    <n v="798751"/>
    <s v="Counseling Psychology"/>
    <s v="Masters"/>
    <n v="0"/>
    <x v="6"/>
    <x v="4"/>
    <s v="Keep"/>
    <s v="Elizabeth"/>
  </r>
  <r>
    <n v="82367773"/>
    <s v="Adrian"/>
    <s v="Gonzalez"/>
    <s v="adrianmarcos.gonzalez@calbaptist.edu"/>
    <s v="California Baptist University"/>
    <d v="2026-03-30T20:23:00"/>
    <d v="2026-04-07T11:28:00"/>
    <n v="810468"/>
    <s v="Biomedical Sciences"/>
    <s v="Masters"/>
    <n v="0"/>
    <x v="6"/>
    <x v="5"/>
    <s v="Keep"/>
    <s v="Lindsay"/>
  </r>
  <r>
    <n v="82370553"/>
    <s v="Mychel"/>
    <s v="Castaneda"/>
    <s v="mychelanet.castaneda@calbaptist.edu"/>
    <s v="California Baptist University"/>
    <d v="2026-03-31T07:02:00"/>
    <d v="2026-04-07T11:18:00"/>
    <n v="736590"/>
    <s v="Nursing"/>
    <s v="Senior"/>
    <n v="0"/>
    <x v="6"/>
    <x v="8"/>
    <s v="Keep"/>
    <s v="Erick"/>
  </r>
  <r>
    <n v="82371338"/>
    <s v="Riley"/>
    <s v="Price"/>
    <s v="riley.price@calbaptist.edu"/>
    <s v="California Baptist University"/>
    <d v="2026-03-31T07:43:00"/>
    <d v="2026-04-07T11:02:00"/>
    <n v="772850"/>
    <s v="Nursing"/>
    <s v="Senior"/>
    <n v="0"/>
    <x v="6"/>
    <x v="8"/>
    <s v="Keep"/>
    <s v="Erick"/>
  </r>
  <r>
    <n v="82375245"/>
    <s v="Diane"/>
    <s v="Pham"/>
    <s v="msdianepham@yahoo.com"/>
    <s v="California Baptist University"/>
    <d v="2026-03-31T09:44:00"/>
    <d v="2026-04-07T12:13:00"/>
    <n v="791462"/>
    <s v="Counseling Psychology"/>
    <s v="Masters"/>
    <n v="0"/>
    <x v="6"/>
    <x v="4"/>
    <s v="Keep"/>
    <s v="Elizabeth"/>
  </r>
  <r>
    <n v="82375784"/>
    <s v="Angel"/>
    <s v="Lara"/>
    <s v="angel.lara@calbaptist.edu"/>
    <s v="California Baptist University"/>
    <d v="2026-03-31T10:00:00"/>
    <d v="2026-04-07T11:02:00"/>
    <n v="736059"/>
    <s v="Nursing"/>
    <s v="Senior"/>
    <n v="0"/>
    <x v="6"/>
    <x v="8"/>
    <s v="Keep"/>
    <s v="Erick"/>
  </r>
  <r>
    <n v="82377724"/>
    <s v="Bricyn"/>
    <s v="Wild"/>
    <s v="bricyn.wild@calbaptist.edu"/>
    <s v="California Baptist University"/>
    <d v="2026-03-31T10:53:00"/>
    <d v="2026-04-07T12:15:00"/>
    <n v="770455"/>
    <s v="Kinesiology"/>
    <s v="Senior"/>
    <n v="0"/>
    <x v="6"/>
    <x v="5"/>
    <s v="Keep"/>
    <s v="Lindsay"/>
  </r>
  <r>
    <n v="82380311"/>
    <s v="Isabelle"/>
    <s v="Miranda"/>
    <s v="isabelleangelica.miranda@calbaptist.edu"/>
    <s v="California Baptist University"/>
    <d v="2026-03-31T11:58:00"/>
    <d v="2026-04-07T11:00:00"/>
    <n v="735485"/>
    <s v="Spanish, Healthcare Admin"/>
    <s v="Senior"/>
    <n v="0"/>
    <x v="6"/>
    <x v="5"/>
    <s v="Keep"/>
    <s v="Lindsay"/>
  </r>
  <r>
    <n v="82385173"/>
    <s v="Rubi"/>
    <s v="Rubalcaba"/>
    <s v="rubi.rubalcaba@calbaptist.edu"/>
    <s v="California Baptist University"/>
    <d v="2026-03-31T14:47:00"/>
    <d v="2026-04-07T11:39:00"/>
    <n v="809766"/>
    <s v="Pre-Nursing Curriculum, Health &amp; Human Sciences"/>
    <s v="Freshman"/>
    <n v="0"/>
    <x v="6"/>
    <x v="8"/>
    <s v="Keep"/>
    <s v="Erick"/>
  </r>
  <r>
    <n v="82385235"/>
    <s v="Adalena"/>
    <s v="Hernandez"/>
    <s v="adalenakaylee.hernandez@calbaptist.edu"/>
    <s v="California Baptist University"/>
    <d v="2026-03-31T14:49:00"/>
    <d v="2026-04-07T10:59:00"/>
    <n v="757980"/>
    <s v="Nursing"/>
    <s v="Senior"/>
    <n v="0"/>
    <x v="6"/>
    <x v="8"/>
    <s v="Keep"/>
    <s v="Erick"/>
  </r>
  <r>
    <n v="82387891"/>
    <s v="Nathaniel"/>
    <s v="Silvestre"/>
    <s v="nathanielb.silvestre@calbaptist.edu"/>
    <s v="California Baptist University"/>
    <d v="2026-03-31T17:32:00"/>
    <d v="2026-04-07T11:01:00"/>
    <n v="754228"/>
    <s v="Nursing"/>
    <s v="Senior"/>
    <n v="0"/>
    <x v="6"/>
    <x v="8"/>
    <s v="Keep"/>
    <s v="Erick"/>
  </r>
  <r>
    <n v="82389878"/>
    <s v="Sofia"/>
    <s v="Blesa"/>
    <s v="sofiarebeca.blesa@calbaptist.edu"/>
    <s v="California Baptist University"/>
    <d v="2026-03-31T21:35:00"/>
    <d v="2026-04-07T12:23:00"/>
    <n v="774594"/>
    <s v="Biomedical Sciences"/>
    <s v="Senior"/>
    <n v="0"/>
    <x v="6"/>
    <x v="5"/>
    <s v="Keep"/>
    <s v="Lindsay"/>
  </r>
  <r>
    <n v="82412246"/>
    <s v="Mahely"/>
    <s v="Rodriguez"/>
    <s v="mahelytheresa.rodriguez@calbaptist.edu"/>
    <s v="California Baptist University"/>
    <d v="2026-04-01T15:48:00"/>
    <d v="2026-04-07T11:03:00"/>
    <n v="775953"/>
    <s v="Health &amp; Human Sciences"/>
    <s v="Senior"/>
    <n v="0"/>
    <x v="6"/>
    <x v="5"/>
    <s v="Keep"/>
    <s v="Lindsay"/>
  </r>
  <r>
    <n v="82414204"/>
    <s v="Brooklyn"/>
    <s v="Perez"/>
    <s v="brooklynavry.perez@calbaptist.edu"/>
    <s v="California Baptist University"/>
    <d v="2026-04-01T17:32:00"/>
    <d v="2026-04-07T11:00:00"/>
    <n v="718496"/>
    <s v="Speech Lang Pathology"/>
    <s v="Masters"/>
    <n v="0"/>
    <x v="6"/>
    <x v="5"/>
    <s v="Keep"/>
    <s v="Lindsay"/>
  </r>
  <r>
    <n v="82427037"/>
    <s v="Kayla"/>
    <s v="Cecilio"/>
    <s v="kaylam.cecilio@calbaptist.edu"/>
    <s v="California Baptist University"/>
    <d v="2026-04-02T12:16:00"/>
    <d v="2026-04-07T12:16:00"/>
    <n v="743704"/>
    <s v="Nursing"/>
    <s v="Senior"/>
    <n v="0"/>
    <x v="6"/>
    <x v="8"/>
    <s v="Keep"/>
    <s v="Erick"/>
  </r>
  <r>
    <n v="82428062"/>
    <s v="Naisarg"/>
    <s v="Patel"/>
    <s v="naisarg.patel@calbaptist.edu"/>
    <s v="California Baptist University"/>
    <d v="2026-04-02T12:51:00"/>
    <d v="2026-04-07T12:15:00"/>
    <n v="785016"/>
    <s v="Nursing"/>
    <s v="Junior"/>
    <n v="0"/>
    <x v="6"/>
    <x v="8"/>
    <s v="Keep"/>
    <s v="Erick"/>
  </r>
  <r>
    <n v="82428212"/>
    <s v="Asia"/>
    <s v="Morehead"/>
    <s v="asia.morehead@calbaptist.edu"/>
    <s v="California Baptist University"/>
    <d v="2026-04-02T12:55:00"/>
    <d v="2026-04-07T11:12:00"/>
    <n v="776097"/>
    <s v="Nursing"/>
    <s v="Senior"/>
    <n v="0"/>
    <x v="6"/>
    <x v="8"/>
    <s v="Keep"/>
    <s v="Erick"/>
  </r>
  <r>
    <n v="82430591"/>
    <s v="Ian"/>
    <s v="Gonzalez"/>
    <s v="ian.gonzalez@calbaptist.edu"/>
    <s v="California Baptist University"/>
    <d v="2026-04-02T14:23:00"/>
    <d v="2026-04-07T11:00:00"/>
    <n v="762320"/>
    <s v="Nursing"/>
    <s v="Senior"/>
    <n v="0"/>
    <x v="6"/>
    <x v="8"/>
    <s v="Keep"/>
    <s v="Erick"/>
  </r>
  <r>
    <n v="82440094"/>
    <s v="Brittney"/>
    <s v="Orona"/>
    <s v="brittney.orona@calbaptist.edu"/>
    <s v="California Baptist University"/>
    <d v="2026-04-03T13:30:00"/>
    <d v="2026-04-07T11:10:00"/>
    <n v="795333"/>
    <s v="Social Work"/>
    <s v="Masters"/>
    <n v="0"/>
    <x v="6"/>
    <x v="4"/>
    <s v="Keep"/>
    <s v="Elizabeth"/>
  </r>
  <r>
    <n v="82442588"/>
    <s v="Elizabeth"/>
    <s v="McAulay"/>
    <s v="elizabethzenette.mcaulay@calbaptist.edu"/>
    <s v="California Baptist University"/>
    <d v="2026-04-03T23:02:00"/>
    <d v="2026-04-07T12:15:00"/>
    <n v="807078"/>
    <s v="Health &amp; Human Sciences"/>
    <s v="Junior"/>
    <n v="0"/>
    <x v="6"/>
    <x v="5"/>
    <s v="Keep"/>
    <s v="Lindsay"/>
  </r>
  <r>
    <n v="82443833"/>
    <s v="Daniel"/>
    <s v="Bergquist"/>
    <s v="daniel.bergquist@calbaptist.edu"/>
    <s v="California Baptist University"/>
    <d v="2026-04-04T13:19:00"/>
    <d v="2026-04-07T11:38:00"/>
    <n v="791330"/>
    <s v="Nursing"/>
    <s v="Senior"/>
    <n v="0"/>
    <x v="6"/>
    <x v="8"/>
    <s v="Keep"/>
    <s v="Erick"/>
  </r>
  <r>
    <n v="82444161"/>
    <s v="Samantha"/>
    <s v="Cole"/>
    <s v="samanthaanne.cole@calbaptist.edu"/>
    <s v="California Baptist University"/>
    <d v="2026-04-04T16:13:00"/>
    <d v="2026-04-07T11:58:00"/>
    <n v="777212"/>
    <s v="Nursing"/>
    <s v="Senior"/>
    <n v="0"/>
    <x v="6"/>
    <x v="8"/>
    <s v="Keep"/>
    <s v="Erick"/>
  </r>
  <r>
    <n v="82444172"/>
    <s v="Katie"/>
    <s v="Alindogan"/>
    <s v="katliyaisabel.alindogan@calbaptist.edu"/>
    <s v="California Baptist University"/>
    <d v="2026-04-04T16:16:00"/>
    <d v="2026-04-07T12:13:00"/>
    <n v="775971"/>
    <s v="Nursing"/>
    <s v="Senior"/>
    <n v="0"/>
    <x v="6"/>
    <x v="8"/>
    <s v="Keep"/>
    <s v="Erick"/>
  </r>
  <r>
    <n v="82444322"/>
    <s v="Danielle"/>
    <s v="Smith"/>
    <s v="daniellerenee.smith@calbaptist.edu"/>
    <s v="California Baptist University"/>
    <d v="2026-04-04T17:43:00"/>
    <d v="2026-04-07T11:16:00"/>
    <n v="758972"/>
    <s v="Nursing"/>
    <s v="Senior"/>
    <n v="0"/>
    <x v="6"/>
    <x v="8"/>
    <s v="Keep"/>
    <s v="Erick"/>
  </r>
  <r>
    <n v="82445019"/>
    <s v="Richard"/>
    <s v="Meza"/>
    <s v="richardgeovanny.meza@calbaptist.edu"/>
    <s v="California Baptist University"/>
    <d v="2026-04-05T00:04:00"/>
    <d v="2026-04-07T10:59:00"/>
    <n v="720342"/>
    <s v="Nursing"/>
    <s v="Senior"/>
    <n v="0"/>
    <x v="6"/>
    <x v="8"/>
    <s v="Keep"/>
    <s v="Erick"/>
  </r>
  <r>
    <n v="82447157"/>
    <s v="Umair"/>
    <s v="Waheed"/>
    <s v="umair.waheed@calbaptist.edu"/>
    <s v="California Baptist University"/>
    <d v="2026-04-05T16:18:00"/>
    <d v="2026-04-07T11:08:00"/>
    <n v="741100"/>
    <s v="Nursing"/>
    <s v="Senior"/>
    <n v="0"/>
    <x v="6"/>
    <x v="8"/>
    <s v="Keep"/>
    <s v="Erick"/>
  </r>
  <r>
    <n v="82448910"/>
    <s v="Jasmin"/>
    <s v="Delgado"/>
    <s v="jasmin.delgado@calbaptist.edu"/>
    <s v="California Baptist University"/>
    <d v="2026-04-05T22:08:00"/>
    <d v="2026-04-07T11:59:00"/>
    <n v="786005"/>
    <s v="Health Science"/>
    <s v="Sophomore"/>
    <n v="0"/>
    <x v="6"/>
    <x v="5"/>
    <s v="Keep"/>
    <s v="Lindsay"/>
  </r>
  <r>
    <n v="82456844"/>
    <s v="Analeese"/>
    <s v="Mora"/>
    <s v="analeesecristyana.mora@calbaptist.edu"/>
    <s v="California Baptist University"/>
    <d v="2026-04-06T10:57:00"/>
    <d v="2026-04-07T11:20:00"/>
    <n v="761486"/>
    <s v="Nursing"/>
    <s v="Senior"/>
    <n v="0"/>
    <x v="6"/>
    <x v="8"/>
    <s v="Keep"/>
    <s v="Erick"/>
  </r>
  <r>
    <n v="82459654"/>
    <s v="Samantha"/>
    <s v="Monroy"/>
    <s v="samantham.monroy@calbaptist.edu"/>
    <s v="California Baptist University"/>
    <d v="2026-04-06T12:26:00"/>
    <d v="2026-04-07T12:17:00"/>
    <n v="723599"/>
    <s v="Pre-Nursing Curriculum, Health &amp; Human Sciences"/>
    <s v="Senior"/>
    <n v="0"/>
    <x v="6"/>
    <x v="8"/>
    <s v="Keep"/>
    <s v="Erick"/>
  </r>
  <r>
    <n v="82459688"/>
    <s v="Yllian"/>
    <s v="Lopez Ortiz"/>
    <s v="yllianzoe.lopezortiz@calbaptist.edu"/>
    <s v="California Baptist University"/>
    <d v="2026-04-06T12:27:00"/>
    <d v="2026-04-07T11:05:00"/>
    <n v="742941"/>
    <s v="Nursing"/>
    <s v="Senior"/>
    <n v="0"/>
    <x v="6"/>
    <x v="8"/>
    <s v="Keep"/>
    <s v="Erick"/>
  </r>
  <r>
    <n v="82459937"/>
    <s v="Daniel"/>
    <s v="Gnandt"/>
    <s v="danielmilad.gnandt@calbaptist.edu"/>
    <s v="California Baptist University"/>
    <d v="2026-04-06T12:37:00"/>
    <d v="2026-04-07T11:07:00"/>
    <n v="812130"/>
    <s v="Business Administration"/>
    <s v="Masters"/>
    <n v="0"/>
    <x v="6"/>
    <x v="0"/>
    <s v="Keep"/>
    <s v="Ashley"/>
  </r>
  <r>
    <n v="82463550"/>
    <s v="Gianni"/>
    <s v="Navarro"/>
    <s v="gianniburdick.navarro@calbaptist.edu"/>
    <s v="California Baptist University"/>
    <d v="2026-04-06T14:53:00"/>
    <d v="2026-04-07T11:27:00"/>
    <n v="764349"/>
    <s v="Nursing"/>
    <s v="Senior"/>
    <n v="0"/>
    <x v="6"/>
    <x v="8"/>
    <s v="Keep"/>
    <s v="Erick"/>
  </r>
  <r>
    <n v="82463555"/>
    <s v="Ava"/>
    <s v="Amirhamzeh"/>
    <s v="avafarah.amirhamzeh@calbaptist.edu"/>
    <s v="California Baptist University"/>
    <d v="2026-04-06T14:53:00"/>
    <d v="2026-04-07T11:59:00"/>
    <n v="798479"/>
    <s v="Biomedical Sciences"/>
    <s v="Freshman"/>
    <n v="0"/>
    <x v="6"/>
    <x v="5"/>
    <s v="Keep"/>
    <s v="Lindsay"/>
  </r>
  <r>
    <n v="82465118"/>
    <s v="Alexander"/>
    <s v="Neuenburg"/>
    <s v="alexanderj.neuenburg@calbaptist.edu"/>
    <s v="California Baptist University"/>
    <d v="2026-04-06T16:24:00"/>
    <d v="2026-04-07T11:58:00"/>
    <n v="795856"/>
    <s v="Kinesiology"/>
    <s v="Senior"/>
    <n v="0"/>
    <x v="6"/>
    <x v="5"/>
    <s v="Keep"/>
    <s v="Lindsay"/>
  </r>
  <r>
    <n v="82466849"/>
    <s v="Nikki"/>
    <s v="Perez"/>
    <s v="nikkiv.perez@calbaptist.edu"/>
    <s v="California Baptist University"/>
    <d v="2026-04-06T19:02:00"/>
    <d v="2026-04-07T11:14:00"/>
    <n v="767094"/>
    <s v="Radiologic Sciences"/>
    <s v="Senior"/>
    <n v="0"/>
    <x v="6"/>
    <x v="5"/>
    <s v="Keep"/>
    <s v="Lindsay"/>
  </r>
  <r>
    <n v="82466981"/>
    <s v="Alexandria"/>
    <s v="Arellano"/>
    <s v="alexandrian.arellano@calbaptist.edu"/>
    <s v="California Baptist University"/>
    <d v="2026-04-06T19:18:00"/>
    <d v="2026-04-07T11:14:00"/>
    <n v="772432"/>
    <s v="Radiologic Sciences"/>
    <s v="Senior"/>
    <n v="0"/>
    <x v="6"/>
    <x v="5"/>
    <s v="Keep"/>
    <s v="Lindsay"/>
  </r>
  <r>
    <n v="82467463"/>
    <s v="Austin"/>
    <s v="Zavala"/>
    <s v="austinblake.zavala@calbaptist.edu"/>
    <s v="California Baptist University"/>
    <d v="2026-04-06T20:18:00"/>
    <d v="2026-04-07T11:15:00"/>
    <n v="760922"/>
    <s v="Nursing"/>
    <s v="Senior"/>
    <n v="0"/>
    <x v="6"/>
    <x v="8"/>
    <s v="Keep"/>
    <s v="Erick"/>
  </r>
  <r>
    <n v="82467467"/>
    <s v="Lizet"/>
    <s v="Martinez"/>
    <s v="lizet.martinez@calbaptist.edu"/>
    <s v="California Baptist University"/>
    <d v="2026-04-06T20:19:00"/>
    <d v="2026-04-07T11:15:00"/>
    <n v="759420"/>
    <s v="Nursing"/>
    <s v="Senior"/>
    <n v="0"/>
    <x v="6"/>
    <x v="8"/>
    <s v="Keep"/>
    <s v="Erick"/>
  </r>
  <r>
    <n v="82467582"/>
    <s v="Sebastian"/>
    <s v="Caballero"/>
    <s v="sebastian.caballero@calbaptist.edu"/>
    <s v="California Baptist University"/>
    <d v="2026-04-06T20:36:00"/>
    <d v="2026-04-07T11:05:00"/>
    <n v="753622"/>
    <s v="Nursing"/>
    <s v="Senior"/>
    <n v="0"/>
    <x v="6"/>
    <x v="8"/>
    <s v="Keep"/>
    <s v="Erick"/>
  </r>
  <r>
    <n v="82467722"/>
    <s v="Natalie"/>
    <s v="Nava"/>
    <s v="natalieceleste.nava@calbaptist.edu"/>
    <s v="California Baptist University"/>
    <d v="2026-04-06T20:54:00"/>
    <d v="2026-04-07T11:24:00"/>
    <n v="760465"/>
    <s v="Nutrition &amp; Food Science"/>
    <s v="Senior"/>
    <n v="0"/>
    <x v="6"/>
    <x v="5"/>
    <s v="Keep"/>
    <s v="Lindsay"/>
  </r>
  <r>
    <n v="82467985"/>
    <s v="Jalani"/>
    <s v="Blade"/>
    <s v="jalani.blade@calbaptist.edu"/>
    <s v="California Baptist University"/>
    <d v="2026-04-06T21:39:00"/>
    <d v="2026-04-07T11:34:00"/>
    <n v="801458"/>
    <s v="Kinesiology"/>
    <s v="Senior"/>
    <n v="0"/>
    <x v="6"/>
    <x v="5"/>
    <s v="Keep"/>
    <s v="Lindsay"/>
  </r>
  <r>
    <n v="82468040"/>
    <s v="Angela"/>
    <s v="Macias"/>
    <s v="angelapatricia.macias@calbaptist.edu"/>
    <s v="California Baptist University"/>
    <d v="2026-04-06T21:48:00"/>
    <d v="2026-04-07T11:05:00"/>
    <n v="738192"/>
    <s v="Nursing"/>
    <s v="Senior"/>
    <n v="0"/>
    <x v="6"/>
    <x v="8"/>
    <s v="Keep"/>
    <s v="Erick"/>
  </r>
  <r>
    <n v="82468172"/>
    <s v="Melanie"/>
    <s v="Alejandre"/>
    <s v="melanieailani.alejandre@calbaptist.edu"/>
    <s v="California Baptist University"/>
    <d v="2026-04-06T22:11:00"/>
    <d v="2026-04-07T12:20:00"/>
    <n v="754846"/>
    <s v="Nursing"/>
    <s v="Senior"/>
    <n v="0"/>
    <x v="6"/>
    <x v="8"/>
    <s v="Keep"/>
    <s v="Erick"/>
  </r>
  <r>
    <n v="82468556"/>
    <s v="Yury"/>
    <s v="Reynoso"/>
    <s v="yury.reynoso@calbaptist.edu"/>
    <s v="California Baptist University"/>
    <d v="2026-04-06T23:56:00"/>
    <d v="2026-04-07T12:38:00"/>
    <n v="777455"/>
    <s v="Nursing"/>
    <s v="Senior"/>
    <n v="0"/>
    <x v="6"/>
    <x v="8"/>
    <s v="Keep"/>
    <s v="Erick"/>
  </r>
  <r>
    <n v="82468578"/>
    <s v="Jasmine"/>
    <s v="Perez"/>
    <s v="jasmine.perez3@calbaptist.edu"/>
    <s v="California Baptist University"/>
    <m/>
    <d v="2026-04-07T12:16:00"/>
    <n v="794690"/>
    <s v="Health Science"/>
    <s v="Sophomore"/>
    <n v="0"/>
    <x v="6"/>
    <x v="5"/>
    <s v="Keep"/>
    <s v="Lindsay"/>
  </r>
  <r>
    <n v="82468742"/>
    <s v="Emily"/>
    <s v="Leon"/>
    <s v="emilyalexandra.leon@calbaptist.edu"/>
    <s v="California Baptist University"/>
    <d v="2026-04-07T01:54:00"/>
    <d v="2026-04-07T12:16:00"/>
    <n v="803878"/>
    <s v="Biomedical Sciences"/>
    <s v="Freshman"/>
    <n v="0"/>
    <x v="6"/>
    <x v="5"/>
    <s v="Keep"/>
    <s v="Lindsay"/>
  </r>
  <r>
    <n v="82469749"/>
    <s v="Ayah"/>
    <s v="Hamad"/>
    <s v="ayaha.hamad@calbaptist.edu"/>
    <s v="California Baptist University"/>
    <d v="2026-04-07T06:37:00"/>
    <d v="2026-04-07T12:16:00"/>
    <n v="774078"/>
    <s v="Biomedical Sciences"/>
    <s v="Senior"/>
    <n v="0"/>
    <x v="6"/>
    <x v="5"/>
    <s v="Keep"/>
    <s v="Lindsay"/>
  </r>
  <r>
    <n v="82470068"/>
    <s v="Katja"/>
    <s v="Young"/>
    <s v="katjan.young@calbaptist.edu"/>
    <s v="California Baptist University"/>
    <d v="2026-04-07T06:59:00"/>
    <d v="2026-04-07T12:21:00"/>
    <n v="774443"/>
    <s v="Exercise Science"/>
    <s v="Senior"/>
    <n v="0"/>
    <x v="6"/>
    <x v="5"/>
    <s v="Keep"/>
    <s v="Lindsay"/>
  </r>
  <r>
    <n v="82472119"/>
    <s v="Heather"/>
    <s v="MacDonald"/>
    <s v="heather.macdonald@calbaptist.edu"/>
    <s v="California Baptist University"/>
    <d v="2026-04-07T08:20:00"/>
    <d v="2026-04-07T12:21:00"/>
    <n v="754705"/>
    <s v="Athletic Training"/>
    <s v="Masters"/>
    <n v="0"/>
    <x v="6"/>
    <x v="5"/>
    <s v="Keep"/>
    <s v="Lindsay"/>
  </r>
  <r>
    <n v="82472823"/>
    <s v="Jessica"/>
    <s v="Rodriguez"/>
    <s v="jessicaesmeralda.rodriguez@calbaptist.edu"/>
    <s v="California Baptist University"/>
    <d v="2026-04-07T08:40:00"/>
    <d v="2026-04-07T11:12:00"/>
    <n v="767345"/>
    <s v="Nursing"/>
    <s v="Senior"/>
    <n v="0"/>
    <x v="6"/>
    <x v="8"/>
    <s v="Keep"/>
    <s v="Erick"/>
  </r>
  <r>
    <n v="82472849"/>
    <s v="Whitney"/>
    <s v="Harrison"/>
    <s v="whitneyscott.harrison@calbaptist.edu"/>
    <s v="California Baptist University"/>
    <d v="2026-04-07T08:41:00"/>
    <d v="2026-04-07T11:03:00"/>
    <n v="814482"/>
    <s v="Nursing"/>
    <s v="Masters"/>
    <n v="0"/>
    <x v="6"/>
    <x v="8"/>
    <s v="Keep"/>
    <s v="Erick"/>
  </r>
  <r>
    <n v="82475192"/>
    <s v="Nicholas"/>
    <s v="Quass"/>
    <s v="nicholas.quass@calbaptist.edu"/>
    <s v="California Baptist University"/>
    <d v="2026-04-07T09:39:00"/>
    <d v="2026-04-07T11:22:00"/>
    <n v="691190"/>
    <s v="Nursing"/>
    <s v="Senior"/>
    <n v="0"/>
    <x v="6"/>
    <x v="8"/>
    <s v="Keep"/>
    <s v="Erick"/>
  </r>
  <r>
    <n v="82475702"/>
    <s v="Alexander"/>
    <s v="Bungalon"/>
    <s v="alexander.bungalon@calbaptist.edu"/>
    <s v="California Baptist University"/>
    <d v="2026-04-07T09:54:00"/>
    <d v="2026-04-07T11:09:00"/>
    <n v="813309"/>
    <s v="Public Health"/>
    <s v="Masters"/>
    <n v="0"/>
    <x v="6"/>
    <x v="5"/>
    <s v="Keep"/>
    <s v="Lindsay"/>
  </r>
  <r>
    <n v="82477895"/>
    <s v="Amazia"/>
    <s v="David"/>
    <s v="amazia.david@calbaptist.edu"/>
    <s v="California Baptist University"/>
    <d v="2026-04-07T10:46:00"/>
    <d v="2026-04-07T11:08:00"/>
    <n v="791199"/>
    <s v="Health Science"/>
    <s v="Sophomore"/>
    <n v="0"/>
    <x v="6"/>
    <x v="5"/>
    <s v="Keep"/>
    <s v="Lindsay"/>
  </r>
  <r>
    <n v="82478469"/>
    <s v="Stephanie"/>
    <s v="Garcia"/>
    <s v="stephanie.garcia10@calbaptist.edu"/>
    <s v="California Baptist University"/>
    <m/>
    <d v="2026-04-07T10:59:00"/>
    <n v="792380"/>
    <s v="Speech Lang Pathology"/>
    <s v="Masters"/>
    <n v="0"/>
    <x v="6"/>
    <x v="5"/>
    <s v="Keep"/>
    <s v="Lindsay"/>
  </r>
  <r>
    <n v="82478484"/>
    <s v="Gabriel"/>
    <s v="Alvarado"/>
    <s v="gabrielisai.alvarado@calbaptist.edu"/>
    <s v="California Baptist University"/>
    <m/>
    <d v="2026-04-07T11:00:00"/>
    <n v="758657"/>
    <s v="Nursing"/>
    <s v="Junior"/>
    <n v="0"/>
    <x v="6"/>
    <x v="8"/>
    <s v="Keep"/>
    <s v="Erick"/>
  </r>
  <r>
    <n v="82478488"/>
    <s v="Sergio"/>
    <s v="Jimenez"/>
    <s v="sergioalexander.jimenez@calbaptist.edu"/>
    <s v="California Baptist University"/>
    <m/>
    <d v="2026-04-07T11:00:00"/>
    <n v="763526"/>
    <s v="Nursing"/>
    <s v="Senior"/>
    <n v="0"/>
    <x v="6"/>
    <x v="8"/>
    <s v="Keep"/>
    <s v="Erick"/>
  </r>
  <r>
    <n v="82478499"/>
    <s v="Katherine"/>
    <s v="Korolev"/>
    <s v="katherine.korolev@calbaptist.edu"/>
    <s v="California Baptist University"/>
    <m/>
    <d v="2026-04-07T11:00:00"/>
    <n v="781397"/>
    <s v="Healthcare Admin"/>
    <s v="Senior"/>
    <n v="0"/>
    <x v="6"/>
    <x v="5"/>
    <s v="Keep"/>
    <s v="Lindsay"/>
  </r>
  <r>
    <n v="82478513"/>
    <s v="Destiny"/>
    <s v="Thomas"/>
    <s v="destinyunique.thomas@calbaptist.edu"/>
    <s v="California Baptist University"/>
    <m/>
    <d v="2026-04-07T11:01:00"/>
    <n v="765491"/>
    <s v="Pre-Nursing Curriculum, Health &amp; Human Sciences"/>
    <s v="Senior"/>
    <n v="0"/>
    <x v="6"/>
    <x v="8"/>
    <s v="Keep"/>
    <s v="Erick"/>
  </r>
  <r>
    <n v="82478527"/>
    <s v="Mary"/>
    <s v="Goebel"/>
    <s v="maryeleeselynn.goebel@calbaptist.edu"/>
    <s v="California Baptist University"/>
    <m/>
    <d v="2026-04-07T11:01:00"/>
    <n v="743468"/>
    <s v="Nursing"/>
    <s v="Alumni"/>
    <n v="0"/>
    <x v="6"/>
    <x v="8"/>
    <s v="Keep"/>
    <s v="Erick"/>
  </r>
  <r>
    <n v="82478643"/>
    <s v="Thais"/>
    <s v="Olvera"/>
    <s v="thaisalexa.olvera@calbaptist.edu"/>
    <s v="California Baptist University"/>
    <m/>
    <d v="2026-04-07T11:03:00"/>
    <n v="740361"/>
    <s v="Nursing"/>
    <s v="Senior"/>
    <n v="0"/>
    <x v="6"/>
    <x v="8"/>
    <s v="Keep"/>
    <s v="Erick"/>
  </r>
  <r>
    <n v="82478731"/>
    <s v="Evelin"/>
    <s v="Bahena"/>
    <s v="evelinalicia.bahena@calbaptist.edu"/>
    <s v="California Baptist University"/>
    <m/>
    <d v="2026-04-07T11:05:00"/>
    <n v="729879"/>
    <s v="Nursing"/>
    <s v="Senior"/>
    <n v="0"/>
    <x v="6"/>
    <x v="8"/>
    <s v="Keep"/>
    <s v="Erick"/>
  </r>
  <r>
    <n v="82478748"/>
    <s v="Jailene"/>
    <s v="Lavandera"/>
    <s v="jailene.lavandera@calbaptist.edu"/>
    <s v="California Baptist University"/>
    <m/>
    <d v="2026-04-07T11:05:00"/>
    <n v="763986"/>
    <s v="Nursing"/>
    <s v="Senior"/>
    <n v="0"/>
    <x v="6"/>
    <x v="8"/>
    <s v="Keep"/>
    <s v="Erick"/>
  </r>
  <r>
    <n v="82478964"/>
    <s v="Ashley"/>
    <s v="Chavez"/>
    <s v="ashleymichell.chavez@calbaptist.edu"/>
    <s v="California Baptist University"/>
    <m/>
    <d v="2026-04-07T11:07:00"/>
    <n v="723025"/>
    <s v="Nursing"/>
    <s v="Alumni"/>
    <n v="0"/>
    <x v="6"/>
    <x v="8"/>
    <s v="Keep"/>
    <s v="Erick"/>
  </r>
  <r>
    <n v="82478981"/>
    <s v="Sofia"/>
    <s v="Warren"/>
    <s v="sofiaf.warren@calbaptist.edu"/>
    <s v="California Baptist University"/>
    <m/>
    <d v="2026-04-07T11:08:00"/>
    <n v="757246"/>
    <s v="Exercise Science"/>
    <s v="Senior"/>
    <n v="0"/>
    <x v="6"/>
    <x v="5"/>
    <s v="Keep"/>
    <s v="Lindsay"/>
  </r>
  <r>
    <n v="82479071"/>
    <s v="Lily"/>
    <s v="LoSchiavo"/>
    <s v="lilyg.loschiavo@calbaptist.edu"/>
    <s v="California Baptist University"/>
    <m/>
    <d v="2026-04-07T11:10:00"/>
    <n v="758936"/>
    <s v="Nursing"/>
    <s v="Senior"/>
    <n v="0"/>
    <x v="6"/>
    <x v="8"/>
    <s v="Keep"/>
    <s v="Erick"/>
  </r>
  <r>
    <n v="82479077"/>
    <s v="Joan"/>
    <s v="Kim"/>
    <s v="joan.kim@calbaptist.edu"/>
    <s v="California Baptist University"/>
    <m/>
    <d v="2026-04-07T11:10:00"/>
    <n v="794585"/>
    <s v="Speech Lang Pathology"/>
    <s v="Masters"/>
    <n v="0"/>
    <x v="6"/>
    <x v="5"/>
    <s v="Keep"/>
    <s v="Lindsay"/>
  </r>
  <r>
    <n v="82479129"/>
    <s v="Isaac"/>
    <s v="Mejia"/>
    <s v="isaac.mejia@calbaptist.edu"/>
    <s v="California Baptist University"/>
    <m/>
    <d v="2026-04-07T11:12:00"/>
    <n v="761172"/>
    <s v="Biomedical Sciences"/>
    <s v="Senior"/>
    <n v="0"/>
    <x v="6"/>
    <x v="5"/>
    <s v="Keep"/>
    <s v="Lindsay"/>
  </r>
  <r>
    <n v="82479177"/>
    <s v="Britney"/>
    <s v="Galan"/>
    <s v="britneytatiana.galan@calbaptist.edu"/>
    <s v="California Baptist University"/>
    <m/>
    <d v="2026-04-07T11:14:00"/>
    <n v="702658"/>
    <s v="Nursing"/>
    <s v="Alumni"/>
    <n v="0"/>
    <x v="6"/>
    <x v="8"/>
    <s v="Keep"/>
    <s v="Erick"/>
  </r>
  <r>
    <n v="82479257"/>
    <s v="Christopher"/>
    <s v="Green Jr"/>
    <s v="christopherllewellyn.greenjr@calbaptist.edu"/>
    <s v="California Baptist University"/>
    <m/>
    <d v="2026-04-07T11:16:00"/>
    <n v="724489"/>
    <s v="Nursing"/>
    <s v="Senior"/>
    <n v="0"/>
    <x v="6"/>
    <x v="8"/>
    <s v="Keep"/>
    <s v="Erick"/>
  </r>
  <r>
    <n v="82480680"/>
    <s v="Janine"/>
    <s v="Radoc"/>
    <s v="jcradoc@gmail.com"/>
    <s v="California Baptist University"/>
    <m/>
    <d v="2026-04-07T11:36:00"/>
    <n v="470365"/>
    <s v="Business Administration"/>
    <s v="Alumni"/>
    <n v="0"/>
    <x v="6"/>
    <x v="0"/>
    <s v="Keep"/>
    <s v="Ashley"/>
  </r>
  <r>
    <n v="82480968"/>
    <s v="Debbie"/>
    <s v="Dubon"/>
    <s v="debbie.dubon@calbaptist.edu"/>
    <s v="California Baptist University"/>
    <m/>
    <d v="2026-04-07T11:58:00"/>
    <n v="770750"/>
    <s v="Nursing"/>
    <s v="Senior"/>
    <n v="0"/>
    <x v="6"/>
    <x v="8"/>
    <s v="Keep"/>
    <s v="Erick"/>
  </r>
  <r>
    <n v="82480984"/>
    <s v="Mia"/>
    <s v="Ahulau"/>
    <s v="miadestiny.ahulau@calbaptist.edu"/>
    <s v="California Baptist University"/>
    <m/>
    <d v="2026-04-07T11:58:00"/>
    <n v="777675"/>
    <s v="Health Science"/>
    <s v="Junior"/>
    <n v="0"/>
    <x v="6"/>
    <x v="5"/>
    <s v="Keep"/>
    <s v="Lindsay"/>
  </r>
  <r>
    <n v="82481202"/>
    <s v="Joseph"/>
    <s v="Erdodi"/>
    <s v="joseph.erdodi@calbaptist.edu"/>
    <s v="California Baptist University"/>
    <m/>
    <d v="2026-04-07T12:13:00"/>
    <n v="795953"/>
    <s v="Kinesiology"/>
    <s v="Junior"/>
    <n v="0"/>
    <x v="6"/>
    <x v="5"/>
    <s v="Keep"/>
    <s v="Lindsay"/>
  </r>
  <r>
    <n v="82481227"/>
    <s v="Miryam"/>
    <s v="Sayes"/>
    <s v="miryammariokaisergeorge.sayes@calbaptist.edu"/>
    <s v="California Baptist University"/>
    <m/>
    <d v="2026-04-07T12:14:00"/>
    <n v="761124"/>
    <s v="Nursing"/>
    <s v="Senior"/>
    <n v="0"/>
    <x v="6"/>
    <x v="8"/>
    <s v="Keep"/>
    <s v="Erick"/>
  </r>
  <r>
    <n v="82481235"/>
    <s v="Andrew"/>
    <s v="Ramos"/>
    <s v="andrew.ramos@calbaptist.edu"/>
    <s v="California Baptist University"/>
    <m/>
    <d v="2026-04-07T12:14:00"/>
    <n v="736541"/>
    <s v="Nursing"/>
    <s v="Senior"/>
    <n v="0"/>
    <x v="6"/>
    <x v="8"/>
    <s v="Keep"/>
    <s v="Erick"/>
  </r>
  <r>
    <n v="82481261"/>
    <s v="Ruth"/>
    <s v="Lee"/>
    <s v="ruthsamen.lee@calbaptist.edu"/>
    <s v="California Baptist University"/>
    <m/>
    <d v="2026-04-07T12:15:00"/>
    <n v="723917"/>
    <s v="Speech Lang Pathology"/>
    <s v="Masters"/>
    <n v="0"/>
    <x v="6"/>
    <x v="5"/>
    <s v="Keep"/>
    <s v="Lindsay"/>
  </r>
  <r>
    <n v="82481280"/>
    <s v="Kristel"/>
    <s v="Mano"/>
    <s v="kristel.mano@calbaptist.edu"/>
    <s v="California Baptist University"/>
    <m/>
    <d v="2026-04-07T12:15:00"/>
    <n v="770823"/>
    <s v="Nursing"/>
    <s v="Senior"/>
    <n v="0"/>
    <x v="6"/>
    <x v="8"/>
    <s v="Keep"/>
    <s v="Erick"/>
  </r>
  <r>
    <n v="82481286"/>
    <s v="Hailey"/>
    <s v="Taylor"/>
    <s v="haileym.taylor@calbaptist.edu"/>
    <s v="California Baptist University"/>
    <m/>
    <d v="2026-04-07T12:15:00"/>
    <n v="789280"/>
    <s v="Nursing"/>
    <s v="Senior"/>
    <n v="0"/>
    <x v="6"/>
    <x v="8"/>
    <s v="Keep"/>
    <s v="Erick"/>
  </r>
  <r>
    <n v="82481301"/>
    <s v="Emily"/>
    <s v="Fuqua"/>
    <s v="emilyelizabeth.fuqua@calbaptist.edu"/>
    <s v="California Baptist University"/>
    <m/>
    <d v="2026-04-07T12:16:00"/>
    <n v="769005"/>
    <s v="Kinesiology"/>
    <s v="Senior"/>
    <n v="0"/>
    <x v="6"/>
    <x v="5"/>
    <s v="Keep"/>
    <s v="Lindsay"/>
  </r>
  <r>
    <n v="82481310"/>
    <s v="Giselle"/>
    <s v="Ayala"/>
    <s v="gisellenicole.ayala@calbaptist.edu"/>
    <s v="California Baptist University"/>
    <m/>
    <d v="2026-04-07T12:16:00"/>
    <n v="805681"/>
    <s v="Pre-Nursing Curriculum, Health &amp; Human Sciences"/>
    <s v="Freshman"/>
    <n v="0"/>
    <x v="6"/>
    <x v="8"/>
    <s v="Keep"/>
    <s v="Erick"/>
  </r>
  <r>
    <n v="82481352"/>
    <s v="Victoria"/>
    <s v="Watts"/>
    <s v="victoriak.watts@calbaptist.edu"/>
    <s v="California Baptist University"/>
    <m/>
    <d v="2026-04-07T12:18:00"/>
    <n v="778508"/>
    <s v="Exercise Science"/>
    <s v="Junior"/>
    <n v="0"/>
    <x v="6"/>
    <x v="5"/>
    <s v="Keep"/>
    <s v="Lindsay"/>
  </r>
  <r>
    <n v="82481360"/>
    <s v="Victor"/>
    <s v="Salgado"/>
    <s v="victorisaac.salgado@calbaptist.edu"/>
    <s v="California Baptist University"/>
    <m/>
    <d v="2026-04-07T12:18:00"/>
    <n v="765171"/>
    <s v="Social Work"/>
    <s v="Masters"/>
    <n v="0"/>
    <x v="6"/>
    <x v="4"/>
    <s v="Keep"/>
    <s v="Elizabeth"/>
  </r>
  <r>
    <n v="82481382"/>
    <s v="Shruti"/>
    <s v="Pathak"/>
    <s v="shruti.pathak@calbaptist.edu"/>
    <s v="California Baptist University"/>
    <m/>
    <d v="2026-04-07T12:19:00"/>
    <n v="807308"/>
    <s v="Kinesiology"/>
    <s v="Masters"/>
    <n v="0"/>
    <x v="6"/>
    <x v="5"/>
    <s v="Keep"/>
    <s v="Lindsay"/>
  </r>
  <r>
    <n v="82481387"/>
    <s v="Samriddhi Sudhanshu"/>
    <s v="Agarwal"/>
    <s v="samriddhisudhanshu.agarwal@calbaptist.edu"/>
    <s v="California Baptist University"/>
    <m/>
    <d v="2026-04-07T12:19:00"/>
    <n v="797843"/>
    <s v="Counseling Psychology"/>
    <s v="Masters"/>
    <n v="0"/>
    <x v="6"/>
    <x v="4"/>
    <s v="Keep"/>
    <s v="Elizabeth"/>
  </r>
  <r>
    <n v="82481403"/>
    <s v="Lauren"/>
    <s v="Hoang"/>
    <s v="laurenpeitzu.hoang@calbaptist.edu"/>
    <s v="California Baptist University"/>
    <m/>
    <d v="2026-04-07T12:20:00"/>
    <n v="803631"/>
    <s v="Biomedical Sciences"/>
    <s v="Freshman"/>
    <n v="0"/>
    <x v="6"/>
    <x v="5"/>
    <s v="Keep"/>
    <s v="Lindsay"/>
  </r>
  <r>
    <n v="82481418"/>
    <s v="Deborah"/>
    <s v="Muganza"/>
    <s v="deborahmusao.muganza@calbaptist.edu"/>
    <s v="California Baptist University"/>
    <m/>
    <d v="2026-04-07T12:20:00"/>
    <n v="791559"/>
    <s v="Biomedical Engineering"/>
    <s v="Senior"/>
    <n v="0"/>
    <x v="6"/>
    <x v="2"/>
    <s v="Keep"/>
    <s v="Danijel"/>
  </r>
  <r>
    <n v="82482210"/>
    <s v="Thomas"/>
    <s v="De La Vega"/>
    <s v="thomas.delavega@calbaptist.edu"/>
    <s v="California Baptist University"/>
    <m/>
    <d v="2026-04-07T12:46:00"/>
    <n v="771844"/>
    <s v="Electrical/Computer Engr"/>
    <s v="Senior"/>
    <n v="0"/>
    <x v="6"/>
    <x v="2"/>
    <s v="Keep"/>
    <s v="Danijel"/>
  </r>
  <r>
    <n v="82482280"/>
    <s v="Christelle"/>
    <s v="Johou Tchafa"/>
    <s v="christellelarissa.johoutchafa@calbaptist.edu"/>
    <s v="California Baptist University"/>
    <m/>
    <d v="2026-04-07T12:49:00"/>
    <n v="729349"/>
    <s v="Biomedical Sciences"/>
    <s v="Alumni"/>
    <n v="0"/>
    <x v="6"/>
    <x v="5"/>
    <s v="Keep"/>
    <s v="Lindsay"/>
  </r>
  <r>
    <n v="81549705"/>
    <s v="Md Naveed"/>
    <s v="Ahmed"/>
    <s v="mdnaveed.ahmed@calbaptist.edu"/>
    <s v="California Baptist University"/>
    <d v="2026-02-17T16:49:00"/>
    <d v="2026-04-15T13:17:00"/>
    <n v="796963"/>
    <s v="Information Tech Mgmt"/>
    <s v="Alumni"/>
    <n v="0"/>
    <x v="7"/>
    <x v="0"/>
    <s v="Keep"/>
    <s v="Ashley"/>
  </r>
  <r>
    <n v="81629307"/>
    <s v="TeAnna"/>
    <s v="Bermudez"/>
    <s v="teannamarie.bermudez@calbaptist.edu"/>
    <s v="California Baptist University"/>
    <d v="2026-02-19T13:48:00"/>
    <d v="2026-04-15T13:05:00"/>
    <n v="725845"/>
    <s v="Counseling Psychology"/>
    <s v="Alumni"/>
    <n v="0"/>
    <x v="7"/>
    <x v="4"/>
    <s v="Keep"/>
    <s v="Elizabeth"/>
  </r>
  <r>
    <n v="81740138"/>
    <s v="Lacey"/>
    <s v="Thibodeaux"/>
    <s v="laceylyn.thibodeaux@calbaptist.edu"/>
    <s v="California Baptist University"/>
    <d v="2026-02-24T13:42:00"/>
    <d v="2026-04-15T13:48:00"/>
    <n v="780291"/>
    <s v="Aviation Management"/>
    <s v="Senior"/>
    <n v="0"/>
    <x v="7"/>
    <x v="2"/>
    <s v="Keep"/>
    <s v="Danijel"/>
  </r>
  <r>
    <n v="81970751"/>
    <s v="Alyssa"/>
    <s v="Malinowski"/>
    <s v="alyssataylor.malinowski@calbaptist.edu"/>
    <s v="California Baptist University"/>
    <d v="2026-03-04T18:42:00"/>
    <d v="2026-04-15T13:09:00"/>
    <n v="790865"/>
    <s v="Business Administration"/>
    <s v="Junior"/>
    <n v="0"/>
    <x v="7"/>
    <x v="0"/>
    <s v="Keep"/>
    <s v="Ashley"/>
  </r>
  <r>
    <n v="82157123"/>
    <s v="Matthew"/>
    <s v="Marks"/>
    <s v="matthewb.marks@calbaptist.edu"/>
    <s v="California Baptist University"/>
    <d v="2026-03-17T18:14:00"/>
    <d v="2026-04-15T13:13:00"/>
    <n v="761886"/>
    <s v="Business Administration"/>
    <s v="Senior"/>
    <n v="0"/>
    <x v="7"/>
    <x v="0"/>
    <s v="Keep"/>
    <s v="Ashley"/>
  </r>
  <r>
    <n v="82244808"/>
    <s v="Musaib"/>
    <s v="Kamil"/>
    <s v="musaib.kamil@calbaptist.edu"/>
    <s v="California Baptist University"/>
    <d v="2026-03-23T16:38:00"/>
    <d v="2026-04-15T14:15:00"/>
    <n v="801768"/>
    <s v="Forensic Psychology"/>
    <s v="Masters"/>
    <n v="0"/>
    <x v="7"/>
    <x v="4"/>
    <s v="Keep"/>
    <s v="Elizabeth"/>
  </r>
  <r>
    <n v="82274935"/>
    <s v="Kip"/>
    <s v="Park"/>
    <s v="kipung.park@calbaptist.edu"/>
    <s v="California Baptist University"/>
    <d v="2026-03-24T19:31:00"/>
    <d v="2026-04-15T14:20:00"/>
    <n v="779407"/>
    <s v="Computer Science"/>
    <s v="Senior"/>
    <n v="0"/>
    <x v="7"/>
    <x v="2"/>
    <s v="Keep"/>
    <s v="Danijel"/>
  </r>
  <r>
    <n v="82327025"/>
    <s v="Eduardo"/>
    <s v="Flores"/>
    <s v="eduardodaniel.flores@calbaptist.edu"/>
    <s v="California Baptist University"/>
    <d v="2026-03-26T19:47:00"/>
    <d v="2026-04-15T14:03:00"/>
    <n v="814869"/>
    <s v="Business Administration"/>
    <s v="Masters"/>
    <n v="0"/>
    <x v="7"/>
    <x v="0"/>
    <s v="Keep"/>
    <s v="Ashley"/>
  </r>
  <r>
    <n v="82343543"/>
    <s v="Kyla"/>
    <s v="Cutler"/>
    <s v="kyla.cutler@calbaptist.edu"/>
    <s v="California Baptist University"/>
    <d v="2026-03-28T14:25:00"/>
    <d v="2026-04-15T13:18:00"/>
    <n v="786834"/>
    <s v="Health Science"/>
    <s v="Sophomore"/>
    <n v="0"/>
    <x v="7"/>
    <x v="5"/>
    <s v="Keep"/>
    <s v="Lindsay"/>
  </r>
  <r>
    <n v="82365670"/>
    <s v="Michael"/>
    <s v="Baik"/>
    <s v="michaelsueng.baik@calbaptist.edu"/>
    <s v="California Baptist University"/>
    <d v="2026-03-30T17:07:00"/>
    <d v="2026-04-15T12:57:00"/>
    <n v="812116"/>
    <s v="Education"/>
    <s v="Masters"/>
    <n v="0"/>
    <x v="7"/>
    <x v="9"/>
    <s v="Keep"/>
    <s v="Ladonna"/>
  </r>
  <r>
    <n v="82368114"/>
    <s v="Fernando"/>
    <s v="Mancera"/>
    <s v="fernandoandrey.mancera@calbaptist.edu"/>
    <s v="California Baptist University"/>
    <d v="2026-03-30T21:00:00"/>
    <d v="2026-04-15T14:16:00"/>
    <n v="791599"/>
    <s v="Actuarial Science, Christian Studies"/>
    <s v="Sophomore"/>
    <n v="0"/>
    <x v="7"/>
    <x v="3"/>
    <s v="Keep"/>
    <s v="Erick"/>
  </r>
  <r>
    <n v="82373710"/>
    <s v="Stephanie"/>
    <s v="Duttera"/>
    <s v="stephaniemarie.duttera@calbaptist.edu"/>
    <s v="California Baptist University"/>
    <d v="2026-03-31T09:00:00"/>
    <d v="2026-04-15T13:06:00"/>
    <n v="773692"/>
    <s v="Business Administration"/>
    <s v="Senior"/>
    <n v="0"/>
    <x v="7"/>
    <x v="0"/>
    <s v="Keep"/>
    <s v="Ashley"/>
  </r>
  <r>
    <n v="82377340"/>
    <s v="Lakiysha"/>
    <s v="Ballard"/>
    <s v="lakiysharene.ballard@calbaptist.edu"/>
    <s v="California Baptist University"/>
    <d v="2026-03-31T10:41:00"/>
    <d v="2026-04-15T13:02:00"/>
    <n v="746652"/>
    <s v="Counseling Psychology"/>
    <s v="Masters"/>
    <n v="0"/>
    <x v="7"/>
    <x v="4"/>
    <s v="Keep"/>
    <s v="Elizabeth"/>
  </r>
  <r>
    <n v="82378332"/>
    <s v="Karla"/>
    <s v="Lozano"/>
    <s v="karla.lozano@calbaptist.edu"/>
    <s v="California Baptist University"/>
    <d v="2026-03-31T11:09:00"/>
    <d v="2026-04-15T13:43:00"/>
    <n v="782957"/>
    <s v="School Psychology"/>
    <s v="Masters"/>
    <n v="0"/>
    <x v="7"/>
    <x v="4"/>
    <s v="Keep"/>
    <s v="Elizabeth"/>
  </r>
  <r>
    <n v="82382838"/>
    <s v="John"/>
    <s v="Frazier"/>
    <s v="johnderrick.frazier@calbaptist.edu"/>
    <s v="California Baptist University"/>
    <d v="2026-03-31T13:16:00"/>
    <d v="2026-04-15T12:58:00"/>
    <n v="750254"/>
    <s v="Public Administration"/>
    <s v="Masters"/>
    <n v="0"/>
    <x v="7"/>
    <x v="1"/>
    <s v="Keep"/>
    <s v="Ashley"/>
  </r>
  <r>
    <n v="82388408"/>
    <s v="Caleb"/>
    <s v="Smalley"/>
    <s v="calebr.smalley@calbaptist.edu"/>
    <s v="California Baptist University"/>
    <d v="2026-03-31T18:18:00"/>
    <d v="2026-04-15T13:13:00"/>
    <n v="784430"/>
    <s v="Graphic Design &amp; Vis Exp, Christian Studies"/>
    <s v="Junior"/>
    <n v="0"/>
    <x v="7"/>
    <x v="6"/>
    <s v="Keep"/>
    <s v="Danijel"/>
  </r>
  <r>
    <n v="82390259"/>
    <s v="Jesi"/>
    <s v="Zavala"/>
    <s v="jesi.zavala@calbaptist.edu"/>
    <s v="California Baptist University"/>
    <d v="2026-03-31T22:55:00"/>
    <d v="2026-04-15T14:04:00"/>
    <n v="797370"/>
    <s v="Psychology"/>
    <s v="Senior"/>
    <n v="0"/>
    <x v="7"/>
    <x v="4"/>
    <s v="Keep"/>
    <s v="Elizabeth"/>
  </r>
  <r>
    <n v="82395141"/>
    <s v="Jisauri"/>
    <s v="Duarte"/>
    <s v="jisauriivan.duarte@calbaptist.edu"/>
    <s v="California Baptist University"/>
    <d v="2026-04-01T08:26:00"/>
    <d v="2026-04-15T13:30:00"/>
    <n v="773295"/>
    <s v="Construction Management"/>
    <s v="Junior"/>
    <n v="0"/>
    <x v="7"/>
    <x v="2"/>
    <s v="Keep"/>
    <s v="Danijel"/>
  </r>
  <r>
    <n v="82395364"/>
    <s v="Brayden"/>
    <s v="Shumate"/>
    <s v="braydenjohn.shumate@calbaptist.edu"/>
    <s v="California Baptist University"/>
    <d v="2026-04-01T08:32:00"/>
    <d v="2026-04-15T13:27:00"/>
    <n v="788185"/>
    <s v="Criminal Justice"/>
    <s v="Senior"/>
    <n v="0"/>
    <x v="7"/>
    <x v="1"/>
    <s v="Keep"/>
    <s v="Ashley"/>
  </r>
  <r>
    <n v="82399211"/>
    <s v="Damini Victoria"/>
    <s v="Law Ghanshyani"/>
    <s v="daminivictoria.lawghanshyani@calbaptist.edu"/>
    <s v="California Baptist University"/>
    <d v="2026-04-01T10:07:00"/>
    <d v="2026-04-15T13:51:00"/>
    <n v="764365"/>
    <s v="Graphic Design &amp; Vis Exp"/>
    <s v="Senior"/>
    <n v="0"/>
    <x v="7"/>
    <x v="6"/>
    <s v="Keep"/>
    <s v="Danijel"/>
  </r>
  <r>
    <n v="82405024"/>
    <s v="Jeremy"/>
    <s v="Cheng"/>
    <s v="jeremyethan.cheng@calbaptist.edu"/>
    <s v="California Baptist University"/>
    <d v="2026-04-01T11:54:00"/>
    <d v="2026-04-15T13:21:00"/>
    <n v="761449"/>
    <s v="Creative Writing"/>
    <s v="Senior"/>
    <n v="0"/>
    <x v="7"/>
    <x v="1"/>
    <s v="Keep"/>
    <s v="Ashley"/>
  </r>
  <r>
    <n v="82415612"/>
    <s v="Ryan"/>
    <s v="Vang"/>
    <s v="ryant.vang@calbaptist.edu"/>
    <s v="California Baptist University"/>
    <d v="2026-04-01T21:07:00"/>
    <d v="2026-04-15T13:02:00"/>
    <n v="775664"/>
    <s v="Mechanical Engineering"/>
    <s v="Junior"/>
    <n v="0"/>
    <x v="7"/>
    <x v="2"/>
    <s v="Keep"/>
    <s v="Danijel"/>
  </r>
  <r>
    <n v="82442371"/>
    <s v="Robert"/>
    <s v="Reveles"/>
    <s v="robert.reveles@calbaptist.edu"/>
    <s v="California Baptist University"/>
    <d v="2026-04-03T21:11:00"/>
    <d v="2026-04-15T13:26:00"/>
    <n v="795336"/>
    <s v="Counseling Psychology"/>
    <s v="Masters"/>
    <n v="0"/>
    <x v="7"/>
    <x v="4"/>
    <s v="Keep"/>
    <s v="Elizabeth"/>
  </r>
  <r>
    <n v="82473338"/>
    <s v="Drew"/>
    <s v="Harris"/>
    <s v="andrewc.harris@calbaptist.edu"/>
    <s v="California Baptist University"/>
    <d v="2026-04-07T08:56:00"/>
    <d v="2026-04-15T13:25:00"/>
    <n v="772589"/>
    <s v="Mechanical Engineering"/>
    <s v="Senior"/>
    <n v="0"/>
    <x v="7"/>
    <x v="2"/>
    <s v="Keep"/>
    <s v="Danijel"/>
  </r>
  <r>
    <n v="82505651"/>
    <s v="Julio"/>
    <s v="Renteria"/>
    <s v="julio.renteria@calbaptist.edu"/>
    <s v="California Baptist University"/>
    <d v="2026-04-08T12:24:00"/>
    <d v="2026-04-15T13:00:00"/>
    <n v="789992"/>
    <s v="Business Administration"/>
    <s v="Alumni"/>
    <n v="0"/>
    <x v="7"/>
    <x v="0"/>
    <s v="Keep"/>
    <s v="Ashley"/>
  </r>
  <r>
    <n v="82510395"/>
    <s v="Joshua"/>
    <s v="LoSchiavo"/>
    <s v="joshua.loschiavo@calbaptist.edu"/>
    <s v="California Baptist University"/>
    <d v="2026-04-08T14:52:00"/>
    <d v="2026-04-15T13:05:00"/>
    <n v="764308"/>
    <s v="Business Administration"/>
    <s v="Senior"/>
    <n v="0"/>
    <x v="7"/>
    <x v="0"/>
    <s v="Keep"/>
    <s v="Ashley"/>
  </r>
  <r>
    <n v="82515645"/>
    <s v="Aubrey"/>
    <s v="Montoya"/>
    <s v="aubreymarie.montoya@calbaptist.edu"/>
    <s v="California Baptist University"/>
    <d v="2026-04-08T22:39:00"/>
    <d v="2026-04-15T12:58:00"/>
    <n v="783499"/>
    <s v="Illustration"/>
    <s v="Junior"/>
    <n v="0"/>
    <x v="7"/>
    <x v="6"/>
    <s v="Keep"/>
    <s v="Danijel"/>
  </r>
  <r>
    <n v="82536141"/>
    <s v="Wera"/>
    <s v="Agasaro"/>
    <s v="wera.agasaro@calbaptist.edu"/>
    <s v="California Baptist University"/>
    <d v="2026-04-09T18:29:00"/>
    <d v="2026-04-15T13:36:00"/>
    <n v="795016"/>
    <s v="Indstrl Organiztnl Psych"/>
    <s v="Masters"/>
    <n v="0"/>
    <x v="7"/>
    <x v="4"/>
    <s v="Keep"/>
    <s v="Elizabeth"/>
  </r>
  <r>
    <n v="82549340"/>
    <s v="Josiah"/>
    <s v="Berryman"/>
    <s v="josiah.berryman@calbaptist.edu"/>
    <s v="California Baptist University"/>
    <d v="2026-04-11T11:23:00"/>
    <d v="2026-04-15T14:40:00"/>
    <n v="802823"/>
    <s v="Mechanical Engineering"/>
    <s v="Sophomore"/>
    <n v="0"/>
    <x v="7"/>
    <x v="2"/>
    <s v="Keep"/>
    <s v="Danijel"/>
  </r>
  <r>
    <n v="82552886"/>
    <s v="Liliana"/>
    <s v="Leaman"/>
    <s v="lilianaj.leaman@calbaptist.edu"/>
    <s v="California Baptist University"/>
    <d v="2026-04-12T15:49:00"/>
    <d v="2026-04-15T14:02:00"/>
    <n v="775375"/>
    <s v="Mechanical Engineering"/>
    <s v="Senior"/>
    <n v="0"/>
    <x v="7"/>
    <x v="2"/>
    <s v="Keep"/>
    <s v="Danijel"/>
  </r>
  <r>
    <n v="82567636"/>
    <s v="Richard"/>
    <s v="Iniguez"/>
    <s v="richard.iniguez@calbaptist.edu"/>
    <s v="California Baptist University"/>
    <d v="2026-04-13T13:57:00"/>
    <d v="2026-04-15T13:05:00"/>
    <n v="785060"/>
    <s v="Accounting"/>
    <s v="Sophomore"/>
    <n v="0"/>
    <x v="7"/>
    <x v="0"/>
    <s v="Keep"/>
    <s v="Ashley"/>
  </r>
  <r>
    <n v="82569423"/>
    <s v="Jessalyn"/>
    <s v="Qualls"/>
    <s v="jessalyndawn.qualls@calbaptist.edu"/>
    <s v="California Baptist University"/>
    <d v="2026-04-13T15:44:00"/>
    <d v="2026-04-15T13:23:00"/>
    <n v="789885"/>
    <s v="Creative Writing"/>
    <s v="Sophomore"/>
    <n v="0"/>
    <x v="7"/>
    <x v="1"/>
    <s v="Keep"/>
    <s v="Ashley"/>
  </r>
  <r>
    <n v="82579233"/>
    <s v="Donavin"/>
    <s v="Tuiteleleapaga"/>
    <s v="donavinsimi.tuiteleleapaga@calbaptist.edu"/>
    <s v="California Baptist University"/>
    <d v="2026-04-14T09:56:00"/>
    <d v="2026-04-15T13:42:00"/>
    <n v="392056"/>
    <s v="Information Tech Mgmt"/>
    <s v="Masters"/>
    <n v="0"/>
    <x v="7"/>
    <x v="0"/>
    <s v="Keep"/>
    <s v="Ashley"/>
  </r>
  <r>
    <n v="82579695"/>
    <s v="Andrew"/>
    <s v="Johnstone"/>
    <s v="andrew.johnstone@calbaptist.edu"/>
    <s v="California Baptist University"/>
    <d v="2026-04-14T10:05:00"/>
    <d v="2026-04-15T12:57:00"/>
    <n v="778444"/>
    <s v="Electrical/Computer Engr"/>
    <s v="Senior"/>
    <n v="0"/>
    <x v="7"/>
    <x v="2"/>
    <s v="Keep"/>
    <s v="Danijel"/>
  </r>
  <r>
    <n v="82579758"/>
    <s v="Cheyenne"/>
    <s v="Webster-Leyva"/>
    <s v="cheyenner.websterleyva@calbaptist.edu"/>
    <s v="California Baptist University"/>
    <d v="2026-04-14T10:06:00"/>
    <d v="2026-04-15T13:56:00"/>
    <n v="795335"/>
    <s v="Counseling Psychology"/>
    <s v="Masters"/>
    <n v="0"/>
    <x v="7"/>
    <x v="4"/>
    <s v="Keep"/>
    <s v="Elizabeth"/>
  </r>
  <r>
    <n v="82582047"/>
    <s v="Izabel"/>
    <s v="Franco"/>
    <s v="izabelamaris.franco@calbaptist.edu"/>
    <s v="California Baptist University"/>
    <d v="2026-04-14T11:10:00"/>
    <d v="2026-04-15T13:11:00"/>
    <n v="777480"/>
    <s v="Christian Studies, Spanish"/>
    <s v="Senior"/>
    <n v="0"/>
    <x v="7"/>
    <x v="3"/>
    <s v="Keep"/>
    <s v="Erick"/>
  </r>
  <r>
    <n v="82586530"/>
    <s v="Emely"/>
    <s v="Fajardo"/>
    <s v="emelyavigail.fajardo@calbaptist.edu"/>
    <s v="California Baptist University"/>
    <d v="2026-04-14T13:21:00"/>
    <d v="2026-04-15T13:01:00"/>
    <n v="798810"/>
    <s v="Criminal Justice"/>
    <s v="Freshman"/>
    <n v="0"/>
    <x v="7"/>
    <x v="1"/>
    <s v="Keep"/>
    <s v="Ashley"/>
  </r>
  <r>
    <n v="82587038"/>
    <s v="Erick"/>
    <s v="Hernandez Villarruel"/>
    <s v="erick.hernandezvillarruel@calbaptist.edu"/>
    <s v="California Baptist University"/>
    <d v="2026-04-14T13:43:00"/>
    <d v="2026-04-15T13:45:00"/>
    <n v="763639"/>
    <s v="Political Science, Philosophy"/>
    <s v="Senior"/>
    <n v="0"/>
    <x v="7"/>
    <x v="1"/>
    <s v="Keep"/>
    <s v="Ashley"/>
  </r>
  <r>
    <n v="82589556"/>
    <s v="Michael"/>
    <s v="Muoio"/>
    <s v="michael.muoio@calbaptist.edu"/>
    <s v="California Baptist University"/>
    <d v="2026-04-14T15:15:00"/>
    <d v="2026-04-15T12:55:00"/>
    <n v="786312"/>
    <s v="Political Science"/>
    <s v="Senior"/>
    <n v="0"/>
    <x v="7"/>
    <x v="1"/>
    <s v="Keep"/>
    <s v="Ashley"/>
  </r>
  <r>
    <n v="82591527"/>
    <s v="Nicholas"/>
    <s v="Valle"/>
    <s v="nicholasgraff.valle@calbaptist.edu"/>
    <s v="California Baptist University"/>
    <d v="2026-04-14T16:57:00"/>
    <d v="2026-04-15T13:01:00"/>
    <n v="773647"/>
    <s v="Electrical/Computer Engr"/>
    <s v="Senior"/>
    <n v="0"/>
    <x v="7"/>
    <x v="2"/>
    <s v="Keep"/>
    <s v="Danijel"/>
  </r>
  <r>
    <n v="82592220"/>
    <s v="Haneul"/>
    <s v="Kim"/>
    <s v="haneul.kim@calbaptist.edu"/>
    <s v="California Baptist University"/>
    <d v="2026-04-14T17:45:00"/>
    <d v="2026-04-15T14:20:00"/>
    <n v="774117"/>
    <s v="Computer Science"/>
    <s v="Senior"/>
    <n v="0"/>
    <x v="7"/>
    <x v="2"/>
    <s v="Keep"/>
    <s v="Danijel"/>
  </r>
  <r>
    <n v="82592800"/>
    <s v="Alyssa"/>
    <s v="Garcia"/>
    <s v="alyssanoemi.garcia@calbaptist.edu"/>
    <s v="California Baptist University"/>
    <d v="2026-04-14T19:06:00"/>
    <d v="2026-04-15T13:06:00"/>
    <n v="813662"/>
    <s v="Sociology"/>
    <s v="Junior"/>
    <n v="0"/>
    <x v="7"/>
    <x v="4"/>
    <s v="Keep"/>
    <s v="Elizabeth"/>
  </r>
  <r>
    <n v="82593093"/>
    <s v="Abigail"/>
    <s v="Bernal"/>
    <s v="abigailgodina.bernal@calbaptist.edu"/>
    <s v="California Baptist University"/>
    <d v="2026-04-14T19:52:00"/>
    <d v="2026-04-15T14:08:00"/>
    <n v="788536"/>
    <s v="Business Administration"/>
    <s v="Junior"/>
    <n v="0"/>
    <x v="7"/>
    <x v="0"/>
    <s v="Keep"/>
    <s v="Ashley"/>
  </r>
  <r>
    <n v="82593388"/>
    <s v="Cole"/>
    <s v="Garland"/>
    <s v="colem.garland@calbaptist.edu"/>
    <s v="California Baptist University"/>
    <d v="2026-04-14T20:45:00"/>
    <d v="2026-04-15T12:55:00"/>
    <n v="758312"/>
    <s v="Environmental Science"/>
    <s v="Senior"/>
    <n v="0"/>
    <x v="7"/>
    <x v="1"/>
    <s v="Keep"/>
    <s v="Ashley"/>
  </r>
  <r>
    <n v="82593795"/>
    <s v="Rene"/>
    <s v="Sanchez"/>
    <s v="renealexander.sanchez@calbaptist.edu"/>
    <s v="California Baptist University"/>
    <d v="2026-04-14T22:15:00"/>
    <d v="2026-04-15T14:18:00"/>
    <n v="477349"/>
    <s v="Marketing"/>
    <s v="Alumni"/>
    <n v="0"/>
    <x v="7"/>
    <x v="0"/>
    <s v="Keep"/>
    <s v="Ashley"/>
  </r>
  <r>
    <n v="82594006"/>
    <s v="Joshua"/>
    <s v="Baeza"/>
    <s v="joshuaalexander.baeza@calbaptist.edu"/>
    <s v="California Baptist University"/>
    <d v="2026-04-14T23:14:00"/>
    <d v="2026-04-15T13:38:00"/>
    <n v="782008"/>
    <s v="Computer Science"/>
    <s v="Senior"/>
    <n v="0"/>
    <x v="7"/>
    <x v="2"/>
    <s v="Keep"/>
    <s v="Danijel"/>
  </r>
  <r>
    <n v="82602364"/>
    <s v="Shane"/>
    <s v="Sodia"/>
    <s v="shanepatrick.sodia@calbaptist.edu"/>
    <s v="California Baptist University"/>
    <d v="2026-04-15T08:29:00"/>
    <d v="2026-04-15T13:02:00"/>
    <n v="720461"/>
    <s v="Business Administration"/>
    <s v="Senior"/>
    <n v="0"/>
    <x v="7"/>
    <x v="0"/>
    <s v="Keep"/>
    <s v="Ashley"/>
  </r>
  <r>
    <n v="82606784"/>
    <s v="Jack"/>
    <s v="Riggs"/>
    <s v="jackezekiel.riggs@calbaptist.edu"/>
    <s v="California Baptist University"/>
    <d v="2026-04-15T09:59:00"/>
    <d v="2026-04-15T13:17:00"/>
    <n v="802063"/>
    <s v="Undeclared"/>
    <s v="Freshman"/>
    <n v="0"/>
    <x v="7"/>
    <x v="10"/>
    <s v="Keep"/>
    <s v="None"/>
  </r>
  <r>
    <n v="82607653"/>
    <s v="Alejandro G."/>
    <s v="Gomez"/>
    <s v="alejandrog.gomez@calbaptist.edu"/>
    <s v="California Baptist University"/>
    <d v="2026-04-15T10:19:00"/>
    <d v="2026-04-15T14:27:00"/>
    <n v="699188"/>
    <s v="Mechanical Engineering"/>
    <s v="Senior"/>
    <n v="0"/>
    <x v="7"/>
    <x v="2"/>
    <s v="Keep"/>
    <s v="Danijel"/>
  </r>
  <r>
    <n v="82608798"/>
    <s v="Ki-Sang"/>
    <s v="Park"/>
    <s v="kisang.park@calbaptist.edu"/>
    <s v="California Baptist University"/>
    <d v="2026-04-15T10:45:00"/>
    <d v="2026-04-15T14:04:00"/>
    <n v="741454"/>
    <s v="Philosophy, Accounting"/>
    <s v="Sophomore"/>
    <n v="0"/>
    <x v="7"/>
    <x v="1"/>
    <s v="Keep"/>
    <s v="Ashley"/>
  </r>
  <r>
    <n v="82609553"/>
    <s v="Christina"/>
    <s v="Cortez"/>
    <s v="christinae.cortez@calbaptist.edu"/>
    <s v="California Baptist University"/>
    <d v="2026-04-15T11:05:00"/>
    <d v="2026-04-15T13:24:00"/>
    <n v="795721"/>
    <s v="Forensic Psychology"/>
    <s v="Masters"/>
    <n v="0"/>
    <x v="7"/>
    <x v="4"/>
    <s v="Keep"/>
    <s v="Elizabeth"/>
  </r>
  <r>
    <n v="82609890"/>
    <s v="Seyeon"/>
    <s v="Park"/>
    <s v="seyeon.park@calbaptist.edu"/>
    <s v="California Baptist University"/>
    <d v="2026-04-15T11:13:00"/>
    <d v="2026-04-15T13:44:00"/>
    <n v="776473"/>
    <s v="Business Administration, Intercultural Studies"/>
    <s v="Junior"/>
    <n v="0"/>
    <x v="7"/>
    <x v="0"/>
    <s v="Keep"/>
    <s v="Ashley"/>
  </r>
  <r>
    <n v="82614501"/>
    <s v="Daniel"/>
    <s v="Miller"/>
    <s v="daniel.miller@calbaptist.edu"/>
    <s v="California Baptist University"/>
    <m/>
    <d v="2026-04-15T12:56:00"/>
    <n v="795125"/>
    <s v="Electrical/Computer Engr"/>
    <s v="Senior"/>
    <n v="0"/>
    <x v="7"/>
    <x v="2"/>
    <s v="Keep"/>
    <s v="Danijel"/>
  </r>
  <r>
    <n v="82614523"/>
    <s v="Jacob"/>
    <s v="Wall"/>
    <s v="jacobwall144@gmail.com"/>
    <s v="California Baptist University"/>
    <m/>
    <d v="2026-04-15T12:57:00"/>
    <n v="763831"/>
    <s v="Criminal Justice"/>
    <s v="Alumni"/>
    <n v="0"/>
    <x v="7"/>
    <x v="1"/>
    <s v="Keep"/>
    <s v="Ashley"/>
  </r>
  <r>
    <n v="82614720"/>
    <s v="George"/>
    <s v="Orozco"/>
    <s v="george.orozco@calbaptist.edu"/>
    <s v="California Baptist University"/>
    <m/>
    <d v="2026-04-15T13:02:00"/>
    <n v="782047"/>
    <s v="Accounting"/>
    <s v="Junior"/>
    <n v="0"/>
    <x v="7"/>
    <x v="0"/>
    <s v="Keep"/>
    <s v="Ashley"/>
  </r>
  <r>
    <n v="82614807"/>
    <s v="Dominic"/>
    <s v="Maldonado"/>
    <s v="dominic.maldonado@calbaptist.edu"/>
    <s v="California Baptist University"/>
    <m/>
    <d v="2026-04-15T13:05:00"/>
    <n v="794117"/>
    <s v="Social Work"/>
    <s v="Masters"/>
    <n v="0"/>
    <x v="7"/>
    <x v="4"/>
    <s v="Keep"/>
    <s v="Elizabeth"/>
  </r>
  <r>
    <n v="82614912"/>
    <s v="Ami_Somadatta"/>
    <s v="Nhawkar"/>
    <s v="amisomadatta.nhawkar@calbaptist.edu"/>
    <s v="California Baptist University"/>
    <m/>
    <d v="2026-04-15T13:08:00"/>
    <n v="779308"/>
    <s v="Forensic Psychology"/>
    <s v="Masters"/>
    <n v="0"/>
    <x v="7"/>
    <x v="4"/>
    <s v="Keep"/>
    <s v="Elizabeth"/>
  </r>
  <r>
    <n v="82614927"/>
    <s v="Brenda"/>
    <s v="De La Rocha Beltran"/>
    <s v="bdelarochabeltran@calbaptist.edu"/>
    <s v="California Baptist University"/>
    <m/>
    <d v="2026-04-15T13:09:00"/>
    <n v="767850"/>
    <s v="Business Administration"/>
    <s v="Doctorate"/>
    <n v="0"/>
    <x v="7"/>
    <x v="0"/>
    <s v="Keep"/>
    <s v="Ashley"/>
  </r>
  <r>
    <n v="82614984"/>
    <s v="Michael"/>
    <s v="Pettiford"/>
    <s v="michaelxavier.pettiford@calbaptist.edu"/>
    <s v="California Baptist University"/>
    <m/>
    <d v="2026-04-15T13:10:00"/>
    <n v="811242"/>
    <s v="Electrical/Computer Engr"/>
    <s v="Sophomore"/>
    <n v="0"/>
    <x v="7"/>
    <x v="2"/>
    <s v="Keep"/>
    <s v="Danijel"/>
  </r>
  <r>
    <n v="82615049"/>
    <s v="Naomi"/>
    <s v="Gipson"/>
    <s v="naomi.gipson@calbaptist.edu"/>
    <s v="California Baptist University"/>
    <m/>
    <d v="2026-04-15T13:12:00"/>
    <n v="795513"/>
    <s v="Sport and Perf Psych"/>
    <s v="Alumni"/>
    <n v="0"/>
    <x v="7"/>
    <x v="4"/>
    <s v="Keep"/>
    <s v="Elizabeth"/>
  </r>
  <r>
    <n v="82615172"/>
    <s v="Juan"/>
    <s v="Plancarte"/>
    <s v="juanpedro.plancarte@calbaptist.edu"/>
    <s v="California Baptist University"/>
    <m/>
    <d v="2026-04-15T13:18:00"/>
    <n v="712006"/>
    <s v="Social Work"/>
    <s v="Masters"/>
    <n v="0"/>
    <x v="7"/>
    <x v="4"/>
    <s v="Keep"/>
    <s v="Elizabeth"/>
  </r>
  <r>
    <n v="82615247"/>
    <s v="Karyn"/>
    <s v="Sanner"/>
    <s v="karyntaniya.sanner@calbaptist.edu"/>
    <s v="California Baptist University"/>
    <m/>
    <d v="2026-04-15T13:21:00"/>
    <n v="799462"/>
    <s v="Digital Media Comm"/>
    <s v="Freshman"/>
    <n v="0"/>
    <x v="7"/>
    <x v="1"/>
    <s v="Keep"/>
    <s v="Ashley"/>
  </r>
  <r>
    <n v="82615303"/>
    <s v="Justin"/>
    <s v="Wright"/>
    <s v="justinthomas.wright@calbaptist.edu"/>
    <s v="California Baptist University"/>
    <m/>
    <d v="2026-04-15T13:24:00"/>
    <n v="762398"/>
    <s v="Studio Production"/>
    <s v="Senior"/>
    <n v="0"/>
    <x v="7"/>
    <x v="7"/>
    <s v="Keep"/>
    <s v="Ladonna"/>
  </r>
  <r>
    <n v="82615315"/>
    <s v="Austin"/>
    <s v="Keisling"/>
    <s v="austinw.keisling@calbaptist.edu"/>
    <s v="California Baptist University"/>
    <m/>
    <d v="2026-04-15T13:24:00"/>
    <n v="608629"/>
    <s v="Entrepreneurship"/>
    <s v="Alumni"/>
    <n v="0"/>
    <x v="7"/>
    <x v="0"/>
    <s v="Keep"/>
    <s v="Ashley"/>
  </r>
  <r>
    <n v="82615502"/>
    <s v="Samriddhi Sudhanshu"/>
    <s v="Agarwal"/>
    <s v="samriddhisudhanshu.agarwal@calbaptist.edu"/>
    <s v="California Baptist University"/>
    <m/>
    <d v="2026-04-15T13:30:00"/>
    <n v="797843"/>
    <s v="Counseling Psychology"/>
    <s v="Masters"/>
    <n v="0"/>
    <x v="7"/>
    <x v="4"/>
    <s v="Keep"/>
    <s v="Elizabeth"/>
  </r>
  <r>
    <n v="82615536"/>
    <s v="Noah"/>
    <s v="Sadler"/>
    <s v="noahsidneyjames.sadler@calbaptist.edu"/>
    <s v="California Baptist University"/>
    <m/>
    <d v="2026-04-15T13:31:00"/>
    <n v="789900"/>
    <s v="Construction Management"/>
    <s v="Sophomore"/>
    <n v="0"/>
    <x v="7"/>
    <x v="2"/>
    <s v="Keep"/>
    <s v="Danijel"/>
  </r>
  <r>
    <n v="82615637"/>
    <s v="Parker"/>
    <s v="Williams"/>
    <s v="parkerb.williams@calbaptist.edu"/>
    <s v="California Baptist University"/>
    <m/>
    <d v="2026-04-15T13:34:00"/>
    <n v="767166"/>
    <s v="Computer Science"/>
    <s v="Senior"/>
    <n v="0"/>
    <x v="7"/>
    <x v="2"/>
    <s v="Keep"/>
    <s v="Danijel"/>
  </r>
  <r>
    <n v="82615707"/>
    <s v="Josiab"/>
    <s v="Her"/>
    <s v="josiab.her@calbaptist.edu"/>
    <s v="California Baptist University"/>
    <m/>
    <d v="2026-04-15T13:36:00"/>
    <n v="712885"/>
    <s v="Indstrl Organiztnl Psych"/>
    <s v="Masters"/>
    <n v="0"/>
    <x v="7"/>
    <x v="4"/>
    <s v="Keep"/>
    <s v="Elizabeth"/>
  </r>
  <r>
    <n v="82615747"/>
    <s v="Daniel"/>
    <s v="Crooks"/>
    <s v="danieljames.crooks@calbaptist.edu"/>
    <s v="California Baptist University"/>
    <m/>
    <d v="2026-04-15T13:37:00"/>
    <n v="768534"/>
    <s v="Computer Science"/>
    <s v="Senior"/>
    <n v="0"/>
    <x v="7"/>
    <x v="2"/>
    <s v="Keep"/>
    <s v="Danijel"/>
  </r>
  <r>
    <n v="82615773"/>
    <s v="Vincent"/>
    <s v="Morales"/>
    <s v="vincent.morales@calbaptist.edu"/>
    <s v="California Baptist University"/>
    <m/>
    <d v="2026-04-15T13:38:00"/>
    <n v="758849"/>
    <s v="Graphic Design &amp; Vis Exp"/>
    <s v="Senior"/>
    <n v="0"/>
    <x v="7"/>
    <x v="6"/>
    <s v="Keep"/>
    <s v="Danijel"/>
  </r>
  <r>
    <n v="82615923"/>
    <s v="Jacob"/>
    <s v="Orta"/>
    <s v="jacobcovarrubias.orta@calbaptist.edu"/>
    <s v="California Baptist University"/>
    <m/>
    <d v="2026-04-15T13:43:00"/>
    <n v="775403"/>
    <s v="Political Science"/>
    <s v="Senior"/>
    <n v="0"/>
    <x v="7"/>
    <x v="1"/>
    <s v="Keep"/>
    <s v="Ashley"/>
  </r>
  <r>
    <n v="82616270"/>
    <s v="Kaylee"/>
    <s v="Fraser"/>
    <s v="kaylee.fraser@calbaptist.edu"/>
    <s v="California Baptist University"/>
    <m/>
    <d v="2026-04-15T13:54:00"/>
    <n v="807687"/>
    <s v="Forensic Psychology"/>
    <s v="Masters"/>
    <n v="0"/>
    <x v="7"/>
    <x v="4"/>
    <s v="Keep"/>
    <s v="Elizabeth"/>
  </r>
  <r>
    <n v="82616387"/>
    <s v="Katie"/>
    <s v="Estrada"/>
    <s v="katie.estrada@calbaptist.edu"/>
    <s v="California Baptist University"/>
    <m/>
    <d v="2026-04-15T13:57:00"/>
    <n v="771452"/>
    <s v="Business Administration"/>
    <s v="Junior"/>
    <n v="0"/>
    <x v="7"/>
    <x v="0"/>
    <s v="Keep"/>
    <s v="Ashley"/>
  </r>
  <r>
    <n v="82616407"/>
    <s v="Jaqueline"/>
    <s v="Serrano"/>
    <s v="jaquelinedejesus.serrano@calbaptist.edu"/>
    <s v="California Baptist University"/>
    <m/>
    <d v="2026-04-15T13:57:00"/>
    <n v="763193"/>
    <s v="Counseling Psychology"/>
    <s v="Masters"/>
    <n v="0"/>
    <x v="7"/>
    <x v="4"/>
    <s v="Keep"/>
    <s v="Elizabeth"/>
  </r>
  <r>
    <n v="82616681"/>
    <s v="Noah"/>
    <s v="Contreras"/>
    <s v="noah.contreras@calbaptist.edu"/>
    <s v="California Baptist University"/>
    <m/>
    <d v="2026-04-15T14:05:00"/>
    <n v="780992"/>
    <s v="Electrical/Computer Engr"/>
    <s v="Senior"/>
    <n v="0"/>
    <x v="7"/>
    <x v="2"/>
    <s v="Keep"/>
    <s v="Danijel"/>
  </r>
  <r>
    <n v="82616747"/>
    <s v="Bence"/>
    <s v="Toth"/>
    <s v="bencemate.toth@calbaptist.edu"/>
    <s v="California Baptist University"/>
    <m/>
    <d v="2026-04-15T14:09:00"/>
    <n v="795373"/>
    <s v="Forensic Psychology"/>
    <s v="Masters"/>
    <n v="0"/>
    <x v="7"/>
    <x v="4"/>
    <s v="Keep"/>
    <s v="Elizabeth"/>
  </r>
  <r>
    <n v="82616894"/>
    <s v="Lexxie"/>
    <s v="Braga"/>
    <s v="lexxie.braga@calbaptist.edu"/>
    <s v="California Baptist University"/>
    <m/>
    <d v="2026-04-15T14:17:00"/>
    <n v="796377"/>
    <s v="Psychology"/>
    <s v="Senior"/>
    <n v="0"/>
    <x v="7"/>
    <x v="4"/>
    <s v="Keep"/>
    <s v="Elizabeth"/>
  </r>
  <r>
    <n v="82616901"/>
    <s v="Grecia"/>
    <s v="Bonales Castenanda"/>
    <s v="grecia.bonalescastenanda@calbaptist.edu"/>
    <s v="California Baptist University"/>
    <m/>
    <d v="2026-04-15T14:17:00"/>
    <n v="758280"/>
    <s v="Liberal Studies"/>
    <s v="Alumni"/>
    <n v="0"/>
    <x v="7"/>
    <x v="9"/>
    <s v="Keep"/>
    <s v="Ladonna"/>
  </r>
  <r>
    <n v="82616947"/>
    <s v="Titus"/>
    <s v="Rehard"/>
    <s v="titus.rehard@calbaptist.edu"/>
    <s v="California Baptist University"/>
    <m/>
    <d v="2026-04-15T14:20:00"/>
    <n v="759811"/>
    <s v="Computer Science"/>
    <s v="Senior"/>
    <n v="0"/>
    <x v="7"/>
    <x v="2"/>
    <s v="Keep"/>
    <s v="Danijel"/>
  </r>
  <r>
    <n v="82616965"/>
    <s v="Emma"/>
    <s v="Black"/>
    <s v="emmajane.black@calbaptist.edu"/>
    <s v="California Baptist University"/>
    <m/>
    <d v="2026-04-15T14:20:00"/>
    <n v="787749"/>
    <s v="English"/>
    <s v="Senior"/>
    <n v="0"/>
    <x v="7"/>
    <x v="1"/>
    <s v="Keep"/>
    <s v="Ashley"/>
  </r>
  <r>
    <n v="82617059"/>
    <s v="Alexis"/>
    <s v="Moreno"/>
    <s v="alexisn.moreno@calbaptist.edu"/>
    <s v="California Baptist University"/>
    <m/>
    <d v="2026-04-15T14:25:00"/>
    <n v="798442"/>
    <s v="Brdcst &amp; Dgtl Media Prod, Business Administration"/>
    <s v="Freshman"/>
    <n v="0"/>
    <x v="7"/>
    <x v="0"/>
    <s v="Keep"/>
    <s v="Ashley"/>
  </r>
  <r>
    <n v="82617085"/>
    <s v="Ashley"/>
    <s v="Gonzalez"/>
    <s v="ashleynicole.gonzalez@calbaptist.edu"/>
    <s v="California Baptist University"/>
    <m/>
    <d v="2026-04-15T14:27:00"/>
    <n v="809459"/>
    <s v="Forensic Psychology"/>
    <s v="Masters"/>
    <n v="0"/>
    <x v="7"/>
    <x v="4"/>
    <s v="Keep"/>
    <s v="Elizabeth"/>
  </r>
  <r>
    <n v="82617153"/>
    <s v="Gabriel"/>
    <s v="Blanco"/>
    <s v="gabriel.blanco@calbaptist.edu"/>
    <s v="California Baptist University"/>
    <m/>
    <d v="2026-04-15T14:30:00"/>
    <n v="812050"/>
    <s v="Civil Engineering"/>
    <s v="Senior"/>
    <n v="0"/>
    <x v="7"/>
    <x v="2"/>
    <s v="Keep"/>
    <s v="Danijel"/>
  </r>
  <r>
    <n v="82617181"/>
    <s v="Micah"/>
    <s v="Suk"/>
    <s v="micahyounggil.suk@calbaptist.edu"/>
    <s v="California Baptist University"/>
    <m/>
    <d v="2026-04-15T14:31:00"/>
    <n v="772668"/>
    <s v="Computer Science"/>
    <s v="Senior"/>
    <n v="0"/>
    <x v="7"/>
    <x v="2"/>
    <s v="Keep"/>
    <s v="Danijel"/>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42">
  <r>
    <x v="0"/>
    <s v="Drashti Hiteshbhai"/>
    <s v="Desai"/>
    <s v="drashtihiteshbhai.desai@calbaptist.edu"/>
    <s v="California Baptist University"/>
    <d v="2025-09-02T16:21:00"/>
    <d v="2025-09-30T12:23:00"/>
    <x v="0"/>
    <s v="Business Administration"/>
    <x v="0"/>
    <n v="0"/>
    <x v="0"/>
    <x v="0"/>
    <s v="Keep"/>
    <x v="0"/>
    <n v="1"/>
    <x v="0"/>
  </r>
  <r>
    <x v="1"/>
    <s v="Crystal"/>
    <s v="Castillo"/>
    <s v="crystal.castillo@calbaptist.edu"/>
    <s v="California Baptist University"/>
    <d v="2025-09-03T09:33:00"/>
    <d v="2025-09-30T11:58:00"/>
    <x v="1"/>
    <s v="Business Administration"/>
    <x v="1"/>
    <n v="0"/>
    <x v="0"/>
    <x v="0"/>
    <s v="Keep"/>
    <x v="0"/>
    <n v="2"/>
    <x v="1"/>
  </r>
  <r>
    <x v="2"/>
    <s v="Mia"/>
    <s v="Leiva"/>
    <s v="mialocay.leiva@calbaptist.edu"/>
    <s v="California Baptist University"/>
    <d v="2025-09-03T09:34:00"/>
    <d v="2025-09-30T12:11:00"/>
    <x v="2"/>
    <s v="Marketing"/>
    <x v="1"/>
    <n v="0"/>
    <x v="0"/>
    <x v="0"/>
    <s v="Keep"/>
    <x v="0"/>
    <n v="1"/>
    <x v="0"/>
  </r>
  <r>
    <x v="3"/>
    <s v="Luke"/>
    <s v="Fleming"/>
    <s v="luke.fleming@calbaptist.edu"/>
    <s v="California Baptist University"/>
    <d v="2025-09-03T13:07:00"/>
    <d v="2025-09-30T12:50:00"/>
    <x v="3"/>
    <s v="Entrepreneurship, Business Administration"/>
    <x v="0"/>
    <n v="0"/>
    <x v="0"/>
    <x v="0"/>
    <s v="Keep"/>
    <x v="0"/>
    <n v="1"/>
    <x v="0"/>
  </r>
  <r>
    <x v="4"/>
    <s v="Dylan"/>
    <s v="Williams"/>
    <s v="dylanchanyi.williams@calbaptist.edu"/>
    <s v="California Baptist University"/>
    <d v="2025-09-03T17:53:00"/>
    <d v="2025-09-30T11:57:00"/>
    <x v="4"/>
    <s v="Marketing"/>
    <x v="2"/>
    <n v="0"/>
    <x v="0"/>
    <x v="0"/>
    <s v="Keep"/>
    <x v="0"/>
    <n v="1"/>
    <x v="0"/>
  </r>
  <r>
    <x v="5"/>
    <s v="Adrianna"/>
    <s v="Mack"/>
    <s v="adriannarose.mack@calbaptist.edu"/>
    <s v="California Baptist University"/>
    <d v="2025-09-03T20:09:00"/>
    <d v="2025-09-30T12:02:00"/>
    <x v="5"/>
    <s v="Business Administration - Management"/>
    <x v="2"/>
    <n v="0"/>
    <x v="0"/>
    <x v="0"/>
    <s v="Keep"/>
    <x v="0"/>
    <n v="2"/>
    <x v="1"/>
  </r>
  <r>
    <x v="6"/>
    <s v="Daniel"/>
    <s v="Gnandt"/>
    <s v="danielmilad.gnandt@calbaptist.edu"/>
    <s v="California Baptist University"/>
    <d v="2025-09-04T11:11:00"/>
    <d v="2025-09-30T12:32:00"/>
    <x v="6"/>
    <s v="Business Administration"/>
    <x v="3"/>
    <n v="0"/>
    <x v="0"/>
    <x v="0"/>
    <s v="Keep"/>
    <x v="0"/>
    <n v="4"/>
    <x v="1"/>
  </r>
  <r>
    <x v="7"/>
    <s v="Jasmine"/>
    <s v="Burks"/>
    <s v="jasminem.burks@calbaptist.edu"/>
    <s v="California Baptist University"/>
    <d v="2025-09-04T12:28:00"/>
    <d v="2025-09-30T11:58:00"/>
    <x v="7"/>
    <s v="Business Administration"/>
    <x v="2"/>
    <n v="0"/>
    <x v="0"/>
    <x v="0"/>
    <s v="Keep"/>
    <x v="0"/>
    <n v="1"/>
    <x v="0"/>
  </r>
  <r>
    <x v="8"/>
    <s v="Eli"/>
    <s v="Sheeren"/>
    <s v="elip.sheeren@calbaptist.edu"/>
    <s v="California Baptist University"/>
    <d v="2025-09-04T12:35:00"/>
    <d v="2025-09-30T12:23:00"/>
    <x v="8"/>
    <s v="Business Administration"/>
    <x v="0"/>
    <n v="0"/>
    <x v="0"/>
    <x v="0"/>
    <s v="Keep"/>
    <x v="0"/>
    <n v="1"/>
    <x v="0"/>
  </r>
  <r>
    <x v="9"/>
    <s v="Zayne"/>
    <s v="Carter"/>
    <s v="zaynemarques.carter@calbaptist.edu"/>
    <s v="California Baptist University"/>
    <d v="2025-09-04T15:28:00"/>
    <d v="2025-09-30T13:23:00"/>
    <x v="9"/>
    <s v="Entrepreneurship"/>
    <x v="4"/>
    <n v="0"/>
    <x v="0"/>
    <x v="0"/>
    <s v="Keep"/>
    <x v="0"/>
    <n v="1"/>
    <x v="0"/>
  </r>
  <r>
    <x v="10"/>
    <s v="Griffin"/>
    <s v="Gutierrez"/>
    <s v="griffinkazar.gutierrez@calbaptist.edu"/>
    <s v="California Baptist University"/>
    <d v="2025-09-04T15:52:00"/>
    <d v="2025-09-30T12:20:00"/>
    <x v="10"/>
    <s v="Accounting"/>
    <x v="2"/>
    <n v="0"/>
    <x v="0"/>
    <x v="0"/>
    <s v="Keep"/>
    <x v="0"/>
    <n v="1"/>
    <x v="0"/>
  </r>
  <r>
    <x v="11"/>
    <s v="Angela"/>
    <s v="Gurrola"/>
    <s v="angela.gurrola@calbaptist.edu"/>
    <s v="California Baptist University"/>
    <d v="2025-09-04T16:12:00"/>
    <d v="2025-09-30T12:12:00"/>
    <x v="11"/>
    <s v="Business Administration"/>
    <x v="3"/>
    <n v="0"/>
    <x v="0"/>
    <x v="0"/>
    <s v="Keep"/>
    <x v="0"/>
    <n v="1"/>
    <x v="0"/>
  </r>
  <r>
    <x v="12"/>
    <s v="Zachary"/>
    <s v="Smith"/>
    <s v="zachary.smith@calbaptist.edu"/>
    <s v="California Baptist University"/>
    <d v="2025-09-04T16:22:00"/>
    <d v="2025-09-30T12:01:00"/>
    <x v="12"/>
    <s v="Accounting"/>
    <x v="4"/>
    <n v="0"/>
    <x v="0"/>
    <x v="0"/>
    <s v="Keep"/>
    <x v="0"/>
    <n v="2"/>
    <x v="1"/>
  </r>
  <r>
    <x v="13"/>
    <s v="Christerpher"/>
    <s v="Coleman"/>
    <s v="christerpherfreeman.coleman@calbaptist.edu"/>
    <s v="California Baptist University"/>
    <d v="2025-09-04T16:52:00"/>
    <d v="2025-09-30T13:17:00"/>
    <x v="13"/>
    <s v="Business Administration"/>
    <x v="3"/>
    <n v="0"/>
    <x v="0"/>
    <x v="0"/>
    <s v="Keep"/>
    <x v="0"/>
    <n v="1"/>
    <x v="0"/>
  </r>
  <r>
    <x v="14"/>
    <s v="Logan"/>
    <s v="Everhart"/>
    <s v="loganjames.everhart@calbaptist.edu"/>
    <s v="California Baptist University"/>
    <d v="2025-09-04T17:24:00"/>
    <d v="2025-09-30T11:56:00"/>
    <x v="14"/>
    <s v="Business Administration"/>
    <x v="2"/>
    <n v="0"/>
    <x v="0"/>
    <x v="0"/>
    <s v="Keep"/>
    <x v="0"/>
    <n v="1"/>
    <x v="0"/>
  </r>
  <r>
    <x v="15"/>
    <s v="Andrew"/>
    <s v="Dear"/>
    <s v="andrewrichard.dear@calbaptist.edu"/>
    <s v="California Baptist University"/>
    <d v="2025-09-04T18:38:00"/>
    <d v="2025-09-30T12:07:00"/>
    <x v="15"/>
    <s v="Business Administration"/>
    <x v="2"/>
    <n v="0"/>
    <x v="0"/>
    <x v="0"/>
    <s v="Keep"/>
    <x v="0"/>
    <n v="1"/>
    <x v="0"/>
  </r>
  <r>
    <x v="16"/>
    <s v="Gurdev"/>
    <s v="Singh"/>
    <s v="gurdev.singh@calbaptist.edu"/>
    <s v="California Baptist University"/>
    <d v="2025-09-04T19:23:00"/>
    <d v="2025-09-30T12:07:00"/>
    <x v="16"/>
    <s v="Information Tech Mgmt"/>
    <x v="3"/>
    <n v="0"/>
    <x v="0"/>
    <x v="0"/>
    <s v="Keep"/>
    <x v="0"/>
    <n v="2"/>
    <x v="1"/>
  </r>
  <r>
    <x v="17"/>
    <s v="Maria"/>
    <s v="Lopez"/>
    <s v="maria.lopez2@calbaptist.edu"/>
    <s v="California Baptist University"/>
    <d v="2025-09-05T09:40:00"/>
    <d v="2025-09-30T13:33:00"/>
    <x v="17"/>
    <s v="Business Administration"/>
    <x v="2"/>
    <n v="0"/>
    <x v="0"/>
    <x v="0"/>
    <s v="Keep"/>
    <x v="0"/>
    <n v="1"/>
    <x v="0"/>
  </r>
  <r>
    <x v="18"/>
    <s v="Jasen"/>
    <s v="Villalobos"/>
    <s v="jaseneli.villalobos@calbaptist.edu"/>
    <s v="California Baptist University"/>
    <d v="2025-09-05T10:59:00"/>
    <d v="2025-09-30T12:28:00"/>
    <x v="18"/>
    <s v="Finance"/>
    <x v="2"/>
    <n v="0"/>
    <x v="0"/>
    <x v="0"/>
    <s v="Keep"/>
    <x v="0"/>
    <n v="1"/>
    <x v="0"/>
  </r>
  <r>
    <x v="19"/>
    <s v="Tobey"/>
    <s v="Aguilar"/>
    <s v="tobeyalvaro.aguilar@calbaptist.edu"/>
    <s v="California Baptist University"/>
    <d v="2025-09-05T13:19:00"/>
    <d v="2025-09-30T12:01:00"/>
    <x v="19"/>
    <s v="Marketing"/>
    <x v="4"/>
    <n v="0"/>
    <x v="0"/>
    <x v="0"/>
    <s v="Keep"/>
    <x v="0"/>
    <n v="2"/>
    <x v="1"/>
  </r>
  <r>
    <x v="20"/>
    <s v="Faith"/>
    <s v="Wilson"/>
    <s v="faithmadison.wilson@calbaptist.edu"/>
    <s v="California Baptist University"/>
    <d v="2025-09-06T16:11:00"/>
    <d v="2025-09-30T11:59:00"/>
    <x v="20"/>
    <s v="Business Administration"/>
    <x v="2"/>
    <n v="0"/>
    <x v="0"/>
    <x v="0"/>
    <s v="Keep"/>
    <x v="0"/>
    <n v="1"/>
    <x v="0"/>
  </r>
  <r>
    <x v="21"/>
    <s v="Ariana"/>
    <s v="Velasco"/>
    <s v="arianaberenice.velasco@calbaptist.edu"/>
    <s v="California Baptist University"/>
    <d v="2025-09-06T16:50:00"/>
    <d v="2025-09-30T12:30:00"/>
    <x v="21"/>
    <s v="Accounting"/>
    <x v="3"/>
    <n v="0"/>
    <x v="0"/>
    <x v="0"/>
    <s v="Keep"/>
    <x v="0"/>
    <n v="1"/>
    <x v="0"/>
  </r>
  <r>
    <x v="22"/>
    <s v="Enrique"/>
    <s v="Cruz"/>
    <s v="enriquepena.cruz@calbaptist.edu"/>
    <s v="California Baptist University"/>
    <d v="2025-09-08T15:33:00"/>
    <d v="2025-09-30T13:19:00"/>
    <x v="22"/>
    <s v="Finance"/>
    <x v="4"/>
    <n v="0"/>
    <x v="0"/>
    <x v="0"/>
    <s v="Keep"/>
    <x v="0"/>
    <n v="2"/>
    <x v="1"/>
  </r>
  <r>
    <x v="23"/>
    <s v="Mary"/>
    <s v="Whiting"/>
    <s v="maryjoyd.whiting@calbaptist.edu"/>
    <s v="California Baptist University"/>
    <d v="2025-09-08T17:36:00"/>
    <d v="2025-09-30T11:57:00"/>
    <x v="23"/>
    <s v="Accounting"/>
    <x v="0"/>
    <n v="0"/>
    <x v="0"/>
    <x v="0"/>
    <s v="Keep"/>
    <x v="0"/>
    <n v="1"/>
    <x v="0"/>
  </r>
  <r>
    <x v="24"/>
    <s v="Maria"/>
    <s v="Gamboa"/>
    <s v="mariaguillen.gamboa@calbaptist.edu"/>
    <s v="California Baptist University"/>
    <d v="2025-09-09T10:20:00"/>
    <d v="2025-09-30T12:32:00"/>
    <x v="24"/>
    <s v="Business Administration"/>
    <x v="1"/>
    <n v="0"/>
    <x v="0"/>
    <x v="0"/>
    <s v="Keep"/>
    <x v="0"/>
    <n v="1"/>
    <x v="0"/>
  </r>
  <r>
    <x v="25"/>
    <s v="Zsa Zsa"/>
    <s v="Mueller"/>
    <s v="zsazsai.mueller@calbaptist.edu"/>
    <s v="California Baptist University"/>
    <d v="2025-09-09T11:34:00"/>
    <d v="2025-09-30T12:12:00"/>
    <x v="25"/>
    <s v="Marketing"/>
    <x v="1"/>
    <n v="0"/>
    <x v="0"/>
    <x v="0"/>
    <s v="Keep"/>
    <x v="0"/>
    <n v="2"/>
    <x v="1"/>
  </r>
  <r>
    <x v="26"/>
    <s v="Kayden"/>
    <s v="Rouse"/>
    <s v="kaydenemily.rouse@calbaptist.edu"/>
    <s v="California Baptist University"/>
    <d v="2025-09-09T13:26:00"/>
    <d v="2025-09-30T11:58:00"/>
    <x v="26"/>
    <s v="Business Administration"/>
    <x v="1"/>
    <n v="0"/>
    <x v="0"/>
    <x v="0"/>
    <s v="Keep"/>
    <x v="0"/>
    <n v="2"/>
    <x v="1"/>
  </r>
  <r>
    <x v="27"/>
    <s v="Kelli"/>
    <s v="Wood"/>
    <s v="kellipaige.wood@calbaptist.edu"/>
    <s v="California Baptist University"/>
    <d v="2025-09-10T12:45:00"/>
    <d v="2025-09-30T12:12:00"/>
    <x v="27"/>
    <s v="Business Administration"/>
    <x v="1"/>
    <n v="0"/>
    <x v="0"/>
    <x v="0"/>
    <s v="Keep"/>
    <x v="0"/>
    <n v="1"/>
    <x v="0"/>
  </r>
  <r>
    <x v="28"/>
    <s v="Caleb"/>
    <s v="Cho"/>
    <s v="calebhayoung.cho@calbaptist.edu"/>
    <s v="California Baptist University"/>
    <d v="2025-09-10T12:45:00"/>
    <d v="2025-09-30T12:26:00"/>
    <x v="28"/>
    <s v="Finance"/>
    <x v="1"/>
    <n v="0"/>
    <x v="0"/>
    <x v="0"/>
    <s v="Keep"/>
    <x v="0"/>
    <n v="1"/>
    <x v="0"/>
  </r>
  <r>
    <x v="29"/>
    <s v="Abraham"/>
    <s v="Montenegro"/>
    <s v="abraham.montenegro@calbaptist.edu"/>
    <s v="California Baptist University"/>
    <d v="2025-09-10T12:45:00"/>
    <d v="2025-09-30T12:18:00"/>
    <x v="29"/>
    <s v="Finance"/>
    <x v="1"/>
    <n v="0"/>
    <x v="0"/>
    <x v="0"/>
    <s v="Keep"/>
    <x v="0"/>
    <n v="1"/>
    <x v="0"/>
  </r>
  <r>
    <x v="30"/>
    <s v="Trinity"/>
    <s v="Villa"/>
    <s v="trinity.villa@calbaptist.edu"/>
    <s v="California Baptist University"/>
    <d v="2025-09-10T16:06:00"/>
    <d v="2025-09-30T12:07:00"/>
    <x v="30"/>
    <s v="Business Administration"/>
    <x v="2"/>
    <n v="0"/>
    <x v="0"/>
    <x v="0"/>
    <s v="Keep"/>
    <x v="0"/>
    <n v="1"/>
    <x v="0"/>
  </r>
  <r>
    <x v="31"/>
    <s v="Noah"/>
    <s v="Ban"/>
    <s v="noahyoul.ban@calbaptist.edu"/>
    <s v="California Baptist University"/>
    <d v="2025-09-10T16:39:00"/>
    <d v="2025-09-30T11:57:00"/>
    <x v="31"/>
    <s v="Accounting"/>
    <x v="2"/>
    <n v="0"/>
    <x v="0"/>
    <x v="0"/>
    <s v="Keep"/>
    <x v="0"/>
    <n v="2"/>
    <x v="1"/>
  </r>
  <r>
    <x v="32"/>
    <s v="Maite"/>
    <s v="Celaya"/>
    <s v="maitemichelle.celaya@calbaptist.edu"/>
    <s v="California Baptist University"/>
    <d v="2025-09-11T09:37:00"/>
    <d v="2025-09-30T12:00:00"/>
    <x v="32"/>
    <s v="Philosophy, Finance"/>
    <x v="4"/>
    <n v="0"/>
    <x v="0"/>
    <x v="1"/>
    <s v="Keep"/>
    <x v="0"/>
    <n v="1"/>
    <x v="0"/>
  </r>
  <r>
    <x v="33"/>
    <s v="Samantha"/>
    <s v="Knapp"/>
    <s v="samanthapaige.knapp@calbaptist.edu"/>
    <s v="California Baptist University"/>
    <d v="2025-09-11T10:04:00"/>
    <d v="2025-09-30T11:58:00"/>
    <x v="33"/>
    <s v="Business Administration"/>
    <x v="5"/>
    <n v="0"/>
    <x v="0"/>
    <x v="0"/>
    <s v="Keep"/>
    <x v="0"/>
    <n v="2"/>
    <x v="1"/>
  </r>
  <r>
    <x v="34"/>
    <s v="Alexis"/>
    <s v="Barba"/>
    <s v="alexisr.herrera@calbaptist.edu"/>
    <s v="California Baptist University"/>
    <d v="2025-09-12T12:54:00"/>
    <d v="2025-09-30T12:22:00"/>
    <x v="34"/>
    <s v="Business Administration &amp; Management"/>
    <x v="3"/>
    <n v="0"/>
    <x v="0"/>
    <x v="0"/>
    <s v="Keep"/>
    <x v="0"/>
    <n v="1"/>
    <x v="0"/>
  </r>
  <r>
    <x v="35"/>
    <s v="Favor"/>
    <s v="Nafula Khaoya"/>
    <s v="favor.nafulakhaoya@calbaptist.edu"/>
    <s v="California Baptist University"/>
    <d v="2025-09-15T09:26:00"/>
    <d v="2025-09-30T12:05:00"/>
    <x v="35"/>
    <s v="Business Administration"/>
    <x v="0"/>
    <n v="0"/>
    <x v="0"/>
    <x v="0"/>
    <s v="Keep"/>
    <x v="0"/>
    <n v="1"/>
    <x v="0"/>
  </r>
  <r>
    <x v="36"/>
    <s v="Daniel"/>
    <s v="Manibog"/>
    <s v="daniels.manibog@calbaptist.edu"/>
    <s v="California Baptist University"/>
    <d v="2025-09-15T09:40:00"/>
    <d v="2025-09-30T12:16:00"/>
    <x v="36"/>
    <s v="Business Administration"/>
    <x v="3"/>
    <n v="0"/>
    <x v="0"/>
    <x v="0"/>
    <s v="Keep"/>
    <x v="0"/>
    <n v="1"/>
    <x v="0"/>
  </r>
  <r>
    <x v="37"/>
    <s v="Jean"/>
    <s v="Turcutto"/>
    <s v="jeanringo.turcutto@calbaptist.edu"/>
    <s v="California Baptist University"/>
    <d v="2025-09-16T09:01:00"/>
    <d v="2025-09-30T11:58:00"/>
    <x v="37"/>
    <s v="Business Administration"/>
    <x v="2"/>
    <n v="0"/>
    <x v="0"/>
    <x v="0"/>
    <s v="Keep"/>
    <x v="0"/>
    <n v="2"/>
    <x v="1"/>
  </r>
  <r>
    <x v="38"/>
    <s v="Mitchell"/>
    <s v="McAnany"/>
    <s v="mitchells.mcanany@calbaptist.edu"/>
    <s v="California Baptist University"/>
    <d v="2025-09-16T12:09:00"/>
    <d v="2025-09-30T11:59:00"/>
    <x v="38"/>
    <s v="Business Administration"/>
    <x v="5"/>
    <n v="0"/>
    <x v="0"/>
    <x v="0"/>
    <s v="Keep"/>
    <x v="0"/>
    <n v="1"/>
    <x v="0"/>
  </r>
  <r>
    <x v="39"/>
    <s v="Sara"/>
    <s v="Svorcan"/>
    <s v="sara.svorcan@calbaptist.edu"/>
    <s v="California Baptist University"/>
    <d v="2025-09-16T13:05:00"/>
    <d v="2025-09-30T12:25:00"/>
    <x v="39"/>
    <s v="Marketing"/>
    <x v="1"/>
    <n v="0"/>
    <x v="0"/>
    <x v="0"/>
    <s v="Keep"/>
    <x v="0"/>
    <n v="2"/>
    <x v="1"/>
  </r>
  <r>
    <x v="40"/>
    <s v="Alee"/>
    <s v="Peterson"/>
    <s v="aleemichaela.peterson@calbaptist.edu"/>
    <s v="California Baptist University"/>
    <d v="2025-09-16T17:40:00"/>
    <d v="2025-09-30T12:28:00"/>
    <x v="40"/>
    <s v="Accounting"/>
    <x v="2"/>
    <n v="0"/>
    <x v="0"/>
    <x v="0"/>
    <s v="Keep"/>
    <x v="0"/>
    <n v="1"/>
    <x v="0"/>
  </r>
  <r>
    <x v="41"/>
    <s v="Christopher"/>
    <s v="Gadea"/>
    <s v="christopher.gadea@calbaptist.edu"/>
    <s v="California Baptist University"/>
    <d v="2025-09-16T17:41:00"/>
    <d v="2025-09-30T12:16:00"/>
    <x v="41"/>
    <s v="Accounting"/>
    <x v="2"/>
    <n v="0"/>
    <x v="0"/>
    <x v="0"/>
    <s v="Keep"/>
    <x v="0"/>
    <n v="1"/>
    <x v="0"/>
  </r>
  <r>
    <x v="42"/>
    <s v="Md Naveed"/>
    <s v="Ahmed"/>
    <s v="mdnaveed.ahmed@calbaptist.edu"/>
    <s v="California Baptist University"/>
    <d v="2025-09-16T17:42:00"/>
    <d v="2025-09-30T12:44:00"/>
    <x v="42"/>
    <s v="Information Tech Mgmt"/>
    <x v="3"/>
    <n v="0"/>
    <x v="0"/>
    <x v="0"/>
    <s v="Keep"/>
    <x v="0"/>
    <n v="4"/>
    <x v="1"/>
  </r>
  <r>
    <x v="43"/>
    <s v="Stacy"/>
    <s v="Rendler"/>
    <s v="stacy.rendler@calbaptist.edu"/>
    <s v="California Baptist University"/>
    <d v="2025-09-16T17:46:00"/>
    <d v="2025-09-30T12:01:00"/>
    <x v="43"/>
    <s v="Business Administration"/>
    <x v="2"/>
    <n v="0"/>
    <x v="0"/>
    <x v="0"/>
    <s v="Keep"/>
    <x v="0"/>
    <n v="1"/>
    <x v="0"/>
  </r>
  <r>
    <x v="44"/>
    <s v="Cynthia"/>
    <s v="Monsivais"/>
    <s v="cynthianayeli.monsivais@calbaptist.edu"/>
    <s v="California Baptist University"/>
    <d v="2025-09-17T09:23:00"/>
    <d v="2025-09-30T13:09:00"/>
    <x v="44"/>
    <s v="Business Administration"/>
    <x v="2"/>
    <n v="0"/>
    <x v="0"/>
    <x v="0"/>
    <s v="Keep"/>
    <x v="0"/>
    <n v="1"/>
    <x v="0"/>
  </r>
  <r>
    <x v="45"/>
    <s v="Sandy"/>
    <s v="Thomas"/>
    <s v="sandy.thomas@calbaptist.edu"/>
    <s v="California Baptist University"/>
    <d v="2025-09-17T14:40:00"/>
    <d v="2025-09-30T12:06:00"/>
    <x v="45"/>
    <s v="Computer Science"/>
    <x v="1"/>
    <n v="0"/>
    <x v="0"/>
    <x v="2"/>
    <s v="Keep"/>
    <x v="1"/>
    <n v="2"/>
    <x v="1"/>
  </r>
  <r>
    <x v="46"/>
    <s v="Peter"/>
    <s v="Smith"/>
    <s v="peteryohanan.smith@calbaptist.edu"/>
    <s v="California Baptist University"/>
    <d v="2025-09-18T08:05:00"/>
    <d v="2025-09-30T12:14:00"/>
    <x v="46"/>
    <s v="Philosophy, Business Administration"/>
    <x v="4"/>
    <n v="0"/>
    <x v="0"/>
    <x v="1"/>
    <s v="Keep"/>
    <x v="0"/>
    <n v="1"/>
    <x v="0"/>
  </r>
  <r>
    <x v="47"/>
    <s v="Cesar"/>
    <s v="Lopez"/>
    <s v="cesar.lopez@calbaptist.edu"/>
    <s v="California Baptist University"/>
    <d v="2025-09-18T08:14:00"/>
    <d v="2025-09-30T13:06:00"/>
    <x v="47"/>
    <s v="Finance, Stats and Data Analytics"/>
    <x v="4"/>
    <n v="0"/>
    <x v="0"/>
    <x v="0"/>
    <s v="Keep"/>
    <x v="0"/>
    <n v="1"/>
    <x v="0"/>
  </r>
  <r>
    <x v="48"/>
    <s v="Hunter"/>
    <s v="Arechiga"/>
    <s v="hunterj.arechiga@calbaptist.edu"/>
    <s v="California Baptist University"/>
    <d v="2025-09-18T12:57:00"/>
    <d v="2025-09-30T12:12:00"/>
    <x v="48"/>
    <s v="Business Administration"/>
    <x v="4"/>
    <n v="0"/>
    <x v="0"/>
    <x v="0"/>
    <s v="Keep"/>
    <x v="0"/>
    <n v="1"/>
    <x v="0"/>
  </r>
  <r>
    <x v="49"/>
    <s v="Jasmine"/>
    <s v="McCullough"/>
    <s v="jasminemichelle.mccullough@calbaptist.edu"/>
    <s v="California Baptist University"/>
    <d v="2025-09-18T15:20:00"/>
    <d v="2025-09-30T12:09:00"/>
    <x v="49"/>
    <s v="Finance"/>
    <x v="2"/>
    <n v="0"/>
    <x v="0"/>
    <x v="0"/>
    <s v="Keep"/>
    <x v="0"/>
    <n v="1"/>
    <x v="0"/>
  </r>
  <r>
    <x v="50"/>
    <s v="Hailey"/>
    <s v="Hohmann"/>
    <s v="haileypaige.hohmann@calbaptist.edu"/>
    <s v="California Baptist University"/>
    <d v="2025-09-18T16:44:00"/>
    <d v="2025-09-30T12:08:00"/>
    <x v="50"/>
    <s v="Anthropology, Marketing"/>
    <x v="2"/>
    <n v="0"/>
    <x v="0"/>
    <x v="1"/>
    <s v="Keep"/>
    <x v="0"/>
    <n v="2"/>
    <x v="1"/>
  </r>
  <r>
    <x v="51"/>
    <s v="Vicente"/>
    <s v="Atilano"/>
    <s v="vicenteenrique.atilano@calbaptist.edu"/>
    <s v="California Baptist University"/>
    <d v="2025-09-18T18:36:00"/>
    <d v="2025-09-30T11:59:00"/>
    <x v="51"/>
    <s v="Accounting"/>
    <x v="2"/>
    <n v="0"/>
    <x v="0"/>
    <x v="0"/>
    <s v="Keep"/>
    <x v="0"/>
    <n v="2"/>
    <x v="1"/>
  </r>
  <r>
    <x v="52"/>
    <s v="Liam"/>
    <s v="Smith"/>
    <s v="liamkevin.smith@calbaptist.edu"/>
    <s v="California Baptist University"/>
    <d v="2025-09-22T17:54:00"/>
    <d v="2025-09-30T13:07:00"/>
    <x v="52"/>
    <s v="Computer Science"/>
    <x v="4"/>
    <n v="0"/>
    <x v="0"/>
    <x v="2"/>
    <s v="Keep"/>
    <x v="1"/>
    <n v="3"/>
    <x v="1"/>
  </r>
  <r>
    <x v="53"/>
    <s v="Christy"/>
    <s v="Perez"/>
    <s v="christy.perez@calbaptist.edu"/>
    <s v="California Baptist University"/>
    <d v="2025-09-23T09:12:00"/>
    <d v="2025-09-30T13:39:00"/>
    <x v="53"/>
    <s v="Business Administration"/>
    <x v="3"/>
    <n v="0"/>
    <x v="0"/>
    <x v="0"/>
    <s v="Keep"/>
    <x v="0"/>
    <n v="1"/>
    <x v="0"/>
  </r>
  <r>
    <x v="54"/>
    <s v="Ethan"/>
    <s v="Stiefel"/>
    <s v="ethand.stiefel@calbaptist.edu"/>
    <s v="California Baptist University"/>
    <d v="2025-09-23T14:25:00"/>
    <d v="2025-09-30T12:04:00"/>
    <x v="54"/>
    <s v="Finance"/>
    <x v="4"/>
    <n v="0"/>
    <x v="0"/>
    <x v="0"/>
    <s v="Keep"/>
    <x v="0"/>
    <n v="1"/>
    <x v="0"/>
  </r>
  <r>
    <x v="55"/>
    <s v="Aaron"/>
    <s v="Ramirez"/>
    <s v="aaron.ramirez@calbaptist.edu"/>
    <s v="California Baptist University"/>
    <d v="2025-09-23T14:50:00"/>
    <d v="2025-09-30T12:05:00"/>
    <x v="55"/>
    <s v="Business Administration"/>
    <x v="2"/>
    <n v="0"/>
    <x v="0"/>
    <x v="0"/>
    <s v="Keep"/>
    <x v="0"/>
    <n v="1"/>
    <x v="0"/>
  </r>
  <r>
    <x v="56"/>
    <s v="Pedro"/>
    <s v="Armenta"/>
    <s v="pedro.armenta@calbaptist.edu"/>
    <s v="California Baptist University"/>
    <d v="2025-09-23T19:14:00"/>
    <d v="2025-09-30T13:48:00"/>
    <x v="56"/>
    <s v="Marketing"/>
    <x v="0"/>
    <n v="0"/>
    <x v="0"/>
    <x v="0"/>
    <s v="Keep"/>
    <x v="0"/>
    <n v="2"/>
    <x v="1"/>
  </r>
  <r>
    <x v="57"/>
    <s v="Aleksander"/>
    <s v="Bialek"/>
    <s v="aleksander.bialek@calbaptist.edu"/>
    <s v="California Baptist University"/>
    <d v="2025-09-23T19:14:00"/>
    <d v="2025-09-30T12:56:00"/>
    <x v="57"/>
    <s v="Business Administration"/>
    <x v="3"/>
    <n v="0"/>
    <x v="0"/>
    <x v="0"/>
    <s v="Keep"/>
    <x v="0"/>
    <n v="1"/>
    <x v="0"/>
  </r>
  <r>
    <x v="58"/>
    <s v="Anthony"/>
    <s v="Venegas"/>
    <s v="anthony.venegas@calbaptist.edu"/>
    <s v="California Baptist University"/>
    <d v="2025-09-23T20:24:00"/>
    <d v="2025-09-30T12:00:00"/>
    <x v="58"/>
    <s v="Business Administration"/>
    <x v="0"/>
    <n v="0"/>
    <x v="0"/>
    <x v="0"/>
    <s v="Keep"/>
    <x v="0"/>
    <n v="1"/>
    <x v="0"/>
  </r>
  <r>
    <x v="59"/>
    <s v="Kayley"/>
    <s v="Hunter"/>
    <s v="kayley.hunter@calbaptist.edu"/>
    <s v="California Baptist University"/>
    <d v="2025-09-24T00:01:00"/>
    <d v="2025-09-30T11:59:00"/>
    <x v="59"/>
    <s v="Accounting"/>
    <x v="4"/>
    <n v="0"/>
    <x v="0"/>
    <x v="0"/>
    <s v="Keep"/>
    <x v="0"/>
    <n v="1"/>
    <x v="0"/>
  </r>
  <r>
    <x v="60"/>
    <s v="Caleb"/>
    <s v="Valcarcel"/>
    <s v="calebnathaniel.valcarcel@calbaptist.edu"/>
    <s v="California Baptist University"/>
    <d v="2025-09-24T08:18:00"/>
    <d v="2025-09-30T12:13:00"/>
    <x v="60"/>
    <s v="Mechanical Engineering"/>
    <x v="1"/>
    <n v="0"/>
    <x v="0"/>
    <x v="2"/>
    <s v="Keep"/>
    <x v="1"/>
    <n v="3"/>
    <x v="1"/>
  </r>
  <r>
    <x v="61"/>
    <s v="Pawandeep"/>
    <s v="Punian"/>
    <s v="pawandeepkaur.punian@calbaptist.edu"/>
    <s v="California Baptist University"/>
    <d v="2025-09-24T08:37:00"/>
    <d v="2025-09-30T12:13:00"/>
    <x v="61"/>
    <s v="Accounting"/>
    <x v="2"/>
    <n v="0"/>
    <x v="0"/>
    <x v="0"/>
    <s v="Keep"/>
    <x v="0"/>
    <n v="1"/>
    <x v="0"/>
  </r>
  <r>
    <x v="62"/>
    <s v="Lency"/>
    <s v="Galo Zelaya"/>
    <s v="lencynohemy.galozelaya@calbaptist.edu"/>
    <s v="California Baptist University"/>
    <d v="2025-09-24T08:40:00"/>
    <d v="2025-09-30T12:16:00"/>
    <x v="62"/>
    <s v="Business Administration"/>
    <x v="2"/>
    <n v="0"/>
    <x v="0"/>
    <x v="0"/>
    <s v="Keep"/>
    <x v="0"/>
    <n v="1"/>
    <x v="0"/>
  </r>
  <r>
    <x v="63"/>
    <s v="Grace"/>
    <s v="Chi"/>
    <s v="graceh.chi@calbaptist.edu"/>
    <s v="California Baptist University"/>
    <d v="2025-09-24T09:25:00"/>
    <d v="2025-09-30T12:05:00"/>
    <x v="63"/>
    <s v="Marketing"/>
    <x v="4"/>
    <n v="0"/>
    <x v="0"/>
    <x v="0"/>
    <s v="Keep"/>
    <x v="0"/>
    <n v="2"/>
    <x v="1"/>
  </r>
  <r>
    <x v="64"/>
    <s v="Abby"/>
    <s v="Daugherty"/>
    <s v="abby.daugherty@calbaptist.edu"/>
    <s v="California Baptist University"/>
    <d v="2025-09-24T10:51:00"/>
    <d v="2025-09-30T12:58:00"/>
    <x v="64"/>
    <s v="Marketing"/>
    <x v="5"/>
    <n v="0"/>
    <x v="0"/>
    <x v="0"/>
    <s v="Keep"/>
    <x v="0"/>
    <n v="1"/>
    <x v="0"/>
  </r>
  <r>
    <x v="65"/>
    <s v="Samantha"/>
    <s v="Herrera"/>
    <s v="samanthaayleen.herrera@calbaptist.edu"/>
    <s v="California Baptist University"/>
    <d v="2025-09-24T11:53:00"/>
    <d v="2025-09-30T12:00:00"/>
    <x v="65"/>
    <s v="Finance"/>
    <x v="5"/>
    <n v="0"/>
    <x v="0"/>
    <x v="0"/>
    <s v="Keep"/>
    <x v="0"/>
    <n v="1"/>
    <x v="0"/>
  </r>
  <r>
    <x v="66"/>
    <s v="Adelaide"/>
    <s v="Conchas"/>
    <s v="adelaide.conchas@calbaptist.edu"/>
    <s v="California Baptist University"/>
    <d v="2025-09-24T12:08:00"/>
    <d v="2025-09-30T12:03:00"/>
    <x v="66"/>
    <s v="Marketing"/>
    <x v="2"/>
    <n v="0"/>
    <x v="0"/>
    <x v="0"/>
    <s v="Keep"/>
    <x v="0"/>
    <n v="1"/>
    <x v="0"/>
  </r>
  <r>
    <x v="67"/>
    <s v="Marissa"/>
    <s v="Rodarte"/>
    <s v="marissa.rodarte@calbaptist.edu"/>
    <s v="California Baptist University"/>
    <d v="2025-09-24T12:08:00"/>
    <d v="2025-09-30T12:03:00"/>
    <x v="67"/>
    <s v="Marketing"/>
    <x v="1"/>
    <n v="0"/>
    <x v="0"/>
    <x v="0"/>
    <s v="Keep"/>
    <x v="0"/>
    <n v="1"/>
    <x v="0"/>
  </r>
  <r>
    <x v="68"/>
    <s v="Jasmine"/>
    <s v="Aldama"/>
    <s v="jasmine.aldama@calbaptist.edu"/>
    <s v="California Baptist University"/>
    <d v="2025-09-24T12:55:00"/>
    <d v="2025-09-30T12:41:00"/>
    <x v="68"/>
    <s v="Philosophy, Business Administration"/>
    <x v="1"/>
    <n v="0"/>
    <x v="0"/>
    <x v="1"/>
    <s v="Keep"/>
    <x v="0"/>
    <n v="1"/>
    <x v="0"/>
  </r>
  <r>
    <x v="69"/>
    <s v="Alan"/>
    <s v="Gutierrez"/>
    <s v="alan.gutierrez@calbaptist.edu"/>
    <s v="California Baptist University"/>
    <d v="2025-09-24T13:20:00"/>
    <d v="2025-09-30T12:44:00"/>
    <x v="69"/>
    <s v="Accounting"/>
    <x v="2"/>
    <n v="0"/>
    <x v="0"/>
    <x v="0"/>
    <s v="Keep"/>
    <x v="0"/>
    <n v="1"/>
    <x v="0"/>
  </r>
  <r>
    <x v="70"/>
    <s v="Brennan"/>
    <s v="Sams"/>
    <s v="brennanmichael.sams@calbaptist.edu"/>
    <s v="California Baptist University"/>
    <d v="2025-09-25T09:01:00"/>
    <d v="2025-09-30T12:15:00"/>
    <x v="70"/>
    <s v="Business Administration"/>
    <x v="2"/>
    <n v="0"/>
    <x v="0"/>
    <x v="0"/>
    <s v="Keep"/>
    <x v="0"/>
    <n v="2"/>
    <x v="1"/>
  </r>
  <r>
    <x v="71"/>
    <s v="Michael"/>
    <s v="Vass"/>
    <s v="michaelbryan.vass@calbaptist.edu"/>
    <s v="California Baptist University"/>
    <d v="2025-09-25T09:12:00"/>
    <d v="2025-09-30T11:59:00"/>
    <x v="71"/>
    <s v="Creative Writing, Accounting"/>
    <x v="1"/>
    <n v="0"/>
    <x v="0"/>
    <x v="1"/>
    <s v="Keep"/>
    <x v="0"/>
    <n v="1"/>
    <x v="0"/>
  </r>
  <r>
    <x v="72"/>
    <s v="Minyoung"/>
    <s v="Jung"/>
    <s v="minyoung.jung@calbaptist.edu"/>
    <s v="California Baptist University"/>
    <d v="2025-09-25T09:44:00"/>
    <d v="2025-09-30T13:22:00"/>
    <x v="72"/>
    <s v="Christian Studies, Accounting"/>
    <x v="5"/>
    <n v="0"/>
    <x v="0"/>
    <x v="3"/>
    <s v="Keep"/>
    <x v="2"/>
    <n v="2"/>
    <x v="1"/>
  </r>
  <r>
    <x v="73"/>
    <s v="Evan"/>
    <s v="Guerin"/>
    <s v="evan.guerin@calbaptist.edu"/>
    <s v="California Baptist University"/>
    <d v="2025-09-25T11:54:00"/>
    <d v="2025-09-30T12:00:00"/>
    <x v="73"/>
    <s v="Accounting"/>
    <x v="2"/>
    <n v="0"/>
    <x v="0"/>
    <x v="0"/>
    <s v="Keep"/>
    <x v="0"/>
    <n v="1"/>
    <x v="0"/>
  </r>
  <r>
    <x v="74"/>
    <s v="Adam"/>
    <s v="Myers"/>
    <s v="a-myers@cox.net"/>
    <s v="California Baptist University"/>
    <d v="2025-09-25T13:49:00"/>
    <d v="2025-09-30T12:22:00"/>
    <x v="74"/>
    <s v="Accounting"/>
    <x v="4"/>
    <n v="0"/>
    <x v="0"/>
    <x v="0"/>
    <s v="Keep"/>
    <x v="0"/>
    <n v="1"/>
    <x v="0"/>
  </r>
  <r>
    <x v="75"/>
    <s v="Logan"/>
    <s v="Thompson"/>
    <s v="loganchristian.thompson@calbaptist.edu"/>
    <s v="California Baptist University"/>
    <d v="2025-09-25T17:43:00"/>
    <d v="2025-09-30T13:13:00"/>
    <x v="75"/>
    <s v="Business Administration"/>
    <x v="1"/>
    <n v="0"/>
    <x v="0"/>
    <x v="0"/>
    <s v="Keep"/>
    <x v="0"/>
    <n v="1"/>
    <x v="0"/>
  </r>
  <r>
    <x v="76"/>
    <s v="Mischa"/>
    <s v="Mathieu"/>
    <s v="mischamarie.mathieu@calbaptist.edu"/>
    <s v="California Baptist University"/>
    <d v="2025-09-25T18:02:00"/>
    <d v="2025-09-30T12:17:00"/>
    <x v="76"/>
    <s v="Business Administration"/>
    <x v="1"/>
    <n v="0"/>
    <x v="0"/>
    <x v="0"/>
    <s v="Keep"/>
    <x v="0"/>
    <n v="1"/>
    <x v="0"/>
  </r>
  <r>
    <x v="77"/>
    <s v="Alyssa"/>
    <s v="Malinowski"/>
    <s v="alyssataylor.malinowski@calbaptist.edu"/>
    <s v="California Baptist University"/>
    <d v="2025-09-25T20:08:00"/>
    <d v="2025-09-30T11:56:00"/>
    <x v="77"/>
    <s v="Business Administration"/>
    <x v="1"/>
    <n v="0"/>
    <x v="0"/>
    <x v="0"/>
    <s v="Keep"/>
    <x v="0"/>
    <n v="2"/>
    <x v="1"/>
  </r>
  <r>
    <x v="78"/>
    <s v="Kyle"/>
    <s v="Baiza"/>
    <s v="kylejoseph.baiza@calbaptist.edu"/>
    <s v="California Baptist University"/>
    <d v="2025-09-26T08:26:00"/>
    <d v="2025-09-30T12:03:00"/>
    <x v="78"/>
    <s v="Business Administration"/>
    <x v="2"/>
    <n v="0"/>
    <x v="0"/>
    <x v="0"/>
    <s v="Keep"/>
    <x v="0"/>
    <n v="1"/>
    <x v="0"/>
  </r>
  <r>
    <x v="79"/>
    <s v="Sarah"/>
    <s v="Esterline"/>
    <s v="sarahlynn.esterline@calbaptist.edu"/>
    <s v="California Baptist University"/>
    <d v="2025-09-26T14:48:00"/>
    <d v="2025-09-30T12:03:00"/>
    <x v="79"/>
    <s v="Business Administration"/>
    <x v="2"/>
    <n v="0"/>
    <x v="0"/>
    <x v="0"/>
    <s v="Keep"/>
    <x v="0"/>
    <n v="2"/>
    <x v="1"/>
  </r>
  <r>
    <x v="80"/>
    <s v="Martha"/>
    <s v="Maduena"/>
    <s v="marthakarlet.maduena@calbaptist.edu"/>
    <s v="California Baptist University"/>
    <d v="2025-09-27T00:00:00"/>
    <d v="2025-09-30T12:51:00"/>
    <x v="80"/>
    <s v="Accounting"/>
    <x v="1"/>
    <n v="0"/>
    <x v="0"/>
    <x v="0"/>
    <s v="Keep"/>
    <x v="0"/>
    <n v="1"/>
    <x v="0"/>
  </r>
  <r>
    <x v="81"/>
    <s v="Gabriel"/>
    <s v="Schumm"/>
    <s v="gabrielrodi.schumm@calbaptist.edu"/>
    <s v="California Baptist University"/>
    <d v="2025-09-27T15:41:00"/>
    <d v="2025-09-30T12:10:00"/>
    <x v="81"/>
    <s v="Business Administration"/>
    <x v="3"/>
    <n v="0"/>
    <x v="0"/>
    <x v="0"/>
    <s v="Keep"/>
    <x v="0"/>
    <n v="1"/>
    <x v="0"/>
  </r>
  <r>
    <x v="82"/>
    <s v="Vivien"/>
    <s v="Verdin"/>
    <s v="verdinvivien18@gmail.com"/>
    <s v="California Baptist University"/>
    <d v="2025-09-27T15:55:00"/>
    <d v="2025-09-30T12:01:00"/>
    <x v="82"/>
    <s v="Business Administration"/>
    <x v="1"/>
    <n v="0"/>
    <x v="0"/>
    <x v="0"/>
    <s v="Keep"/>
    <x v="0"/>
    <n v="2"/>
    <x v="1"/>
  </r>
  <r>
    <x v="83"/>
    <s v="Asiyah"/>
    <s v="Edwards"/>
    <s v="asiyahr.edwards@calbaptist.edu"/>
    <s v="California Baptist University"/>
    <d v="2025-09-27T21:31:00"/>
    <d v="2025-09-30T11:58:00"/>
    <x v="83"/>
    <s v="Finance"/>
    <x v="5"/>
    <n v="0"/>
    <x v="0"/>
    <x v="0"/>
    <s v="Keep"/>
    <x v="0"/>
    <n v="1"/>
    <x v="0"/>
  </r>
  <r>
    <x v="84"/>
    <s v="Jazmine"/>
    <s v="Velazquez"/>
    <s v="jazmine.velazquez@calbaptist.edu"/>
    <s v="California Baptist University"/>
    <d v="2025-09-28T11:22:00"/>
    <d v="2025-09-30T11:58:00"/>
    <x v="84"/>
    <s v="Business Administration"/>
    <x v="2"/>
    <n v="0"/>
    <x v="0"/>
    <x v="0"/>
    <s v="Keep"/>
    <x v="0"/>
    <n v="1"/>
    <x v="0"/>
  </r>
  <r>
    <x v="85"/>
    <s v="Jeruson Paul"/>
    <s v="Chinnathambi"/>
    <s v="jerusonpaul.chinnathambi@calbaptist.edu"/>
    <s v="California Baptist University"/>
    <d v="2025-09-28T19:07:00"/>
    <d v="2025-09-30T12:28:00"/>
    <x v="85"/>
    <s v="Business Administration"/>
    <x v="3"/>
    <n v="0"/>
    <x v="0"/>
    <x v="0"/>
    <s v="Keep"/>
    <x v="0"/>
    <n v="3"/>
    <x v="1"/>
  </r>
  <r>
    <x v="86"/>
    <s v="Nathan"/>
    <s v="King"/>
    <s v="nathana.king@calbaptist.edu"/>
    <s v="California Baptist University"/>
    <d v="2025-09-29T10:53:00"/>
    <d v="2025-09-30T12:05:00"/>
    <x v="86"/>
    <s v="Finance"/>
    <x v="4"/>
    <n v="0"/>
    <x v="0"/>
    <x v="0"/>
    <s v="Keep"/>
    <x v="0"/>
    <n v="1"/>
    <x v="0"/>
  </r>
  <r>
    <x v="87"/>
    <s v="Shane"/>
    <s v="Sodia"/>
    <s v="shanepatrick.sodia@calbaptist.edu"/>
    <s v="California Baptist University"/>
    <d v="2025-09-29T10:54:00"/>
    <d v="2025-09-30T12:39:00"/>
    <x v="87"/>
    <s v="Business Administration"/>
    <x v="2"/>
    <n v="0"/>
    <x v="0"/>
    <x v="0"/>
    <s v="Keep"/>
    <x v="0"/>
    <n v="2"/>
    <x v="1"/>
  </r>
  <r>
    <x v="88"/>
    <s v="Briana"/>
    <s v="Alejandre"/>
    <s v="brianacrystal.alejandre@calbaptist.edu"/>
    <s v="California Baptist University"/>
    <d v="2025-09-29T11:33:00"/>
    <d v="2025-09-30T12:23:00"/>
    <x v="88"/>
    <s v="Business Administration"/>
    <x v="1"/>
    <n v="0"/>
    <x v="0"/>
    <x v="0"/>
    <s v="Keep"/>
    <x v="0"/>
    <n v="1"/>
    <x v="0"/>
  </r>
  <r>
    <x v="89"/>
    <s v="Brooke"/>
    <s v="Shirley"/>
    <s v="brooken.shirley@calbaptist.edu"/>
    <s v="California Baptist University"/>
    <d v="2025-09-29T12:07:00"/>
    <d v="2025-09-30T12:02:00"/>
    <x v="89"/>
    <s v="Business Administration"/>
    <x v="4"/>
    <n v="0"/>
    <x v="0"/>
    <x v="0"/>
    <s v="Keep"/>
    <x v="0"/>
    <n v="1"/>
    <x v="0"/>
  </r>
  <r>
    <x v="90"/>
    <s v="Presley"/>
    <s v="Jacobsen"/>
    <s v="presleyrebecca.jacobsen@calbaptist.edu"/>
    <s v="California Baptist University"/>
    <d v="2025-09-29T12:17:00"/>
    <d v="2025-09-30T12:05:00"/>
    <x v="90"/>
    <s v="Business Administration"/>
    <x v="2"/>
    <n v="0"/>
    <x v="0"/>
    <x v="0"/>
    <s v="Keep"/>
    <x v="0"/>
    <n v="1"/>
    <x v="0"/>
  </r>
  <r>
    <x v="91"/>
    <s v="Brigette"/>
    <s v="Garcia"/>
    <s v="brigette.garcia@calbaptist.edu"/>
    <s v="California Baptist University"/>
    <d v="2025-09-29T13:33:00"/>
    <d v="2025-09-30T12:28:00"/>
    <x v="91"/>
    <s v="Accounting"/>
    <x v="2"/>
    <n v="0"/>
    <x v="0"/>
    <x v="0"/>
    <s v="Keep"/>
    <x v="0"/>
    <n v="1"/>
    <x v="0"/>
  </r>
  <r>
    <x v="92"/>
    <s v="Noah"/>
    <s v="DeMent"/>
    <s v="noahedward.dement@calbaptist.edu"/>
    <s v="California Baptist University"/>
    <d v="2025-09-29T14:02:00"/>
    <d v="2025-09-30T12:28:00"/>
    <x v="92"/>
    <s v="Software Engineering"/>
    <x v="0"/>
    <n v="0"/>
    <x v="0"/>
    <x v="2"/>
    <s v="Keep"/>
    <x v="1"/>
    <n v="2"/>
    <x v="1"/>
  </r>
  <r>
    <x v="93"/>
    <s v="Riya"/>
    <s v="Darji"/>
    <s v="riyalalabhai.darji@calbaptist.edu"/>
    <s v="California Baptist University"/>
    <d v="2025-09-29T15:39:00"/>
    <d v="2025-09-30T12:10:00"/>
    <x v="93"/>
    <s v="Information Tech Mgmt"/>
    <x v="3"/>
    <n v="0"/>
    <x v="0"/>
    <x v="0"/>
    <s v="Keep"/>
    <x v="0"/>
    <n v="2"/>
    <x v="1"/>
  </r>
  <r>
    <x v="94"/>
    <s v="Luke"/>
    <s v="Myers"/>
    <s v="lukethomas.myers@calbaptist.edu"/>
    <s v="California Baptist University"/>
    <d v="2025-09-29T15:45:00"/>
    <d v="2025-09-30T13:28:00"/>
    <x v="94"/>
    <s v="Business Administration"/>
    <x v="4"/>
    <n v="0"/>
    <x v="0"/>
    <x v="0"/>
    <s v="Keep"/>
    <x v="0"/>
    <n v="3"/>
    <x v="1"/>
  </r>
  <r>
    <x v="95"/>
    <s v="Les"/>
    <s v="Higgins"/>
    <s v="lesbrooks.higgins@calbaptist.edu"/>
    <s v="California Baptist University"/>
    <d v="2025-09-29T18:21:00"/>
    <d v="2025-09-30T11:57:00"/>
    <x v="95"/>
    <s v="Business Administration"/>
    <x v="2"/>
    <n v="0"/>
    <x v="0"/>
    <x v="0"/>
    <s v="Keep"/>
    <x v="0"/>
    <n v="2"/>
    <x v="1"/>
  </r>
  <r>
    <x v="96"/>
    <s v="Miranda"/>
    <s v="Leyvas"/>
    <s v="miranda.leyvas@calbaptist.edu"/>
    <s v="California Baptist University"/>
    <d v="2025-09-29T18:56:00"/>
    <d v="2025-09-30T12:52:00"/>
    <x v="96"/>
    <s v="Accounting"/>
    <x v="2"/>
    <n v="0"/>
    <x v="0"/>
    <x v="0"/>
    <s v="Keep"/>
    <x v="0"/>
    <n v="1"/>
    <x v="0"/>
  </r>
  <r>
    <x v="97"/>
    <s v="George"/>
    <s v="Valenzuela"/>
    <s v="georgeemilio.valenzuela@calbaptist.edu"/>
    <s v="California Baptist University"/>
    <d v="2025-09-29T19:12:00"/>
    <d v="2025-09-30T12:05:00"/>
    <x v="97"/>
    <s v="Business Administration"/>
    <x v="4"/>
    <n v="0"/>
    <x v="0"/>
    <x v="0"/>
    <s v="Keep"/>
    <x v="0"/>
    <n v="1"/>
    <x v="0"/>
  </r>
  <r>
    <x v="98"/>
    <s v="Berenice"/>
    <s v="Santana"/>
    <s v="berenice.santana@calbaptist.edu"/>
    <s v="California Baptist University"/>
    <d v="2025-09-29T19:45:00"/>
    <d v="2025-09-30T12:16:00"/>
    <x v="98"/>
    <s v="Behavioral Science, Criminal Justice"/>
    <x v="4"/>
    <n v="0"/>
    <x v="0"/>
    <x v="4"/>
    <s v="Keep"/>
    <x v="3"/>
    <n v="2"/>
    <x v="1"/>
  </r>
  <r>
    <x v="99"/>
    <s v="Bernard"/>
    <s v="Lobe"/>
    <s v="bernardmetombe.lobe@calbaptist.edu"/>
    <s v="California Baptist University"/>
    <d v="2025-09-29T21:07:00"/>
    <d v="2025-09-30T11:57:00"/>
    <x v="99"/>
    <s v="Leadership Studies"/>
    <x v="6"/>
    <n v="0"/>
    <x v="0"/>
    <x v="0"/>
    <s v="Keep"/>
    <x v="0"/>
    <n v="1"/>
    <x v="0"/>
  </r>
  <r>
    <x v="100"/>
    <s v="Caleb"/>
    <s v="Reading"/>
    <s v="caleb.reading@calbaptist.edu"/>
    <s v="California Baptist University"/>
    <d v="2025-09-29T21:08:00"/>
    <d v="2025-09-30T12:02:00"/>
    <x v="100"/>
    <s v="Accounting"/>
    <x v="4"/>
    <n v="0"/>
    <x v="0"/>
    <x v="0"/>
    <s v="Keep"/>
    <x v="0"/>
    <n v="2"/>
    <x v="1"/>
  </r>
  <r>
    <x v="101"/>
    <s v="Trilby"/>
    <s v="Hellwich"/>
    <s v="trilbyjoanna.hellwich@calbaptist.edu"/>
    <s v="California Baptist University"/>
    <d v="2025-09-29T23:15:00"/>
    <d v="2025-09-30T12:12:00"/>
    <x v="101"/>
    <s v="Accounting"/>
    <x v="2"/>
    <n v="0"/>
    <x v="0"/>
    <x v="0"/>
    <s v="Keep"/>
    <x v="0"/>
    <n v="1"/>
    <x v="0"/>
  </r>
  <r>
    <x v="102"/>
    <s v="Aden"/>
    <s v="Moreno"/>
    <s v="adenjames.moreno@calbaptist.edu"/>
    <s v="California Baptist University"/>
    <d v="2025-09-30T00:01:00"/>
    <d v="2025-09-30T12:18:00"/>
    <x v="102"/>
    <s v="Finance"/>
    <x v="1"/>
    <n v="0"/>
    <x v="0"/>
    <x v="0"/>
    <s v="Keep"/>
    <x v="0"/>
    <n v="1"/>
    <x v="0"/>
  </r>
  <r>
    <x v="103"/>
    <s v="Gannon"/>
    <s v="Jones"/>
    <s v="gannonmichael.jones@calbaptist.edu"/>
    <s v="California Baptist University"/>
    <d v="2025-09-30T08:47:00"/>
    <d v="2025-09-30T12:10:00"/>
    <x v="103"/>
    <s v="Finance"/>
    <x v="4"/>
    <n v="0"/>
    <x v="0"/>
    <x v="0"/>
    <s v="Keep"/>
    <x v="0"/>
    <n v="1"/>
    <x v="0"/>
  </r>
  <r>
    <x v="104"/>
    <s v="Anthony"/>
    <s v="Osorio"/>
    <s v="anthonylopez.osorio@calbaptist.edu"/>
    <s v="California Baptist University"/>
    <d v="2025-09-30T09:54:00"/>
    <d v="2025-09-30T11:59:00"/>
    <x v="104"/>
    <s v="Finance"/>
    <x v="2"/>
    <n v="0"/>
    <x v="0"/>
    <x v="0"/>
    <s v="Keep"/>
    <x v="0"/>
    <n v="3"/>
    <x v="1"/>
  </r>
  <r>
    <x v="105"/>
    <s v="Katie"/>
    <s v="Estrada"/>
    <s v="katie.estrada@calbaptist.edu"/>
    <s v="California Baptist University"/>
    <d v="2025-09-30T10:41:00"/>
    <d v="2025-09-30T12:06:00"/>
    <x v="105"/>
    <s v="Business Administration"/>
    <x v="1"/>
    <n v="0"/>
    <x v="0"/>
    <x v="0"/>
    <s v="Keep"/>
    <x v="0"/>
    <n v="2"/>
    <x v="1"/>
  </r>
  <r>
    <x v="106"/>
    <s v="Allexandria"/>
    <s v="Smith"/>
    <s v="allexandrianicole.smith@calbaptist.edu"/>
    <s v="California Baptist University"/>
    <d v="2025-09-30T11:03:00"/>
    <d v="2025-09-30T13:16:00"/>
    <x v="106"/>
    <s v="Healthcare Admin &amp; Mgmt"/>
    <x v="0"/>
    <n v="0"/>
    <x v="0"/>
    <x v="5"/>
    <s v="Keep"/>
    <x v="4"/>
    <n v="1"/>
    <x v="0"/>
  </r>
  <r>
    <x v="107"/>
    <s v="Joseph"/>
    <s v="Muganza"/>
    <s v="joseph.muganza@calbaptist.edu"/>
    <s v="California Baptist University"/>
    <m/>
    <d v="2025-09-30T11:09:00"/>
    <x v="107"/>
    <s v="Business Administration"/>
    <x v="3"/>
    <n v="0"/>
    <x v="0"/>
    <x v="0"/>
    <s v="Keep"/>
    <x v="0"/>
    <n v="2"/>
    <x v="1"/>
  </r>
  <r>
    <x v="108"/>
    <s v="Rebecca"/>
    <s v="Lee"/>
    <s v="rebeccanoel.lee@calbaptist.edu"/>
    <s v="California Baptist University"/>
    <d v="2025-09-30T11:32:00"/>
    <d v="2025-09-30T11:58:00"/>
    <x v="108"/>
    <s v="Marketing"/>
    <x v="2"/>
    <n v="0"/>
    <x v="0"/>
    <x v="0"/>
    <s v="Keep"/>
    <x v="0"/>
    <n v="1"/>
    <x v="0"/>
  </r>
  <r>
    <x v="109"/>
    <s v="Donnovan"/>
    <s v="Rogers"/>
    <s v="donrog2004@gmail.com"/>
    <s v="California Baptist University"/>
    <m/>
    <d v="2025-09-30T11:57:00"/>
    <x v="109"/>
    <s v="Accounting"/>
    <x v="0"/>
    <n v="0"/>
    <x v="0"/>
    <x v="0"/>
    <s v="Keep"/>
    <x v="0"/>
    <n v="1"/>
    <x v="0"/>
  </r>
  <r>
    <x v="110"/>
    <s v="Rafaela"/>
    <s v="De Figueiredo"/>
    <s v="rafaelagois.defigueiredo@calbaptist.edu"/>
    <s v="California Baptist University"/>
    <m/>
    <d v="2025-09-30T11:57:00"/>
    <x v="110"/>
    <s v="Political Science"/>
    <x v="2"/>
    <n v="0"/>
    <x v="0"/>
    <x v="1"/>
    <s v="Keep"/>
    <x v="0"/>
    <n v="3"/>
    <x v="1"/>
  </r>
  <r>
    <x v="111"/>
    <s v="Natalie"/>
    <s v="Rivas"/>
    <s v="nataliehope.rivas@calbaptist.edu"/>
    <s v="California Baptist University"/>
    <m/>
    <d v="2025-09-30T11:57:00"/>
    <x v="111"/>
    <s v="Political Science"/>
    <x v="2"/>
    <n v="0"/>
    <x v="0"/>
    <x v="1"/>
    <s v="Keep"/>
    <x v="0"/>
    <n v="2"/>
    <x v="1"/>
  </r>
  <r>
    <x v="112"/>
    <s v="Mark"/>
    <s v="Tran"/>
    <s v="mark.tran@calbaptist.edu"/>
    <s v="California Baptist University"/>
    <m/>
    <d v="2025-09-30T11:57:00"/>
    <x v="112"/>
    <s v="Accounting"/>
    <x v="1"/>
    <n v="0"/>
    <x v="0"/>
    <x v="0"/>
    <s v="Keep"/>
    <x v="0"/>
    <n v="1"/>
    <x v="0"/>
  </r>
  <r>
    <x v="113"/>
    <s v="Ki-Sang"/>
    <s v="Park"/>
    <s v="kisang.park@calbaptist.edu"/>
    <s v="California Baptist University"/>
    <m/>
    <d v="2025-09-30T11:57:00"/>
    <x v="113"/>
    <s v="Philosophy, Accounting"/>
    <x v="4"/>
    <n v="0"/>
    <x v="0"/>
    <x v="1"/>
    <s v="Keep"/>
    <x v="0"/>
    <n v="4"/>
    <x v="1"/>
  </r>
  <r>
    <x v="114"/>
    <s v="Cole"/>
    <s v="Thomas"/>
    <s v="colemitchell.thomas@calbaptist.edu"/>
    <s v="California Baptist University"/>
    <m/>
    <d v="2025-09-30T11:57:00"/>
    <x v="114"/>
    <s v="Business Administration"/>
    <x v="2"/>
    <n v="0"/>
    <x v="0"/>
    <x v="0"/>
    <s v="Keep"/>
    <x v="0"/>
    <n v="1"/>
    <x v="0"/>
  </r>
  <r>
    <x v="115"/>
    <s v="Sh'leah"/>
    <s v="Johnson"/>
    <s v="shleahcherylyn.johnson@calbaptist.edu"/>
    <s v="California Baptist University"/>
    <m/>
    <d v="2025-09-30T11:58:00"/>
    <x v="115"/>
    <s v="Finance"/>
    <x v="2"/>
    <n v="0"/>
    <x v="0"/>
    <x v="0"/>
    <s v="Keep"/>
    <x v="0"/>
    <n v="2"/>
    <x v="1"/>
  </r>
  <r>
    <x v="116"/>
    <s v="Alyson"/>
    <s v="Nishimura"/>
    <s v="alysonk.nishimura@calbaptist.edu"/>
    <s v="California Baptist University"/>
    <m/>
    <d v="2025-09-30T11:59:00"/>
    <x v="116"/>
    <s v="Accounting"/>
    <x v="2"/>
    <n v="0"/>
    <x v="0"/>
    <x v="0"/>
    <s v="Keep"/>
    <x v="0"/>
    <n v="1"/>
    <x v="0"/>
  </r>
  <r>
    <x v="117"/>
    <s v="Cara"/>
    <s v="Brigliadoro"/>
    <s v="caramarie.brigliadoro@calbaptist.edu"/>
    <s v="California Baptist University"/>
    <m/>
    <d v="2025-09-30T12:02:00"/>
    <x v="117"/>
    <s v="Business Administration"/>
    <x v="5"/>
    <n v="0"/>
    <x v="0"/>
    <x v="0"/>
    <s v="Keep"/>
    <x v="0"/>
    <n v="1"/>
    <x v="0"/>
  </r>
  <r>
    <x v="118"/>
    <s v="Robert"/>
    <s v="Barba"/>
    <s v="robertalexander.barba@calbaptist.edu"/>
    <s v="California Baptist University"/>
    <m/>
    <d v="2025-09-30T12:03:00"/>
    <x v="118"/>
    <s v="Finance"/>
    <x v="2"/>
    <n v="0"/>
    <x v="0"/>
    <x v="0"/>
    <s v="Keep"/>
    <x v="0"/>
    <n v="1"/>
    <x v="0"/>
  </r>
  <r>
    <x v="119"/>
    <s v="Luciano"/>
    <s v="Aguilar"/>
    <s v="lucianomassimiliano.aguilar@calbaptist.edu"/>
    <s v="California Baptist University"/>
    <m/>
    <d v="2025-09-30T12:04:00"/>
    <x v="119"/>
    <s v="Stats and Data Analytics"/>
    <x v="4"/>
    <n v="0"/>
    <x v="0"/>
    <x v="1"/>
    <s v="Keep"/>
    <x v="0"/>
    <n v="1"/>
    <x v="0"/>
  </r>
  <r>
    <x v="120"/>
    <s v="Daisy"/>
    <s v="Amankwaah"/>
    <s v="daisydufie.amankwaah@calbaptist.edu"/>
    <s v="California Baptist University"/>
    <m/>
    <d v="2025-09-30T12:05:00"/>
    <x v="120"/>
    <s v="Graphic Design &amp; Vis Exp, Business Administration"/>
    <x v="2"/>
    <n v="0"/>
    <x v="0"/>
    <x v="6"/>
    <s v="Keep"/>
    <x v="1"/>
    <n v="2"/>
    <x v="1"/>
  </r>
  <r>
    <x v="121"/>
    <s v="Jessica"/>
    <s v="Souza"/>
    <s v="jessica.souza@calbaptist.edu"/>
    <s v="California Baptist University"/>
    <m/>
    <d v="2025-09-30T12:05:00"/>
    <x v="121"/>
    <s v="Communication Studies"/>
    <x v="2"/>
    <n v="0"/>
    <x v="0"/>
    <x v="1"/>
    <s v="Keep"/>
    <x v="0"/>
    <n v="1"/>
    <x v="0"/>
  </r>
  <r>
    <x v="122"/>
    <s v="Maya"/>
    <s v="Hitzges"/>
    <s v="mayagrace.hitzges@calbaptist.edu"/>
    <s v="California Baptist University"/>
    <m/>
    <d v="2025-09-30T12:06:00"/>
    <x v="122"/>
    <s v="Accounting"/>
    <x v="4"/>
    <n v="0"/>
    <x v="0"/>
    <x v="0"/>
    <s v="Keep"/>
    <x v="0"/>
    <n v="1"/>
    <x v="0"/>
  </r>
  <r>
    <x v="123"/>
    <s v="Joshua"/>
    <s v="Rattray"/>
    <s v="joshuaa.rattray@calbaptist.edu"/>
    <s v="California Baptist University"/>
    <m/>
    <d v="2025-09-30T12:06:00"/>
    <x v="123"/>
    <s v="Business Administration"/>
    <x v="2"/>
    <n v="0"/>
    <x v="0"/>
    <x v="0"/>
    <s v="Keep"/>
    <x v="0"/>
    <n v="1"/>
    <x v="0"/>
  </r>
  <r>
    <x v="124"/>
    <s v="Kalei"/>
    <s v="Ortuno"/>
    <s v="kalei.ortuno@calbaptist.edu"/>
    <s v="California Baptist University"/>
    <m/>
    <d v="2025-09-30T12:06:00"/>
    <x v="124"/>
    <s v="Business Administration"/>
    <x v="1"/>
    <n v="0"/>
    <x v="0"/>
    <x v="0"/>
    <s v="Keep"/>
    <x v="0"/>
    <n v="1"/>
    <x v="0"/>
  </r>
  <r>
    <x v="125"/>
    <s v="Andrew"/>
    <s v="Solis"/>
    <s v="andrewadan.solis@calbaptist.edu"/>
    <s v="California Baptist University"/>
    <m/>
    <d v="2025-09-30T12:11:00"/>
    <x v="125"/>
    <s v="Business Administration"/>
    <x v="2"/>
    <n v="0"/>
    <x v="0"/>
    <x v="0"/>
    <s v="Keep"/>
    <x v="0"/>
    <n v="1"/>
    <x v="0"/>
  </r>
  <r>
    <x v="126"/>
    <s v="Lindsey"/>
    <s v="Ifeanyi-Eriri"/>
    <s v="lindseychimelu.ifeanyieriri@calbaptist.edu"/>
    <s v="California Baptist University"/>
    <m/>
    <d v="2025-09-30T12:11:00"/>
    <x v="126"/>
    <s v="Business Administration"/>
    <x v="1"/>
    <n v="0"/>
    <x v="0"/>
    <x v="0"/>
    <s v="Keep"/>
    <x v="0"/>
    <n v="2"/>
    <x v="1"/>
  </r>
  <r>
    <x v="127"/>
    <s v="Keira"/>
    <s v="Martinez"/>
    <s v="keiraalana.martinez@calbaptist.edu"/>
    <s v="California Baptist University"/>
    <m/>
    <d v="2025-09-30T12:11:00"/>
    <x v="127"/>
    <s v="Business Administration"/>
    <x v="1"/>
    <n v="0"/>
    <x v="0"/>
    <x v="0"/>
    <s v="Keep"/>
    <x v="0"/>
    <n v="1"/>
    <x v="0"/>
  </r>
  <r>
    <x v="128"/>
    <s v="Aiden"/>
    <s v="Alfaro"/>
    <s v="aidenvaughn.alfaro@calbaptist.edu"/>
    <s v="California Baptist University"/>
    <m/>
    <d v="2025-09-30T12:12:00"/>
    <x v="128"/>
    <s v="Business Administration"/>
    <x v="1"/>
    <n v="0"/>
    <x v="0"/>
    <x v="0"/>
    <s v="Keep"/>
    <x v="0"/>
    <n v="1"/>
    <x v="0"/>
  </r>
  <r>
    <x v="129"/>
    <s v="Robert"/>
    <s v="Shields"/>
    <s v="robertcorwin.shields@calbaptist.edu"/>
    <s v="California Baptist University"/>
    <m/>
    <d v="2025-09-30T12:12:00"/>
    <x v="129"/>
    <s v="Studio Production"/>
    <x v="2"/>
    <n v="0"/>
    <x v="0"/>
    <x v="7"/>
    <s v="Keep"/>
    <x v="5"/>
    <n v="1"/>
    <x v="0"/>
  </r>
  <r>
    <x v="130"/>
    <s v="Anisah"/>
    <s v="Bhujwala"/>
    <s v="anisahjosie.bhujwala@calbaptist.edu"/>
    <s v="California Baptist University"/>
    <m/>
    <d v="2025-09-30T12:12:00"/>
    <x v="130"/>
    <s v="Business Administration"/>
    <x v="2"/>
    <n v="0"/>
    <x v="0"/>
    <x v="0"/>
    <s v="Keep"/>
    <x v="0"/>
    <n v="1"/>
    <x v="0"/>
  </r>
  <r>
    <x v="131"/>
    <s v="Caleb"/>
    <s v="Green"/>
    <s v="calebm.green@calbaptist.edu"/>
    <s v="California Baptist University"/>
    <m/>
    <d v="2025-09-30T12:14:00"/>
    <x v="131"/>
    <s v="Business Administration"/>
    <x v="1"/>
    <n v="0"/>
    <x v="0"/>
    <x v="0"/>
    <s v="Keep"/>
    <x v="0"/>
    <n v="1"/>
    <x v="0"/>
  </r>
  <r>
    <x v="132"/>
    <s v="Gabriela"/>
    <s v="Lozada"/>
    <s v="gabrielaalexandra.lozada@calbaptist.edu"/>
    <s v="California Baptist University"/>
    <m/>
    <d v="2025-09-30T12:21:00"/>
    <x v="132"/>
    <s v="Business Administration"/>
    <x v="2"/>
    <n v="0"/>
    <x v="0"/>
    <x v="0"/>
    <s v="Keep"/>
    <x v="0"/>
    <n v="1"/>
    <x v="0"/>
  </r>
  <r>
    <x v="133"/>
    <s v="Nala"/>
    <s v="Smith"/>
    <s v="nalaa.smith@calbaptist.edu"/>
    <s v="California Baptist University"/>
    <m/>
    <d v="2025-09-30T12:21:00"/>
    <x v="133"/>
    <s v="Business Administration"/>
    <x v="1"/>
    <n v="0"/>
    <x v="0"/>
    <x v="0"/>
    <s v="Keep"/>
    <x v="0"/>
    <n v="1"/>
    <x v="0"/>
  </r>
  <r>
    <x v="134"/>
    <s v="Logan"/>
    <s v="Baldwin"/>
    <s v="loganjusten.baldwin@calbaptist.edu"/>
    <s v="California Baptist University"/>
    <m/>
    <d v="2025-09-30T12:21:00"/>
    <x v="134"/>
    <s v="Accounting"/>
    <x v="1"/>
    <n v="0"/>
    <x v="0"/>
    <x v="0"/>
    <s v="Keep"/>
    <x v="0"/>
    <n v="1"/>
    <x v="0"/>
  </r>
  <r>
    <x v="135"/>
    <s v="Cole"/>
    <s v="Townsend"/>
    <s v="coleray.townsend@calbaptist.edu"/>
    <s v="California Baptist University"/>
    <m/>
    <d v="2025-09-30T12:24:00"/>
    <x v="135"/>
    <s v="Marketing"/>
    <x v="2"/>
    <n v="0"/>
    <x v="0"/>
    <x v="0"/>
    <s v="Keep"/>
    <x v="0"/>
    <n v="2"/>
    <x v="1"/>
  </r>
  <r>
    <x v="136"/>
    <s v="Kylie"/>
    <s v="Frank"/>
    <s v="kylierae.frank@calbaptist.edu"/>
    <s v="California Baptist University"/>
    <m/>
    <d v="2025-09-30T12:25:00"/>
    <x v="136"/>
    <s v="Kinesiology"/>
    <x v="0"/>
    <n v="0"/>
    <x v="0"/>
    <x v="5"/>
    <s v="Keep"/>
    <x v="4"/>
    <n v="1"/>
    <x v="0"/>
  </r>
  <r>
    <x v="137"/>
    <s v="Seyeon"/>
    <s v="Park"/>
    <s v="seyeon.park@calbaptist.edu"/>
    <s v="California Baptist University"/>
    <m/>
    <d v="2025-09-30T12:25:00"/>
    <x v="137"/>
    <s v="Intercultural Studies, Business Administration"/>
    <x v="1"/>
    <n v="0"/>
    <x v="0"/>
    <x v="3"/>
    <s v="Keep"/>
    <x v="2"/>
    <n v="2"/>
    <x v="1"/>
  </r>
  <r>
    <x v="138"/>
    <s v="Parker"/>
    <s v="Williams"/>
    <s v="parkerb.williams@calbaptist.edu"/>
    <s v="California Baptist University"/>
    <m/>
    <d v="2025-09-30T12:27:00"/>
    <x v="138"/>
    <s v="Computer Science"/>
    <x v="2"/>
    <n v="0"/>
    <x v="0"/>
    <x v="2"/>
    <s v="Keep"/>
    <x v="1"/>
    <n v="2"/>
    <x v="1"/>
  </r>
  <r>
    <x v="139"/>
    <s v="Elias"/>
    <s v="Murcray"/>
    <s v="eliasjamison.murcray@calbaptist.edu"/>
    <s v="California Baptist University"/>
    <m/>
    <d v="2025-09-30T12:27:00"/>
    <x v="139"/>
    <s v="Computer Science"/>
    <x v="2"/>
    <n v="0"/>
    <x v="0"/>
    <x v="2"/>
    <s v="Keep"/>
    <x v="1"/>
    <n v="1"/>
    <x v="0"/>
  </r>
  <r>
    <x v="140"/>
    <s v="Tacy"/>
    <s v="Westhuyzen"/>
    <s v="tacyclaire.westhuyzen@calbaptist.edu"/>
    <s v="California Baptist University"/>
    <m/>
    <d v="2025-09-30T12:28:00"/>
    <x v="140"/>
    <s v="Philosophy, Marketing"/>
    <x v="4"/>
    <n v="0"/>
    <x v="0"/>
    <x v="1"/>
    <s v="Keep"/>
    <x v="0"/>
    <n v="1"/>
    <x v="0"/>
  </r>
  <r>
    <x v="141"/>
    <s v="Abong"/>
    <s v="Tumban"/>
    <s v="abongadimo.tumban@calbaptist.edu"/>
    <s v="California Baptist University"/>
    <m/>
    <d v="2025-09-30T12:29:00"/>
    <x v="141"/>
    <s v="Finance"/>
    <x v="4"/>
    <n v="0"/>
    <x v="0"/>
    <x v="0"/>
    <s v="Keep"/>
    <x v="0"/>
    <n v="1"/>
    <x v="0"/>
  </r>
  <r>
    <x v="142"/>
    <s v="Jaylen"/>
    <s v="Trejo"/>
    <s v="jaylen.trejo@calbaptist.edu"/>
    <s v="California Baptist University"/>
    <m/>
    <d v="2025-09-30T12:30:00"/>
    <x v="142"/>
    <s v="Aviation Management"/>
    <x v="1"/>
    <n v="0"/>
    <x v="0"/>
    <x v="2"/>
    <s v="Keep"/>
    <x v="1"/>
    <n v="3"/>
    <x v="1"/>
  </r>
  <r>
    <x v="143"/>
    <s v="Bryan"/>
    <s v="Salazar"/>
    <s v="bryana.salazar@calbaptist.edu"/>
    <s v="California Baptist University"/>
    <m/>
    <d v="2025-09-30T12:32:00"/>
    <x v="143"/>
    <s v="Marketing"/>
    <x v="2"/>
    <n v="0"/>
    <x v="0"/>
    <x v="0"/>
    <s v="Keep"/>
    <x v="0"/>
    <n v="1"/>
    <x v="0"/>
  </r>
  <r>
    <x v="144"/>
    <s v="Lucas"/>
    <s v="Donovan"/>
    <s v="lucaschristian.donovan@calbaptist.edu"/>
    <s v="California Baptist University"/>
    <m/>
    <d v="2025-09-30T12:32:00"/>
    <x v="144"/>
    <s v="Accounting"/>
    <x v="1"/>
    <n v="0"/>
    <x v="0"/>
    <x v="0"/>
    <s v="Keep"/>
    <x v="0"/>
    <n v="2"/>
    <x v="1"/>
  </r>
  <r>
    <x v="145"/>
    <s v="Genesis"/>
    <s v="Ano"/>
    <s v="genesisimani.ano@calbaptist.edu"/>
    <s v="California Baptist University"/>
    <m/>
    <d v="2025-09-30T12:33:00"/>
    <x v="145"/>
    <s v="Strategic Communication"/>
    <x v="2"/>
    <n v="0"/>
    <x v="0"/>
    <x v="1"/>
    <s v="Keep"/>
    <x v="0"/>
    <n v="2"/>
    <x v="1"/>
  </r>
  <r>
    <x v="146"/>
    <s v="Caleb"/>
    <s v="Prewitt"/>
    <s v="calebmichael.prewitt@calbaptist.edu"/>
    <s v="California Baptist University"/>
    <m/>
    <d v="2025-09-30T12:33:00"/>
    <x v="146"/>
    <s v="International Business"/>
    <x v="2"/>
    <n v="0"/>
    <x v="0"/>
    <x v="0"/>
    <s v="Keep"/>
    <x v="0"/>
    <n v="2"/>
    <x v="1"/>
  </r>
  <r>
    <x v="147"/>
    <s v="Emma"/>
    <s v="Rooney"/>
    <s v="emmakathryn.rooney@calbaptist.edu"/>
    <s v="California Baptist University"/>
    <m/>
    <d v="2025-09-30T12:34:00"/>
    <x v="147"/>
    <s v="Accounting"/>
    <x v="2"/>
    <n v="0"/>
    <x v="0"/>
    <x v="0"/>
    <s v="Keep"/>
    <x v="0"/>
    <n v="1"/>
    <x v="0"/>
  </r>
  <r>
    <x v="148"/>
    <s v="Annick"/>
    <s v="Uwase"/>
    <s v="annick.uwase@calbaptist.edu"/>
    <s v="California Baptist University"/>
    <m/>
    <d v="2025-09-30T12:39:00"/>
    <x v="148"/>
    <s v="Finance"/>
    <x v="2"/>
    <n v="0"/>
    <x v="0"/>
    <x v="0"/>
    <s v="Keep"/>
    <x v="0"/>
    <n v="2"/>
    <x v="1"/>
  </r>
  <r>
    <x v="149"/>
    <s v="Avianna"/>
    <s v="Carballo"/>
    <s v="aviannai.carballo@calbaptist.edu"/>
    <s v="California Baptist University"/>
    <m/>
    <d v="2025-09-30T12:40:00"/>
    <x v="149"/>
    <s v="Architecture"/>
    <x v="5"/>
    <n v="0"/>
    <x v="0"/>
    <x v="6"/>
    <s v="Keep"/>
    <x v="1"/>
    <n v="2"/>
    <x v="1"/>
  </r>
  <r>
    <x v="150"/>
    <s v="Amy"/>
    <s v="Romero"/>
    <s v="amyruby.romero@calbaptist.edu"/>
    <s v="California Baptist University"/>
    <m/>
    <d v="2025-09-30T12:41:00"/>
    <x v="150"/>
    <s v="Accounting"/>
    <x v="5"/>
    <n v="0"/>
    <x v="0"/>
    <x v="0"/>
    <s v="Keep"/>
    <x v="0"/>
    <n v="1"/>
    <x v="0"/>
  </r>
  <r>
    <x v="151"/>
    <s v="Luke"/>
    <s v="Blower"/>
    <s v="lukejames.blower@calbaptist.edu"/>
    <s v="California Baptist University"/>
    <m/>
    <d v="2025-09-30T12:42:00"/>
    <x v="151"/>
    <s v="Finance"/>
    <x v="2"/>
    <n v="0"/>
    <x v="0"/>
    <x v="0"/>
    <s v="Keep"/>
    <x v="0"/>
    <n v="1"/>
    <x v="0"/>
  </r>
  <r>
    <x v="152"/>
    <s v="Emilie"/>
    <s v="Salazar"/>
    <s v="emiliem.salazar@calbaptist.edu"/>
    <s v="California Baptist University"/>
    <m/>
    <d v="2025-09-30T12:42:00"/>
    <x v="152"/>
    <s v="Business Administration"/>
    <x v="5"/>
    <n v="0"/>
    <x v="0"/>
    <x v="0"/>
    <s v="Keep"/>
    <x v="0"/>
    <n v="2"/>
    <x v="1"/>
  </r>
  <r>
    <x v="153"/>
    <s v="Leah"/>
    <s v="Sales"/>
    <s v="leahkatherine.sales@calbaptist.edu"/>
    <s v="California Baptist University"/>
    <m/>
    <d v="2025-09-30T12:43:00"/>
    <x v="153"/>
    <s v="Business Administration"/>
    <x v="5"/>
    <n v="0"/>
    <x v="0"/>
    <x v="0"/>
    <s v="Keep"/>
    <x v="0"/>
    <n v="1"/>
    <x v="0"/>
  </r>
  <r>
    <x v="154"/>
    <s v="Francisco"/>
    <s v="Lopez"/>
    <s v="francisco.lopez@calbaptist.edu"/>
    <s v="California Baptist University"/>
    <m/>
    <d v="2025-09-30T12:43:00"/>
    <x v="154"/>
    <s v="Finance"/>
    <x v="2"/>
    <n v="0"/>
    <x v="0"/>
    <x v="0"/>
    <s v="Keep"/>
    <x v="0"/>
    <n v="1"/>
    <x v="0"/>
  </r>
  <r>
    <x v="155"/>
    <s v="Matthew"/>
    <s v="Marks"/>
    <s v="matthewb.marks@calbaptist.edu"/>
    <s v="California Baptist University"/>
    <m/>
    <d v="2025-09-30T12:43:00"/>
    <x v="155"/>
    <s v="Business Administration"/>
    <x v="1"/>
    <n v="0"/>
    <x v="0"/>
    <x v="0"/>
    <s v="Keep"/>
    <x v="0"/>
    <n v="3"/>
    <x v="1"/>
  </r>
  <r>
    <x v="156"/>
    <s v="Tyler"/>
    <s v="Marcus"/>
    <s v="tyleralan.marcus@calbaptist.edu"/>
    <s v="California Baptist University"/>
    <m/>
    <d v="2025-09-30T12:48:00"/>
    <x v="156"/>
    <s v="Business Administration"/>
    <x v="3"/>
    <n v="0"/>
    <x v="0"/>
    <x v="0"/>
    <s v="Keep"/>
    <x v="0"/>
    <n v="1"/>
    <x v="0"/>
  </r>
  <r>
    <x v="157"/>
    <s v="Karson"/>
    <s v="Wieser"/>
    <s v="karsonelijah.wieser@calbaptist.edu"/>
    <s v="California Baptist University"/>
    <m/>
    <d v="2025-09-30T12:48:00"/>
    <x v="157"/>
    <s v="Intercultural Studies, Business Administration"/>
    <x v="4"/>
    <n v="0"/>
    <x v="0"/>
    <x v="3"/>
    <s v="Keep"/>
    <x v="2"/>
    <n v="1"/>
    <x v="0"/>
  </r>
  <r>
    <x v="158"/>
    <s v="Nathan"/>
    <s v="Cortez"/>
    <s v="nathan.cortez@calbaptist.edu"/>
    <s v="California Baptist University"/>
    <m/>
    <d v="2025-09-30T12:49:00"/>
    <x v="158"/>
    <s v="Business Administration"/>
    <x v="1"/>
    <n v="0"/>
    <x v="0"/>
    <x v="0"/>
    <s v="Keep"/>
    <x v="0"/>
    <n v="1"/>
    <x v="0"/>
  </r>
  <r>
    <x v="159"/>
    <s v="Daniel"/>
    <s v="Greer"/>
    <s v="danielpatrick.greer@calbaptist.edu"/>
    <s v="California Baptist University"/>
    <m/>
    <d v="2025-09-30T12:50:00"/>
    <x v="159"/>
    <s v="History"/>
    <x v="0"/>
    <n v="0"/>
    <x v="0"/>
    <x v="1"/>
    <s v="Keep"/>
    <x v="0"/>
    <n v="1"/>
    <x v="0"/>
  </r>
  <r>
    <x v="160"/>
    <s v="Mia"/>
    <s v="Pollock"/>
    <s v="miam.pollock@calbaptist.edu"/>
    <s v="California Baptist University"/>
    <m/>
    <d v="2025-09-30T12:50:00"/>
    <x v="160"/>
    <s v="Marketing"/>
    <x v="2"/>
    <n v="0"/>
    <x v="0"/>
    <x v="0"/>
    <s v="Keep"/>
    <x v="0"/>
    <n v="2"/>
    <x v="1"/>
  </r>
  <r>
    <x v="161"/>
    <s v="Destiny"/>
    <s v="Jimenez"/>
    <s v="destiny.jimenez@calbaptist.edu"/>
    <s v="California Baptist University"/>
    <m/>
    <d v="2025-09-30T12:52:00"/>
    <x v="161"/>
    <s v="Public Relations"/>
    <x v="2"/>
    <n v="0"/>
    <x v="0"/>
    <x v="1"/>
    <s v="Keep"/>
    <x v="0"/>
    <n v="1"/>
    <x v="0"/>
  </r>
  <r>
    <x v="162"/>
    <s v="Sedey"/>
    <s v="Tewodros"/>
    <s v="sedeyshefnie.tewodros@calbaptist.edu"/>
    <s v="California Baptist University"/>
    <m/>
    <d v="2025-09-30T12:52:00"/>
    <x v="162"/>
    <s v="Finance"/>
    <x v="5"/>
    <n v="0"/>
    <x v="0"/>
    <x v="0"/>
    <s v="Keep"/>
    <x v="0"/>
    <n v="1"/>
    <x v="0"/>
  </r>
  <r>
    <x v="163"/>
    <s v="Paul"/>
    <s v="Bravo"/>
    <s v="paul.bravo@calbaptist.edu"/>
    <s v="California Baptist University"/>
    <m/>
    <d v="2025-09-30T12:58:00"/>
    <x v="163"/>
    <s v="Marketing"/>
    <x v="2"/>
    <n v="0"/>
    <x v="0"/>
    <x v="0"/>
    <s v="Keep"/>
    <x v="0"/>
    <n v="1"/>
    <x v="0"/>
  </r>
  <r>
    <x v="164"/>
    <s v="Isabella"/>
    <s v="Rocher"/>
    <s v="isabellamonet.rocher@calbaptist.edu"/>
    <s v="California Baptist University"/>
    <m/>
    <d v="2025-09-30T13:02:00"/>
    <x v="164"/>
    <s v="Accounting"/>
    <x v="1"/>
    <n v="0"/>
    <x v="0"/>
    <x v="0"/>
    <s v="Keep"/>
    <x v="0"/>
    <n v="1"/>
    <x v="0"/>
  </r>
  <r>
    <x v="165"/>
    <s v="Jensen"/>
    <s v="Pascal Smith"/>
    <s v="jensen.pascalsmith@calbaptist.edu"/>
    <s v="California Baptist University"/>
    <m/>
    <d v="2025-09-30T13:05:00"/>
    <x v="165"/>
    <s v="Business Administration"/>
    <x v="2"/>
    <n v="0"/>
    <x v="0"/>
    <x v="0"/>
    <s v="Keep"/>
    <x v="0"/>
    <n v="1"/>
    <x v="0"/>
  </r>
  <r>
    <x v="166"/>
    <s v="Kylie"/>
    <s v="Hatfield"/>
    <s v="kyliej.hatfield@calbaptist.edu"/>
    <s v="California Baptist University"/>
    <m/>
    <d v="2025-09-30T13:09:00"/>
    <x v="166"/>
    <s v="Christian Studies, Business Administration"/>
    <x v="1"/>
    <n v="0"/>
    <x v="0"/>
    <x v="3"/>
    <s v="Keep"/>
    <x v="2"/>
    <n v="1"/>
    <x v="0"/>
  </r>
  <r>
    <x v="167"/>
    <s v="Amaranta"/>
    <s v="Villalon"/>
    <s v="amaranta.villalon@calbaptist.edu"/>
    <s v="California Baptist University"/>
    <m/>
    <d v="2025-09-30T13:13:00"/>
    <x v="167"/>
    <s v="Business Administration"/>
    <x v="3"/>
    <n v="0"/>
    <x v="0"/>
    <x v="0"/>
    <s v="Keep"/>
    <x v="0"/>
    <n v="1"/>
    <x v="0"/>
  </r>
  <r>
    <x v="168"/>
    <s v="Jacob"/>
    <s v="Chabot"/>
    <s v="jacobr.chabot@calbaptist.edu"/>
    <s v="California Baptist University"/>
    <m/>
    <d v="2025-09-30T13:13:00"/>
    <x v="168"/>
    <s v="Accounting"/>
    <x v="2"/>
    <n v="0"/>
    <x v="0"/>
    <x v="0"/>
    <s v="Keep"/>
    <x v="0"/>
    <n v="1"/>
    <x v="0"/>
  </r>
  <r>
    <x v="169"/>
    <s v="Justus"/>
    <s v="Tieche"/>
    <s v="justusalan.tieche@calbaptist.edu"/>
    <s v="California Baptist University"/>
    <m/>
    <d v="2025-09-30T13:17:00"/>
    <x v="169"/>
    <s v="Business Administration"/>
    <x v="1"/>
    <n v="0"/>
    <x v="0"/>
    <x v="0"/>
    <s v="Keep"/>
    <x v="0"/>
    <n v="1"/>
    <x v="0"/>
  </r>
  <r>
    <x v="170"/>
    <s v="Jessica"/>
    <s v="Conchas"/>
    <s v="jessicaa.conchas@calbaptist.edu"/>
    <s v="California Baptist University"/>
    <m/>
    <d v="2025-09-30T13:18:00"/>
    <x v="170"/>
    <s v="Marketing"/>
    <x v="1"/>
    <n v="0"/>
    <x v="0"/>
    <x v="0"/>
    <s v="Keep"/>
    <x v="0"/>
    <n v="1"/>
    <x v="0"/>
  </r>
  <r>
    <x v="171"/>
    <s v="Cesar"/>
    <s v="McGuire"/>
    <s v="cesarmateo.mcguire@calbaptist.edu"/>
    <s v="California Baptist University"/>
    <m/>
    <d v="2025-09-30T13:19:00"/>
    <x v="171"/>
    <s v="Marketing"/>
    <x v="2"/>
    <n v="0"/>
    <x v="0"/>
    <x v="0"/>
    <s v="Keep"/>
    <x v="0"/>
    <n v="1"/>
    <x v="0"/>
  </r>
  <r>
    <x v="172"/>
    <s v="Jeremy"/>
    <s v="Cheng"/>
    <s v="jeremyethan.cheng@calbaptist.edu"/>
    <s v="California Baptist University"/>
    <m/>
    <d v="2025-09-30T13:22:00"/>
    <x v="172"/>
    <s v="Creative Writing"/>
    <x v="2"/>
    <n v="0"/>
    <x v="0"/>
    <x v="1"/>
    <s v="Keep"/>
    <x v="0"/>
    <n v="2"/>
    <x v="1"/>
  </r>
  <r>
    <x v="173"/>
    <s v="Jeimmy"/>
    <s v="Escobar Mayen"/>
    <s v="jeimmydaniela.escobarmayen@calbaptist.edu"/>
    <s v="California Baptist University"/>
    <m/>
    <d v="2025-09-30T13:27:00"/>
    <x v="173"/>
    <s v="Business Administration"/>
    <x v="4"/>
    <n v="0"/>
    <x v="0"/>
    <x v="0"/>
    <s v="Keep"/>
    <x v="0"/>
    <n v="1"/>
    <x v="0"/>
  </r>
  <r>
    <x v="174"/>
    <s v="Joshua"/>
    <s v="Malang"/>
    <s v="joshuamallari.malang@calbaptist.edu"/>
    <s v="California Baptist University"/>
    <m/>
    <d v="2025-09-30T13:33:00"/>
    <x v="174"/>
    <s v="InterdisciplinaryStudies"/>
    <x v="2"/>
    <n v="0"/>
    <x v="0"/>
    <x v="1"/>
    <s v="Keep"/>
    <x v="0"/>
    <n v="1"/>
    <x v="0"/>
  </r>
  <r>
    <x v="175"/>
    <s v="Phinehas"/>
    <s v="Maina"/>
    <s v="phinehaskiyozeal.maina@calbaptist.edu"/>
    <s v="California Baptist University"/>
    <m/>
    <d v="2025-09-30T13:34:00"/>
    <x v="175"/>
    <s v="Computer Science"/>
    <x v="2"/>
    <n v="0"/>
    <x v="0"/>
    <x v="2"/>
    <s v="Keep"/>
    <x v="1"/>
    <n v="1"/>
    <x v="0"/>
  </r>
  <r>
    <x v="176"/>
    <s v="Lucas"/>
    <s v="Sloan"/>
    <s v="lucasphillip.sloan@calbaptist.edu"/>
    <s v="California Baptist University"/>
    <m/>
    <d v="2025-09-30T13:38:00"/>
    <x v="176"/>
    <s v="Business Administration"/>
    <x v="2"/>
    <n v="0"/>
    <x v="0"/>
    <x v="0"/>
    <s v="Keep"/>
    <x v="0"/>
    <n v="1"/>
    <x v="0"/>
  </r>
  <r>
    <x v="177"/>
    <s v="Sharon"/>
    <s v="Jite"/>
    <s v="sharonchimezie.jite@calbaptist.edu"/>
    <s v="California Baptist University"/>
    <m/>
    <d v="2025-09-30T13:39:00"/>
    <x v="177"/>
    <s v="Psychology"/>
    <x v="1"/>
    <n v="0"/>
    <x v="0"/>
    <x v="4"/>
    <s v="Keep"/>
    <x v="3"/>
    <n v="1"/>
    <x v="0"/>
  </r>
  <r>
    <x v="178"/>
    <s v="Rakesh"/>
    <s v="Chugani"/>
    <s v="rakeshsanjay.chugani@calbaptist.edu"/>
    <s v="California Baptist University"/>
    <m/>
    <d v="2025-09-30T13:43:00"/>
    <x v="178"/>
    <s v="Indstrl Organiztnl Psych"/>
    <x v="3"/>
    <n v="0"/>
    <x v="0"/>
    <x v="4"/>
    <s v="Keep"/>
    <x v="3"/>
    <n v="2"/>
    <x v="1"/>
  </r>
  <r>
    <x v="179"/>
    <s v="Ryan"/>
    <s v="Monroe"/>
    <s v="ryanj.monroe@calbaptist.edu"/>
    <s v="California Baptist University"/>
    <m/>
    <d v="2025-09-30T13:44:00"/>
    <x v="179"/>
    <s v="Christian Studies, Marketing"/>
    <x v="1"/>
    <n v="0"/>
    <x v="0"/>
    <x v="3"/>
    <s v="Keep"/>
    <x v="2"/>
    <n v="1"/>
    <x v="0"/>
  </r>
  <r>
    <x v="180"/>
    <s v="Maddox"/>
    <s v="Halls"/>
    <s v="maddoxdesmond.halls@calbaptist.edu"/>
    <s v="California Baptist University"/>
    <d v="2025-09-03T14:41:00"/>
    <d v="2025-10-08T14:59:00"/>
    <x v="180"/>
    <s v="Chemical Engineering"/>
    <x v="1"/>
    <n v="0"/>
    <x v="1"/>
    <x v="2"/>
    <s v="Keep"/>
    <x v="1"/>
    <n v="1"/>
    <x v="0"/>
  </r>
  <r>
    <x v="181"/>
    <s v="Noah"/>
    <s v="Contreras"/>
    <s v="noah.contreras@calbaptist.edu"/>
    <s v="California Baptist University"/>
    <d v="2025-09-03T14:51:00"/>
    <d v="2025-10-08T16:00:00"/>
    <x v="181"/>
    <s v="Electrical/Computer Engr"/>
    <x v="2"/>
    <n v="0"/>
    <x v="1"/>
    <x v="2"/>
    <s v="Keep"/>
    <x v="1"/>
    <n v="2"/>
    <x v="1"/>
  </r>
  <r>
    <x v="182"/>
    <s v="Christian"/>
    <s v="Legaspi"/>
    <s v="christian.legaspi@calbaptist.edu"/>
    <s v="California Baptist University"/>
    <d v="2025-09-03T14:54:00"/>
    <d v="2025-10-08T14:58:00"/>
    <x v="182"/>
    <s v="Computer Science"/>
    <x v="4"/>
    <n v="0"/>
    <x v="1"/>
    <x v="2"/>
    <s v="Keep"/>
    <x v="1"/>
    <n v="1"/>
    <x v="0"/>
  </r>
  <r>
    <x v="183"/>
    <s v="Jaden"/>
    <s v="Whaley"/>
    <s v="jadenthomas.whaley@calbaptist.edu"/>
    <s v="California Baptist University"/>
    <d v="2025-09-03T15:12:00"/>
    <d v="2025-10-08T15:03:00"/>
    <x v="183"/>
    <s v="Mechanical Engineering"/>
    <x v="1"/>
    <n v="0"/>
    <x v="1"/>
    <x v="2"/>
    <s v="Keep"/>
    <x v="1"/>
    <n v="1"/>
    <x v="0"/>
  </r>
  <r>
    <x v="184"/>
    <s v="Emily"/>
    <s v="Ehrenberg"/>
    <s v="emily.ehrenberg@calbaptist.edu"/>
    <s v="California Baptist University"/>
    <d v="2025-09-03T15:12:00"/>
    <d v="2025-10-08T15:05:00"/>
    <x v="184"/>
    <s v="Computer Science"/>
    <x v="1"/>
    <n v="0"/>
    <x v="1"/>
    <x v="2"/>
    <s v="Keep"/>
    <x v="1"/>
    <n v="2"/>
    <x v="1"/>
  </r>
  <r>
    <x v="185"/>
    <s v="Hunter"/>
    <s v="Bradshaw"/>
    <s v="hunterjames.bradshaw@calbaptist.edu"/>
    <s v="California Baptist University"/>
    <d v="2025-09-03T15:12:00"/>
    <d v="2025-10-08T15:00:00"/>
    <x v="185"/>
    <s v="Civil Engineering"/>
    <x v="1"/>
    <n v="0"/>
    <x v="1"/>
    <x v="2"/>
    <s v="Keep"/>
    <x v="1"/>
    <n v="1"/>
    <x v="0"/>
  </r>
  <r>
    <x v="186"/>
    <s v="Haneul"/>
    <s v="Kim"/>
    <s v="haneul.kim@calbaptist.edu"/>
    <s v="California Baptist University"/>
    <d v="2025-09-03T15:12:00"/>
    <d v="2025-10-08T15:05:00"/>
    <x v="186"/>
    <s v="Computer Science"/>
    <x v="1"/>
    <n v="0"/>
    <x v="1"/>
    <x v="2"/>
    <s v="Keep"/>
    <x v="1"/>
    <n v="2"/>
    <x v="1"/>
  </r>
  <r>
    <x v="187"/>
    <s v="Caleb"/>
    <s v="Valcarcel"/>
    <s v="calebnathaniel.valcarcel@calbaptist.edu"/>
    <s v="California Baptist University"/>
    <d v="2025-09-03T15:12:00"/>
    <d v="2025-10-08T15:05:00"/>
    <x v="60"/>
    <s v="Mechanical Engineering"/>
    <x v="2"/>
    <n v="0"/>
    <x v="1"/>
    <x v="2"/>
    <s v="Keep"/>
    <x v="1"/>
    <n v="3"/>
    <x v="1"/>
  </r>
  <r>
    <x v="188"/>
    <s v="Matthew"/>
    <s v="Hartford"/>
    <s v="matthewjames.hartford@calbaptist.edu"/>
    <s v="California Baptist University"/>
    <d v="2025-09-03T15:12:00"/>
    <d v="2025-10-08T14:59:00"/>
    <x v="187"/>
    <s v="Mechanical Engineering"/>
    <x v="1"/>
    <n v="0"/>
    <x v="1"/>
    <x v="2"/>
    <s v="Keep"/>
    <x v="1"/>
    <n v="1"/>
    <x v="0"/>
  </r>
  <r>
    <x v="189"/>
    <s v="Nicole"/>
    <s v="Worland"/>
    <s v="nicole.worland@calbaptist.edu"/>
    <s v="California Baptist University"/>
    <d v="2025-09-03T15:12:00"/>
    <d v="2025-10-08T15:01:00"/>
    <x v="188"/>
    <s v="Electrical/Computer Engr"/>
    <x v="2"/>
    <n v="0"/>
    <x v="1"/>
    <x v="2"/>
    <s v="Keep"/>
    <x v="1"/>
    <n v="1"/>
    <x v="0"/>
  </r>
  <r>
    <x v="190"/>
    <s v="Carson"/>
    <s v="Montini"/>
    <s v="carsonmanuel.montini@calbaptist.edu"/>
    <s v="California Baptist University"/>
    <d v="2025-09-03T15:12:00"/>
    <d v="2025-10-08T15:05:00"/>
    <x v="189"/>
    <s v="Mechanical Engineering"/>
    <x v="1"/>
    <n v="0"/>
    <x v="1"/>
    <x v="2"/>
    <s v="Keep"/>
    <x v="1"/>
    <n v="1"/>
    <x v="0"/>
  </r>
  <r>
    <x v="191"/>
    <s v="Levi"/>
    <s v="Schain"/>
    <s v="levir.schain@calbaptist.edu"/>
    <s v="California Baptist University"/>
    <d v="2025-09-03T15:12:00"/>
    <d v="2025-10-08T15:53:00"/>
    <x v="190"/>
    <s v="Civil Engineering"/>
    <x v="2"/>
    <n v="0"/>
    <x v="1"/>
    <x v="2"/>
    <s v="Keep"/>
    <x v="1"/>
    <n v="1"/>
    <x v="0"/>
  </r>
  <r>
    <x v="192"/>
    <s v="Micah"/>
    <s v="Ramos"/>
    <s v="micahraditya.ramos@calbaptist.edu"/>
    <s v="California Baptist University"/>
    <d v="2025-09-03T15:12:00"/>
    <d v="2025-10-08T13:26:00"/>
    <x v="191"/>
    <s v="Mechanical Engineering"/>
    <x v="1"/>
    <n v="0"/>
    <x v="1"/>
    <x v="2"/>
    <s v="Keep"/>
    <x v="1"/>
    <n v="1"/>
    <x v="0"/>
  </r>
  <r>
    <x v="193"/>
    <s v="Mariah"/>
    <s v="Schreiber"/>
    <s v="mariahgene.schreiber@calbaptist.edu"/>
    <s v="California Baptist University"/>
    <d v="2025-09-03T15:12:00"/>
    <d v="2025-10-08T14:42:00"/>
    <x v="192"/>
    <s v="Chemical Engineering"/>
    <x v="1"/>
    <n v="0"/>
    <x v="1"/>
    <x v="2"/>
    <s v="Keep"/>
    <x v="1"/>
    <n v="1"/>
    <x v="0"/>
  </r>
  <r>
    <x v="194"/>
    <s v="Andrew"/>
    <s v="Servey"/>
    <s v="andrewmark.servey@calbaptist.edu"/>
    <s v="California Baptist University"/>
    <d v="2025-09-03T15:12:00"/>
    <d v="2025-10-08T16:08:00"/>
    <x v="193"/>
    <s v="Mechanical Engineering"/>
    <x v="2"/>
    <n v="0"/>
    <x v="1"/>
    <x v="2"/>
    <s v="Keep"/>
    <x v="1"/>
    <n v="1"/>
    <x v="0"/>
  </r>
  <r>
    <x v="195"/>
    <s v="Timothy"/>
    <s v="Huang"/>
    <s v="timothym.huang@calbaptist.edu"/>
    <s v="California Baptist University"/>
    <d v="2025-09-03T15:12:00"/>
    <d v="2025-10-08T15:03:00"/>
    <x v="194"/>
    <s v="Mechanical Engineering"/>
    <x v="2"/>
    <n v="0"/>
    <x v="1"/>
    <x v="2"/>
    <s v="Keep"/>
    <x v="1"/>
    <n v="1"/>
    <x v="0"/>
  </r>
  <r>
    <x v="196"/>
    <s v="Airam"/>
    <s v="Diaz"/>
    <s v="airamjudith.diaz@calbaptist.edu"/>
    <s v="California Baptist University"/>
    <d v="2025-09-03T15:12:00"/>
    <d v="2025-10-08T15:35:00"/>
    <x v="195"/>
    <s v="Mechanical Engineering"/>
    <x v="1"/>
    <n v="0"/>
    <x v="1"/>
    <x v="2"/>
    <s v="Keep"/>
    <x v="1"/>
    <n v="1"/>
    <x v="0"/>
  </r>
  <r>
    <x v="197"/>
    <s v="Caleb"/>
    <s v="Van Randwyk"/>
    <s v="calebjohn.vanrandwyk@calbaptist.edu"/>
    <s v="California Baptist University"/>
    <d v="2025-09-03T15:12:00"/>
    <d v="2025-10-08T15:07:00"/>
    <x v="196"/>
    <s v="Computer Science"/>
    <x v="1"/>
    <n v="0"/>
    <x v="1"/>
    <x v="2"/>
    <s v="Keep"/>
    <x v="1"/>
    <n v="1"/>
    <x v="0"/>
  </r>
  <r>
    <x v="198"/>
    <s v="Kadin"/>
    <s v="Rollins"/>
    <s v="kadin.rollins@calbaptist.edu"/>
    <s v="California Baptist University"/>
    <d v="2025-09-03T15:12:00"/>
    <d v="2025-10-08T15:59:00"/>
    <x v="197"/>
    <s v="Construction Management"/>
    <x v="2"/>
    <n v="1"/>
    <x v="1"/>
    <x v="2"/>
    <s v="Keep"/>
    <x v="1"/>
    <n v="1"/>
    <x v="0"/>
  </r>
  <r>
    <x v="199"/>
    <s v="William"/>
    <s v="LaClare"/>
    <s v="williamc.laclare@calbaptist.edu"/>
    <s v="California Baptist University"/>
    <d v="2025-09-03T15:12:00"/>
    <d v="2025-10-08T15:00:00"/>
    <x v="198"/>
    <s v="Chemical Engineering"/>
    <x v="1"/>
    <n v="0"/>
    <x v="1"/>
    <x v="2"/>
    <s v="Keep"/>
    <x v="1"/>
    <n v="1"/>
    <x v="0"/>
  </r>
  <r>
    <x v="200"/>
    <s v="Avery"/>
    <s v="Raya"/>
    <s v="averyd.raya@calbaptist.edu"/>
    <s v="California Baptist University"/>
    <d v="2025-09-03T15:12:00"/>
    <d v="2025-10-08T14:59:00"/>
    <x v="199"/>
    <s v="Civil Engineering"/>
    <x v="2"/>
    <n v="0"/>
    <x v="1"/>
    <x v="2"/>
    <s v="Keep"/>
    <x v="1"/>
    <n v="1"/>
    <x v="0"/>
  </r>
  <r>
    <x v="201"/>
    <s v="Trevor"/>
    <s v="Bollin"/>
    <s v="trevorp.bollin@calbaptist.edu"/>
    <s v="California Baptist University"/>
    <d v="2025-09-03T15:12:00"/>
    <d v="2025-10-08T14:48:00"/>
    <x v="200"/>
    <s v="Mechanical Engineering"/>
    <x v="1"/>
    <n v="0"/>
    <x v="1"/>
    <x v="2"/>
    <s v="Keep"/>
    <x v="1"/>
    <n v="1"/>
    <x v="0"/>
  </r>
  <r>
    <x v="202"/>
    <s v="Brandon"/>
    <s v="Magana"/>
    <s v="brandon.magana@calbaptist.edu"/>
    <s v="California Baptist University"/>
    <d v="2025-09-03T15:12:00"/>
    <d v="2025-10-08T14:58:00"/>
    <x v="201"/>
    <s v="Computer Science"/>
    <x v="1"/>
    <n v="0"/>
    <x v="1"/>
    <x v="2"/>
    <s v="Keep"/>
    <x v="1"/>
    <n v="1"/>
    <x v="0"/>
  </r>
  <r>
    <x v="203"/>
    <s v="Blynn"/>
    <s v="Martin"/>
    <s v="blynnelizabeth.martin@calbaptist.edu"/>
    <s v="California Baptist University"/>
    <d v="2025-09-03T15:12:00"/>
    <d v="2025-10-08T14:59:00"/>
    <x v="202"/>
    <s v="Biomedical Engineering"/>
    <x v="1"/>
    <n v="0"/>
    <x v="1"/>
    <x v="2"/>
    <s v="Keep"/>
    <x v="1"/>
    <n v="1"/>
    <x v="0"/>
  </r>
  <r>
    <x v="204"/>
    <s v="Jenna"/>
    <s v="Ramsay"/>
    <s v="jennan.ramsay@calbaptist.edu"/>
    <s v="California Baptist University"/>
    <d v="2025-09-03T15:12:00"/>
    <d v="2025-10-08T16:03:00"/>
    <x v="203"/>
    <s v="Biomedical Engineering"/>
    <x v="1"/>
    <n v="0"/>
    <x v="1"/>
    <x v="2"/>
    <s v="Keep"/>
    <x v="1"/>
    <n v="1"/>
    <x v="0"/>
  </r>
  <r>
    <x v="205"/>
    <s v="Randy"/>
    <s v="Herrera"/>
    <s v="randyadam.herrera@calbaptist.edu"/>
    <s v="California Baptist University"/>
    <d v="2025-09-03T15:12:00"/>
    <d v="2025-10-08T15:00:00"/>
    <x v="204"/>
    <s v="Construction Management"/>
    <x v="1"/>
    <n v="1"/>
    <x v="1"/>
    <x v="2"/>
    <s v="Keep"/>
    <x v="1"/>
    <n v="1"/>
    <x v="0"/>
  </r>
  <r>
    <x v="206"/>
    <s v="Sydney"/>
    <s v="Vermilion"/>
    <s v="sydneymarie.vermilion@calbaptist.edu"/>
    <s v="California Baptist University"/>
    <d v="2025-09-03T15:12:00"/>
    <d v="2025-10-08T16:00:00"/>
    <x v="205"/>
    <s v="Engineering"/>
    <x v="1"/>
    <n v="0"/>
    <x v="1"/>
    <x v="2"/>
    <s v="Keep"/>
    <x v="1"/>
    <n v="1"/>
    <x v="0"/>
  </r>
  <r>
    <x v="207"/>
    <s v="Wesley"/>
    <s v="Lehman"/>
    <s v="wesley.lehman@calbaptist.edu"/>
    <s v="California Baptist University"/>
    <d v="2025-09-19T13:17:00"/>
    <d v="2025-10-08T15:07:00"/>
    <x v="206"/>
    <s v="Electrical/Computer Engr"/>
    <x v="1"/>
    <n v="0"/>
    <x v="1"/>
    <x v="2"/>
    <s v="Keep"/>
    <x v="1"/>
    <n v="1"/>
    <x v="0"/>
  </r>
  <r>
    <x v="208"/>
    <s v="Kaleb"/>
    <s v="McKinney"/>
    <s v="kalebryan.mckinney@calbaptist.edu"/>
    <s v="California Baptist University"/>
    <d v="2025-09-03T15:12:00"/>
    <d v="2025-10-08T15:04:00"/>
    <x v="207"/>
    <s v="Mechanical Engineering"/>
    <x v="2"/>
    <n v="0"/>
    <x v="1"/>
    <x v="2"/>
    <s v="Keep"/>
    <x v="1"/>
    <n v="1"/>
    <x v="0"/>
  </r>
  <r>
    <x v="209"/>
    <s v="Addison"/>
    <s v="Reardon"/>
    <s v="addisone.reardon@calbaptist.edu"/>
    <s v="California Baptist University"/>
    <d v="2025-09-03T15:12:00"/>
    <d v="2025-10-08T16:23:00"/>
    <x v="208"/>
    <s v="Biomedical Engineering"/>
    <x v="2"/>
    <n v="0"/>
    <x v="1"/>
    <x v="2"/>
    <s v="Keep"/>
    <x v="1"/>
    <n v="1"/>
    <x v="0"/>
  </r>
  <r>
    <x v="210"/>
    <s v="Deborah"/>
    <s v="Muganza"/>
    <s v="deborahmusao.muganza@calbaptist.edu"/>
    <s v="California Baptist University"/>
    <d v="2025-09-03T15:12:00"/>
    <d v="2025-10-08T15:04:00"/>
    <x v="209"/>
    <s v="Biomedical Engineering"/>
    <x v="2"/>
    <n v="0"/>
    <x v="1"/>
    <x v="2"/>
    <s v="Keep"/>
    <x v="1"/>
    <n v="2"/>
    <x v="1"/>
  </r>
  <r>
    <x v="211"/>
    <s v="Andrew"/>
    <s v="Picazo"/>
    <s v="andrewa.picazo@calbaptist.edu"/>
    <s v="California Baptist University"/>
    <d v="2025-09-03T15:12:00"/>
    <d v="2025-10-08T15:04:00"/>
    <x v="210"/>
    <s v="Civil Engineering"/>
    <x v="1"/>
    <n v="0"/>
    <x v="1"/>
    <x v="2"/>
    <s v="Keep"/>
    <x v="1"/>
    <n v="1"/>
    <x v="0"/>
  </r>
  <r>
    <x v="212"/>
    <s v="Ethan"/>
    <s v="Moronez"/>
    <s v="ethan.moronez@calbaptist.edu"/>
    <s v="California Baptist University"/>
    <d v="2025-09-03T15:12:00"/>
    <d v="2025-10-08T14:48:00"/>
    <x v="211"/>
    <s v="Mechanical Engineering"/>
    <x v="1"/>
    <n v="0"/>
    <x v="1"/>
    <x v="2"/>
    <s v="Keep"/>
    <x v="1"/>
    <n v="2"/>
    <x v="1"/>
  </r>
  <r>
    <x v="213"/>
    <s v="Isaac"/>
    <s v="Allen"/>
    <s v="isaacdeane.allen@calbaptist.edu"/>
    <s v="California Baptist University"/>
    <d v="2025-09-03T15:12:00"/>
    <d v="2025-10-08T15:03:00"/>
    <x v="212"/>
    <s v="Civil Engineering"/>
    <x v="2"/>
    <n v="0"/>
    <x v="1"/>
    <x v="2"/>
    <s v="Keep"/>
    <x v="1"/>
    <n v="1"/>
    <x v="0"/>
  </r>
  <r>
    <x v="214"/>
    <s v="Elijah"/>
    <s v="Simmonds"/>
    <s v="lemueldean.simmonds@calbaptist.edu"/>
    <s v="California Baptist University"/>
    <d v="2025-09-03T15:12:00"/>
    <d v="2025-10-08T15:00:00"/>
    <x v="213"/>
    <s v="Computer Science"/>
    <x v="2"/>
    <n v="0"/>
    <x v="1"/>
    <x v="2"/>
    <s v="Keep"/>
    <x v="1"/>
    <n v="1"/>
    <x v="0"/>
  </r>
  <r>
    <x v="215"/>
    <s v="Gabriel"/>
    <s v="Pivovaroff"/>
    <s v="gabriel.pivovaroff@calbaptist.edu"/>
    <s v="California Baptist University"/>
    <d v="2025-09-03T15:12:00"/>
    <d v="2025-10-08T15:06:00"/>
    <x v="214"/>
    <s v="Civil Engineering"/>
    <x v="2"/>
    <n v="0"/>
    <x v="1"/>
    <x v="2"/>
    <s v="Keep"/>
    <x v="1"/>
    <n v="1"/>
    <x v="0"/>
  </r>
  <r>
    <x v="216"/>
    <s v="Paul"/>
    <s v="Hsing"/>
    <s v="paulenlee.hsing@calbaptist.edu"/>
    <s v="California Baptist University"/>
    <d v="2025-09-03T15:12:00"/>
    <d v="2025-10-08T15:08:00"/>
    <x v="215"/>
    <s v="Civil Engineering"/>
    <x v="2"/>
    <n v="0"/>
    <x v="1"/>
    <x v="2"/>
    <s v="Keep"/>
    <x v="1"/>
    <n v="1"/>
    <x v="0"/>
  </r>
  <r>
    <x v="217"/>
    <s v="Ryan"/>
    <s v="Stoffel"/>
    <s v="ryanthomas.stoffel@calbaptist.edu"/>
    <s v="California Baptist University"/>
    <d v="2025-09-03T15:12:00"/>
    <d v="2025-10-08T15:00:00"/>
    <x v="216"/>
    <s v="Computer Science"/>
    <x v="1"/>
    <n v="0"/>
    <x v="1"/>
    <x v="2"/>
    <s v="Keep"/>
    <x v="1"/>
    <n v="1"/>
    <x v="0"/>
  </r>
  <r>
    <x v="218"/>
    <s v="Payton"/>
    <s v="Henry"/>
    <s v="paytonedward.henry@calbaptist.edu"/>
    <s v="California Baptist University"/>
    <d v="2025-09-03T15:12:00"/>
    <d v="2025-10-08T15:00:00"/>
    <x v="217"/>
    <s v="Computer Science"/>
    <x v="1"/>
    <n v="0"/>
    <x v="1"/>
    <x v="2"/>
    <s v="Keep"/>
    <x v="1"/>
    <n v="1"/>
    <x v="0"/>
  </r>
  <r>
    <x v="219"/>
    <s v="Amy"/>
    <s v="Gomez"/>
    <s v="amys.gomez@calbaptist.edu"/>
    <s v="California Baptist University"/>
    <d v="2025-09-03T15:12:00"/>
    <d v="2025-10-08T16:10:00"/>
    <x v="218"/>
    <s v="Computer Science"/>
    <x v="2"/>
    <n v="0"/>
    <x v="1"/>
    <x v="2"/>
    <s v="Keep"/>
    <x v="1"/>
    <n v="1"/>
    <x v="0"/>
  </r>
  <r>
    <x v="220"/>
    <s v="Christian"/>
    <s v="Carter"/>
    <s v="christian.carter@calbaptist.edu"/>
    <s v="California Baptist University"/>
    <d v="2025-09-03T15:12:00"/>
    <d v="2025-10-08T14:58:00"/>
    <x v="219"/>
    <s v="Mechanical Engineering"/>
    <x v="2"/>
    <n v="0"/>
    <x v="1"/>
    <x v="2"/>
    <s v="Keep"/>
    <x v="1"/>
    <n v="1"/>
    <x v="0"/>
  </r>
  <r>
    <x v="221"/>
    <s v="Jensen"/>
    <s v="Xi"/>
    <s v="jensen.xi@calbaptist.edu"/>
    <s v="California Baptist University"/>
    <d v="2025-09-03T15:12:00"/>
    <d v="2025-10-08T14:59:00"/>
    <x v="220"/>
    <s v="Mechanical Engineering"/>
    <x v="2"/>
    <n v="0"/>
    <x v="1"/>
    <x v="2"/>
    <s v="Keep"/>
    <x v="1"/>
    <n v="1"/>
    <x v="0"/>
  </r>
  <r>
    <x v="222"/>
    <s v="William"/>
    <s v="Wilcox"/>
    <s v="williamryan.wilcox@calbaptist.edu"/>
    <s v="California Baptist University"/>
    <d v="2025-09-03T15:13:00"/>
    <d v="2025-10-08T16:10:00"/>
    <x v="221"/>
    <s v="Mechanical Engineering"/>
    <x v="1"/>
    <n v="0"/>
    <x v="1"/>
    <x v="2"/>
    <s v="Keep"/>
    <x v="1"/>
    <n v="1"/>
    <x v="0"/>
  </r>
  <r>
    <x v="223"/>
    <s v="Trent"/>
    <s v="Higa"/>
    <s v="trentjameskaipo.higa@calbaptist.edu"/>
    <s v="California Baptist University"/>
    <d v="2025-09-03T15:13:00"/>
    <d v="2025-10-08T15:03:00"/>
    <x v="222"/>
    <s v="Electrical/Computer Engr"/>
    <x v="2"/>
    <n v="0"/>
    <x v="1"/>
    <x v="2"/>
    <s v="Keep"/>
    <x v="1"/>
    <n v="1"/>
    <x v="0"/>
  </r>
  <r>
    <x v="224"/>
    <s v="Christian"/>
    <s v="Gonzalez"/>
    <s v="christianlee.gonzalez@calbaptist.edu"/>
    <s v="California Baptist University"/>
    <d v="2025-09-03T15:13:00"/>
    <d v="2025-10-08T15:00:00"/>
    <x v="223"/>
    <s v="Computer Science"/>
    <x v="1"/>
    <n v="0"/>
    <x v="1"/>
    <x v="2"/>
    <s v="Keep"/>
    <x v="1"/>
    <n v="1"/>
    <x v="0"/>
  </r>
  <r>
    <x v="225"/>
    <s v="Ryan"/>
    <s v="Vang"/>
    <s v="ryant.vang@calbaptist.edu"/>
    <s v="California Baptist University"/>
    <d v="2025-09-03T15:13:00"/>
    <d v="2025-10-08T15:39:00"/>
    <x v="224"/>
    <s v="Mechanical Engineering"/>
    <x v="1"/>
    <n v="0"/>
    <x v="1"/>
    <x v="2"/>
    <s v="Keep"/>
    <x v="1"/>
    <n v="3"/>
    <x v="1"/>
  </r>
  <r>
    <x v="226"/>
    <s v="Ethan"/>
    <s v="Smith"/>
    <s v="ethan.smith@calbaptist.edu"/>
    <s v="California Baptist University"/>
    <d v="2025-09-03T15:13:00"/>
    <d v="2025-10-08T15:06:00"/>
    <x v="225"/>
    <s v="Chemical Engineering, Mechanical Engineering"/>
    <x v="1"/>
    <n v="0"/>
    <x v="1"/>
    <x v="2"/>
    <s v="Keep"/>
    <x v="1"/>
    <n v="2"/>
    <x v="1"/>
  </r>
  <r>
    <x v="227"/>
    <s v="Kaden"/>
    <s v="Yip"/>
    <s v="kaden.yip@calbaptist.edu"/>
    <s v="California Baptist University"/>
    <d v="2025-09-03T15:13:00"/>
    <d v="2025-10-08T15:08:00"/>
    <x v="226"/>
    <s v="Civil Engineering"/>
    <x v="1"/>
    <n v="0"/>
    <x v="1"/>
    <x v="2"/>
    <s v="Keep"/>
    <x v="1"/>
    <n v="1"/>
    <x v="0"/>
  </r>
  <r>
    <x v="228"/>
    <s v="Thomas"/>
    <s v="De La Vega"/>
    <s v="thomas.delavega@calbaptist.edu"/>
    <s v="California Baptist University"/>
    <d v="2025-09-03T15:13:00"/>
    <d v="2025-10-08T16:05:00"/>
    <x v="227"/>
    <s v="Electrical/Computer Engr"/>
    <x v="2"/>
    <n v="0"/>
    <x v="1"/>
    <x v="2"/>
    <s v="Keep"/>
    <x v="1"/>
    <n v="3"/>
    <x v="1"/>
  </r>
  <r>
    <x v="229"/>
    <s v="Laci"/>
    <s v="Harpenau"/>
    <s v="lacia.harpenau@calbaptist.edu"/>
    <s v="California Baptist University"/>
    <d v="2025-09-03T15:13:00"/>
    <d v="2025-10-08T15:03:00"/>
    <x v="228"/>
    <s v="Mechanical Engineering"/>
    <x v="2"/>
    <n v="0"/>
    <x v="1"/>
    <x v="2"/>
    <s v="Keep"/>
    <x v="1"/>
    <n v="1"/>
    <x v="0"/>
  </r>
  <r>
    <x v="230"/>
    <s v="Omar"/>
    <s v="Chegue"/>
    <s v="omar.chegue@calbaptist.edu"/>
    <s v="California Baptist University"/>
    <d v="2025-09-03T15:13:00"/>
    <d v="2025-10-08T16:16:00"/>
    <x v="229"/>
    <s v="Mechanical Engineering"/>
    <x v="1"/>
    <n v="0"/>
    <x v="1"/>
    <x v="2"/>
    <s v="Keep"/>
    <x v="1"/>
    <n v="1"/>
    <x v="0"/>
  </r>
  <r>
    <x v="231"/>
    <s v="Tianxiang"/>
    <s v="Yang"/>
    <s v="tianxiang.yang@calbaptist.edu"/>
    <s v="California Baptist University"/>
    <d v="2025-09-03T15:13:00"/>
    <d v="2025-10-08T16:16:00"/>
    <x v="230"/>
    <s v="Mechanical Engineering"/>
    <x v="1"/>
    <n v="0"/>
    <x v="1"/>
    <x v="2"/>
    <s v="Keep"/>
    <x v="1"/>
    <n v="1"/>
    <x v="0"/>
  </r>
  <r>
    <x v="232"/>
    <s v="William"/>
    <s v="Corr"/>
    <s v="william.corr@calbaptist.edu"/>
    <s v="California Baptist University"/>
    <d v="2025-09-03T15:13:00"/>
    <d v="2025-10-08T16:51:00"/>
    <x v="231"/>
    <s v="Mechanical Engineering"/>
    <x v="2"/>
    <n v="0"/>
    <x v="1"/>
    <x v="2"/>
    <s v="Keep"/>
    <x v="1"/>
    <n v="1"/>
    <x v="0"/>
  </r>
  <r>
    <x v="233"/>
    <s v="Thomas"/>
    <s v="Siroky"/>
    <s v="thomashartley.siroky@calbaptist.edu"/>
    <s v="California Baptist University"/>
    <d v="2025-09-03T15:13:00"/>
    <d v="2025-10-08T15:08:00"/>
    <x v="232"/>
    <s v="Mechanical Engineering"/>
    <x v="1"/>
    <n v="0"/>
    <x v="1"/>
    <x v="2"/>
    <s v="Keep"/>
    <x v="1"/>
    <n v="2"/>
    <x v="1"/>
  </r>
  <r>
    <x v="234"/>
    <s v="Mya"/>
    <s v="Santacroce"/>
    <s v="myacarroll.santacroce@calbaptist.edu"/>
    <s v="California Baptist University"/>
    <d v="2025-09-03T15:13:00"/>
    <d v="2025-10-08T16:52:00"/>
    <x v="233"/>
    <s v="Biology"/>
    <x v="2"/>
    <n v="0"/>
    <x v="1"/>
    <x v="5"/>
    <s v="Keep"/>
    <x v="4"/>
    <n v="1"/>
    <x v="0"/>
  </r>
  <r>
    <x v="235"/>
    <s v="Jonathan"/>
    <s v="Sum"/>
    <s v="jonathanrichard.sum@calbaptist.edu"/>
    <s v="California Baptist University"/>
    <d v="2025-09-03T15:14:00"/>
    <d v="2025-10-08T15:02:00"/>
    <x v="234"/>
    <s v="Biomedical Engineering"/>
    <x v="1"/>
    <n v="0"/>
    <x v="1"/>
    <x v="2"/>
    <s v="Keep"/>
    <x v="1"/>
    <n v="1"/>
    <x v="0"/>
  </r>
  <r>
    <x v="236"/>
    <s v="Mason"/>
    <s v="Espinoza"/>
    <s v="masonnicholas.espinoza@calbaptist.edu"/>
    <s v="California Baptist University"/>
    <d v="2025-09-03T15:14:00"/>
    <d v="2025-10-08T16:55:00"/>
    <x v="235"/>
    <s v="Construction Management"/>
    <x v="1"/>
    <n v="0"/>
    <x v="1"/>
    <x v="2"/>
    <s v="Keep"/>
    <x v="1"/>
    <n v="2"/>
    <x v="1"/>
  </r>
  <r>
    <x v="237"/>
    <s v="Evan"/>
    <s v="Pennington"/>
    <s v="evan.pennington@calbaptist.edu"/>
    <s v="California Baptist University"/>
    <d v="2025-09-03T15:14:00"/>
    <d v="2025-10-08T14:59:00"/>
    <x v="236"/>
    <s v="Mechanical Engineering"/>
    <x v="2"/>
    <n v="0"/>
    <x v="1"/>
    <x v="2"/>
    <s v="Keep"/>
    <x v="1"/>
    <n v="1"/>
    <x v="0"/>
  </r>
  <r>
    <x v="238"/>
    <s v="Samuel"/>
    <s v="Davis"/>
    <s v="samuel.davis@calbaptist.edu"/>
    <s v="California Baptist University"/>
    <d v="2025-09-03T15:14:00"/>
    <d v="2025-10-08T15:35:00"/>
    <x v="237"/>
    <s v="Mechanical Engineering"/>
    <x v="2"/>
    <n v="0"/>
    <x v="1"/>
    <x v="2"/>
    <s v="Keep"/>
    <x v="1"/>
    <n v="1"/>
    <x v="0"/>
  </r>
  <r>
    <x v="239"/>
    <s v="Abigail"/>
    <s v="Sumida"/>
    <s v="abigailm.sumida@calbaptist.edu"/>
    <s v="California Baptist University"/>
    <d v="2025-09-03T15:14:00"/>
    <d v="2025-10-08T16:03:00"/>
    <x v="238"/>
    <s v="Biomedical Engineering"/>
    <x v="1"/>
    <n v="0"/>
    <x v="1"/>
    <x v="2"/>
    <s v="Keep"/>
    <x v="1"/>
    <n v="1"/>
    <x v="0"/>
  </r>
  <r>
    <x v="240"/>
    <s v="Diego"/>
    <s v="Gomez"/>
    <s v="diego.gomez1@calbaptist.edu"/>
    <s v="California Baptist University"/>
    <d v="2025-09-03T15:14:00"/>
    <d v="2025-10-08T16:00:00"/>
    <x v="239"/>
    <s v="Biomedical Engineering"/>
    <x v="1"/>
    <n v="0"/>
    <x v="1"/>
    <x v="2"/>
    <s v="Keep"/>
    <x v="1"/>
    <n v="1"/>
    <x v="0"/>
  </r>
  <r>
    <x v="241"/>
    <s v="Jorge"/>
    <s v="Leon Duran"/>
    <s v="jorge.leonduran@calbaptist.edu"/>
    <s v="California Baptist University"/>
    <d v="2025-09-03T15:14:00"/>
    <d v="2025-10-08T15:01:00"/>
    <x v="240"/>
    <s v="Electrical/Computer Engr"/>
    <x v="1"/>
    <n v="0"/>
    <x v="1"/>
    <x v="2"/>
    <s v="Keep"/>
    <x v="1"/>
    <n v="1"/>
    <x v="0"/>
  </r>
  <r>
    <x v="242"/>
    <s v="Serly"/>
    <s v="Boyadjian"/>
    <s v="serly.boyadjian@calbaptist.edu"/>
    <s v="California Baptist University"/>
    <d v="2025-09-03T15:15:00"/>
    <d v="2025-10-08T16:02:00"/>
    <x v="241"/>
    <s v="Biomedical Engineering"/>
    <x v="1"/>
    <n v="0"/>
    <x v="1"/>
    <x v="2"/>
    <s v="Keep"/>
    <x v="1"/>
    <n v="1"/>
    <x v="0"/>
  </r>
  <r>
    <x v="243"/>
    <s v="Sean"/>
    <s v="Daquioag"/>
    <s v="seananthonypascual.daquioag@calbaptist.edu"/>
    <s v="California Baptist University"/>
    <d v="2025-09-03T15:15:00"/>
    <d v="2025-10-08T15:02:00"/>
    <x v="242"/>
    <s v="Biomedical Engineering"/>
    <x v="1"/>
    <n v="0"/>
    <x v="1"/>
    <x v="2"/>
    <s v="Keep"/>
    <x v="1"/>
    <n v="1"/>
    <x v="0"/>
  </r>
  <r>
    <x v="244"/>
    <s v="Nathan"/>
    <s v="Courvoisier"/>
    <s v="nathanj.courvoisier@calbaptist.edu"/>
    <s v="California Baptist University"/>
    <d v="2025-09-03T15:15:00"/>
    <d v="2025-10-08T14:59:00"/>
    <x v="243"/>
    <s v="Chemical Engineering"/>
    <x v="1"/>
    <n v="0"/>
    <x v="1"/>
    <x v="2"/>
    <s v="Keep"/>
    <x v="1"/>
    <n v="1"/>
    <x v="0"/>
  </r>
  <r>
    <x v="245"/>
    <s v="Matthew"/>
    <s v="Kropp"/>
    <s v="matthewanthony.kropp@calbaptist.edu"/>
    <s v="California Baptist University"/>
    <d v="2025-09-03T15:15:00"/>
    <d v="2025-10-08T14:59:00"/>
    <x v="244"/>
    <s v="Mechanical Engineering"/>
    <x v="1"/>
    <n v="0"/>
    <x v="1"/>
    <x v="2"/>
    <s v="Keep"/>
    <x v="1"/>
    <n v="1"/>
    <x v="0"/>
  </r>
  <r>
    <x v="246"/>
    <s v="Manuel"/>
    <s v="Alcaraz"/>
    <s v="manuel.alcaraz@calbaptist.edu"/>
    <s v="California Baptist University"/>
    <d v="2025-09-03T15:15:00"/>
    <d v="2025-10-08T15:01:00"/>
    <x v="245"/>
    <s v="Electrical/Computer Engr"/>
    <x v="2"/>
    <n v="0"/>
    <x v="1"/>
    <x v="2"/>
    <s v="Keep"/>
    <x v="1"/>
    <n v="1"/>
    <x v="0"/>
  </r>
  <r>
    <x v="247"/>
    <s v="Jensen"/>
    <s v="Henry"/>
    <s v="jensen.henry@calbaptist.edu"/>
    <s v="California Baptist University"/>
    <d v="2025-09-03T15:16:00"/>
    <d v="2025-10-08T15:01:00"/>
    <x v="246"/>
    <s v="Mechanical Engineering"/>
    <x v="1"/>
    <n v="0"/>
    <x v="1"/>
    <x v="2"/>
    <s v="Keep"/>
    <x v="1"/>
    <n v="1"/>
    <x v="0"/>
  </r>
  <r>
    <x v="248"/>
    <s v="Dakota"/>
    <s v="Dodridge"/>
    <s v="dakotajoy.dodridge@calbaptist.edu"/>
    <s v="California Baptist University"/>
    <d v="2025-09-03T15:52:00"/>
    <d v="2025-10-08T15:59:00"/>
    <x v="247"/>
    <s v="Construction Management"/>
    <x v="1"/>
    <n v="0"/>
    <x v="1"/>
    <x v="2"/>
    <s v="Keep"/>
    <x v="1"/>
    <n v="1"/>
    <x v="0"/>
  </r>
  <r>
    <x v="249"/>
    <s v="Joshua"/>
    <s v="Massie"/>
    <s v="joshuarorora.massie@calbaptist.edu"/>
    <s v="California Baptist University"/>
    <d v="2025-09-03T21:18:00"/>
    <d v="2025-10-08T09:21:00"/>
    <x v="248"/>
    <s v="Mechanical Engineering"/>
    <x v="2"/>
    <n v="0"/>
    <x v="1"/>
    <x v="2"/>
    <s v="Keep"/>
    <x v="1"/>
    <n v="1"/>
    <x v="0"/>
  </r>
  <r>
    <x v="250"/>
    <s v="Gurdev"/>
    <s v="Singh"/>
    <s v="gurdev.singh@calbaptist.edu"/>
    <s v="California Baptist University"/>
    <d v="2025-09-04T19:25:00"/>
    <d v="2025-10-08T15:05:00"/>
    <x v="16"/>
    <s v="Information Tech Mgmt"/>
    <x v="3"/>
    <n v="0"/>
    <x v="1"/>
    <x v="0"/>
    <s v="Keep"/>
    <x v="0"/>
    <n v="2"/>
    <x v="1"/>
  </r>
  <r>
    <x v="251"/>
    <s v="Gavin"/>
    <s v="Deering"/>
    <s v="gavinalton.deering@calbaptist.edu"/>
    <s v="California Baptist University"/>
    <d v="2025-09-08T18:20:00"/>
    <d v="2025-10-08T15:04:00"/>
    <x v="249"/>
    <s v="Mechanical Engineering"/>
    <x v="1"/>
    <n v="0"/>
    <x v="1"/>
    <x v="2"/>
    <s v="Keep"/>
    <x v="1"/>
    <n v="2"/>
    <x v="1"/>
  </r>
  <r>
    <x v="252"/>
    <s v="Isaac"/>
    <s v="Leon"/>
    <s v="isaacpeter.leon@calbaptist.edu"/>
    <s v="California Baptist University"/>
    <d v="2025-09-09T11:56:00"/>
    <d v="2025-10-08T16:16:00"/>
    <x v="250"/>
    <s v="Mechanical Engineering"/>
    <x v="5"/>
    <n v="0"/>
    <x v="1"/>
    <x v="2"/>
    <s v="Keep"/>
    <x v="1"/>
    <n v="1"/>
    <x v="0"/>
  </r>
  <r>
    <x v="253"/>
    <s v="Demiana"/>
    <s v="Guirgis"/>
    <s v="demianam.guirgis@calbaptist.edu"/>
    <s v="California Baptist University"/>
    <d v="2025-09-09T21:54:00"/>
    <d v="2025-10-08T16:04:00"/>
    <x v="251"/>
    <s v="Chemical Engineering"/>
    <x v="4"/>
    <n v="0"/>
    <x v="1"/>
    <x v="2"/>
    <s v="Keep"/>
    <x v="1"/>
    <n v="1"/>
    <x v="0"/>
  </r>
  <r>
    <x v="254"/>
    <s v="Mitchell"/>
    <s v="Ortloff"/>
    <s v="mitchelllogan.ortloff@calbaptist.edu"/>
    <s v="California Baptist University"/>
    <d v="2025-09-10T11:05:00"/>
    <d v="2025-10-08T15:06:00"/>
    <x v="252"/>
    <s v="Electrical/Computer Engr"/>
    <x v="5"/>
    <n v="0"/>
    <x v="1"/>
    <x v="2"/>
    <s v="Keep"/>
    <x v="1"/>
    <n v="1"/>
    <x v="0"/>
  </r>
  <r>
    <x v="255"/>
    <s v="Brandon"/>
    <s v="Hohn"/>
    <s v="brandons.hohn@calbaptist.edu"/>
    <s v="California Baptist University"/>
    <d v="2025-09-10T15:24:00"/>
    <d v="2025-10-08T16:15:00"/>
    <x v="253"/>
    <s v="Computer Science"/>
    <x v="2"/>
    <n v="0"/>
    <x v="1"/>
    <x v="2"/>
    <s v="Keep"/>
    <x v="1"/>
    <n v="1"/>
    <x v="0"/>
  </r>
  <r>
    <x v="256"/>
    <s v="Jacob"/>
    <s v="Jones"/>
    <s v="jacobmicheal.jones@calbaptist.edu"/>
    <s v="California Baptist University"/>
    <d v="2025-09-10T20:23:00"/>
    <d v="2025-10-08T16:06:00"/>
    <x v="254"/>
    <s v="Electrical/Computer Engr"/>
    <x v="2"/>
    <n v="0"/>
    <x v="1"/>
    <x v="2"/>
    <s v="Keep"/>
    <x v="1"/>
    <n v="1"/>
    <x v="0"/>
  </r>
  <r>
    <x v="257"/>
    <s v="Zachary"/>
    <s v="Romito"/>
    <s v="zacharyj.romito@calbaptist.edu"/>
    <s v="California Baptist University"/>
    <d v="2025-09-10T22:00:00"/>
    <d v="2025-10-08T16:11:00"/>
    <x v="255"/>
    <s v="Electrical/Computer Engr"/>
    <x v="1"/>
    <n v="0"/>
    <x v="1"/>
    <x v="2"/>
    <s v="Keep"/>
    <x v="1"/>
    <n v="1"/>
    <x v="0"/>
  </r>
  <r>
    <x v="258"/>
    <s v="Jeremy"/>
    <s v="Freeman"/>
    <s v="jeremymatthew.freeman@calbaptist.edu"/>
    <s v="California Baptist University"/>
    <d v="2025-09-10T22:01:00"/>
    <d v="2025-10-08T15:26:00"/>
    <x v="256"/>
    <s v="Computer Science"/>
    <x v="1"/>
    <n v="0"/>
    <x v="1"/>
    <x v="2"/>
    <s v="Keep"/>
    <x v="1"/>
    <n v="1"/>
    <x v="0"/>
  </r>
  <r>
    <x v="259"/>
    <s v="Andrew"/>
    <s v="Willis"/>
    <s v="andrewwilliam.willis@calbaptist.edu"/>
    <s v="California Baptist University"/>
    <d v="2025-09-10T22:01:00"/>
    <d v="2025-10-08T15:26:00"/>
    <x v="257"/>
    <s v="Electrical/Computer Engr"/>
    <x v="1"/>
    <n v="0"/>
    <x v="1"/>
    <x v="2"/>
    <s v="Keep"/>
    <x v="1"/>
    <n v="1"/>
    <x v="0"/>
  </r>
  <r>
    <x v="260"/>
    <s v="Landon"/>
    <s v="Petriccione"/>
    <s v="landonmatthew.petriccione@calbaptist.edu"/>
    <s v="California Baptist University"/>
    <d v="2025-09-10T22:08:00"/>
    <d v="2025-10-08T16:07:00"/>
    <x v="258"/>
    <s v="Computer Science"/>
    <x v="1"/>
    <n v="0"/>
    <x v="1"/>
    <x v="2"/>
    <s v="Keep"/>
    <x v="1"/>
    <n v="1"/>
    <x v="0"/>
  </r>
  <r>
    <x v="261"/>
    <s v="Andrew"/>
    <s v="Johnstone"/>
    <s v="andrew.johnstone@calbaptist.edu"/>
    <s v="California Baptist University"/>
    <d v="2025-09-11T11:38:00"/>
    <d v="2025-10-08T15:26:00"/>
    <x v="259"/>
    <s v="Electrical/Computer Engr"/>
    <x v="1"/>
    <n v="0"/>
    <x v="1"/>
    <x v="2"/>
    <s v="Keep"/>
    <x v="1"/>
    <n v="2"/>
    <x v="1"/>
  </r>
  <r>
    <x v="262"/>
    <s v="Nathaniel"/>
    <s v="Wilberding"/>
    <s v="nathanieljoseph.wilberding@calbaptist.edu"/>
    <s v="California Baptist University"/>
    <d v="2025-09-11T13:35:00"/>
    <d v="2025-10-08T15:54:00"/>
    <x v="260"/>
    <s v="Mechanical Engineering"/>
    <x v="1"/>
    <n v="0"/>
    <x v="1"/>
    <x v="2"/>
    <s v="Keep"/>
    <x v="1"/>
    <n v="2"/>
    <x v="1"/>
  </r>
  <r>
    <x v="263"/>
    <s v="Taylor"/>
    <s v="Navarro"/>
    <s v="taylornicole.navarro@calbaptist.edu"/>
    <s v="California Baptist University"/>
    <d v="2025-09-11T13:39:00"/>
    <d v="2025-10-08T15:10:00"/>
    <x v="261"/>
    <s v="Mechanical Engineering"/>
    <x v="4"/>
    <n v="0"/>
    <x v="1"/>
    <x v="2"/>
    <s v="Keep"/>
    <x v="1"/>
    <n v="1"/>
    <x v="0"/>
  </r>
  <r>
    <x v="264"/>
    <s v="Ruth"/>
    <s v="Thibault"/>
    <s v="ruthamy.thibault@calbaptist.edu"/>
    <s v="California Baptist University"/>
    <d v="2025-09-12T11:10:00"/>
    <d v="2025-10-08T15:40:00"/>
    <x v="262"/>
    <s v="Chemical Engineering"/>
    <x v="1"/>
    <n v="0"/>
    <x v="1"/>
    <x v="2"/>
    <s v="Keep"/>
    <x v="1"/>
    <n v="1"/>
    <x v="0"/>
  </r>
  <r>
    <x v="265"/>
    <s v="Kathryn"/>
    <s v="Nungester"/>
    <s v="kathrynhannah.nungester@calbaptist.edu"/>
    <s v="California Baptist University"/>
    <d v="2025-09-12T11:33:00"/>
    <d v="2025-10-08T15:03:00"/>
    <x v="263"/>
    <s v="Mechanical Engineering"/>
    <x v="4"/>
    <n v="0"/>
    <x v="1"/>
    <x v="2"/>
    <s v="Keep"/>
    <x v="1"/>
    <n v="1"/>
    <x v="0"/>
  </r>
  <r>
    <x v="266"/>
    <s v="Edgar"/>
    <s v="Gonzalez"/>
    <s v="edgar.gonzalez@calbaptist.edu"/>
    <s v="California Baptist University"/>
    <d v="2025-09-14T01:18:00"/>
    <d v="2025-10-08T15:05:00"/>
    <x v="264"/>
    <s v="Mechanical Engineering"/>
    <x v="1"/>
    <n v="0"/>
    <x v="1"/>
    <x v="2"/>
    <s v="Keep"/>
    <x v="1"/>
    <n v="1"/>
    <x v="0"/>
  </r>
  <r>
    <x v="267"/>
    <s v="Chayne"/>
    <s v="Banks"/>
    <s v="chaynen.banks@calbaptist.edu"/>
    <s v="California Baptist University"/>
    <d v="2025-09-15T00:05:00"/>
    <d v="2025-10-08T16:02:00"/>
    <x v="265"/>
    <s v="Mechanical Engineering"/>
    <x v="1"/>
    <n v="0"/>
    <x v="1"/>
    <x v="2"/>
    <s v="Keep"/>
    <x v="1"/>
    <n v="1"/>
    <x v="0"/>
  </r>
  <r>
    <x v="268"/>
    <s v="Madison"/>
    <s v="Ritarita"/>
    <s v="madisonmarie.ritarita@calbaptist.edu"/>
    <s v="California Baptist University"/>
    <d v="2025-09-15T09:31:00"/>
    <d v="2025-10-08T15:08:00"/>
    <x v="266"/>
    <s v="Mechanical Engineering"/>
    <x v="2"/>
    <n v="0"/>
    <x v="1"/>
    <x v="2"/>
    <s v="Keep"/>
    <x v="1"/>
    <n v="2"/>
    <x v="1"/>
  </r>
  <r>
    <x v="269"/>
    <s v="Sam"/>
    <s v="Mourtzanos"/>
    <s v="samuel.mourtzanos@calbaptist.edu"/>
    <s v="California Baptist University"/>
    <d v="2025-09-15T11:48:00"/>
    <d v="2025-10-08T14:08:00"/>
    <x v="267"/>
    <s v="Mechanical Engineering"/>
    <x v="2"/>
    <n v="0"/>
    <x v="1"/>
    <x v="2"/>
    <s v="Keep"/>
    <x v="1"/>
    <n v="1"/>
    <x v="0"/>
  </r>
  <r>
    <x v="270"/>
    <s v="Tara"/>
    <s v="Powell"/>
    <s v="tarae.powell@calbaptist.edu"/>
    <s v="California Baptist University"/>
    <d v="2025-09-15T14:51:00"/>
    <d v="2025-10-08T15:01:00"/>
    <x v="268"/>
    <s v="Mechanical Engineering"/>
    <x v="4"/>
    <n v="0"/>
    <x v="1"/>
    <x v="2"/>
    <s v="Keep"/>
    <x v="1"/>
    <n v="1"/>
    <x v="0"/>
  </r>
  <r>
    <x v="271"/>
    <s v="David"/>
    <s v="Jimenez"/>
    <s v="david.jimenez4@calbaptist.edu"/>
    <s v="California Baptist University"/>
    <d v="2025-09-16T10:48:00"/>
    <d v="2025-10-08T16:16:00"/>
    <x v="269"/>
    <s v="Construction Management"/>
    <x v="4"/>
    <n v="1"/>
    <x v="1"/>
    <x v="2"/>
    <s v="Keep"/>
    <x v="1"/>
    <n v="1"/>
    <x v="0"/>
  </r>
  <r>
    <x v="272"/>
    <s v="Md Naveed"/>
    <s v="Ahmed"/>
    <s v="mdnaveed.ahmed@calbaptist.edu"/>
    <s v="California Baptist University"/>
    <d v="2025-09-16T17:42:00"/>
    <d v="2025-10-08T15:50:00"/>
    <x v="42"/>
    <s v="Information Tech Mgmt"/>
    <x v="3"/>
    <n v="0"/>
    <x v="1"/>
    <x v="0"/>
    <s v="Keep"/>
    <x v="0"/>
    <n v="4"/>
    <x v="1"/>
  </r>
  <r>
    <x v="273"/>
    <s v="Brennan"/>
    <s v="Cosgrove"/>
    <s v="brennandavid.cosgrove@calbaptist.edu"/>
    <s v="California Baptist University"/>
    <d v="2025-09-17T10:37:00"/>
    <d v="2025-10-08T15:03:00"/>
    <x v="270"/>
    <s v="Civil Engineering"/>
    <x v="1"/>
    <n v="0"/>
    <x v="1"/>
    <x v="2"/>
    <s v="Keep"/>
    <x v="1"/>
    <n v="4"/>
    <x v="1"/>
  </r>
  <r>
    <x v="274"/>
    <s v="Daniel"/>
    <s v="Menendez"/>
    <s v="danielnelson.menendez@calbaptist.edu"/>
    <s v="California Baptist University"/>
    <d v="2025-09-17T10:37:00"/>
    <d v="2025-10-08T15:00:00"/>
    <x v="271"/>
    <s v="Civil Engineering"/>
    <x v="1"/>
    <n v="0"/>
    <x v="1"/>
    <x v="2"/>
    <s v="Keep"/>
    <x v="1"/>
    <n v="1"/>
    <x v="0"/>
  </r>
  <r>
    <x v="275"/>
    <s v="Joshua"/>
    <s v="Cortes"/>
    <s v="joshua.cortes@calbaptist.edu"/>
    <s v="California Baptist University"/>
    <d v="2025-09-17T10:56:00"/>
    <d v="2025-10-08T15:50:00"/>
    <x v="272"/>
    <s v="Computer Science"/>
    <x v="1"/>
    <n v="0"/>
    <x v="1"/>
    <x v="2"/>
    <s v="Keep"/>
    <x v="1"/>
    <n v="1"/>
    <x v="0"/>
  </r>
  <r>
    <x v="276"/>
    <s v="Joshua"/>
    <s v="Parsio"/>
    <s v="joshua.parsio@calbaptist.edu"/>
    <s v="California Baptist University"/>
    <d v="2025-09-17T14:32:00"/>
    <d v="2025-10-08T15:58:00"/>
    <x v="273"/>
    <s v="Computer Science"/>
    <x v="2"/>
    <n v="0"/>
    <x v="1"/>
    <x v="2"/>
    <s v="Keep"/>
    <x v="1"/>
    <n v="1"/>
    <x v="0"/>
  </r>
  <r>
    <x v="277"/>
    <s v="Sandy"/>
    <s v="Thomas"/>
    <s v="sandy.thomas@calbaptist.edu"/>
    <s v="California Baptist University"/>
    <d v="2025-09-17T14:39:00"/>
    <d v="2025-10-08T15:00:00"/>
    <x v="45"/>
    <s v="Computer Science"/>
    <x v="1"/>
    <n v="0"/>
    <x v="1"/>
    <x v="2"/>
    <s v="Keep"/>
    <x v="1"/>
    <n v="2"/>
    <x v="1"/>
  </r>
  <r>
    <x v="278"/>
    <s v="Liliana"/>
    <s v="Leaman"/>
    <s v="lilianaj.leaman@calbaptist.edu"/>
    <s v="California Baptist University"/>
    <d v="2025-09-17T15:16:00"/>
    <d v="2025-10-08T15:01:00"/>
    <x v="274"/>
    <s v="Mechanical Engineering"/>
    <x v="2"/>
    <n v="0"/>
    <x v="1"/>
    <x v="2"/>
    <s v="Keep"/>
    <x v="1"/>
    <n v="3"/>
    <x v="1"/>
  </r>
  <r>
    <x v="279"/>
    <s v="Alexandra"/>
    <s v="Frederick"/>
    <s v="alexandrac.frederick@calbaptist.edu"/>
    <s v="California Baptist University"/>
    <d v="2025-09-17T15:16:00"/>
    <d v="2025-10-08T15:35:00"/>
    <x v="275"/>
    <s v="Mechanical Engineering"/>
    <x v="1"/>
    <n v="0"/>
    <x v="1"/>
    <x v="2"/>
    <s v="Keep"/>
    <x v="1"/>
    <n v="1"/>
    <x v="0"/>
  </r>
  <r>
    <x v="280"/>
    <s v="Sophia"/>
    <s v="Hekman"/>
    <s v="sophianaifa.hekman@calbaptist.edu"/>
    <s v="California Baptist University"/>
    <d v="2025-09-17T15:17:00"/>
    <d v="2025-10-08T15:07:00"/>
    <x v="276"/>
    <s v="Mechanical Engineering"/>
    <x v="1"/>
    <n v="0"/>
    <x v="1"/>
    <x v="2"/>
    <s v="Keep"/>
    <x v="1"/>
    <n v="1"/>
    <x v="0"/>
  </r>
  <r>
    <x v="281"/>
    <s v="Eric"/>
    <s v="Ulloa"/>
    <s v="eric.ulloa@calbaptist.edu"/>
    <s v="California Baptist University"/>
    <d v="2025-09-17T15:17:00"/>
    <d v="2025-10-08T15:51:00"/>
    <x v="277"/>
    <s v="Mechanical Engineering"/>
    <x v="2"/>
    <n v="0"/>
    <x v="1"/>
    <x v="2"/>
    <s v="Keep"/>
    <x v="1"/>
    <n v="1"/>
    <x v="0"/>
  </r>
  <r>
    <x v="282"/>
    <s v="Jack"/>
    <s v="Helfer"/>
    <s v="jackchristian.helfer@calbaptist.edu"/>
    <s v="California Baptist University"/>
    <d v="2025-09-17T15:18:00"/>
    <d v="2025-10-08T15:02:00"/>
    <x v="278"/>
    <s v="Electrical/Computer Engr"/>
    <x v="1"/>
    <n v="0"/>
    <x v="1"/>
    <x v="2"/>
    <s v="Keep"/>
    <x v="1"/>
    <n v="1"/>
    <x v="0"/>
  </r>
  <r>
    <x v="283"/>
    <s v="Caden"/>
    <s v="Cooper"/>
    <s v="cadenjohn.cooper@calbaptist.edu"/>
    <s v="California Baptist University"/>
    <d v="2025-09-17T15:18:00"/>
    <d v="2025-10-08T15:07:00"/>
    <x v="279"/>
    <s v="Mechanical Engineering"/>
    <x v="1"/>
    <n v="0"/>
    <x v="1"/>
    <x v="2"/>
    <s v="Keep"/>
    <x v="1"/>
    <n v="1"/>
    <x v="0"/>
  </r>
  <r>
    <x v="284"/>
    <s v="Jacob"/>
    <s v="Pugh"/>
    <s v="jacobdean.pugh@calbaptist.edu"/>
    <s v="California Baptist University"/>
    <d v="2025-09-17T15:18:00"/>
    <d v="2025-10-08T14:59:00"/>
    <x v="280"/>
    <s v="Computer Science"/>
    <x v="1"/>
    <n v="0"/>
    <x v="1"/>
    <x v="2"/>
    <s v="Keep"/>
    <x v="1"/>
    <n v="1"/>
    <x v="0"/>
  </r>
  <r>
    <x v="285"/>
    <s v="Isaac"/>
    <s v="Vass"/>
    <s v="isaac.vass@calbaptist.edu"/>
    <s v="California Baptist University"/>
    <d v="2025-09-17T15:18:00"/>
    <d v="2025-10-08T15:02:00"/>
    <x v="281"/>
    <s v="Computer Science"/>
    <x v="2"/>
    <n v="0"/>
    <x v="1"/>
    <x v="2"/>
    <s v="Keep"/>
    <x v="1"/>
    <n v="2"/>
    <x v="1"/>
  </r>
  <r>
    <x v="286"/>
    <s v="Andrew"/>
    <s v="Zubiate"/>
    <s v="andrewthomas.zubiate@calbaptist.edu"/>
    <s v="California Baptist University"/>
    <d v="2025-09-17T15:18:00"/>
    <d v="2025-10-08T15:02:00"/>
    <x v="282"/>
    <s v="Electrical/Computer Engr"/>
    <x v="4"/>
    <n v="0"/>
    <x v="1"/>
    <x v="2"/>
    <s v="Keep"/>
    <x v="1"/>
    <n v="1"/>
    <x v="0"/>
  </r>
  <r>
    <x v="287"/>
    <s v="Nathaniel"/>
    <s v="Griffin"/>
    <s v="nathanieljoseph.griffin@calbaptist.edu"/>
    <s v="California Baptist University"/>
    <d v="2025-09-17T15:18:00"/>
    <d v="2025-10-08T16:51:00"/>
    <x v="283"/>
    <s v="Mechanical Engineering"/>
    <x v="1"/>
    <n v="0"/>
    <x v="1"/>
    <x v="2"/>
    <s v="Keep"/>
    <x v="1"/>
    <n v="2"/>
    <x v="1"/>
  </r>
  <r>
    <x v="288"/>
    <s v="Cutter"/>
    <s v="Rolfs"/>
    <s v="cuttert.rolfs@calbaptist.edu"/>
    <s v="California Baptist University"/>
    <d v="2025-09-17T15:19:00"/>
    <d v="2025-10-08T15:05:00"/>
    <x v="284"/>
    <s v="Mechanical Engineering"/>
    <x v="1"/>
    <n v="0"/>
    <x v="1"/>
    <x v="2"/>
    <s v="Keep"/>
    <x v="1"/>
    <n v="1"/>
    <x v="0"/>
  </r>
  <r>
    <x v="289"/>
    <s v="William"/>
    <s v="Anklam"/>
    <s v="williamjames.anklam@calbaptist.edu"/>
    <s v="California Baptist University"/>
    <d v="2025-09-17T15:19:00"/>
    <d v="2025-10-08T15:01:00"/>
    <x v="285"/>
    <s v="Mathematics, Computer Science"/>
    <x v="2"/>
    <n v="0"/>
    <x v="1"/>
    <x v="1"/>
    <s v="Keep"/>
    <x v="0"/>
    <n v="1"/>
    <x v="0"/>
  </r>
  <r>
    <x v="290"/>
    <s v="Ian"/>
    <s v="Deckman"/>
    <s v="iana.deckman@calbaptist.edu"/>
    <s v="California Baptist University"/>
    <d v="2025-09-17T15:19:00"/>
    <d v="2025-10-08T14:58:00"/>
    <x v="286"/>
    <s v="Mechanical Engineering"/>
    <x v="1"/>
    <n v="0"/>
    <x v="1"/>
    <x v="2"/>
    <s v="Keep"/>
    <x v="1"/>
    <n v="1"/>
    <x v="0"/>
  </r>
  <r>
    <x v="291"/>
    <s v="Collin"/>
    <s v="Kerker"/>
    <s v="collin.kerker@calbaptist.edu"/>
    <s v="California Baptist University"/>
    <d v="2025-09-17T15:21:00"/>
    <d v="2025-10-08T16:08:00"/>
    <x v="287"/>
    <s v="Computer Science"/>
    <x v="2"/>
    <n v="0"/>
    <x v="1"/>
    <x v="2"/>
    <s v="Keep"/>
    <x v="1"/>
    <n v="1"/>
    <x v="0"/>
  </r>
  <r>
    <x v="292"/>
    <s v="Katie"/>
    <s v="Domke"/>
    <s v="kaitlynlaurel.domke@calbaptist.edu"/>
    <s v="California Baptist University"/>
    <d v="2025-09-18T13:37:00"/>
    <d v="2025-10-08T15:05:00"/>
    <x v="288"/>
    <s v="Computer Science"/>
    <x v="2"/>
    <n v="0"/>
    <x v="1"/>
    <x v="2"/>
    <s v="Keep"/>
    <x v="1"/>
    <n v="3"/>
    <x v="1"/>
  </r>
  <r>
    <x v="293"/>
    <s v="Joseph"/>
    <s v="Russell"/>
    <s v="josephbernard.russell@calbaptist.edu"/>
    <s v="California Baptist University"/>
    <d v="2025-09-18T13:59:00"/>
    <d v="2025-10-08T15:00:00"/>
    <x v="289"/>
    <s v="Computer Science"/>
    <x v="1"/>
    <n v="0"/>
    <x v="1"/>
    <x v="2"/>
    <s v="Keep"/>
    <x v="1"/>
    <n v="1"/>
    <x v="0"/>
  </r>
  <r>
    <x v="294"/>
    <s v="Joshua"/>
    <s v="Baeza"/>
    <s v="joshuaalexander.baeza@calbaptist.edu"/>
    <s v="California Baptist University"/>
    <d v="2025-09-18T16:14:00"/>
    <d v="2025-10-08T15:57:00"/>
    <x v="290"/>
    <s v="Computer Science"/>
    <x v="1"/>
    <n v="0"/>
    <x v="1"/>
    <x v="2"/>
    <s v="Keep"/>
    <x v="1"/>
    <n v="2"/>
    <x v="1"/>
  </r>
  <r>
    <x v="295"/>
    <s v="Kaleb"/>
    <s v="Limtiaco"/>
    <s v="kaleb.limtiaco@calbaptist.edu"/>
    <s v="California Baptist University"/>
    <d v="2025-09-20T15:04:00"/>
    <d v="2025-10-08T16:01:00"/>
    <x v="291"/>
    <s v="Civil Engineering"/>
    <x v="1"/>
    <n v="1"/>
    <x v="1"/>
    <x v="2"/>
    <s v="Keep"/>
    <x v="1"/>
    <n v="1"/>
    <x v="0"/>
  </r>
  <r>
    <x v="296"/>
    <s v="David"/>
    <s v="Evans"/>
    <s v="davidkent.evans@calbaptist.edu"/>
    <s v="California Baptist University"/>
    <d v="2025-09-21T13:46:00"/>
    <d v="2025-10-08T17:12:00"/>
    <x v="292"/>
    <s v="Mechanical Engineering"/>
    <x v="2"/>
    <n v="0"/>
    <x v="1"/>
    <x v="2"/>
    <s v="Keep"/>
    <x v="1"/>
    <n v="1"/>
    <x v="0"/>
  </r>
  <r>
    <x v="297"/>
    <s v="AnalÃ­"/>
    <s v="Mucino"/>
    <s v="anali.mucino@calbaptist.edu"/>
    <s v="California Baptist University"/>
    <d v="2025-09-22T01:30:00"/>
    <d v="2025-10-08T15:58:00"/>
    <x v="293"/>
    <s v="Chemical Engineering"/>
    <x v="1"/>
    <n v="0"/>
    <x v="1"/>
    <x v="2"/>
    <s v="Keep"/>
    <x v="1"/>
    <n v="1"/>
    <x v="0"/>
  </r>
  <r>
    <x v="298"/>
    <s v="Deborah"/>
    <s v="Toma"/>
    <s v="deborah.toma@calbaptist.edu"/>
    <s v="California Baptist University"/>
    <d v="2025-09-22T08:18:00"/>
    <d v="2025-10-08T15:21:00"/>
    <x v="294"/>
    <s v="Civil Engineering"/>
    <x v="2"/>
    <n v="0"/>
    <x v="1"/>
    <x v="2"/>
    <s v="Keep"/>
    <x v="1"/>
    <n v="2"/>
    <x v="1"/>
  </r>
  <r>
    <x v="299"/>
    <s v="Annalisse"/>
    <s v="Leyva"/>
    <s v="annalissemikaela.leyva@calbaptist.edu"/>
    <s v="California Baptist University"/>
    <d v="2025-09-22T13:50:00"/>
    <d v="2025-10-08T15:07:00"/>
    <x v="295"/>
    <s v="Biomedical Engineering"/>
    <x v="5"/>
    <n v="0"/>
    <x v="1"/>
    <x v="2"/>
    <s v="Keep"/>
    <x v="1"/>
    <n v="1"/>
    <x v="0"/>
  </r>
  <r>
    <x v="300"/>
    <s v="James"/>
    <s v="Harshbarger"/>
    <s v="jameskeith.harshbarger@calbaptist.edu"/>
    <s v="California Baptist University"/>
    <d v="2025-09-22T18:09:00"/>
    <d v="2025-10-08T15:26:00"/>
    <x v="296"/>
    <s v="Mechanical Engineering"/>
    <x v="2"/>
    <n v="0"/>
    <x v="1"/>
    <x v="2"/>
    <s v="Keep"/>
    <x v="1"/>
    <n v="1"/>
    <x v="0"/>
  </r>
  <r>
    <x v="301"/>
    <s v="Felix"/>
    <s v="Cabral"/>
    <s v="felix.cabral@calbaptist.edu"/>
    <s v="California Baptist University"/>
    <d v="2025-09-23T14:42:00"/>
    <d v="2025-10-08T15:05:00"/>
    <x v="297"/>
    <s v="Architecture"/>
    <x v="2"/>
    <n v="1"/>
    <x v="1"/>
    <x v="6"/>
    <s v="Keep"/>
    <x v="1"/>
    <n v="1"/>
    <x v="0"/>
  </r>
  <r>
    <x v="302"/>
    <s v="Gidalti"/>
    <s v="Chavez"/>
    <s v="gidaltijatniel.chavez@calbaptist.edu"/>
    <s v="California Baptist University"/>
    <d v="2025-09-23T15:10:00"/>
    <d v="2025-10-08T16:10:00"/>
    <x v="298"/>
    <s v="Computer Science"/>
    <x v="1"/>
    <n v="0"/>
    <x v="1"/>
    <x v="2"/>
    <s v="Keep"/>
    <x v="1"/>
    <n v="1"/>
    <x v="0"/>
  </r>
  <r>
    <x v="303"/>
    <s v="Diego"/>
    <s v="Gutierrez"/>
    <s v="diego.gutierrez1@calbaptist.edu"/>
    <s v="California Baptist University"/>
    <d v="2025-09-23T22:41:00"/>
    <d v="2025-10-08T15:00:00"/>
    <x v="299"/>
    <s v="Civil Engineering"/>
    <x v="4"/>
    <n v="0"/>
    <x v="1"/>
    <x v="2"/>
    <s v="Keep"/>
    <x v="1"/>
    <n v="2"/>
    <x v="1"/>
  </r>
  <r>
    <x v="304"/>
    <s v="Andrew"/>
    <s v="Mourtzanos"/>
    <s v="andrewrobson.mourtzanos@calbaptist.edu"/>
    <s v="California Baptist University"/>
    <d v="2025-09-24T02:24:00"/>
    <d v="2025-10-08T15:50:00"/>
    <x v="300"/>
    <s v="Mechanical Engineering"/>
    <x v="1"/>
    <n v="0"/>
    <x v="1"/>
    <x v="2"/>
    <s v="Keep"/>
    <x v="1"/>
    <n v="1"/>
    <x v="0"/>
  </r>
  <r>
    <x v="305"/>
    <s v="John"/>
    <s v="Pearson"/>
    <s v="johnelliot.pearson@calbaptist.edu"/>
    <s v="California Baptist University"/>
    <d v="2025-09-24T12:33:00"/>
    <d v="2025-10-08T15:01:00"/>
    <x v="301"/>
    <s v="Electrical/Computer Engr"/>
    <x v="4"/>
    <n v="0"/>
    <x v="1"/>
    <x v="2"/>
    <s v="Keep"/>
    <x v="1"/>
    <n v="1"/>
    <x v="0"/>
  </r>
  <r>
    <x v="306"/>
    <s v="Seth"/>
    <s v="Browning"/>
    <s v="sethj.browning@calbaptist.edu"/>
    <s v="California Baptist University"/>
    <d v="2025-09-24T17:39:00"/>
    <d v="2025-10-08T16:07:00"/>
    <x v="302"/>
    <s v="Computer Science"/>
    <x v="4"/>
    <n v="0"/>
    <x v="1"/>
    <x v="2"/>
    <s v="Keep"/>
    <x v="1"/>
    <n v="1"/>
    <x v="0"/>
  </r>
  <r>
    <x v="307"/>
    <s v="Carter"/>
    <s v="Benson"/>
    <s v="carter.benson@calbaptist.edu"/>
    <s v="California Baptist University"/>
    <d v="2025-09-24T19:33:00"/>
    <d v="2025-10-08T15:50:00"/>
    <x v="303"/>
    <s v="Photography"/>
    <x v="1"/>
    <n v="0"/>
    <x v="1"/>
    <x v="6"/>
    <s v="Keep"/>
    <x v="1"/>
    <n v="1"/>
    <x v="0"/>
  </r>
  <r>
    <x v="308"/>
    <s v="Alex"/>
    <s v="Brown"/>
    <s v="alex.brown@calbaptist.edu"/>
    <s v="California Baptist University"/>
    <d v="2025-09-25T08:23:00"/>
    <d v="2025-10-08T15:04:00"/>
    <x v="304"/>
    <s v="Mechanical Engineering"/>
    <x v="2"/>
    <n v="0"/>
    <x v="1"/>
    <x v="2"/>
    <s v="Keep"/>
    <x v="1"/>
    <n v="1"/>
    <x v="0"/>
  </r>
  <r>
    <x v="309"/>
    <s v="Kiara"/>
    <s v="Bravo Valenzuela"/>
    <s v="kiara.bravovalenzuela@calbaptist.edu"/>
    <s v="California Baptist University"/>
    <d v="2025-09-25T08:23:00"/>
    <d v="2025-10-08T15:04:00"/>
    <x v="305"/>
    <s v="Mechanical Engineering"/>
    <x v="1"/>
    <n v="0"/>
    <x v="1"/>
    <x v="2"/>
    <s v="Keep"/>
    <x v="1"/>
    <n v="1"/>
    <x v="0"/>
  </r>
  <r>
    <x v="310"/>
    <s v="Josiah"/>
    <s v="Berryman"/>
    <s v="josiah.berryman@calbaptist.edu"/>
    <s v="California Baptist University"/>
    <d v="2025-09-25T09:39:00"/>
    <d v="2025-10-08T17:08:00"/>
    <x v="306"/>
    <s v="Mechanical Engineering"/>
    <x v="4"/>
    <n v="1"/>
    <x v="1"/>
    <x v="2"/>
    <s v="Keep"/>
    <x v="1"/>
    <n v="2"/>
    <x v="1"/>
  </r>
  <r>
    <x v="311"/>
    <s v="Jesus"/>
    <s v="Hernandez"/>
    <s v="jesus.hernandez3@calbaptist.edu"/>
    <s v="California Baptist University"/>
    <d v="2025-09-25T09:53:00"/>
    <d v="2025-10-08T16:23:00"/>
    <x v="307"/>
    <s v="Mechanical Engineering"/>
    <x v="2"/>
    <n v="0"/>
    <x v="1"/>
    <x v="2"/>
    <s v="Keep"/>
    <x v="1"/>
    <n v="1"/>
    <x v="0"/>
  </r>
  <r>
    <x v="312"/>
    <s v="Bryan"/>
    <s v="Del Cid Campos"/>
    <s v="bryanj.delcidcampos@calbaptist.edu"/>
    <s v="California Baptist University"/>
    <d v="2025-09-25T10:55:00"/>
    <d v="2025-10-08T16:09:00"/>
    <x v="308"/>
    <s v="Construction Management"/>
    <x v="1"/>
    <n v="0"/>
    <x v="1"/>
    <x v="2"/>
    <s v="Keep"/>
    <x v="1"/>
    <n v="1"/>
    <x v="0"/>
  </r>
  <r>
    <x v="313"/>
    <s v="Salvador"/>
    <s v="Casanova"/>
    <s v="salvador.casanova@calbaptist.edu"/>
    <s v="California Baptist University"/>
    <d v="2025-09-25T15:17:00"/>
    <d v="2025-10-08T15:20:00"/>
    <x v="309"/>
    <s v="Electrical/Computer Engr"/>
    <x v="2"/>
    <n v="0"/>
    <x v="1"/>
    <x v="2"/>
    <s v="Keep"/>
    <x v="1"/>
    <n v="1"/>
    <x v="0"/>
  </r>
  <r>
    <x v="314"/>
    <s v="Alexa"/>
    <s v="Gonzalez"/>
    <s v="alexa.gonzalez@calbaptist.edu"/>
    <s v="California Baptist University"/>
    <d v="2025-09-25T16:40:00"/>
    <d v="2025-10-08T16:02:00"/>
    <x v="310"/>
    <s v="Construction Management"/>
    <x v="4"/>
    <n v="0"/>
    <x v="1"/>
    <x v="2"/>
    <s v="Keep"/>
    <x v="1"/>
    <n v="1"/>
    <x v="0"/>
  </r>
  <r>
    <x v="315"/>
    <s v="Micah"/>
    <s v="Suk"/>
    <s v="micahyounggil.suk@calbaptist.edu"/>
    <s v="California Baptist University"/>
    <d v="2025-09-25T22:23:00"/>
    <d v="2025-10-08T15:01:00"/>
    <x v="311"/>
    <s v="Computer Science"/>
    <x v="1"/>
    <n v="0"/>
    <x v="1"/>
    <x v="2"/>
    <s v="Keep"/>
    <x v="1"/>
    <n v="2"/>
    <x v="1"/>
  </r>
  <r>
    <x v="316"/>
    <s v="Ryan Thomas"/>
    <s v="Bondoc"/>
    <s v="ryanthomas.bondoc@calbaptist.edu"/>
    <s v="California Baptist University"/>
    <d v="2025-09-26T00:10:00"/>
    <d v="2025-10-08T16:26:00"/>
    <x v="312"/>
    <s v="Civil Engineering"/>
    <x v="1"/>
    <n v="0"/>
    <x v="1"/>
    <x v="2"/>
    <s v="Keep"/>
    <x v="1"/>
    <n v="1"/>
    <x v="0"/>
  </r>
  <r>
    <x v="317"/>
    <s v="Matthew"/>
    <s v="Waggoner"/>
    <s v="matthewthomas.waggoner@calbaptist.edu"/>
    <s v="California Baptist University"/>
    <d v="2025-09-26T11:10:00"/>
    <d v="2025-10-08T15:54:00"/>
    <x v="313"/>
    <s v="Construction Management"/>
    <x v="1"/>
    <n v="0"/>
    <x v="1"/>
    <x v="2"/>
    <s v="Keep"/>
    <x v="1"/>
    <n v="1"/>
    <x v="0"/>
  </r>
  <r>
    <x v="318"/>
    <s v="James"/>
    <s v="Mena"/>
    <s v="jamesa.mena@calbaptist.edu"/>
    <s v="California Baptist University"/>
    <d v="2025-09-27T09:17:00"/>
    <d v="2025-10-08T16:01:00"/>
    <x v="314"/>
    <s v="Mechanical Engineering"/>
    <x v="4"/>
    <n v="0"/>
    <x v="1"/>
    <x v="2"/>
    <s v="Keep"/>
    <x v="1"/>
    <n v="1"/>
    <x v="0"/>
  </r>
  <r>
    <x v="319"/>
    <s v="Alejandro"/>
    <s v="Alarcon"/>
    <s v="alejandrouriel.alarcon@calbaptist.edu"/>
    <s v="California Baptist University"/>
    <d v="2025-09-27T16:27:00"/>
    <d v="2025-10-08T17:06:00"/>
    <x v="315"/>
    <s v="Mechanical Engineering"/>
    <x v="4"/>
    <n v="0"/>
    <x v="1"/>
    <x v="2"/>
    <s v="Keep"/>
    <x v="1"/>
    <n v="1"/>
    <x v="0"/>
  </r>
  <r>
    <x v="320"/>
    <s v="Angel"/>
    <s v="Cancelado"/>
    <s v="angele.cancelado@calbaptist.edu"/>
    <s v="California Baptist University"/>
    <d v="2025-09-28T17:51:00"/>
    <d v="2025-10-08T15:02:00"/>
    <x v="316"/>
    <s v="Civil Engineering"/>
    <x v="5"/>
    <n v="0"/>
    <x v="1"/>
    <x v="2"/>
    <s v="Keep"/>
    <x v="1"/>
    <n v="1"/>
    <x v="0"/>
  </r>
  <r>
    <x v="321"/>
    <s v="Tatiana"/>
    <s v="Hunter"/>
    <s v="tatianamae.hunter@calbaptist.edu"/>
    <s v="California Baptist University"/>
    <d v="2025-09-28T22:28:00"/>
    <d v="2025-10-08T16:13:00"/>
    <x v="317"/>
    <s v="Mechanical Engineering"/>
    <x v="5"/>
    <n v="0"/>
    <x v="1"/>
    <x v="2"/>
    <s v="Keep"/>
    <x v="1"/>
    <n v="1"/>
    <x v="0"/>
  </r>
  <r>
    <x v="322"/>
    <s v="Ian"/>
    <s v="Garcia"/>
    <s v="ian.garcia@calbaptist.edu"/>
    <s v="California Baptist University"/>
    <d v="2025-09-29T12:14:00"/>
    <d v="2025-10-08T16:38:00"/>
    <x v="318"/>
    <s v="Mechanical Engineering"/>
    <x v="4"/>
    <n v="0"/>
    <x v="1"/>
    <x v="2"/>
    <s v="Keep"/>
    <x v="1"/>
    <n v="1"/>
    <x v="0"/>
  </r>
  <r>
    <x v="323"/>
    <s v="Giuseppe"/>
    <s v="Serrao"/>
    <s v="giuseppe.serrao@calbaptist.edu"/>
    <s v="California Baptist University"/>
    <d v="2025-09-29T13:44:00"/>
    <d v="2025-10-08T15:05:00"/>
    <x v="319"/>
    <s v="Mechanical Engineering"/>
    <x v="5"/>
    <n v="0"/>
    <x v="1"/>
    <x v="2"/>
    <s v="Keep"/>
    <x v="1"/>
    <n v="1"/>
    <x v="0"/>
  </r>
  <r>
    <x v="324"/>
    <s v="Noah"/>
    <s v="DeMent"/>
    <s v="noahedward.dement@calbaptist.edu"/>
    <s v="California Baptist University"/>
    <d v="2025-09-29T14:02:00"/>
    <d v="2025-10-08T14:39:00"/>
    <x v="92"/>
    <s v="Software Engineering"/>
    <x v="0"/>
    <n v="0"/>
    <x v="1"/>
    <x v="2"/>
    <s v="Keep"/>
    <x v="1"/>
    <n v="2"/>
    <x v="1"/>
  </r>
  <r>
    <x v="325"/>
    <s v="Maria"/>
    <s v="Isabeles"/>
    <s v="mariadelcarmen.isabeles@calbaptist.edu"/>
    <s v="California Baptist University"/>
    <d v="2025-09-29T17:54:00"/>
    <d v="2025-10-08T15:08:00"/>
    <x v="320"/>
    <s v="Construction Management"/>
    <x v="2"/>
    <n v="0"/>
    <x v="1"/>
    <x v="2"/>
    <s v="Keep"/>
    <x v="1"/>
    <n v="1"/>
    <x v="0"/>
  </r>
  <r>
    <x v="326"/>
    <s v="Ed"/>
    <s v="Pineda"/>
    <s v="edlogan.pineda@calbaptist.edu"/>
    <s v="California Baptist University"/>
    <d v="2025-09-29T17:59:00"/>
    <d v="2025-10-08T15:04:00"/>
    <x v="321"/>
    <s v="Mechanical Engineering"/>
    <x v="2"/>
    <n v="0"/>
    <x v="1"/>
    <x v="2"/>
    <s v="Keep"/>
    <x v="1"/>
    <n v="1"/>
    <x v="0"/>
  </r>
  <r>
    <x v="327"/>
    <s v="Gabriela"/>
    <s v="Vasquez"/>
    <s v="gabrielafaith.vasquez@calbaptist.edu"/>
    <s v="California Baptist University"/>
    <d v="2025-09-29T19:38:00"/>
    <d v="2025-10-08T16:49:00"/>
    <x v="322"/>
    <s v="Mechanical Engineering"/>
    <x v="4"/>
    <n v="0"/>
    <x v="1"/>
    <x v="2"/>
    <s v="Keep"/>
    <x v="1"/>
    <n v="1"/>
    <x v="0"/>
  </r>
  <r>
    <x v="328"/>
    <s v="Ellie"/>
    <s v="Goltiao"/>
    <s v="elliefaith.goltiao@calbaptist.edu"/>
    <s v="California Baptist University"/>
    <d v="2025-09-29T19:38:00"/>
    <d v="2025-10-08T16:48:00"/>
    <x v="323"/>
    <s v="Biomedical Engineering"/>
    <x v="5"/>
    <n v="0"/>
    <x v="1"/>
    <x v="2"/>
    <s v="Keep"/>
    <x v="1"/>
    <n v="1"/>
    <x v="0"/>
  </r>
  <r>
    <x v="329"/>
    <s v="Fischer"/>
    <s v="Mcgrath"/>
    <s v="fischerthomas.mcgrath@calbaptist.edu"/>
    <s v="California Baptist University"/>
    <d v="2025-09-30T10:24:00"/>
    <d v="2025-10-08T15:03:00"/>
    <x v="324"/>
    <s v="Mechanical Engineering"/>
    <x v="2"/>
    <n v="0"/>
    <x v="1"/>
    <x v="2"/>
    <s v="Keep"/>
    <x v="1"/>
    <n v="1"/>
    <x v="0"/>
  </r>
  <r>
    <x v="330"/>
    <s v="Abigail"/>
    <s v="Kroger"/>
    <s v="abigailmadelaine.kroger@calbaptist.edu"/>
    <s v="California Baptist University"/>
    <d v="2025-09-30T13:55:00"/>
    <d v="2025-10-08T15:51:00"/>
    <x v="325"/>
    <s v="Mechanical Engineering"/>
    <x v="5"/>
    <n v="0"/>
    <x v="1"/>
    <x v="2"/>
    <s v="Keep"/>
    <x v="1"/>
    <n v="1"/>
    <x v="0"/>
  </r>
  <r>
    <x v="331"/>
    <s v="Benjamin"/>
    <s v="Elmore"/>
    <s v="benjaminneal.elmore@calbaptist.edu"/>
    <s v="California Baptist University"/>
    <d v="2025-09-30T14:39:00"/>
    <d v="2025-10-08T16:23:00"/>
    <x v="326"/>
    <s v="Computer Science"/>
    <x v="5"/>
    <n v="0"/>
    <x v="1"/>
    <x v="2"/>
    <s v="Keep"/>
    <x v="1"/>
    <n v="1"/>
    <x v="0"/>
  </r>
  <r>
    <x v="332"/>
    <s v="Alejandro G."/>
    <s v="Gomez"/>
    <s v="alejandrog.gomez@calbaptist.edu"/>
    <s v="California Baptist University"/>
    <d v="2025-09-30T16:21:00"/>
    <d v="2025-10-08T15:54:00"/>
    <x v="327"/>
    <s v="Mechanical Engineering"/>
    <x v="2"/>
    <n v="0"/>
    <x v="1"/>
    <x v="2"/>
    <s v="Keep"/>
    <x v="1"/>
    <n v="4"/>
    <x v="1"/>
  </r>
  <r>
    <x v="333"/>
    <s v="Cooper"/>
    <s v="Randeen"/>
    <s v="cooperd.randeen@calbaptist.edu"/>
    <s v="California Baptist University"/>
    <d v="2025-10-01T08:08:00"/>
    <d v="2025-10-08T15:02:00"/>
    <x v="328"/>
    <s v="Biomedical Engineering"/>
    <x v="1"/>
    <n v="0"/>
    <x v="1"/>
    <x v="2"/>
    <s v="Keep"/>
    <x v="1"/>
    <n v="1"/>
    <x v="0"/>
  </r>
  <r>
    <x v="334"/>
    <s v="Ethan"/>
    <s v="DuPree"/>
    <s v="ethanandrew.dupree@calbaptist.edu"/>
    <s v="California Baptist University"/>
    <d v="2025-10-01T08:23:00"/>
    <d v="2025-10-08T17:40:00"/>
    <x v="329"/>
    <s v="Mechanical Engineering"/>
    <x v="4"/>
    <n v="0"/>
    <x v="1"/>
    <x v="2"/>
    <s v="Keep"/>
    <x v="1"/>
    <n v="1"/>
    <x v="0"/>
  </r>
  <r>
    <x v="335"/>
    <s v="Nicholas"/>
    <s v="Valle"/>
    <s v="nicholasgraff.valle@calbaptist.edu"/>
    <s v="California Baptist University"/>
    <d v="2025-10-01T09:16:00"/>
    <d v="2025-10-08T15:02:00"/>
    <x v="330"/>
    <s v="Electrical/Computer Engr"/>
    <x v="1"/>
    <n v="0"/>
    <x v="1"/>
    <x v="2"/>
    <s v="Keep"/>
    <x v="1"/>
    <n v="2"/>
    <x v="1"/>
  </r>
  <r>
    <x v="336"/>
    <s v="Elias"/>
    <s v="Diaz"/>
    <s v="eliascarlos.diaz@calbaptist.edu"/>
    <s v="California Baptist University"/>
    <d v="2025-10-01T10:42:00"/>
    <d v="2025-10-08T15:37:00"/>
    <x v="331"/>
    <s v="Mechanical Engineering"/>
    <x v="4"/>
    <n v="0"/>
    <x v="1"/>
    <x v="2"/>
    <s v="Keep"/>
    <x v="1"/>
    <n v="1"/>
    <x v="0"/>
  </r>
  <r>
    <x v="337"/>
    <s v="Daniel"/>
    <s v="Elias"/>
    <s v="danielr.elias@calbaptist.edu"/>
    <s v="California Baptist University"/>
    <d v="2025-10-01T11:47:00"/>
    <d v="2025-10-08T15:02:00"/>
    <x v="332"/>
    <s v="Construction Management"/>
    <x v="4"/>
    <n v="0"/>
    <x v="1"/>
    <x v="2"/>
    <s v="Keep"/>
    <x v="1"/>
    <n v="1"/>
    <x v="0"/>
  </r>
  <r>
    <x v="338"/>
    <s v="Aiden"/>
    <s v="Baladad"/>
    <s v="aidenjoseph.baladad@calbaptist.edu"/>
    <s v="California Baptist University"/>
    <d v="2025-10-01T12:42:00"/>
    <d v="2025-10-08T14:58:00"/>
    <x v="333"/>
    <s v="Chemical Engineering"/>
    <x v="1"/>
    <n v="0"/>
    <x v="1"/>
    <x v="2"/>
    <s v="Keep"/>
    <x v="1"/>
    <n v="1"/>
    <x v="0"/>
  </r>
  <r>
    <x v="339"/>
    <s v="Jessie"/>
    <s v="Gordon"/>
    <s v="jessicamae.gordon@calbaptist.edu"/>
    <s v="California Baptist University"/>
    <d v="2025-10-01T14:24:00"/>
    <d v="2025-10-08T15:04:00"/>
    <x v="334"/>
    <s v="Biomedical Engineering"/>
    <x v="2"/>
    <n v="0"/>
    <x v="1"/>
    <x v="2"/>
    <s v="Keep"/>
    <x v="1"/>
    <n v="1"/>
    <x v="0"/>
  </r>
  <r>
    <x v="340"/>
    <s v="Konnor"/>
    <s v="Moshier"/>
    <s v="konnorjames.moshier@calbaptist.edu"/>
    <s v="California Baptist University"/>
    <d v="2025-10-01T14:31:00"/>
    <d v="2025-10-08T15:06:00"/>
    <x v="335"/>
    <s v="Mechanical Engineering"/>
    <x v="2"/>
    <n v="0"/>
    <x v="1"/>
    <x v="2"/>
    <s v="Keep"/>
    <x v="1"/>
    <n v="1"/>
    <x v="0"/>
  </r>
  <r>
    <x v="341"/>
    <s v="Cole"/>
    <s v="Schulenberg"/>
    <s v="colem.schulenberg@calbaptist.edu"/>
    <s v="California Baptist University"/>
    <d v="2025-10-01T14:35:00"/>
    <d v="2025-10-08T15:55:00"/>
    <x v="336"/>
    <s v="Mechanical Engineering"/>
    <x v="2"/>
    <n v="0"/>
    <x v="1"/>
    <x v="2"/>
    <s v="Keep"/>
    <x v="1"/>
    <n v="1"/>
    <x v="0"/>
  </r>
  <r>
    <x v="342"/>
    <s v="Jack"/>
    <s v="Stevens"/>
    <s v="jack.stevens1@calbaptist.edu"/>
    <s v="California Baptist University"/>
    <d v="2025-10-01T14:45:00"/>
    <d v="2025-10-08T17:02:00"/>
    <x v="337"/>
    <s v="Mechanical Engineering"/>
    <x v="2"/>
    <n v="0"/>
    <x v="1"/>
    <x v="2"/>
    <s v="Keep"/>
    <x v="1"/>
    <n v="1"/>
    <x v="0"/>
  </r>
  <r>
    <x v="343"/>
    <s v="Jacob"/>
    <s v="Garber"/>
    <s v="jacobperry.garber@calbaptist.edu"/>
    <s v="California Baptist University"/>
    <d v="2025-10-01T15:10:00"/>
    <d v="2025-10-08T15:57:00"/>
    <x v="338"/>
    <s v="Mechanical Engineering"/>
    <x v="1"/>
    <n v="0"/>
    <x v="1"/>
    <x v="2"/>
    <s v="Keep"/>
    <x v="1"/>
    <n v="1"/>
    <x v="0"/>
  </r>
  <r>
    <x v="344"/>
    <s v="Karter"/>
    <s v="Fluck"/>
    <s v="karterd.fluck@calbaptist.edu"/>
    <s v="California Baptist University"/>
    <d v="2025-10-01T15:12:00"/>
    <d v="2025-10-08T15:02:00"/>
    <x v="339"/>
    <s v="Civil Engineering"/>
    <x v="2"/>
    <n v="0"/>
    <x v="1"/>
    <x v="2"/>
    <s v="Keep"/>
    <x v="1"/>
    <n v="1"/>
    <x v="0"/>
  </r>
  <r>
    <x v="345"/>
    <s v="Caden"/>
    <s v="McReynolds"/>
    <s v="caden.mcreynolds@calbaptist.edu"/>
    <s v="California Baptist University"/>
    <d v="2025-10-01T15:17:00"/>
    <d v="2025-10-08T15:01:00"/>
    <x v="340"/>
    <s v="Mechanical Engineering"/>
    <x v="2"/>
    <n v="0"/>
    <x v="1"/>
    <x v="2"/>
    <s v="Keep"/>
    <x v="1"/>
    <n v="1"/>
    <x v="0"/>
  </r>
  <r>
    <x v="346"/>
    <s v="Joaquin"/>
    <s v="Luna"/>
    <s v="joaquindiego.luna@calbaptist.edu"/>
    <s v="California Baptist University"/>
    <d v="2025-10-01T15:25:00"/>
    <d v="2025-10-08T14:59:00"/>
    <x v="341"/>
    <s v="Computer Science"/>
    <x v="1"/>
    <n v="0"/>
    <x v="1"/>
    <x v="2"/>
    <s v="Keep"/>
    <x v="1"/>
    <n v="1"/>
    <x v="0"/>
  </r>
  <r>
    <x v="347"/>
    <s v="Ashley"/>
    <s v="Barber"/>
    <s v="ashleyn.barber@calbaptist.edu"/>
    <s v="California Baptist University"/>
    <d v="2025-10-01T15:37:00"/>
    <d v="2025-10-08T14:27:00"/>
    <x v="342"/>
    <s v="Chemical Engineering"/>
    <x v="1"/>
    <n v="0"/>
    <x v="1"/>
    <x v="2"/>
    <s v="Keep"/>
    <x v="1"/>
    <n v="1"/>
    <x v="0"/>
  </r>
  <r>
    <x v="348"/>
    <s v="Miles"/>
    <s v="Watrous"/>
    <s v="milesd.watrous@calbaptist.edu"/>
    <s v="California Baptist University"/>
    <d v="2025-10-01T18:02:00"/>
    <d v="2025-10-08T16:23:00"/>
    <x v="343"/>
    <s v="Civil Engineering"/>
    <x v="4"/>
    <n v="1"/>
    <x v="1"/>
    <x v="2"/>
    <s v="Keep"/>
    <x v="1"/>
    <n v="1"/>
    <x v="0"/>
  </r>
  <r>
    <x v="349"/>
    <s v="Ivana"/>
    <s v="Malenkovic"/>
    <s v="ivananela.malenkovic@calbaptist.edu"/>
    <s v="California Baptist University"/>
    <d v="2025-10-01T18:43:00"/>
    <d v="2025-10-08T15:02:00"/>
    <x v="344"/>
    <s v="Mechanical Engineering"/>
    <x v="5"/>
    <n v="0"/>
    <x v="1"/>
    <x v="2"/>
    <s v="Keep"/>
    <x v="1"/>
    <n v="1"/>
    <x v="0"/>
  </r>
  <r>
    <x v="350"/>
    <s v="Alexander"/>
    <s v="Morente"/>
    <s v="alexandervillavicencio.morente@calbaptist.edu"/>
    <s v="California Baptist University"/>
    <d v="2025-10-02T00:24:00"/>
    <d v="2025-10-08T14:33:00"/>
    <x v="345"/>
    <s v="Electrical/Computer Engr"/>
    <x v="1"/>
    <n v="0"/>
    <x v="1"/>
    <x v="2"/>
    <s v="Keep"/>
    <x v="1"/>
    <n v="1"/>
    <x v="0"/>
  </r>
  <r>
    <x v="351"/>
    <s v="Benjamin"/>
    <s v="Iliev"/>
    <s v="benjamin.iliev@calbaptist.edu"/>
    <s v="California Baptist University"/>
    <d v="2025-10-02T08:40:00"/>
    <d v="2025-10-08T17:40:00"/>
    <x v="346"/>
    <s v="Biomedical Engineering"/>
    <x v="2"/>
    <n v="0"/>
    <x v="1"/>
    <x v="2"/>
    <s v="Keep"/>
    <x v="1"/>
    <n v="1"/>
    <x v="0"/>
  </r>
  <r>
    <x v="352"/>
    <s v="Isaiah"/>
    <s v="Hreische"/>
    <s v="isaiaha.hreische@calbaptist.edu"/>
    <s v="California Baptist University"/>
    <d v="2025-10-02T13:58:00"/>
    <d v="2025-10-08T15:06:00"/>
    <x v="347"/>
    <s v="Civil Engineering"/>
    <x v="1"/>
    <n v="0"/>
    <x v="1"/>
    <x v="2"/>
    <s v="Keep"/>
    <x v="1"/>
    <n v="1"/>
    <x v="0"/>
  </r>
  <r>
    <x v="353"/>
    <s v="Samuel"/>
    <s v="Estrick"/>
    <s v="samueljoseph.estrick@calbaptist.edu"/>
    <s v="California Baptist University"/>
    <d v="2025-10-02T14:28:00"/>
    <d v="2025-10-08T16:09:00"/>
    <x v="348"/>
    <s v="Mechanical Engineering"/>
    <x v="2"/>
    <n v="0"/>
    <x v="1"/>
    <x v="2"/>
    <s v="Keep"/>
    <x v="1"/>
    <n v="1"/>
    <x v="0"/>
  </r>
  <r>
    <x v="354"/>
    <s v="Cole"/>
    <s v="Ikenouye"/>
    <s v="colethomas.ikenouye@calbaptist.edu"/>
    <s v="California Baptist University"/>
    <d v="2025-10-03T09:35:00"/>
    <d v="2025-10-08T15:07:00"/>
    <x v="349"/>
    <s v="Mechanical Engineering"/>
    <x v="1"/>
    <n v="0"/>
    <x v="1"/>
    <x v="2"/>
    <s v="Keep"/>
    <x v="1"/>
    <n v="1"/>
    <x v="0"/>
  </r>
  <r>
    <x v="355"/>
    <s v="Luke"/>
    <s v="Cox"/>
    <s v="lukequinton.cox@calbaptist.edu"/>
    <s v="California Baptist University"/>
    <d v="2025-10-03T09:42:00"/>
    <d v="2025-10-08T14:59:00"/>
    <x v="350"/>
    <s v="Civil Engineering"/>
    <x v="1"/>
    <n v="0"/>
    <x v="1"/>
    <x v="2"/>
    <s v="Keep"/>
    <x v="1"/>
    <n v="2"/>
    <x v="1"/>
  </r>
  <r>
    <x v="356"/>
    <s v="Riley"/>
    <s v="Kis"/>
    <s v="rileychristian.kis@calbaptist.edu"/>
    <s v="California Baptist University"/>
    <d v="2025-10-03T10:55:00"/>
    <d v="2025-10-08T16:04:00"/>
    <x v="351"/>
    <s v="Mechanical Engineering"/>
    <x v="2"/>
    <n v="0"/>
    <x v="1"/>
    <x v="2"/>
    <s v="Keep"/>
    <x v="1"/>
    <n v="1"/>
    <x v="0"/>
  </r>
  <r>
    <x v="357"/>
    <s v="Connor"/>
    <s v="Berliner"/>
    <s v="connorjosel.berliner@calbaptist.edu"/>
    <s v="California Baptist University"/>
    <d v="2025-10-03T12:14:00"/>
    <d v="2025-10-08T15:40:00"/>
    <x v="352"/>
    <s v="Computer Science"/>
    <x v="1"/>
    <n v="0"/>
    <x v="1"/>
    <x v="2"/>
    <s v="Keep"/>
    <x v="1"/>
    <n v="1"/>
    <x v="0"/>
  </r>
  <r>
    <x v="358"/>
    <s v="Drew"/>
    <s v="Harris"/>
    <s v="andrewc.harris@calbaptist.edu"/>
    <s v="California Baptist University"/>
    <d v="2025-10-04T02:26:00"/>
    <d v="2025-10-08T15:07:00"/>
    <x v="353"/>
    <s v="Mechanical Engineering"/>
    <x v="2"/>
    <n v="0"/>
    <x v="1"/>
    <x v="2"/>
    <s v="Keep"/>
    <x v="1"/>
    <n v="2"/>
    <x v="1"/>
  </r>
  <r>
    <x v="359"/>
    <s v="Lucas"/>
    <s v="Sandoval"/>
    <s v="lucasdavid.sandoval@calbaptist.edu"/>
    <s v="California Baptist University"/>
    <d v="2025-10-04T09:41:00"/>
    <d v="2025-10-08T15:05:00"/>
    <x v="354"/>
    <s v="Mechanical Engineering"/>
    <x v="4"/>
    <n v="0"/>
    <x v="1"/>
    <x v="2"/>
    <s v="Keep"/>
    <x v="1"/>
    <n v="1"/>
    <x v="0"/>
  </r>
  <r>
    <x v="360"/>
    <s v="Caleb"/>
    <s v="Slagter"/>
    <s v="calebb.slagter@calbaptist.edu"/>
    <s v="California Baptist University"/>
    <d v="2025-10-04T16:01:00"/>
    <d v="2025-10-08T16:45:00"/>
    <x v="355"/>
    <s v="Electrical/Computer Engr"/>
    <x v="1"/>
    <n v="0"/>
    <x v="1"/>
    <x v="2"/>
    <s v="Keep"/>
    <x v="1"/>
    <n v="2"/>
    <x v="1"/>
  </r>
  <r>
    <x v="361"/>
    <s v="Sanika"/>
    <s v="Pawar"/>
    <s v="sanikadilip.pawar@calbaptist.edu"/>
    <s v="California Baptist University"/>
    <d v="2025-10-05T12:24:00"/>
    <d v="2025-10-08T15:51:00"/>
    <x v="356"/>
    <s v="Information Tech Mgmt"/>
    <x v="0"/>
    <n v="0"/>
    <x v="1"/>
    <x v="0"/>
    <s v="Keep"/>
    <x v="0"/>
    <n v="2"/>
    <x v="1"/>
  </r>
  <r>
    <x v="362"/>
    <s v="Kylie"/>
    <s v="Linthicum"/>
    <s v="kyliea.linthicum@calbaptist.edu"/>
    <s v="California Baptist University"/>
    <d v="2025-10-05T16:47:00"/>
    <d v="2025-10-08T15:27:00"/>
    <x v="357"/>
    <s v="Biomedical Engineering"/>
    <x v="1"/>
    <n v="0"/>
    <x v="1"/>
    <x v="2"/>
    <s v="Keep"/>
    <x v="1"/>
    <n v="1"/>
    <x v="0"/>
  </r>
  <r>
    <x v="363"/>
    <s v="Agustin"/>
    <s v="Castillo"/>
    <s v="agustinangel.castillo@calbaptist.edu"/>
    <s v="California Baptist University"/>
    <d v="2025-10-05T17:07:00"/>
    <d v="2025-10-08T16:05:00"/>
    <x v="358"/>
    <s v="Civil Engineering"/>
    <x v="4"/>
    <n v="0"/>
    <x v="1"/>
    <x v="2"/>
    <s v="Keep"/>
    <x v="1"/>
    <n v="1"/>
    <x v="0"/>
  </r>
  <r>
    <x v="364"/>
    <s v="Duncan"/>
    <s v="Snow"/>
    <s v="duncanjak.snow@calbaptist.edu"/>
    <s v="California Baptist University"/>
    <d v="2025-10-05T18:44:00"/>
    <d v="2025-10-08T15:20:00"/>
    <x v="359"/>
    <s v="Mechanical Engineering"/>
    <x v="4"/>
    <n v="0"/>
    <x v="1"/>
    <x v="2"/>
    <s v="Keep"/>
    <x v="1"/>
    <n v="1"/>
    <x v="0"/>
  </r>
  <r>
    <x v="365"/>
    <s v="Ashlyn"/>
    <s v="Davis"/>
    <s v="ashlyn.davis@calbaptist.edu"/>
    <s v="California Baptist University"/>
    <d v="2025-10-05T19:24:00"/>
    <d v="2025-10-08T15:21:00"/>
    <x v="360"/>
    <s v="Electrical/Computer Engr"/>
    <x v="1"/>
    <n v="0"/>
    <x v="1"/>
    <x v="2"/>
    <s v="Keep"/>
    <x v="1"/>
    <n v="1"/>
    <x v="0"/>
  </r>
  <r>
    <x v="366"/>
    <s v="Diego"/>
    <s v="Patterson"/>
    <s v="diegochristopher.patterson@calbaptist.edu"/>
    <s v="California Baptist University"/>
    <d v="2025-10-05T20:34:00"/>
    <d v="2025-10-08T15:58:00"/>
    <x v="361"/>
    <s v="Computer Science"/>
    <x v="1"/>
    <n v="0"/>
    <x v="1"/>
    <x v="2"/>
    <s v="Keep"/>
    <x v="1"/>
    <n v="2"/>
    <x v="1"/>
  </r>
  <r>
    <x v="367"/>
    <s v="Jessica"/>
    <s v="Jang"/>
    <s v="jessica.jang@calbaptist.edu"/>
    <s v="California Baptist University"/>
    <d v="2025-10-06T08:54:00"/>
    <d v="2025-10-08T16:04:00"/>
    <x v="362"/>
    <s v="Civil Engineering"/>
    <x v="4"/>
    <n v="0"/>
    <x v="1"/>
    <x v="2"/>
    <s v="Keep"/>
    <x v="1"/>
    <n v="1"/>
    <x v="0"/>
  </r>
  <r>
    <x v="368"/>
    <s v="David"/>
    <s v="Kamel"/>
    <s v="david.kamel@calbaptist.edu"/>
    <s v="California Baptist University"/>
    <d v="2025-10-06T10:33:00"/>
    <d v="2025-10-08T16:55:00"/>
    <x v="363"/>
    <s v="Construction Management"/>
    <x v="1"/>
    <n v="0"/>
    <x v="1"/>
    <x v="2"/>
    <s v="Keep"/>
    <x v="1"/>
    <n v="1"/>
    <x v="0"/>
  </r>
  <r>
    <x v="369"/>
    <s v="Aleksandra"/>
    <s v="Antanasijevic"/>
    <s v="aleksandra.antanasijevic@calbaptist.edu"/>
    <s v="California Baptist University"/>
    <d v="2025-10-06T10:35:00"/>
    <d v="2025-10-08T16:04:00"/>
    <x v="364"/>
    <s v="Chemical Engineering"/>
    <x v="1"/>
    <n v="0"/>
    <x v="1"/>
    <x v="2"/>
    <s v="Keep"/>
    <x v="1"/>
    <n v="2"/>
    <x v="1"/>
  </r>
  <r>
    <x v="370"/>
    <s v="Tyler"/>
    <s v="Kaewpalug"/>
    <s v="tylerscott.kaewpalug@calbaptist.edu"/>
    <s v="California Baptist University"/>
    <d v="2025-10-06T11:41:00"/>
    <d v="2025-10-08T14:58:00"/>
    <x v="365"/>
    <s v="Mechanical Engineering"/>
    <x v="1"/>
    <n v="0"/>
    <x v="1"/>
    <x v="2"/>
    <s v="Keep"/>
    <x v="1"/>
    <n v="1"/>
    <x v="0"/>
  </r>
  <r>
    <x v="371"/>
    <s v="William"/>
    <s v="Henry"/>
    <s v="william.henry@calbaptist.edu"/>
    <s v="California Baptist University"/>
    <d v="2025-10-06T11:54:00"/>
    <d v="2025-10-08T16:20:00"/>
    <x v="366"/>
    <s v="Civil Engineering"/>
    <x v="2"/>
    <n v="0"/>
    <x v="1"/>
    <x v="2"/>
    <s v="Keep"/>
    <x v="1"/>
    <n v="2"/>
    <x v="1"/>
  </r>
  <r>
    <x v="372"/>
    <s v="Micah"/>
    <s v="Erickson"/>
    <s v="micahc.erickson@calbaptist.edu"/>
    <s v="California Baptist University"/>
    <d v="2025-10-06T12:14:00"/>
    <d v="2025-10-08T16:23:00"/>
    <x v="367"/>
    <s v="Mechanical Engineering"/>
    <x v="2"/>
    <n v="0"/>
    <x v="1"/>
    <x v="2"/>
    <s v="Keep"/>
    <x v="1"/>
    <n v="1"/>
    <x v="0"/>
  </r>
  <r>
    <x v="373"/>
    <s v="Emma"/>
    <s v="Mabry"/>
    <s v="emmaelicia.mabry@calbaptist.edu"/>
    <s v="California Baptist University"/>
    <d v="2025-10-06T12:37:00"/>
    <d v="2025-10-08T16:08:00"/>
    <x v="368"/>
    <s v="Construction Management"/>
    <x v="2"/>
    <n v="0"/>
    <x v="1"/>
    <x v="2"/>
    <s v="Keep"/>
    <x v="1"/>
    <n v="1"/>
    <x v="0"/>
  </r>
  <r>
    <x v="374"/>
    <s v="Nayeli"/>
    <s v="Martin"/>
    <s v="nayelijmartin@gmail.com"/>
    <s v="California Baptist University"/>
    <d v="2025-10-06T13:36:00"/>
    <d v="2025-10-08T15:57:00"/>
    <x v="369"/>
    <s v="Civil Engineering"/>
    <x v="0"/>
    <n v="0"/>
    <x v="1"/>
    <x v="2"/>
    <s v="Keep"/>
    <x v="1"/>
    <n v="1"/>
    <x v="0"/>
  </r>
  <r>
    <x v="375"/>
    <s v="Andrew"/>
    <s v="Alvarado"/>
    <s v="andrewjonathan.alvarado@calbaptist.edu"/>
    <s v="California Baptist University"/>
    <d v="2025-10-06T21:24:00"/>
    <d v="2025-10-08T15:07:00"/>
    <x v="370"/>
    <s v="Electrical/Computer Engr"/>
    <x v="4"/>
    <n v="0"/>
    <x v="1"/>
    <x v="2"/>
    <s v="Keep"/>
    <x v="1"/>
    <n v="1"/>
    <x v="0"/>
  </r>
  <r>
    <x v="376"/>
    <s v="Liam"/>
    <s v="Smith"/>
    <s v="liamkevin.smith@calbaptist.edu"/>
    <s v="California Baptist University"/>
    <d v="2025-10-06T22:25:00"/>
    <d v="2025-10-08T15:40:00"/>
    <x v="52"/>
    <s v="Computer Science"/>
    <x v="4"/>
    <n v="0"/>
    <x v="1"/>
    <x v="2"/>
    <s v="Keep"/>
    <x v="1"/>
    <n v="3"/>
    <x v="1"/>
  </r>
  <r>
    <x v="377"/>
    <s v="Andrew"/>
    <s v="Valiente"/>
    <s v="andrewjosue.valiente@calbaptist.edu"/>
    <s v="California Baptist University"/>
    <d v="2025-10-06T22:43:00"/>
    <d v="2025-10-08T15:43:00"/>
    <x v="371"/>
    <s v="Civil Engineering"/>
    <x v="2"/>
    <n v="0"/>
    <x v="1"/>
    <x v="2"/>
    <s v="Keep"/>
    <x v="1"/>
    <n v="1"/>
    <x v="0"/>
  </r>
  <r>
    <x v="378"/>
    <s v="Austin"/>
    <s v="Dickinson"/>
    <s v="austinw.dickinson@calbaptist.edu"/>
    <s v="California Baptist University"/>
    <d v="2025-10-07T08:32:00"/>
    <d v="2025-10-08T16:17:00"/>
    <x v="372"/>
    <s v="Mechanical Engineering"/>
    <x v="1"/>
    <n v="0"/>
    <x v="1"/>
    <x v="2"/>
    <s v="Keep"/>
    <x v="1"/>
    <n v="1"/>
    <x v="0"/>
  </r>
  <r>
    <x v="379"/>
    <s v="Kiersten"/>
    <s v="Eads"/>
    <s v="kiersten.eads@calbaptist.edu"/>
    <s v="California Baptist University"/>
    <d v="2025-10-07T09:43:00"/>
    <d v="2025-10-08T16:16:00"/>
    <x v="373"/>
    <s v="Mechanical Engineering"/>
    <x v="5"/>
    <n v="0"/>
    <x v="1"/>
    <x v="2"/>
    <s v="Keep"/>
    <x v="1"/>
    <n v="1"/>
    <x v="0"/>
  </r>
  <r>
    <x v="380"/>
    <s v="Jarrett"/>
    <s v="Macias"/>
    <s v="jarrett.macias@calbaptist.edu"/>
    <s v="California Baptist University"/>
    <d v="2025-10-07T09:58:00"/>
    <d v="2025-10-08T15:01:00"/>
    <x v="374"/>
    <s v="Construction Management"/>
    <x v="2"/>
    <n v="0"/>
    <x v="1"/>
    <x v="2"/>
    <s v="Keep"/>
    <x v="1"/>
    <n v="2"/>
    <x v="1"/>
  </r>
  <r>
    <x v="381"/>
    <s v="Jeffrey"/>
    <s v="Fowlkes"/>
    <s v="jeffreyallen.fowlkes@calbaptist.edu"/>
    <s v="California Baptist University"/>
    <d v="2025-10-07T10:00:00"/>
    <d v="2025-10-08T15:00:00"/>
    <x v="375"/>
    <s v="Construction Management"/>
    <x v="1"/>
    <n v="0"/>
    <x v="1"/>
    <x v="2"/>
    <s v="Keep"/>
    <x v="1"/>
    <n v="1"/>
    <x v="0"/>
  </r>
  <r>
    <x v="382"/>
    <s v="Caleb"/>
    <s v="Waller"/>
    <s v="calebmichael.waller@calbaptist.edu"/>
    <s v="California Baptist University"/>
    <d v="2025-10-07T10:35:00"/>
    <d v="2025-10-08T16:31:00"/>
    <x v="376"/>
    <s v="Mechanical Engineering"/>
    <x v="2"/>
    <n v="0"/>
    <x v="1"/>
    <x v="2"/>
    <s v="Keep"/>
    <x v="1"/>
    <n v="1"/>
    <x v="0"/>
  </r>
  <r>
    <x v="383"/>
    <s v="Justin"/>
    <s v="Nguyen"/>
    <s v="justin.nguyen@calbaptist.edu"/>
    <s v="California Baptist University"/>
    <d v="2025-10-07T10:43:00"/>
    <d v="2025-10-08T15:05:00"/>
    <x v="377"/>
    <s v="Mechanical Engineering"/>
    <x v="2"/>
    <n v="0"/>
    <x v="1"/>
    <x v="2"/>
    <s v="Keep"/>
    <x v="1"/>
    <n v="1"/>
    <x v="0"/>
  </r>
  <r>
    <x v="384"/>
    <s v="Sean"/>
    <s v="Eperjesi"/>
    <s v="sean.eperjesi@calbaptist.edu"/>
    <s v="California Baptist University"/>
    <d v="2025-10-07T11:23:00"/>
    <d v="2025-10-08T15:06:00"/>
    <x v="378"/>
    <s v="Chemical Engineering, Mechanical Engineering"/>
    <x v="1"/>
    <n v="0"/>
    <x v="1"/>
    <x v="2"/>
    <s v="Keep"/>
    <x v="1"/>
    <n v="1"/>
    <x v="0"/>
  </r>
  <r>
    <x v="385"/>
    <s v="Mauricio"/>
    <s v="Marquez"/>
    <s v="mauriciogonzalomasin.marquez@calbaptist.edu"/>
    <s v="California Baptist University"/>
    <d v="2025-10-07T12:02:00"/>
    <d v="2025-10-08T15:05:00"/>
    <x v="379"/>
    <s v="Civil Engineering"/>
    <x v="4"/>
    <n v="0"/>
    <x v="1"/>
    <x v="2"/>
    <s v="Keep"/>
    <x v="1"/>
    <n v="1"/>
    <x v="0"/>
  </r>
  <r>
    <x v="386"/>
    <s v="Andrew"/>
    <s v="Tolentino"/>
    <s v="andrewcesar.tolentino@calbaptist.edu"/>
    <s v="California Baptist University"/>
    <d v="2025-10-07T13:54:00"/>
    <d v="2025-10-08T15:43:00"/>
    <x v="380"/>
    <s v="Civil Engineering"/>
    <x v="2"/>
    <n v="0"/>
    <x v="1"/>
    <x v="2"/>
    <s v="Keep"/>
    <x v="1"/>
    <n v="2"/>
    <x v="1"/>
  </r>
  <r>
    <x v="387"/>
    <s v="Eli"/>
    <s v="Manning"/>
    <s v="eli.manning@calbaptist.edu"/>
    <s v="California Baptist University"/>
    <d v="2025-10-07T13:54:00"/>
    <d v="2025-10-08T16:00:00"/>
    <x v="381"/>
    <s v="Computer Science"/>
    <x v="1"/>
    <n v="0"/>
    <x v="1"/>
    <x v="2"/>
    <s v="Keep"/>
    <x v="1"/>
    <n v="2"/>
    <x v="1"/>
  </r>
  <r>
    <x v="388"/>
    <s v="Conor"/>
    <s v="McHorney"/>
    <s v="conorgregory.mchorney@calbaptist.edu"/>
    <s v="California Baptist University"/>
    <d v="2025-10-07T14:10:00"/>
    <d v="2025-10-08T15:05:00"/>
    <x v="382"/>
    <s v="Mechanical Engineering"/>
    <x v="0"/>
    <n v="0"/>
    <x v="1"/>
    <x v="2"/>
    <s v="Keep"/>
    <x v="1"/>
    <n v="1"/>
    <x v="0"/>
  </r>
  <r>
    <x v="389"/>
    <s v="Robert"/>
    <s v="Reagan"/>
    <s v="robertb.reagan@calbaptist.edu"/>
    <s v="California Baptist University"/>
    <d v="2025-10-07T14:30:00"/>
    <d v="2025-10-08T16:18:00"/>
    <x v="383"/>
    <s v="Civil Engineering"/>
    <x v="5"/>
    <n v="0"/>
    <x v="1"/>
    <x v="2"/>
    <s v="Keep"/>
    <x v="1"/>
    <n v="1"/>
    <x v="0"/>
  </r>
  <r>
    <x v="390"/>
    <s v="Austin"/>
    <s v="Lehr"/>
    <s v="austin.lehr@calbaptist.edu"/>
    <s v="California Baptist University"/>
    <d v="2025-10-07T15:16:00"/>
    <d v="2025-10-08T15:42:00"/>
    <x v="384"/>
    <s v="Mechanical Engineering"/>
    <x v="1"/>
    <n v="0"/>
    <x v="1"/>
    <x v="2"/>
    <s v="Keep"/>
    <x v="1"/>
    <n v="1"/>
    <x v="0"/>
  </r>
  <r>
    <x v="391"/>
    <s v="Brody"/>
    <s v="Larsen"/>
    <s v="brodyjohn.larsen@calbaptist.edu"/>
    <s v="California Baptist University"/>
    <d v="2025-10-07T15:25:00"/>
    <d v="2025-10-08T16:11:00"/>
    <x v="385"/>
    <s v="Computer Science"/>
    <x v="1"/>
    <n v="0"/>
    <x v="1"/>
    <x v="2"/>
    <s v="Keep"/>
    <x v="1"/>
    <n v="1"/>
    <x v="0"/>
  </r>
  <r>
    <x v="392"/>
    <s v="Abie"/>
    <s v="Ortiz"/>
    <s v="abiem.ortiz@calbaptist.edu"/>
    <s v="California Baptist University"/>
    <d v="2025-10-07T16:01:00"/>
    <d v="2025-10-08T15:03:00"/>
    <x v="386"/>
    <s v="Construction Management"/>
    <x v="5"/>
    <n v="0"/>
    <x v="1"/>
    <x v="2"/>
    <s v="Keep"/>
    <x v="1"/>
    <n v="1"/>
    <x v="0"/>
  </r>
  <r>
    <x v="393"/>
    <s v="Sequoia-Rock"/>
    <s v="Hall"/>
    <s v="sequoiarockjeshurun.hall@calbaptist.edu"/>
    <s v="California Baptist University"/>
    <d v="2025-10-07T17:16:00"/>
    <d v="2025-10-08T15:01:00"/>
    <x v="387"/>
    <s v="Electrical/Computer Engr"/>
    <x v="1"/>
    <n v="0"/>
    <x v="1"/>
    <x v="2"/>
    <s v="Keep"/>
    <x v="1"/>
    <n v="2"/>
    <x v="1"/>
  </r>
  <r>
    <x v="394"/>
    <s v="Trevor"/>
    <s v="Johnson"/>
    <s v="trevormichael.johnson@calbaptist.edu"/>
    <s v="California Baptist University"/>
    <d v="2025-10-07T17:50:00"/>
    <d v="2025-10-08T15:06:00"/>
    <x v="388"/>
    <s v="Mechanical Engineering"/>
    <x v="4"/>
    <n v="0"/>
    <x v="1"/>
    <x v="2"/>
    <s v="Keep"/>
    <x v="1"/>
    <n v="1"/>
    <x v="0"/>
  </r>
  <r>
    <x v="395"/>
    <s v="Taylor"/>
    <s v="Cowan"/>
    <s v="taylorglenn.cowan@calbaptist.edu"/>
    <s v="California Baptist University"/>
    <d v="2025-10-07T18:08:00"/>
    <d v="2025-10-08T16:04:00"/>
    <x v="389"/>
    <s v="Mechanical Engineering"/>
    <x v="0"/>
    <n v="0"/>
    <x v="1"/>
    <x v="2"/>
    <s v="Keep"/>
    <x v="1"/>
    <n v="1"/>
    <x v="0"/>
  </r>
  <r>
    <x v="396"/>
    <s v="Jake"/>
    <s v="Baca"/>
    <s v="jakedalton.baca@calbaptist.edu"/>
    <s v="California Baptist University"/>
    <d v="2025-10-07T19:16:00"/>
    <d v="2025-10-08T15:04:00"/>
    <x v="390"/>
    <s v="Construction Management"/>
    <x v="1"/>
    <n v="0"/>
    <x v="1"/>
    <x v="2"/>
    <s v="Keep"/>
    <x v="1"/>
    <n v="2"/>
    <x v="1"/>
  </r>
  <r>
    <x v="397"/>
    <s v="Joel"/>
    <s v="Burns"/>
    <s v="joelalexender.burns@calbaptist.edu"/>
    <s v="California Baptist University"/>
    <d v="2025-10-07T19:58:00"/>
    <d v="2025-10-08T15:58:00"/>
    <x v="391"/>
    <s v="Computer Science"/>
    <x v="2"/>
    <n v="0"/>
    <x v="1"/>
    <x v="2"/>
    <s v="Keep"/>
    <x v="1"/>
    <n v="1"/>
    <x v="0"/>
  </r>
  <r>
    <x v="398"/>
    <s v="Brian"/>
    <s v="Serrano"/>
    <s v="brianisrael.serrano@calbaptist.edu"/>
    <s v="California Baptist University"/>
    <d v="2025-10-07T20:29:00"/>
    <d v="2025-10-08T15:03:00"/>
    <x v="392"/>
    <s v="Civil Engineering"/>
    <x v="5"/>
    <n v="1"/>
    <x v="1"/>
    <x v="2"/>
    <s v="Keep"/>
    <x v="1"/>
    <n v="1"/>
    <x v="0"/>
  </r>
  <r>
    <x v="399"/>
    <s v="Josiah"/>
    <s v="Giles"/>
    <s v="josiahmathew.giles@calbaptist.edu"/>
    <s v="California Baptist University"/>
    <d v="2025-10-07T20:34:00"/>
    <d v="2025-10-08T15:07:00"/>
    <x v="393"/>
    <s v="Electrical/Computer Engr"/>
    <x v="1"/>
    <n v="0"/>
    <x v="1"/>
    <x v="2"/>
    <s v="Keep"/>
    <x v="1"/>
    <n v="1"/>
    <x v="0"/>
  </r>
  <r>
    <x v="400"/>
    <s v="Jacell"/>
    <s v="Phay"/>
    <s v="jacelljonah.phay@calbaptist.edu"/>
    <s v="California Baptist University"/>
    <d v="2025-10-07T21:02:00"/>
    <d v="2025-10-08T15:54:00"/>
    <x v="394"/>
    <s v="Mechanical Engineering"/>
    <x v="0"/>
    <n v="0"/>
    <x v="1"/>
    <x v="2"/>
    <s v="Keep"/>
    <x v="1"/>
    <n v="1"/>
    <x v="0"/>
  </r>
  <r>
    <x v="401"/>
    <s v="Ruben"/>
    <s v="Lecaro"/>
    <s v="ruben.lecaro@calbaptist.edu"/>
    <s v="California Baptist University"/>
    <d v="2025-10-07T21:17:00"/>
    <d v="2025-10-08T15:54:00"/>
    <x v="395"/>
    <s v="Mechanical Engineering"/>
    <x v="5"/>
    <n v="0"/>
    <x v="1"/>
    <x v="2"/>
    <s v="Keep"/>
    <x v="1"/>
    <n v="1"/>
    <x v="0"/>
  </r>
  <r>
    <x v="402"/>
    <s v="Elliott"/>
    <s v="Willer"/>
    <s v="elliottmathew.willer@calbaptist.edu"/>
    <s v="California Baptist University"/>
    <d v="2025-10-07T21:18:00"/>
    <d v="2025-10-08T16:04:00"/>
    <x v="396"/>
    <s v="Computer Science"/>
    <x v="1"/>
    <n v="0"/>
    <x v="1"/>
    <x v="2"/>
    <s v="Keep"/>
    <x v="1"/>
    <n v="2"/>
    <x v="1"/>
  </r>
  <r>
    <x v="403"/>
    <s v="Nathan"/>
    <s v="Arndt"/>
    <s v="nathan.arndt@calbaptist.edu"/>
    <s v="California Baptist University"/>
    <d v="2025-10-07T21:52:00"/>
    <d v="2025-10-08T15:03:00"/>
    <x v="397"/>
    <s v="Civil Engineering"/>
    <x v="1"/>
    <n v="0"/>
    <x v="1"/>
    <x v="2"/>
    <s v="Keep"/>
    <x v="1"/>
    <n v="2"/>
    <x v="1"/>
  </r>
  <r>
    <x v="404"/>
    <s v="Jacob"/>
    <s v="Eaton"/>
    <s v="jacobr.eaton@calbaptist.edu"/>
    <s v="California Baptist University"/>
    <d v="2025-10-07T22:00:00"/>
    <d v="2025-10-08T16:09:00"/>
    <x v="398"/>
    <s v="Software Engineering"/>
    <x v="0"/>
    <n v="0"/>
    <x v="1"/>
    <x v="2"/>
    <s v="Keep"/>
    <x v="1"/>
    <n v="1"/>
    <x v="0"/>
  </r>
  <r>
    <x v="405"/>
    <s v="Tom"/>
    <s v="Brownfield"/>
    <s v="tbrown8185@gmail.com"/>
    <s v="California Baptist University"/>
    <d v="2025-10-07T22:03:00"/>
    <d v="2025-10-08T15:51:00"/>
    <x v="399"/>
    <s v="Information Tech Mgmt"/>
    <x v="0"/>
    <n v="0"/>
    <x v="1"/>
    <x v="0"/>
    <s v="Keep"/>
    <x v="0"/>
    <n v="1"/>
    <x v="0"/>
  </r>
  <r>
    <x v="406"/>
    <s v="Joshua"/>
    <s v="Gomez"/>
    <s v="joshuahernando.gomez@calbaptist.edu"/>
    <s v="California Baptist University"/>
    <d v="2025-10-07T22:06:00"/>
    <d v="2025-10-08T15:58:00"/>
    <x v="400"/>
    <s v="Computer Science"/>
    <x v="2"/>
    <n v="0"/>
    <x v="1"/>
    <x v="2"/>
    <s v="Keep"/>
    <x v="1"/>
    <n v="1"/>
    <x v="0"/>
  </r>
  <r>
    <x v="407"/>
    <s v="Elizabeth"/>
    <s v="Bleier"/>
    <s v="elizabethc.bleier@calbaptist.edu"/>
    <s v="California Baptist University"/>
    <d v="2025-10-07T23:11:00"/>
    <d v="2025-10-08T16:56:00"/>
    <x v="401"/>
    <s v="Mechanical Engineering"/>
    <x v="1"/>
    <n v="0"/>
    <x v="1"/>
    <x v="2"/>
    <s v="Keep"/>
    <x v="1"/>
    <n v="3"/>
    <x v="1"/>
  </r>
  <r>
    <x v="408"/>
    <s v="Autumn"/>
    <s v="Morlock"/>
    <s v="autumnelizabeth.morlock@calbaptist.edu"/>
    <s v="California Baptist University"/>
    <d v="2025-10-07T23:12:00"/>
    <d v="2025-10-08T15:58:00"/>
    <x v="402"/>
    <s v="Civil Engineering"/>
    <x v="2"/>
    <n v="0"/>
    <x v="1"/>
    <x v="2"/>
    <s v="Keep"/>
    <x v="1"/>
    <n v="2"/>
    <x v="1"/>
  </r>
  <r>
    <x v="409"/>
    <s v="Samuel"/>
    <s v="Hromyk"/>
    <s v="samuelchristian.hromyk@calbaptist.edu"/>
    <s v="California Baptist University"/>
    <d v="2025-10-07T23:12:00"/>
    <d v="2025-10-08T15:04:00"/>
    <x v="403"/>
    <s v="Mechanical Engineering"/>
    <x v="2"/>
    <n v="0"/>
    <x v="1"/>
    <x v="2"/>
    <s v="Keep"/>
    <x v="1"/>
    <n v="1"/>
    <x v="0"/>
  </r>
  <r>
    <x v="410"/>
    <s v="Jonathan Abishek"/>
    <s v="Barrie"/>
    <s v="jonathanabishek.barrie@calbaptist.edu"/>
    <s v="California Baptist University"/>
    <d v="2025-10-07T23:54:00"/>
    <d v="2025-10-08T16:16:00"/>
    <x v="404"/>
    <s v="Information Tech Mgmt"/>
    <x v="0"/>
    <n v="0"/>
    <x v="1"/>
    <x v="0"/>
    <s v="Keep"/>
    <x v="0"/>
    <n v="1"/>
    <x v="0"/>
  </r>
  <r>
    <x v="411"/>
    <s v="Genevieve"/>
    <s v="Cybart"/>
    <s v="genevieverose.cybart@calbaptist.edu"/>
    <s v="California Baptist University"/>
    <d v="2025-10-08T00:02:00"/>
    <d v="2025-10-08T15:55:00"/>
    <x v="405"/>
    <s v="Biomedical Engineering"/>
    <x v="2"/>
    <n v="0"/>
    <x v="1"/>
    <x v="2"/>
    <s v="Keep"/>
    <x v="1"/>
    <n v="1"/>
    <x v="0"/>
  </r>
  <r>
    <x v="412"/>
    <s v="Benjamin"/>
    <s v="Kroeker"/>
    <s v="benjamincaleb.kroeker@calbaptist.edu"/>
    <s v="California Baptist University"/>
    <d v="2025-10-08T00:24:00"/>
    <d v="2025-10-08T15:53:00"/>
    <x v="406"/>
    <s v="Electrical/Computer Engr"/>
    <x v="2"/>
    <n v="0"/>
    <x v="1"/>
    <x v="2"/>
    <s v="Keep"/>
    <x v="1"/>
    <n v="1"/>
    <x v="0"/>
  </r>
  <r>
    <x v="413"/>
    <s v="Rose"/>
    <s v="Davidson"/>
    <s v="rose.davidson@calbaptist.edu"/>
    <s v="California Baptist University"/>
    <d v="2025-10-08T01:02:00"/>
    <d v="2025-10-08T15:00:00"/>
    <x v="407"/>
    <s v="Mechanical Engineering"/>
    <x v="1"/>
    <n v="0"/>
    <x v="1"/>
    <x v="2"/>
    <s v="Keep"/>
    <x v="1"/>
    <n v="2"/>
    <x v="1"/>
  </r>
  <r>
    <x v="414"/>
    <s v="Hannah"/>
    <s v="Gray"/>
    <s v="hannah.gray1@calbaptist.edu"/>
    <s v="California Baptist University"/>
    <d v="2025-10-08T01:09:00"/>
    <d v="2025-10-08T16:15:00"/>
    <x v="408"/>
    <s v="Mathematics"/>
    <x v="2"/>
    <n v="0"/>
    <x v="1"/>
    <x v="1"/>
    <s v="Keep"/>
    <x v="0"/>
    <n v="1"/>
    <x v="0"/>
  </r>
  <r>
    <x v="415"/>
    <s v="Braden"/>
    <s v="Herzog"/>
    <s v="braden.herzog@calbaptist.edu"/>
    <s v="California Baptist University"/>
    <d v="2025-10-08T04:26:00"/>
    <d v="2025-10-08T16:16:00"/>
    <x v="409"/>
    <s v="Biomedical Engineering"/>
    <x v="2"/>
    <n v="0"/>
    <x v="1"/>
    <x v="2"/>
    <s v="Keep"/>
    <x v="1"/>
    <n v="1"/>
    <x v="0"/>
  </r>
  <r>
    <x v="416"/>
    <s v="Jason"/>
    <s v="Asariah"/>
    <s v="jasonsean.asariah@calbaptist.edu"/>
    <s v="California Baptist University"/>
    <d v="2025-10-08T07:20:00"/>
    <d v="2025-10-08T15:02:00"/>
    <x v="410"/>
    <s v="Electrical/Computer Engr"/>
    <x v="1"/>
    <n v="0"/>
    <x v="1"/>
    <x v="2"/>
    <s v="Keep"/>
    <x v="1"/>
    <n v="1"/>
    <x v="0"/>
  </r>
  <r>
    <x v="417"/>
    <s v="Wyatt"/>
    <s v="Van Buren"/>
    <s v="wyatt.vanburen@calbaptist.edu"/>
    <s v="California Baptist University"/>
    <d v="2025-10-08T08:47:00"/>
    <d v="2025-10-08T15:05:00"/>
    <x v="411"/>
    <s v="Civil Engineering"/>
    <x v="5"/>
    <n v="0"/>
    <x v="1"/>
    <x v="2"/>
    <s v="Keep"/>
    <x v="1"/>
    <n v="1"/>
    <x v="0"/>
  </r>
  <r>
    <x v="418"/>
    <s v="Justice"/>
    <s v="Eriksen"/>
    <s v="justicedaniel.eriksen@calbaptist.edu"/>
    <s v="California Baptist University"/>
    <d v="2025-10-08T09:05:00"/>
    <d v="2025-10-08T15:29:00"/>
    <x v="412"/>
    <s v="Electrical/Computer Engr"/>
    <x v="0"/>
    <n v="0"/>
    <x v="1"/>
    <x v="2"/>
    <s v="Keep"/>
    <x v="1"/>
    <n v="1"/>
    <x v="0"/>
  </r>
  <r>
    <x v="419"/>
    <s v="Kameron"/>
    <s v="Fudenna"/>
    <s v="kameronleonard.fudenna@calbaptist.edu"/>
    <s v="California Baptist University"/>
    <d v="2025-10-08T09:49:00"/>
    <d v="2025-10-08T15:27:00"/>
    <x v="413"/>
    <s v="Biomedical Engineering"/>
    <x v="4"/>
    <n v="0"/>
    <x v="1"/>
    <x v="2"/>
    <s v="Keep"/>
    <x v="1"/>
    <n v="1"/>
    <x v="0"/>
  </r>
  <r>
    <x v="420"/>
    <s v="Zachary"/>
    <s v="Thompson"/>
    <s v="zacharya.thompson@calbaptist.edu"/>
    <s v="California Baptist University"/>
    <d v="2025-10-08T10:04:00"/>
    <d v="2025-10-08T15:43:00"/>
    <x v="414"/>
    <s v="Civil Engineering"/>
    <x v="2"/>
    <n v="0"/>
    <x v="1"/>
    <x v="2"/>
    <s v="Keep"/>
    <x v="1"/>
    <n v="1"/>
    <x v="0"/>
  </r>
  <r>
    <x v="421"/>
    <s v="Samantha"/>
    <s v="Arcos"/>
    <s v="samanthak.arcos@calbaptist.edu"/>
    <s v="California Baptist University"/>
    <d v="2025-10-08T11:26:00"/>
    <d v="2025-10-08T16:06:00"/>
    <x v="415"/>
    <s v="Construction Management"/>
    <x v="5"/>
    <n v="0"/>
    <x v="1"/>
    <x v="2"/>
    <s v="Keep"/>
    <x v="1"/>
    <n v="1"/>
    <x v="0"/>
  </r>
  <r>
    <x v="422"/>
    <s v="Emily"/>
    <s v="Barrett"/>
    <s v="emily.barrett@calbaptist.edu"/>
    <s v="California Baptist University"/>
    <d v="2025-10-08T11:40:00"/>
    <d v="2025-10-08T16:13:00"/>
    <x v="416"/>
    <s v="Health Science"/>
    <x v="5"/>
    <n v="0"/>
    <x v="1"/>
    <x v="5"/>
    <s v="Keep"/>
    <x v="4"/>
    <n v="1"/>
    <x v="0"/>
  </r>
  <r>
    <x v="423"/>
    <s v="Camden"/>
    <s v="Winter"/>
    <s v="camdenjoshuasiaki.winter@calbaptist.edu"/>
    <s v="California Baptist University"/>
    <d v="2025-10-08T11:46:00"/>
    <d v="2025-10-08T15:27:00"/>
    <x v="417"/>
    <s v="Biomedical Engineering"/>
    <x v="2"/>
    <n v="0"/>
    <x v="1"/>
    <x v="2"/>
    <s v="Keep"/>
    <x v="1"/>
    <n v="1"/>
    <x v="0"/>
  </r>
  <r>
    <x v="424"/>
    <s v="Jacob"/>
    <s v="Hicks"/>
    <s v="jacobbradley.hicks@calbaptist.edu"/>
    <s v="California Baptist University"/>
    <d v="2025-10-08T12:14:00"/>
    <d v="2025-10-08T15:40:00"/>
    <x v="418"/>
    <s v="Mechanical Engineering"/>
    <x v="2"/>
    <n v="0"/>
    <x v="1"/>
    <x v="2"/>
    <s v="Keep"/>
    <x v="1"/>
    <n v="1"/>
    <x v="0"/>
  </r>
  <r>
    <x v="425"/>
    <s v="Elijah"/>
    <s v="Lansang"/>
    <s v="elijahcaleb.lansang@calbaptist.edu"/>
    <s v="California Baptist University"/>
    <d v="2025-10-08T12:35:00"/>
    <d v="2025-10-08T15:02:00"/>
    <x v="419"/>
    <s v="Mechanical Engineering"/>
    <x v="2"/>
    <n v="0"/>
    <x v="1"/>
    <x v="2"/>
    <s v="Keep"/>
    <x v="1"/>
    <n v="1"/>
    <x v="0"/>
  </r>
  <r>
    <x v="426"/>
    <s v="Savannah"/>
    <s v="Punak"/>
    <s v="savannahs.punak@calbaptist.edu"/>
    <s v="California Baptist University"/>
    <d v="2025-10-08T13:03:00"/>
    <d v="2025-10-08T16:10:00"/>
    <x v="420"/>
    <s v="Computer Science"/>
    <x v="2"/>
    <n v="0"/>
    <x v="1"/>
    <x v="2"/>
    <s v="Keep"/>
    <x v="1"/>
    <n v="2"/>
    <x v="1"/>
  </r>
  <r>
    <x v="427"/>
    <s v="Enrique"/>
    <s v="Cruz"/>
    <s v="enriquepena.cruz@calbaptist.edu"/>
    <s v="California Baptist University"/>
    <d v="2025-10-08T13:12:00"/>
    <d v="2025-10-08T17:11:00"/>
    <x v="22"/>
    <s v="Finance"/>
    <x v="4"/>
    <n v="0"/>
    <x v="1"/>
    <x v="0"/>
    <s v="Keep"/>
    <x v="0"/>
    <n v="2"/>
    <x v="1"/>
  </r>
  <r>
    <x v="428"/>
    <s v="Juan Carlos"/>
    <s v="Olea"/>
    <s v="juancarlos.olea@calbaptist.edu"/>
    <s v="California Baptist University"/>
    <m/>
    <d v="2025-10-08T13:14:00"/>
    <x v="421"/>
    <s v="Construction Management"/>
    <x v="2"/>
    <n v="0"/>
    <x v="1"/>
    <x v="2"/>
    <s v="Keep"/>
    <x v="1"/>
    <n v="1"/>
    <x v="0"/>
  </r>
  <r>
    <x v="429"/>
    <s v="Nicolas"/>
    <s v="Lopez"/>
    <s v="nicolascesar.lopez@calbaptist.edu"/>
    <s v="California Baptist University"/>
    <d v="2025-10-08T13:16:00"/>
    <d v="2025-10-08T16:01:00"/>
    <x v="422"/>
    <s v="Computer Info Technology"/>
    <x v="2"/>
    <n v="0"/>
    <x v="1"/>
    <x v="2"/>
    <s v="Keep"/>
    <x v="1"/>
    <n v="2"/>
    <x v="1"/>
  </r>
  <r>
    <x v="430"/>
    <s v="Nicandro"/>
    <s v="Rosas"/>
    <s v="nicandro.rosas@calbaptist.edu"/>
    <s v="California Baptist University"/>
    <d v="2025-10-08T13:19:00"/>
    <d v="2025-10-08T15:51:00"/>
    <x v="423"/>
    <s v="Civil Engineering"/>
    <x v="2"/>
    <n v="0"/>
    <x v="1"/>
    <x v="2"/>
    <s v="Keep"/>
    <x v="1"/>
    <n v="1"/>
    <x v="0"/>
  </r>
  <r>
    <x v="431"/>
    <s v="Devlen"/>
    <s v="Mateo"/>
    <s v="devlen.mateo@calbaptist.edu"/>
    <s v="California Baptist University"/>
    <d v="2025-10-08T13:27:00"/>
    <d v="2025-10-08T15:03:00"/>
    <x v="424"/>
    <s v="Mechanical Engineering"/>
    <x v="2"/>
    <n v="0"/>
    <x v="1"/>
    <x v="2"/>
    <s v="Keep"/>
    <x v="1"/>
    <n v="1"/>
    <x v="0"/>
  </r>
  <r>
    <x v="432"/>
    <s v="Ryan"/>
    <s v="Contreras"/>
    <s v="ryananthony.contreras@calbaptist.edu"/>
    <s v="California Baptist University"/>
    <d v="2025-10-08T13:34:00"/>
    <d v="2025-10-08T15:21:00"/>
    <x v="425"/>
    <s v="Mechanical Engineering"/>
    <x v="2"/>
    <n v="0"/>
    <x v="1"/>
    <x v="2"/>
    <s v="Keep"/>
    <x v="1"/>
    <n v="1"/>
    <x v="0"/>
  </r>
  <r>
    <x v="433"/>
    <s v="Andrew"/>
    <s v="Parker"/>
    <s v="andrewdavid.parker@calbaptist.edu"/>
    <s v="California Baptist University"/>
    <d v="2025-10-08T14:02:00"/>
    <d v="2025-10-08T15:03:00"/>
    <x v="426"/>
    <s v="Civil Engineering"/>
    <x v="1"/>
    <n v="0"/>
    <x v="1"/>
    <x v="2"/>
    <s v="Keep"/>
    <x v="1"/>
    <n v="2"/>
    <x v="1"/>
  </r>
  <r>
    <x v="434"/>
    <s v="Zachary"/>
    <s v="Labnow"/>
    <s v="zacharyd.labnow@calbaptist.edu"/>
    <s v="California Baptist University"/>
    <d v="2025-10-08T14:23:00"/>
    <d v="2025-10-08T16:17:00"/>
    <x v="427"/>
    <s v="Mechanical Engineering"/>
    <x v="2"/>
    <n v="0"/>
    <x v="1"/>
    <x v="2"/>
    <s v="Keep"/>
    <x v="1"/>
    <n v="1"/>
    <x v="0"/>
  </r>
  <r>
    <x v="435"/>
    <s v="Albert"/>
    <s v="Hernandez"/>
    <s v="albertestevan.hernandez@calbaptist.edu"/>
    <s v="California Baptist University"/>
    <d v="2025-10-08T14:28:00"/>
    <d v="2025-10-08T16:31:00"/>
    <x v="428"/>
    <s v="Mechanical Engineering"/>
    <x v="2"/>
    <n v="0"/>
    <x v="1"/>
    <x v="2"/>
    <s v="Keep"/>
    <x v="1"/>
    <n v="1"/>
    <x v="0"/>
  </r>
  <r>
    <x v="436"/>
    <s v="Brandon"/>
    <s v="Guevarra"/>
    <s v="brandon.guevarra@calbaptist.edu"/>
    <s v="California Baptist University"/>
    <m/>
    <d v="2025-10-08T14:59:00"/>
    <x v="429"/>
    <s v="Architecture"/>
    <x v="2"/>
    <n v="0"/>
    <x v="1"/>
    <x v="6"/>
    <s v="Keep"/>
    <x v="1"/>
    <n v="1"/>
    <x v="0"/>
  </r>
  <r>
    <x v="437"/>
    <s v="Even"/>
    <s v="Sollie"/>
    <s v="evenf.sollie@calbaptist.edu"/>
    <s v="California Baptist University"/>
    <m/>
    <d v="2025-10-08T14:59:00"/>
    <x v="430"/>
    <s v="Electrical/Computer Engr"/>
    <x v="2"/>
    <n v="0"/>
    <x v="1"/>
    <x v="2"/>
    <s v="Keep"/>
    <x v="1"/>
    <n v="2"/>
    <x v="1"/>
  </r>
  <r>
    <x v="438"/>
    <s v="Herbert"/>
    <s v="Mejia-Munoz"/>
    <s v="herbertr.mejiamunoz@calbaptist.edu"/>
    <s v="California Baptist University"/>
    <m/>
    <d v="2025-10-08T15:00:00"/>
    <x v="431"/>
    <s v="Mechanical Engineering"/>
    <x v="1"/>
    <n v="1"/>
    <x v="1"/>
    <x v="2"/>
    <s v="Keep"/>
    <x v="1"/>
    <n v="1"/>
    <x v="0"/>
  </r>
  <r>
    <x v="439"/>
    <s v="Jonathan"/>
    <s v="Lumley"/>
    <s v="jonathan.lumley@calbaptist.edu"/>
    <s v="California Baptist University"/>
    <m/>
    <d v="2025-10-08T15:00:00"/>
    <x v="432"/>
    <s v="Civil Engineering"/>
    <x v="2"/>
    <n v="0"/>
    <x v="1"/>
    <x v="2"/>
    <s v="Keep"/>
    <x v="1"/>
    <n v="2"/>
    <x v="1"/>
  </r>
  <r>
    <x v="440"/>
    <s v="John"/>
    <s v="Chruszcz"/>
    <s v="johnpaul.chruszcz@calbaptist.edu"/>
    <s v="California Baptist University"/>
    <m/>
    <d v="2025-10-08T15:01:00"/>
    <x v="433"/>
    <s v="Mechanical Engineering"/>
    <x v="1"/>
    <n v="0"/>
    <x v="1"/>
    <x v="2"/>
    <s v="Keep"/>
    <x v="1"/>
    <n v="1"/>
    <x v="0"/>
  </r>
  <r>
    <x v="441"/>
    <s v="Mili"/>
    <s v="Anderson"/>
    <s v="mili.anderson@calbaptist.edu"/>
    <s v="California Baptist University"/>
    <m/>
    <d v="2025-10-08T15:01:00"/>
    <x v="434"/>
    <s v="Computer Science"/>
    <x v="1"/>
    <n v="0"/>
    <x v="1"/>
    <x v="2"/>
    <s v="Keep"/>
    <x v="1"/>
    <n v="1"/>
    <x v="0"/>
  </r>
  <r>
    <x v="442"/>
    <s v="Randy"/>
    <s v="Grim"/>
    <s v="randy.grim@calbaptist.edu"/>
    <s v="California Baptist University"/>
    <m/>
    <d v="2025-10-08T15:02:00"/>
    <x v="435"/>
    <s v="Electrical/Computer Engr"/>
    <x v="2"/>
    <n v="0"/>
    <x v="1"/>
    <x v="2"/>
    <s v="Keep"/>
    <x v="1"/>
    <n v="1"/>
    <x v="0"/>
  </r>
  <r>
    <x v="443"/>
    <s v="Noah"/>
    <s v="Petras"/>
    <s v="noahdaniel.petras@calbaptist.edu"/>
    <s v="California Baptist University"/>
    <m/>
    <d v="2025-10-08T15:02:00"/>
    <x v="436"/>
    <s v="Mechanical Engineering"/>
    <x v="4"/>
    <n v="0"/>
    <x v="1"/>
    <x v="2"/>
    <s v="Keep"/>
    <x v="1"/>
    <n v="1"/>
    <x v="0"/>
  </r>
  <r>
    <x v="444"/>
    <s v="Maximus"/>
    <s v="Solorzano"/>
    <s v="maximuslee.solorzano@calbaptist.edu"/>
    <s v="California Baptist University"/>
    <m/>
    <d v="2025-10-08T15:03:00"/>
    <x v="437"/>
    <s v="Mechanical Engineering"/>
    <x v="4"/>
    <n v="0"/>
    <x v="1"/>
    <x v="2"/>
    <s v="Keep"/>
    <x v="1"/>
    <n v="1"/>
    <x v="0"/>
  </r>
  <r>
    <x v="445"/>
    <s v="Caleb"/>
    <s v="Krispin"/>
    <s v="calebjosiah.krispin@calbaptist.edu"/>
    <s v="California Baptist University"/>
    <m/>
    <d v="2025-10-08T15:03:00"/>
    <x v="438"/>
    <s v="Civil Engineering"/>
    <x v="1"/>
    <n v="0"/>
    <x v="1"/>
    <x v="2"/>
    <s v="Keep"/>
    <x v="1"/>
    <n v="1"/>
    <x v="0"/>
  </r>
  <r>
    <x v="446"/>
    <s v="Marisa"/>
    <s v="Durkin"/>
    <s v="marisa.durkin@calbaptist.edu"/>
    <s v="California Baptist University"/>
    <m/>
    <d v="2025-10-08T15:03:00"/>
    <x v="439"/>
    <s v="Interior Design"/>
    <x v="2"/>
    <n v="0"/>
    <x v="1"/>
    <x v="6"/>
    <s v="Keep"/>
    <x v="1"/>
    <n v="1"/>
    <x v="0"/>
  </r>
  <r>
    <x v="447"/>
    <s v="Miguel"/>
    <s v="Sanchez"/>
    <s v="miguela.sanchez1@calbaptist.edu"/>
    <s v="California Baptist University"/>
    <m/>
    <d v="2025-10-08T15:03:00"/>
    <x v="440"/>
    <s v="Construction Management"/>
    <x v="5"/>
    <n v="0"/>
    <x v="1"/>
    <x v="2"/>
    <s v="Keep"/>
    <x v="1"/>
    <n v="1"/>
    <x v="0"/>
  </r>
  <r>
    <x v="448"/>
    <s v="Matthew"/>
    <s v="Lopez"/>
    <s v="matthewedward.lopez@calbaptist.edu"/>
    <s v="California Baptist University"/>
    <m/>
    <d v="2025-10-08T15:04:00"/>
    <x v="441"/>
    <s v="Electrical/Computer Engr"/>
    <x v="1"/>
    <n v="0"/>
    <x v="1"/>
    <x v="2"/>
    <s v="Keep"/>
    <x v="1"/>
    <n v="1"/>
    <x v="0"/>
  </r>
  <r>
    <x v="449"/>
    <s v="Ricky"/>
    <s v="Rivero"/>
    <s v="rickyjesus.rivero@calbaptist.edu"/>
    <s v="California Baptist University"/>
    <m/>
    <d v="2025-10-08T15:04:00"/>
    <x v="442"/>
    <s v="Chemical Engineering"/>
    <x v="4"/>
    <n v="0"/>
    <x v="1"/>
    <x v="2"/>
    <s v="Keep"/>
    <x v="1"/>
    <n v="1"/>
    <x v="0"/>
  </r>
  <r>
    <x v="450"/>
    <s v="Malachi"/>
    <s v="Lopez"/>
    <s v="malachij.lopez@calbaptist.edu"/>
    <s v="California Baptist University"/>
    <m/>
    <d v="2025-10-08T15:04:00"/>
    <x v="443"/>
    <s v="Mechanical Engineering"/>
    <x v="4"/>
    <n v="0"/>
    <x v="1"/>
    <x v="2"/>
    <s v="Keep"/>
    <x v="1"/>
    <n v="1"/>
    <x v="0"/>
  </r>
  <r>
    <x v="451"/>
    <s v="Danny"/>
    <s v="Franquez"/>
    <s v="danny.franquez@calbaptist.edu"/>
    <s v="California Baptist University"/>
    <m/>
    <d v="2025-10-08T15:04:00"/>
    <x v="444"/>
    <s v="Mechanical Engineering"/>
    <x v="2"/>
    <n v="0"/>
    <x v="1"/>
    <x v="2"/>
    <s v="Keep"/>
    <x v="1"/>
    <n v="1"/>
    <x v="0"/>
  </r>
  <r>
    <x v="452"/>
    <s v="Isaac"/>
    <s v="Gritters"/>
    <s v="isaacmichael.gritters@calbaptist.edu"/>
    <s v="California Baptist University"/>
    <m/>
    <d v="2025-10-08T15:04:00"/>
    <x v="445"/>
    <s v="Electrical/Computer Engr"/>
    <x v="4"/>
    <n v="0"/>
    <x v="1"/>
    <x v="2"/>
    <s v="Keep"/>
    <x v="1"/>
    <n v="1"/>
    <x v="0"/>
  </r>
  <r>
    <x v="453"/>
    <s v="Christopher"/>
    <s v="Petrov"/>
    <s v="christopherp.petrov@calbaptist.edu"/>
    <s v="California Baptist University"/>
    <m/>
    <d v="2025-10-08T15:04:00"/>
    <x v="446"/>
    <s v="Mechanical Engineering"/>
    <x v="4"/>
    <n v="0"/>
    <x v="1"/>
    <x v="2"/>
    <s v="Keep"/>
    <x v="1"/>
    <n v="1"/>
    <x v="0"/>
  </r>
  <r>
    <x v="454"/>
    <s v="Adrian"/>
    <s v="Pina"/>
    <s v="adrian.pina@calbaptist.edu"/>
    <s v="California Baptist University"/>
    <m/>
    <d v="2025-10-08T15:04:00"/>
    <x v="447"/>
    <s v="Mechanical Engineering"/>
    <x v="4"/>
    <n v="0"/>
    <x v="1"/>
    <x v="2"/>
    <s v="Keep"/>
    <x v="1"/>
    <n v="1"/>
    <x v="0"/>
  </r>
  <r>
    <x v="455"/>
    <s v="Taylor"/>
    <s v="Bolton"/>
    <s v="taylorg.bolton@calbaptist.edu"/>
    <s v="California Baptist University"/>
    <m/>
    <d v="2025-10-08T15:04:00"/>
    <x v="448"/>
    <s v="Mechanical Engineering"/>
    <x v="4"/>
    <n v="0"/>
    <x v="1"/>
    <x v="2"/>
    <s v="Keep"/>
    <x v="1"/>
    <n v="2"/>
    <x v="1"/>
  </r>
  <r>
    <x v="456"/>
    <s v="Lily"/>
    <s v="Poma"/>
    <s v="lilynoelxiaohuan.poma@calbaptist.edu"/>
    <s v="California Baptist University"/>
    <m/>
    <d v="2025-10-08T15:05:00"/>
    <x v="449"/>
    <s v="Graphic Design &amp; Vis Exp"/>
    <x v="1"/>
    <n v="0"/>
    <x v="1"/>
    <x v="6"/>
    <s v="Keep"/>
    <x v="1"/>
    <n v="1"/>
    <x v="0"/>
  </r>
  <r>
    <x v="457"/>
    <s v="Kip"/>
    <s v="Park"/>
    <s v="kipung.park@calbaptist.edu"/>
    <s v="California Baptist University"/>
    <m/>
    <d v="2025-10-08T15:05:00"/>
    <x v="450"/>
    <s v="Computer Science"/>
    <x v="2"/>
    <n v="0"/>
    <x v="1"/>
    <x v="2"/>
    <s v="Keep"/>
    <x v="1"/>
    <n v="3"/>
    <x v="1"/>
  </r>
  <r>
    <x v="458"/>
    <s v="Lin"/>
    <s v="Zuo"/>
    <s v="lin.zuo@calbaptist.edu"/>
    <s v="California Baptist University"/>
    <m/>
    <d v="2025-10-08T15:06:00"/>
    <x v="451"/>
    <s v="Business Administration"/>
    <x v="3"/>
    <n v="0"/>
    <x v="1"/>
    <x v="0"/>
    <s v="Keep"/>
    <x v="0"/>
    <n v="1"/>
    <x v="0"/>
  </r>
  <r>
    <x v="459"/>
    <s v="Daniel"/>
    <s v="Pineda"/>
    <s v="danielfernando.pineda@calbaptist.edu"/>
    <s v="California Baptist University"/>
    <m/>
    <d v="2025-10-08T15:06:00"/>
    <x v="452"/>
    <s v="Civil Engineering"/>
    <x v="2"/>
    <n v="0"/>
    <x v="1"/>
    <x v="2"/>
    <s v="Keep"/>
    <x v="1"/>
    <n v="2"/>
    <x v="1"/>
  </r>
  <r>
    <x v="460"/>
    <s v="Wyatt"/>
    <s v="Deering"/>
    <s v="wyatt.deering@calbaptist.edu"/>
    <s v="California Baptist University"/>
    <m/>
    <d v="2025-10-08T15:06:00"/>
    <x v="453"/>
    <s v="Electrical/Computer Engr, Mechanical Engineering"/>
    <x v="4"/>
    <n v="0"/>
    <x v="1"/>
    <x v="2"/>
    <s v="Keep"/>
    <x v="1"/>
    <n v="1"/>
    <x v="0"/>
  </r>
  <r>
    <x v="461"/>
    <s v="Eli"/>
    <s v="Fernandez"/>
    <s v="elixavier.fernandez@calbaptist.edu"/>
    <s v="California Baptist University"/>
    <m/>
    <d v="2025-10-08T15:06:00"/>
    <x v="454"/>
    <s v="Civil Engineering"/>
    <x v="1"/>
    <n v="0"/>
    <x v="1"/>
    <x v="2"/>
    <s v="Keep"/>
    <x v="1"/>
    <n v="1"/>
    <x v="0"/>
  </r>
  <r>
    <x v="462"/>
    <s v="Jorge"/>
    <s v="Rivera"/>
    <s v="jorge.rivera@calbaptist.edu"/>
    <s v="California Baptist University"/>
    <m/>
    <d v="2025-10-08T15:07:00"/>
    <x v="455"/>
    <s v="Civil Engineering"/>
    <x v="1"/>
    <n v="0"/>
    <x v="1"/>
    <x v="2"/>
    <s v="Keep"/>
    <x v="1"/>
    <n v="1"/>
    <x v="0"/>
  </r>
  <r>
    <x v="463"/>
    <s v="Jose"/>
    <s v="Mendoza"/>
    <s v="joser.mendoza@calbaptist.edu"/>
    <s v="California Baptist University"/>
    <m/>
    <d v="2025-10-08T15:07:00"/>
    <x v="456"/>
    <s v="Mechanical Engineering"/>
    <x v="2"/>
    <n v="0"/>
    <x v="1"/>
    <x v="2"/>
    <s v="Keep"/>
    <x v="1"/>
    <n v="1"/>
    <x v="0"/>
  </r>
  <r>
    <x v="464"/>
    <s v="Catherine"/>
    <s v="Oser"/>
    <s v="catieelizabeth.oser@calbaptist.edu"/>
    <s v="California Baptist University"/>
    <m/>
    <d v="2025-10-08T15:07:00"/>
    <x v="457"/>
    <s v="Chemical Engineering"/>
    <x v="5"/>
    <n v="0"/>
    <x v="1"/>
    <x v="2"/>
    <s v="Keep"/>
    <x v="1"/>
    <n v="1"/>
    <x v="0"/>
  </r>
  <r>
    <x v="465"/>
    <s v="Hokulani"/>
    <s v="Howard"/>
    <s v="hokulani.howard@calbaptist.edu"/>
    <s v="California Baptist University"/>
    <m/>
    <d v="2025-10-08T15:07:00"/>
    <x v="458"/>
    <s v="Biomedical Engineering"/>
    <x v="5"/>
    <n v="0"/>
    <x v="1"/>
    <x v="2"/>
    <s v="Keep"/>
    <x v="1"/>
    <n v="1"/>
    <x v="0"/>
  </r>
  <r>
    <x v="466"/>
    <s v="Amy"/>
    <s v="End"/>
    <s v="amylynn.end@calbaptist.edu"/>
    <s v="California Baptist University"/>
    <m/>
    <d v="2025-10-08T15:07:00"/>
    <x v="459"/>
    <s v="Electrical/Computer Engr"/>
    <x v="5"/>
    <n v="0"/>
    <x v="1"/>
    <x v="2"/>
    <s v="Keep"/>
    <x v="1"/>
    <n v="1"/>
    <x v="0"/>
  </r>
  <r>
    <x v="467"/>
    <s v="Riley"/>
    <s v="Adams"/>
    <s v="rileykristopher.adams@calbaptist.edu"/>
    <s v="California Baptist University"/>
    <m/>
    <d v="2025-10-08T15:08:00"/>
    <x v="460"/>
    <s v="Mechanical Engineering"/>
    <x v="2"/>
    <n v="0"/>
    <x v="1"/>
    <x v="2"/>
    <s v="Keep"/>
    <x v="1"/>
    <n v="1"/>
    <x v="0"/>
  </r>
  <r>
    <x v="468"/>
    <s v="Jasmine"/>
    <s v="Lugo"/>
    <s v="jasminesarah.lugo@calbaptist.edu"/>
    <s v="California Baptist University"/>
    <m/>
    <d v="2025-10-08T15:08:00"/>
    <x v="461"/>
    <s v="Construction Management"/>
    <x v="4"/>
    <n v="0"/>
    <x v="1"/>
    <x v="2"/>
    <s v="Keep"/>
    <x v="1"/>
    <n v="1"/>
    <x v="0"/>
  </r>
  <r>
    <x v="469"/>
    <s v="Issac"/>
    <s v="Ruiz"/>
    <s v="issacmichael.ruiz@calbaptist.edu"/>
    <s v="California Baptist University"/>
    <m/>
    <d v="2025-10-08T15:10:00"/>
    <x v="462"/>
    <s v="Chemical Engineering"/>
    <x v="1"/>
    <n v="0"/>
    <x v="1"/>
    <x v="2"/>
    <s v="Keep"/>
    <x v="1"/>
    <n v="1"/>
    <x v="0"/>
  </r>
  <r>
    <x v="470"/>
    <s v="Naim"/>
    <s v="Khnifs"/>
    <s v="naim.khnifs@calbaptist.edu"/>
    <s v="California Baptist University"/>
    <m/>
    <d v="2025-10-08T15:12:00"/>
    <x v="463"/>
    <s v="Construction Management"/>
    <x v="1"/>
    <n v="0"/>
    <x v="1"/>
    <x v="2"/>
    <s v="Keep"/>
    <x v="1"/>
    <n v="1"/>
    <x v="0"/>
  </r>
  <r>
    <x v="471"/>
    <s v="Julie"/>
    <s v="Moncada"/>
    <s v="julie.moncada@calbaptist.edu"/>
    <s v="California Baptist University"/>
    <m/>
    <d v="2025-10-08T15:20:00"/>
    <x v="464"/>
    <s v="Chemical Engineering"/>
    <x v="4"/>
    <n v="0"/>
    <x v="1"/>
    <x v="2"/>
    <s v="Keep"/>
    <x v="1"/>
    <n v="1"/>
    <x v="0"/>
  </r>
  <r>
    <x v="472"/>
    <s v="Michael"/>
    <s v="Pettiford"/>
    <s v="michaelxavier.pettiford@calbaptist.edu"/>
    <s v="California Baptist University"/>
    <m/>
    <d v="2025-10-08T15:21:00"/>
    <x v="465"/>
    <s v="Electrical/Computer Engr"/>
    <x v="5"/>
    <n v="0"/>
    <x v="1"/>
    <x v="2"/>
    <s v="Keep"/>
    <x v="1"/>
    <n v="2"/>
    <x v="1"/>
  </r>
  <r>
    <x v="473"/>
    <s v="Rodrigo"/>
    <s v="Alcaraz"/>
    <s v="rodrigof.alcaraz@calbaptist.edu"/>
    <s v="California Baptist University"/>
    <m/>
    <d v="2025-10-08T15:21:00"/>
    <x v="466"/>
    <s v="Construction Management"/>
    <x v="2"/>
    <n v="0"/>
    <x v="1"/>
    <x v="2"/>
    <s v="Keep"/>
    <x v="1"/>
    <n v="1"/>
    <x v="0"/>
  </r>
  <r>
    <x v="474"/>
    <s v="Hannah"/>
    <s v="Rehard"/>
    <s v="hannaherin.rehard@calbaptist.edu"/>
    <s v="California Baptist University"/>
    <m/>
    <d v="2025-10-08T15:25:00"/>
    <x v="467"/>
    <s v="Computer Science"/>
    <x v="5"/>
    <n v="0"/>
    <x v="1"/>
    <x v="2"/>
    <s v="Keep"/>
    <x v="1"/>
    <n v="1"/>
    <x v="0"/>
  </r>
  <r>
    <x v="475"/>
    <s v="Alec"/>
    <s v="Berghorst"/>
    <s v="alecj.berghorst@calbaptist.edu"/>
    <s v="California Baptist University"/>
    <m/>
    <d v="2025-10-08T15:35:00"/>
    <x v="468"/>
    <s v="Architecture"/>
    <x v="3"/>
    <n v="0"/>
    <x v="1"/>
    <x v="6"/>
    <s v="Keep"/>
    <x v="1"/>
    <n v="2"/>
    <x v="1"/>
  </r>
  <r>
    <x v="476"/>
    <s v="Ricardo"/>
    <s v="Vargas-Silva"/>
    <s v="ricardo.vargassilva@calbaptist.edu"/>
    <s v="California Baptist University"/>
    <m/>
    <d v="2025-10-08T15:35:00"/>
    <x v="469"/>
    <s v="Architecture"/>
    <x v="3"/>
    <n v="0"/>
    <x v="1"/>
    <x v="6"/>
    <s v="Keep"/>
    <x v="1"/>
    <n v="2"/>
    <x v="1"/>
  </r>
  <r>
    <x v="477"/>
    <s v="Jack"/>
    <s v="Nied"/>
    <s v="jackthomas.nied@calbaptist.edu"/>
    <s v="California Baptist University"/>
    <m/>
    <d v="2025-10-08T15:35:00"/>
    <x v="470"/>
    <s v="Mechanical Engineering"/>
    <x v="1"/>
    <n v="0"/>
    <x v="1"/>
    <x v="2"/>
    <s v="Keep"/>
    <x v="1"/>
    <n v="1"/>
    <x v="0"/>
  </r>
  <r>
    <x v="478"/>
    <s v="Jayden"/>
    <s v="Summers"/>
    <s v="jaydenarthur.summers@calbaptist.edu"/>
    <s v="California Baptist University"/>
    <m/>
    <d v="2025-10-08T15:35:00"/>
    <x v="471"/>
    <s v="Mechanical Engineering"/>
    <x v="1"/>
    <n v="0"/>
    <x v="1"/>
    <x v="2"/>
    <s v="Keep"/>
    <x v="1"/>
    <n v="1"/>
    <x v="0"/>
  </r>
  <r>
    <x v="479"/>
    <s v="Matthew"/>
    <s v="Walker"/>
    <s v="matthewryan.walker@calbaptist.edu"/>
    <s v="California Baptist University"/>
    <m/>
    <d v="2025-10-08T15:37:00"/>
    <x v="472"/>
    <s v="Mechanical Engineering"/>
    <x v="2"/>
    <n v="0"/>
    <x v="1"/>
    <x v="2"/>
    <s v="Keep"/>
    <x v="1"/>
    <n v="1"/>
    <x v="0"/>
  </r>
  <r>
    <x v="480"/>
    <s v="Elijah"/>
    <s v="Lawson"/>
    <s v="elijahford.lawson@calbaptist.edu"/>
    <s v="California Baptist University"/>
    <m/>
    <d v="2025-10-08T15:37:00"/>
    <x v="473"/>
    <s v="Engineering"/>
    <x v="5"/>
    <n v="0"/>
    <x v="1"/>
    <x v="2"/>
    <s v="Keep"/>
    <x v="1"/>
    <n v="1"/>
    <x v="0"/>
  </r>
  <r>
    <x v="481"/>
    <s v="Julia"/>
    <s v="Dagel"/>
    <s v="juliaa.dagel@calbaptist.edu"/>
    <s v="California Baptist University"/>
    <m/>
    <d v="2025-10-08T15:37:00"/>
    <x v="474"/>
    <s v="Mechanical Engineering"/>
    <x v="2"/>
    <n v="0"/>
    <x v="1"/>
    <x v="2"/>
    <s v="Keep"/>
    <x v="1"/>
    <n v="1"/>
    <x v="0"/>
  </r>
  <r>
    <x v="482"/>
    <s v="Gianna"/>
    <s v="Lawson"/>
    <s v="giannaeve.lawson@calbaptist.edu"/>
    <s v="California Baptist University"/>
    <m/>
    <d v="2025-10-08T15:38:00"/>
    <x v="475"/>
    <s v="Biomedical Engineering"/>
    <x v="2"/>
    <n v="0"/>
    <x v="1"/>
    <x v="2"/>
    <s v="Keep"/>
    <x v="1"/>
    <n v="1"/>
    <x v="0"/>
  </r>
  <r>
    <x v="483"/>
    <s v="Jeremy"/>
    <s v="Orozco"/>
    <s v="jeremyd.orozco@calbaptist.edu"/>
    <s v="California Baptist University"/>
    <m/>
    <d v="2025-10-08T15:40:00"/>
    <x v="476"/>
    <s v="Computer Science"/>
    <x v="4"/>
    <n v="0"/>
    <x v="1"/>
    <x v="2"/>
    <s v="Keep"/>
    <x v="1"/>
    <n v="1"/>
    <x v="0"/>
  </r>
  <r>
    <x v="484"/>
    <s v="Grace"/>
    <s v="Van Haaster"/>
    <s v="graceelizabeth.vanhaaster@calbaptist.edu"/>
    <s v="California Baptist University"/>
    <m/>
    <d v="2025-10-08T15:42:00"/>
    <x v="477"/>
    <s v="Mechanical Engineering"/>
    <x v="1"/>
    <n v="0"/>
    <x v="1"/>
    <x v="2"/>
    <s v="Keep"/>
    <x v="1"/>
    <n v="1"/>
    <x v="0"/>
  </r>
  <r>
    <x v="485"/>
    <s v="Garrett"/>
    <s v="Westwick"/>
    <s v="garrettmatthew.westwick@calbaptist.edu"/>
    <s v="California Baptist University"/>
    <m/>
    <d v="2025-10-08T15:43:00"/>
    <x v="478"/>
    <s v="Civil Engineering"/>
    <x v="2"/>
    <n v="0"/>
    <x v="1"/>
    <x v="2"/>
    <s v="Keep"/>
    <x v="1"/>
    <n v="1"/>
    <x v="0"/>
  </r>
  <r>
    <x v="486"/>
    <s v="Titus"/>
    <s v="Rehard"/>
    <s v="titus.rehard@calbaptist.edu"/>
    <s v="California Baptist University"/>
    <m/>
    <d v="2025-10-08T15:45:00"/>
    <x v="479"/>
    <s v="Computer Science"/>
    <x v="2"/>
    <n v="0"/>
    <x v="1"/>
    <x v="2"/>
    <s v="Keep"/>
    <x v="1"/>
    <n v="2"/>
    <x v="1"/>
  </r>
  <r>
    <x v="487"/>
    <s v="Andrew"/>
    <s v="Hollister"/>
    <s v="andrewjeffrey.hollister@calbaptist.edu"/>
    <s v="California Baptist University"/>
    <m/>
    <d v="2025-10-08T15:45:00"/>
    <x v="480"/>
    <s v="Construction Management"/>
    <x v="1"/>
    <n v="0"/>
    <x v="1"/>
    <x v="2"/>
    <s v="Keep"/>
    <x v="1"/>
    <n v="1"/>
    <x v="0"/>
  </r>
  <r>
    <x v="488"/>
    <s v="Logan"/>
    <s v="Foley"/>
    <s v="loganb.foley@calbaptist.edu"/>
    <s v="California Baptist University"/>
    <m/>
    <d v="2025-10-08T15:45:00"/>
    <x v="481"/>
    <s v="Mechanical Engineering"/>
    <x v="2"/>
    <n v="0"/>
    <x v="1"/>
    <x v="2"/>
    <s v="Keep"/>
    <x v="1"/>
    <n v="1"/>
    <x v="0"/>
  </r>
  <r>
    <x v="489"/>
    <s v="Micah"/>
    <s v="Pommer"/>
    <s v="micahstewart.pommer@calbaptist.edu"/>
    <s v="California Baptist University"/>
    <m/>
    <d v="2025-10-08T15:45:00"/>
    <x v="482"/>
    <s v="Construction Management"/>
    <x v="1"/>
    <n v="0"/>
    <x v="1"/>
    <x v="2"/>
    <s v="Keep"/>
    <x v="1"/>
    <n v="1"/>
    <x v="0"/>
  </r>
  <r>
    <x v="490"/>
    <s v="Fady"/>
    <s v="Baskhayroun"/>
    <s v="fady.baskhayroun@calbaptist.edu"/>
    <s v="California Baptist University"/>
    <m/>
    <d v="2025-10-08T15:50:00"/>
    <x v="483"/>
    <s v="Mechanical Engineering"/>
    <x v="5"/>
    <n v="0"/>
    <x v="1"/>
    <x v="2"/>
    <s v="Keep"/>
    <x v="1"/>
    <n v="1"/>
    <x v="0"/>
  </r>
  <r>
    <x v="491"/>
    <s v="Lizbeth"/>
    <s v="Espinoza"/>
    <s v="lizbethisabel.espinoza@calbaptist.edu"/>
    <s v="California Baptist University"/>
    <m/>
    <d v="2025-10-08T15:51:00"/>
    <x v="484"/>
    <s v="Biomedical Engineering"/>
    <x v="4"/>
    <n v="0"/>
    <x v="1"/>
    <x v="2"/>
    <s v="Keep"/>
    <x v="1"/>
    <n v="1"/>
    <x v="0"/>
  </r>
  <r>
    <x v="492"/>
    <s v="Kaitlyn"/>
    <s v="Greene"/>
    <s v="kaitlyn.greene@calbaptist.edu"/>
    <s v="California Baptist University"/>
    <m/>
    <d v="2025-10-08T15:51:00"/>
    <x v="485"/>
    <s v="Biomedical Engineering"/>
    <x v="4"/>
    <n v="0"/>
    <x v="1"/>
    <x v="2"/>
    <s v="Keep"/>
    <x v="1"/>
    <n v="1"/>
    <x v="0"/>
  </r>
  <r>
    <x v="493"/>
    <s v="Victoria"/>
    <s v="Ugarte"/>
    <s v="victoriahennessy.ugarte@calbaptist.edu"/>
    <s v="California Baptist University"/>
    <m/>
    <d v="2025-10-08T15:51:00"/>
    <x v="486"/>
    <s v="Chemical Engineering"/>
    <x v="2"/>
    <n v="0"/>
    <x v="1"/>
    <x v="2"/>
    <s v="Keep"/>
    <x v="1"/>
    <n v="1"/>
    <x v="0"/>
  </r>
  <r>
    <x v="494"/>
    <s v="Jonah"/>
    <s v="Parker"/>
    <s v="jonahm.parker@calbaptist.edu"/>
    <s v="California Baptist University"/>
    <m/>
    <d v="2025-10-08T15:53:00"/>
    <x v="487"/>
    <s v="Communication Studies"/>
    <x v="0"/>
    <n v="0"/>
    <x v="1"/>
    <x v="1"/>
    <s v="Keep"/>
    <x v="0"/>
    <n v="1"/>
    <x v="0"/>
  </r>
  <r>
    <x v="495"/>
    <s v="Logan"/>
    <s v="Clements"/>
    <s v="loganmicheal.clements@calbaptist.edu"/>
    <s v="California Baptist University"/>
    <m/>
    <d v="2025-10-08T15:54:00"/>
    <x v="488"/>
    <s v="Computer Science"/>
    <x v="1"/>
    <n v="0"/>
    <x v="1"/>
    <x v="2"/>
    <s v="Keep"/>
    <x v="1"/>
    <n v="1"/>
    <x v="0"/>
  </r>
  <r>
    <x v="496"/>
    <s v="William"/>
    <s v="Barrera"/>
    <s v="william.barrera@calbaptist.edu"/>
    <s v="California Baptist University"/>
    <m/>
    <d v="2025-10-08T15:54:00"/>
    <x v="489"/>
    <s v="Construction Management"/>
    <x v="5"/>
    <n v="0"/>
    <x v="1"/>
    <x v="2"/>
    <s v="Keep"/>
    <x v="1"/>
    <n v="1"/>
    <x v="0"/>
  </r>
  <r>
    <x v="497"/>
    <s v="Anika"/>
    <s v="Ibnat Tuba"/>
    <s v="anika.ibnattuba@calbaptist.edu"/>
    <s v="California Baptist University"/>
    <m/>
    <d v="2025-10-08T15:54:00"/>
    <x v="490"/>
    <s v="Biomedical Engineering"/>
    <x v="1"/>
    <n v="0"/>
    <x v="1"/>
    <x v="2"/>
    <s v="Keep"/>
    <x v="1"/>
    <n v="1"/>
    <x v="0"/>
  </r>
  <r>
    <x v="498"/>
    <s v="Juan"/>
    <s v="Neri-Avila"/>
    <s v="juanmanuel.neriavila@calbaptist.edu"/>
    <s v="California Baptist University"/>
    <m/>
    <d v="2025-10-08T15:57:00"/>
    <x v="491"/>
    <s v="Biomedical Engineering"/>
    <x v="2"/>
    <n v="0"/>
    <x v="1"/>
    <x v="2"/>
    <s v="Keep"/>
    <x v="1"/>
    <n v="1"/>
    <x v="0"/>
  </r>
  <r>
    <x v="499"/>
    <s v="Juan"/>
    <s v="Mendoza Mondragon"/>
    <s v="juancarlos.mendozamondragon@calbaptist.edu"/>
    <s v="California Baptist University"/>
    <m/>
    <d v="2025-10-08T15:58:00"/>
    <x v="492"/>
    <s v="Construction Management"/>
    <x v="2"/>
    <n v="0"/>
    <x v="1"/>
    <x v="2"/>
    <s v="Keep"/>
    <x v="1"/>
    <n v="2"/>
    <x v="1"/>
  </r>
  <r>
    <x v="500"/>
    <s v="Andrew"/>
    <s v="Smith"/>
    <s v="andrewa.smith@calbaptist.edu"/>
    <s v="California Baptist University"/>
    <m/>
    <d v="2025-10-08T15:59:00"/>
    <x v="493"/>
    <s v="Mechanical Engineering"/>
    <x v="5"/>
    <n v="0"/>
    <x v="1"/>
    <x v="2"/>
    <s v="Keep"/>
    <x v="1"/>
    <n v="2"/>
    <x v="1"/>
  </r>
  <r>
    <x v="501"/>
    <s v="Jaxon"/>
    <s v="Adrain"/>
    <s v="jaxon.adrain@calbaptist.edu"/>
    <s v="California Baptist University"/>
    <m/>
    <d v="2025-10-08T16:00:00"/>
    <x v="494"/>
    <s v="Mechanical Engineering"/>
    <x v="4"/>
    <n v="0"/>
    <x v="1"/>
    <x v="2"/>
    <s v="Keep"/>
    <x v="1"/>
    <n v="1"/>
    <x v="0"/>
  </r>
  <r>
    <x v="502"/>
    <s v="Joshua"/>
    <s v="Schmitt"/>
    <s v="joshua.schmitt@calbaptist.edu"/>
    <s v="California Baptist University"/>
    <m/>
    <d v="2025-10-08T16:01:00"/>
    <x v="495"/>
    <s v="Civil Engineering"/>
    <x v="2"/>
    <n v="0"/>
    <x v="1"/>
    <x v="2"/>
    <s v="Keep"/>
    <x v="1"/>
    <n v="1"/>
    <x v="0"/>
  </r>
  <r>
    <x v="503"/>
    <s v="Alan"/>
    <s v="Franco"/>
    <s v="alan.franco@calbaptist.edu"/>
    <s v="California Baptist University"/>
    <m/>
    <d v="2025-10-08T16:01:00"/>
    <x v="496"/>
    <s v="Mechanical Engineering"/>
    <x v="5"/>
    <n v="0"/>
    <x v="1"/>
    <x v="2"/>
    <s v="Keep"/>
    <x v="1"/>
    <n v="1"/>
    <x v="0"/>
  </r>
  <r>
    <x v="504"/>
    <s v="Diane"/>
    <s v="Montellano"/>
    <s v="dianecastro.montellano@calbaptist.edu"/>
    <s v="California Baptist University"/>
    <m/>
    <d v="2025-10-08T16:02:00"/>
    <x v="497"/>
    <s v="Civil Engineering"/>
    <x v="2"/>
    <n v="0"/>
    <x v="1"/>
    <x v="2"/>
    <s v="Keep"/>
    <x v="1"/>
    <n v="1"/>
    <x v="0"/>
  </r>
  <r>
    <x v="505"/>
    <s v="Dania"/>
    <s v="Cordova"/>
    <s v="daniaalessandra.cordova@calbaptist.edu"/>
    <s v="California Baptist University"/>
    <m/>
    <d v="2025-10-08T16:02:00"/>
    <x v="498"/>
    <s v="Construction Management"/>
    <x v="4"/>
    <n v="0"/>
    <x v="1"/>
    <x v="2"/>
    <s v="Keep"/>
    <x v="1"/>
    <n v="2"/>
    <x v="1"/>
  </r>
  <r>
    <x v="506"/>
    <s v="William"/>
    <s v="Klein"/>
    <s v="william.klein@calbaptist.edu"/>
    <s v="California Baptist University"/>
    <m/>
    <d v="2025-10-08T16:02:00"/>
    <x v="499"/>
    <s v="Mechanical Engineering"/>
    <x v="1"/>
    <n v="0"/>
    <x v="1"/>
    <x v="2"/>
    <s v="Keep"/>
    <x v="1"/>
    <n v="2"/>
    <x v="1"/>
  </r>
  <r>
    <x v="507"/>
    <s v="Harrison"/>
    <s v="Tincknell"/>
    <s v="harrisongrant.tincknell@calbaptist.edu"/>
    <s v="California Baptist University"/>
    <m/>
    <d v="2025-10-08T16:03:00"/>
    <x v="500"/>
    <s v="Business Administration"/>
    <x v="0"/>
    <n v="0"/>
    <x v="1"/>
    <x v="0"/>
    <s v="Keep"/>
    <x v="0"/>
    <n v="1"/>
    <x v="0"/>
  </r>
  <r>
    <x v="508"/>
    <s v="Michael"/>
    <s v="Armenta"/>
    <s v="michaelr.armenta@calbaptist.edu"/>
    <s v="California Baptist University"/>
    <m/>
    <d v="2025-10-08T16:04:00"/>
    <x v="501"/>
    <s v="Business Administration"/>
    <x v="4"/>
    <n v="0"/>
    <x v="1"/>
    <x v="0"/>
    <s v="Keep"/>
    <x v="0"/>
    <n v="1"/>
    <x v="0"/>
  </r>
  <r>
    <x v="509"/>
    <s v="Gabriel"/>
    <s v="Villegas"/>
    <s v="gabrieljames.villegas@calbaptist.edu"/>
    <s v="California Baptist University"/>
    <m/>
    <d v="2025-10-08T16:05:00"/>
    <x v="502"/>
    <s v="Electrical/Computer Engr"/>
    <x v="2"/>
    <n v="0"/>
    <x v="1"/>
    <x v="2"/>
    <s v="Keep"/>
    <x v="1"/>
    <n v="1"/>
    <x v="0"/>
  </r>
  <r>
    <x v="510"/>
    <s v="Ilish"/>
    <s v="Pena"/>
    <s v="ilish.pena@calbaptist.edu"/>
    <s v="California Baptist University"/>
    <m/>
    <d v="2025-10-08T16:05:00"/>
    <x v="503"/>
    <s v="Chemical Engineering"/>
    <x v="2"/>
    <n v="0"/>
    <x v="1"/>
    <x v="2"/>
    <s v="Keep"/>
    <x v="1"/>
    <n v="1"/>
    <x v="0"/>
  </r>
  <r>
    <x v="511"/>
    <s v="Jesus"/>
    <s v="Vargas"/>
    <s v="jesusangel.vargas@calbaptist.edu"/>
    <s v="California Baptist University"/>
    <m/>
    <d v="2025-10-08T16:06:00"/>
    <x v="504"/>
    <s v="Mechanical Engineering"/>
    <x v="4"/>
    <n v="0"/>
    <x v="1"/>
    <x v="2"/>
    <s v="Keep"/>
    <x v="1"/>
    <n v="1"/>
    <x v="0"/>
  </r>
  <r>
    <x v="512"/>
    <s v="William"/>
    <s v="Crowell"/>
    <s v="williamgabrielpierce.crowell@calbaptist.edu"/>
    <s v="California Baptist University"/>
    <m/>
    <d v="2025-10-08T16:07:00"/>
    <x v="505"/>
    <s v="Mechanical Engineering"/>
    <x v="2"/>
    <n v="0"/>
    <x v="1"/>
    <x v="2"/>
    <s v="Keep"/>
    <x v="1"/>
    <n v="1"/>
    <x v="0"/>
  </r>
  <r>
    <x v="513"/>
    <s v="Matthew"/>
    <s v="Poonoosamy"/>
    <s v="matthewsundrasen.poonoosamy@calbaptist.edu"/>
    <s v="California Baptist University"/>
    <m/>
    <d v="2025-10-08T16:08:00"/>
    <x v="506"/>
    <s v="Biomedical Engineering"/>
    <x v="4"/>
    <n v="0"/>
    <x v="1"/>
    <x v="2"/>
    <s v="Keep"/>
    <x v="1"/>
    <n v="2"/>
    <x v="1"/>
  </r>
  <r>
    <x v="514"/>
    <s v="Christian"/>
    <s v="Lack"/>
    <s v="christian.lack@calbaptist.edu"/>
    <s v="California Baptist University"/>
    <m/>
    <d v="2025-10-08T16:09:00"/>
    <x v="507"/>
    <s v="Mechanical Engineering"/>
    <x v="2"/>
    <n v="0"/>
    <x v="1"/>
    <x v="2"/>
    <s v="Keep"/>
    <x v="1"/>
    <n v="1"/>
    <x v="0"/>
  </r>
  <r>
    <x v="515"/>
    <s v="Jason"/>
    <s v="Hensley"/>
    <s v="jasonc.hensley@calbaptist.edu"/>
    <s v="California Baptist University"/>
    <m/>
    <d v="2025-10-08T16:09:00"/>
    <x v="508"/>
    <s v="Computer Science"/>
    <x v="2"/>
    <n v="0"/>
    <x v="1"/>
    <x v="2"/>
    <s v="Keep"/>
    <x v="1"/>
    <n v="1"/>
    <x v="0"/>
  </r>
  <r>
    <x v="516"/>
    <s v="Brandon"/>
    <s v="Carney"/>
    <s v="brandonj.carney@calbaptist.edu"/>
    <s v="California Baptist University"/>
    <m/>
    <d v="2025-10-08T16:09:00"/>
    <x v="509"/>
    <s v="Mechanical Engineering"/>
    <x v="1"/>
    <n v="0"/>
    <x v="1"/>
    <x v="2"/>
    <s v="Keep"/>
    <x v="1"/>
    <n v="2"/>
    <x v="1"/>
  </r>
  <r>
    <x v="517"/>
    <s v="Josue"/>
    <s v="Hernandez"/>
    <s v="josue.hernandez1@calbaptist.edu"/>
    <s v="California Baptist University"/>
    <m/>
    <d v="2025-10-08T16:10:00"/>
    <x v="510"/>
    <s v="Construction Management"/>
    <x v="2"/>
    <n v="0"/>
    <x v="1"/>
    <x v="2"/>
    <s v="Keep"/>
    <x v="1"/>
    <n v="1"/>
    <x v="0"/>
  </r>
  <r>
    <x v="518"/>
    <s v="Ryan"/>
    <s v="Ringenberg"/>
    <s v="ryanjoseph.ringenberg@calbaptist.edu"/>
    <s v="California Baptist University"/>
    <m/>
    <d v="2025-10-08T16:10:00"/>
    <x v="511"/>
    <s v="Mechanical Engineering"/>
    <x v="5"/>
    <n v="0"/>
    <x v="1"/>
    <x v="2"/>
    <s v="Keep"/>
    <x v="1"/>
    <n v="1"/>
    <x v="0"/>
  </r>
  <r>
    <x v="519"/>
    <s v="Jessalyn"/>
    <s v="Qualls"/>
    <s v="jessalyndawn.qualls@calbaptist.edu"/>
    <s v="California Baptist University"/>
    <m/>
    <d v="2025-10-08T16:12:00"/>
    <x v="512"/>
    <s v="Creative Writing"/>
    <x v="4"/>
    <n v="0"/>
    <x v="1"/>
    <x v="1"/>
    <s v="Keep"/>
    <x v="0"/>
    <n v="3"/>
    <x v="1"/>
  </r>
  <r>
    <x v="520"/>
    <s v="Landon"/>
    <s v="Sabins"/>
    <s v="landonmateo.sabins@calbaptist.edu"/>
    <s v="California Baptist University"/>
    <m/>
    <d v="2025-10-08T16:14:00"/>
    <x v="513"/>
    <s v="Civil Engineering"/>
    <x v="5"/>
    <n v="0"/>
    <x v="1"/>
    <x v="2"/>
    <s v="Keep"/>
    <x v="1"/>
    <n v="1"/>
    <x v="0"/>
  </r>
  <r>
    <x v="521"/>
    <s v="Lucas"/>
    <s v="Schilz"/>
    <s v="lucaspauldanger.schilz@calbaptist.edu"/>
    <s v="California Baptist University"/>
    <m/>
    <d v="2025-10-08T16:14:00"/>
    <x v="514"/>
    <s v="Chemical Engineering"/>
    <x v="5"/>
    <n v="0"/>
    <x v="1"/>
    <x v="2"/>
    <s v="Keep"/>
    <x v="1"/>
    <n v="1"/>
    <x v="0"/>
  </r>
  <r>
    <x v="522"/>
    <s v="Ryan"/>
    <s v="Price"/>
    <s v="ryanl.price@calbaptist.edu"/>
    <s v="California Baptist University"/>
    <m/>
    <d v="2025-10-08T16:14:00"/>
    <x v="515"/>
    <s v="Mechanical Engineering"/>
    <x v="5"/>
    <n v="0"/>
    <x v="1"/>
    <x v="2"/>
    <s v="Keep"/>
    <x v="1"/>
    <n v="1"/>
    <x v="0"/>
  </r>
  <r>
    <x v="523"/>
    <s v="Cesar"/>
    <s v="Challenger"/>
    <s v="cesartimothy.challenger@calbaptist.edu"/>
    <s v="California Baptist University"/>
    <m/>
    <d v="2025-10-08T16:14:00"/>
    <x v="516"/>
    <s v="Civil Engineering"/>
    <x v="5"/>
    <n v="0"/>
    <x v="1"/>
    <x v="2"/>
    <s v="Keep"/>
    <x v="1"/>
    <n v="1"/>
    <x v="0"/>
  </r>
  <r>
    <x v="524"/>
    <s v="Joshua"/>
    <s v="Breyer"/>
    <s v="joshuaparker.breyer@calbaptist.edu"/>
    <s v="California Baptist University"/>
    <m/>
    <d v="2025-10-08T16:14:00"/>
    <x v="517"/>
    <s v="Civil Engineering"/>
    <x v="5"/>
    <n v="0"/>
    <x v="1"/>
    <x v="2"/>
    <s v="Keep"/>
    <x v="1"/>
    <n v="1"/>
    <x v="0"/>
  </r>
  <r>
    <x v="525"/>
    <s v="Kathleen"/>
    <s v="Granger"/>
    <s v="kathleenmary.granger@calbaptist.edu"/>
    <s v="California Baptist University"/>
    <m/>
    <d v="2025-10-08T16:16:00"/>
    <x v="518"/>
    <s v="Mechanical Engineering"/>
    <x v="4"/>
    <n v="0"/>
    <x v="1"/>
    <x v="2"/>
    <s v="Keep"/>
    <x v="1"/>
    <n v="1"/>
    <x v="0"/>
  </r>
  <r>
    <x v="526"/>
    <s v="Carson"/>
    <s v="Woodard"/>
    <s v="carsonjames.woodard@calbaptist.edu"/>
    <s v="California Baptist University"/>
    <m/>
    <d v="2025-10-08T16:17:00"/>
    <x v="519"/>
    <s v="Mechanical Engineering"/>
    <x v="1"/>
    <n v="0"/>
    <x v="1"/>
    <x v="2"/>
    <s v="Keep"/>
    <x v="1"/>
    <n v="1"/>
    <x v="0"/>
  </r>
  <r>
    <x v="527"/>
    <s v="Peter"/>
    <s v="Eiles"/>
    <s v="peterandrew.eiles@calbaptist.edu"/>
    <s v="California Baptist University"/>
    <m/>
    <d v="2025-10-08T16:20:00"/>
    <x v="520"/>
    <s v="Civil Engineering"/>
    <x v="4"/>
    <n v="0"/>
    <x v="1"/>
    <x v="2"/>
    <s v="Keep"/>
    <x v="1"/>
    <n v="1"/>
    <x v="0"/>
  </r>
  <r>
    <x v="528"/>
    <s v="Joshua"/>
    <s v="Patel"/>
    <s v="joshua.patel@calbaptist.edu"/>
    <s v="California Baptist University"/>
    <m/>
    <d v="2025-10-08T16:21:00"/>
    <x v="521"/>
    <s v="Construction Management"/>
    <x v="4"/>
    <n v="0"/>
    <x v="1"/>
    <x v="2"/>
    <s v="Keep"/>
    <x v="1"/>
    <n v="1"/>
    <x v="0"/>
  </r>
  <r>
    <x v="529"/>
    <s v="Alexander"/>
    <s v="Roeder"/>
    <s v="alexanderjames.roeder@calbaptist.edu"/>
    <s v="California Baptist University"/>
    <m/>
    <d v="2025-10-08T16:23:00"/>
    <x v="522"/>
    <s v="Mechanical Engineering"/>
    <x v="4"/>
    <n v="0"/>
    <x v="1"/>
    <x v="2"/>
    <s v="Keep"/>
    <x v="1"/>
    <n v="1"/>
    <x v="0"/>
  </r>
  <r>
    <x v="530"/>
    <s v="William"/>
    <s v="Simonton"/>
    <s v="williamdylan.simonton@calbaptist.edu"/>
    <s v="California Baptist University"/>
    <m/>
    <d v="2025-10-08T16:24:00"/>
    <x v="523"/>
    <s v="Mechanical Engineering"/>
    <x v="2"/>
    <n v="0"/>
    <x v="1"/>
    <x v="2"/>
    <s v="Keep"/>
    <x v="1"/>
    <n v="1"/>
    <x v="0"/>
  </r>
  <r>
    <x v="531"/>
    <s v="Emma"/>
    <s v="Catiller"/>
    <s v="emmanoelle.catiller@calbaptist.edu"/>
    <s v="California Baptist University"/>
    <m/>
    <d v="2025-10-08T16:24:00"/>
    <x v="524"/>
    <s v="Computer Science"/>
    <x v="5"/>
    <n v="0"/>
    <x v="1"/>
    <x v="2"/>
    <s v="Keep"/>
    <x v="1"/>
    <n v="1"/>
    <x v="0"/>
  </r>
  <r>
    <x v="532"/>
    <s v="Jenna"/>
    <s v="Hofman"/>
    <s v="jennalynn.hofman@calbaptist.edu"/>
    <s v="California Baptist University"/>
    <m/>
    <d v="2025-10-08T16:25:00"/>
    <x v="525"/>
    <s v="Civil Engineering"/>
    <x v="2"/>
    <n v="0"/>
    <x v="1"/>
    <x v="2"/>
    <s v="Keep"/>
    <x v="1"/>
    <n v="1"/>
    <x v="0"/>
  </r>
  <r>
    <x v="533"/>
    <s v="Azam"/>
    <s v="Shaikh"/>
    <s v="azam.shaikh@calbaptist.edu"/>
    <s v="California Baptist University"/>
    <m/>
    <d v="2025-10-08T16:25:00"/>
    <x v="526"/>
    <s v="Business Administration"/>
    <x v="0"/>
    <n v="0"/>
    <x v="1"/>
    <x v="0"/>
    <s v="Keep"/>
    <x v="0"/>
    <n v="1"/>
    <x v="0"/>
  </r>
  <r>
    <x v="534"/>
    <s v="Kathleen"/>
    <s v="Nehrbass"/>
    <s v="kathleenruth.nehrbass@calbaptist.edu"/>
    <s v="California Baptist University"/>
    <m/>
    <d v="2025-10-08T16:26:00"/>
    <x v="527"/>
    <s v="Chemical Engineering"/>
    <x v="2"/>
    <n v="0"/>
    <x v="1"/>
    <x v="2"/>
    <s v="Keep"/>
    <x v="1"/>
    <n v="1"/>
    <x v="0"/>
  </r>
  <r>
    <x v="535"/>
    <s v="Jaden"/>
    <s v="Wright"/>
    <s v="jaden.wright@calbaptist.edu"/>
    <s v="California Baptist University"/>
    <m/>
    <d v="2025-10-08T16:28:00"/>
    <x v="528"/>
    <s v="Mechanical Engineering"/>
    <x v="4"/>
    <n v="0"/>
    <x v="1"/>
    <x v="2"/>
    <s v="Keep"/>
    <x v="1"/>
    <n v="1"/>
    <x v="0"/>
  </r>
  <r>
    <x v="536"/>
    <s v="Jacob"/>
    <s v="Fiala"/>
    <s v="jacobmartin.fiala@calbaptist.edu"/>
    <s v="California Baptist University"/>
    <m/>
    <d v="2025-10-08T16:29:00"/>
    <x v="529"/>
    <s v="Civil Engineering"/>
    <x v="2"/>
    <n v="0"/>
    <x v="1"/>
    <x v="2"/>
    <s v="Keep"/>
    <x v="1"/>
    <n v="2"/>
    <x v="1"/>
  </r>
  <r>
    <x v="537"/>
    <s v="Jonah"/>
    <s v="Olsen"/>
    <s v="jonahedward.olsen@calbaptist.edu"/>
    <s v="California Baptist University"/>
    <m/>
    <d v="2025-10-08T16:31:00"/>
    <x v="530"/>
    <s v="Christian Studies, Civil Engineering"/>
    <x v="2"/>
    <n v="0"/>
    <x v="1"/>
    <x v="3"/>
    <s v="Keep"/>
    <x v="2"/>
    <n v="2"/>
    <x v="1"/>
  </r>
  <r>
    <x v="538"/>
    <s v="Sander"/>
    <s v="Johnson"/>
    <s v="sandertimothy.johnson@calbaptist.edu"/>
    <s v="California Baptist University"/>
    <m/>
    <d v="2025-10-08T16:35:00"/>
    <x v="531"/>
    <s v="Mechanical Engineering"/>
    <x v="4"/>
    <n v="0"/>
    <x v="1"/>
    <x v="2"/>
    <s v="Keep"/>
    <x v="1"/>
    <n v="2"/>
    <x v="1"/>
  </r>
  <r>
    <x v="539"/>
    <s v="Joshua"/>
    <s v="Ramirez"/>
    <s v="joshuadavid.ramirez@calbaptist.edu"/>
    <s v="California Baptist University"/>
    <m/>
    <d v="2025-10-08T16:41:00"/>
    <x v="532"/>
    <s v="Mechanical Engineering"/>
    <x v="2"/>
    <n v="0"/>
    <x v="1"/>
    <x v="2"/>
    <s v="Keep"/>
    <x v="1"/>
    <n v="2"/>
    <x v="1"/>
  </r>
  <r>
    <x v="540"/>
    <s v="Ethan"/>
    <s v="Pulley"/>
    <s v="ethanmichael.pulley@calbaptist.edu"/>
    <s v="California Baptist University"/>
    <m/>
    <d v="2025-10-08T16:42:00"/>
    <x v="533"/>
    <s v="Computer Info Technology"/>
    <x v="2"/>
    <n v="0"/>
    <x v="1"/>
    <x v="2"/>
    <s v="Keep"/>
    <x v="1"/>
    <n v="1"/>
    <x v="0"/>
  </r>
  <r>
    <x v="541"/>
    <s v="Robert"/>
    <s v="Powell"/>
    <s v="robertjohn.powell@calbaptist.edu"/>
    <s v="California Baptist University"/>
    <m/>
    <d v="2025-10-08T16:45:00"/>
    <x v="534"/>
    <s v="Electrical/Computer Engr"/>
    <x v="4"/>
    <n v="0"/>
    <x v="1"/>
    <x v="2"/>
    <s v="Keep"/>
    <x v="1"/>
    <n v="1"/>
    <x v="0"/>
  </r>
  <r>
    <x v="542"/>
    <s v="Noah"/>
    <s v="Wolf"/>
    <s v="noahlee.wolf@calbaptist.edu"/>
    <s v="California Baptist University"/>
    <m/>
    <d v="2025-10-08T16:45:00"/>
    <x v="535"/>
    <s v="Mechanical Engineering"/>
    <x v="4"/>
    <n v="0"/>
    <x v="1"/>
    <x v="2"/>
    <s v="Keep"/>
    <x v="1"/>
    <n v="1"/>
    <x v="0"/>
  </r>
  <r>
    <x v="543"/>
    <s v="Paul"/>
    <s v="Kelly"/>
    <s v="pauljoseph.kelly@calbaptist.edu"/>
    <s v="California Baptist University"/>
    <m/>
    <d v="2025-10-08T16:47:00"/>
    <x v="536"/>
    <s v="Mechanical Engineering"/>
    <x v="4"/>
    <n v="0"/>
    <x v="1"/>
    <x v="2"/>
    <s v="Keep"/>
    <x v="1"/>
    <n v="1"/>
    <x v="0"/>
  </r>
  <r>
    <x v="544"/>
    <s v="Ava"/>
    <s v="Barbee"/>
    <s v="avarose.barbee@calbaptist.edu"/>
    <s v="California Baptist University"/>
    <m/>
    <d v="2025-10-08T16:52:00"/>
    <x v="537"/>
    <s v="Mechanical Engineering"/>
    <x v="4"/>
    <n v="0"/>
    <x v="1"/>
    <x v="2"/>
    <s v="Keep"/>
    <x v="1"/>
    <n v="1"/>
    <x v="0"/>
  </r>
  <r>
    <x v="545"/>
    <s v="Joe"/>
    <s v="Yang"/>
    <s v="joee.yang@calbaptist.edu"/>
    <s v="California Baptist University"/>
    <m/>
    <d v="2025-10-08T16:53:00"/>
    <x v="538"/>
    <s v="Mathematics"/>
    <x v="1"/>
    <n v="0"/>
    <x v="1"/>
    <x v="1"/>
    <s v="Keep"/>
    <x v="0"/>
    <n v="1"/>
    <x v="0"/>
  </r>
  <r>
    <x v="546"/>
    <s v="Grace"/>
    <s v="Frisbee"/>
    <s v="graceelizabeth.frisbee@calbaptist.edu"/>
    <s v="California Baptist University"/>
    <m/>
    <d v="2025-10-08T16:54:00"/>
    <x v="539"/>
    <s v="Chemical Engineering"/>
    <x v="2"/>
    <n v="0"/>
    <x v="1"/>
    <x v="2"/>
    <s v="Keep"/>
    <x v="1"/>
    <n v="1"/>
    <x v="0"/>
  </r>
  <r>
    <x v="547"/>
    <s v="Natalie"/>
    <s v="Pina"/>
    <s v="nataliek.pina@calbaptist.edu"/>
    <s v="California Baptist University"/>
    <m/>
    <d v="2025-10-08T16:54:00"/>
    <x v="540"/>
    <s v="Chemical Engineering"/>
    <x v="2"/>
    <n v="0"/>
    <x v="1"/>
    <x v="2"/>
    <s v="Keep"/>
    <x v="1"/>
    <n v="1"/>
    <x v="0"/>
  </r>
  <r>
    <x v="548"/>
    <s v="Johnathan"/>
    <s v="Fierro"/>
    <s v="johnathant.fierro@calbaptist.edu"/>
    <s v="California Baptist University"/>
    <m/>
    <d v="2025-10-08T16:58:00"/>
    <x v="541"/>
    <s v="Computer Science"/>
    <x v="4"/>
    <n v="0"/>
    <x v="1"/>
    <x v="2"/>
    <s v="Keep"/>
    <x v="1"/>
    <n v="2"/>
    <x v="1"/>
  </r>
  <r>
    <x v="549"/>
    <s v="Javier"/>
    <s v="Sanchez"/>
    <s v="javierjose.sanchez@calbaptist.edu"/>
    <s v="California Baptist University"/>
    <m/>
    <d v="2025-10-08T17:07:00"/>
    <x v="542"/>
    <s v="Civil Engineering"/>
    <x v="4"/>
    <n v="0"/>
    <x v="1"/>
    <x v="2"/>
    <s v="Keep"/>
    <x v="1"/>
    <n v="1"/>
    <x v="0"/>
  </r>
  <r>
    <x v="550"/>
    <s v="Jay"/>
    <s v="Patel"/>
    <s v="jayn.patel@calbaptist.edu"/>
    <s v="California Baptist University"/>
    <m/>
    <d v="2025-10-08T17:07:00"/>
    <x v="543"/>
    <s v="Computer Science"/>
    <x v="5"/>
    <n v="0"/>
    <x v="1"/>
    <x v="2"/>
    <s v="Keep"/>
    <x v="1"/>
    <n v="1"/>
    <x v="0"/>
  </r>
  <r>
    <x v="551"/>
    <s v="Nicholas"/>
    <s v="Cammarato"/>
    <s v="nicholassteven.cammarato@calbaptist.edu"/>
    <s v="California Baptist University"/>
    <m/>
    <d v="2025-10-08T17:08:00"/>
    <x v="544"/>
    <s v="Criminal Justice, Philosophy"/>
    <x v="2"/>
    <n v="0"/>
    <x v="1"/>
    <x v="1"/>
    <s v="Keep"/>
    <x v="0"/>
    <n v="1"/>
    <x v="0"/>
  </r>
  <r>
    <x v="552"/>
    <s v="Elizabeth"/>
    <s v="Dahlgren"/>
    <s v="elizabethmorgan.dahlgren@calbaptist.edu"/>
    <s v="California Baptist University"/>
    <m/>
    <d v="2025-10-08T17:08:00"/>
    <x v="545"/>
    <s v="Computer Science"/>
    <x v="4"/>
    <n v="0"/>
    <x v="1"/>
    <x v="2"/>
    <s v="Keep"/>
    <x v="1"/>
    <n v="1"/>
    <x v="0"/>
  </r>
  <r>
    <x v="553"/>
    <s v="William"/>
    <s v="Sims"/>
    <s v="williamfrederick.sims@calbaptist.edu"/>
    <s v="California Baptist University"/>
    <m/>
    <d v="2025-10-08T17:17:00"/>
    <x v="546"/>
    <s v="International Studies, Mechanical Engineering"/>
    <x v="2"/>
    <n v="0"/>
    <x v="1"/>
    <x v="1"/>
    <s v="Keep"/>
    <x v="0"/>
    <n v="1"/>
    <x v="0"/>
  </r>
  <r>
    <x v="554"/>
    <s v="Samuel"/>
    <s v="Berkebile"/>
    <s v="samuelthomas.berkebile@calbaptist.edu"/>
    <s v="California Baptist University"/>
    <m/>
    <d v="2025-10-08T17:17:00"/>
    <x v="547"/>
    <s v="Chemical Engineering"/>
    <x v="2"/>
    <n v="0"/>
    <x v="1"/>
    <x v="2"/>
    <s v="Keep"/>
    <x v="1"/>
    <n v="1"/>
    <x v="0"/>
  </r>
  <r>
    <x v="555"/>
    <s v="Abigail"/>
    <s v="Smith"/>
    <s v="abigailgrace.smith@calbaptist.edu"/>
    <s v="California Baptist University"/>
    <m/>
    <d v="2025-10-08T17:19:00"/>
    <x v="548"/>
    <s v="Intercultural Studies, Spanish"/>
    <x v="1"/>
    <n v="0"/>
    <x v="1"/>
    <x v="3"/>
    <s v="Keep"/>
    <x v="2"/>
    <n v="1"/>
    <x v="0"/>
  </r>
  <r>
    <x v="556"/>
    <s v="Brooke"/>
    <s v="Hunter"/>
    <s v="brookegianna.hunter@calbaptist.edu"/>
    <s v="California Baptist University"/>
    <m/>
    <d v="2025-10-08T17:21:00"/>
    <x v="549"/>
    <s v="Computer Science"/>
    <x v="1"/>
    <n v="0"/>
    <x v="1"/>
    <x v="2"/>
    <s v="Keep"/>
    <x v="1"/>
    <n v="1"/>
    <x v="0"/>
  </r>
  <r>
    <x v="557"/>
    <s v="Janae"/>
    <s v="Frazier"/>
    <s v="janaea.frazier@calbaptist.edu"/>
    <s v="California Baptist University"/>
    <m/>
    <d v="2025-10-08T17:21:00"/>
    <x v="550"/>
    <s v="Biomedical Engineering"/>
    <x v="4"/>
    <n v="0"/>
    <x v="1"/>
    <x v="2"/>
    <s v="Keep"/>
    <x v="1"/>
    <n v="1"/>
    <x v="0"/>
  </r>
  <r>
    <x v="558"/>
    <s v="Benjamin"/>
    <s v="Artiga"/>
    <s v="benjaminshiloh.artiga@calbaptist.edu"/>
    <s v="California Baptist University"/>
    <m/>
    <d v="2025-10-08T17:23:00"/>
    <x v="551"/>
    <s v="Civil Engineering"/>
    <x v="5"/>
    <n v="0"/>
    <x v="1"/>
    <x v="2"/>
    <s v="Keep"/>
    <x v="1"/>
    <n v="1"/>
    <x v="0"/>
  </r>
  <r>
    <x v="559"/>
    <s v="Matthew"/>
    <s v="Chan"/>
    <s v="matthewrobert.chan@calbaptist.edu"/>
    <s v="California Baptist University"/>
    <m/>
    <d v="2025-10-08T17:25:00"/>
    <x v="552"/>
    <s v="Chemical Engineering"/>
    <x v="1"/>
    <n v="0"/>
    <x v="1"/>
    <x v="2"/>
    <s v="Keep"/>
    <x v="1"/>
    <n v="1"/>
    <x v="0"/>
  </r>
  <r>
    <x v="560"/>
    <s v="Christopher"/>
    <s v="Bragg"/>
    <s v="christopherwesley.bragg@calbaptist.edu"/>
    <s v="California Baptist University"/>
    <m/>
    <d v="2025-10-08T17:36:00"/>
    <x v="553"/>
    <s v="Mechanical Engineering"/>
    <x v="4"/>
    <n v="0"/>
    <x v="1"/>
    <x v="2"/>
    <s v="Keep"/>
    <x v="1"/>
    <n v="1"/>
    <x v="0"/>
  </r>
  <r>
    <x v="561"/>
    <s v="Amedee"/>
    <s v="Ngano"/>
    <s v="amedee.ngano@calbaptist.edu"/>
    <s v="California Baptist University"/>
    <d v="2025-09-02T11:16:00"/>
    <d v="2025-11-13T13:50:00"/>
    <x v="554"/>
    <s v="Nursing"/>
    <x v="2"/>
    <n v="0"/>
    <x v="2"/>
    <x v="8"/>
    <s v="Keep"/>
    <x v="2"/>
    <n v="1"/>
    <x v="0"/>
  </r>
  <r>
    <x v="562"/>
    <s v="Jessalyn"/>
    <s v="Qualls"/>
    <s v="jessalyndawn.qualls@calbaptist.edu"/>
    <s v="California Baptist University"/>
    <d v="2025-09-03T14:41:00"/>
    <d v="2025-11-13T13:03:00"/>
    <x v="512"/>
    <s v="Creative Writing"/>
    <x v="4"/>
    <n v="0"/>
    <x v="2"/>
    <x v="1"/>
    <s v="Keep"/>
    <x v="0"/>
    <n v="3"/>
    <x v="1"/>
  </r>
  <r>
    <x v="563"/>
    <s v="Mason"/>
    <s v="Espinoza"/>
    <s v="masonnicholas.espinoza@calbaptist.edu"/>
    <s v="California Baptist University"/>
    <d v="2025-09-03T15:17:00"/>
    <d v="2025-11-13T14:08:00"/>
    <x v="235"/>
    <s v="Construction Management"/>
    <x v="1"/>
    <n v="0"/>
    <x v="2"/>
    <x v="2"/>
    <s v="Keep"/>
    <x v="1"/>
    <n v="2"/>
    <x v="1"/>
  </r>
  <r>
    <x v="564"/>
    <s v="Richard"/>
    <s v="Talley"/>
    <s v="richards.talley@calbaptist.edu"/>
    <s v="California Baptist University"/>
    <d v="2025-09-06T13:23:00"/>
    <d v="2025-11-13T13:11:00"/>
    <x v="555"/>
    <s v="Nursing"/>
    <x v="2"/>
    <n v="0"/>
    <x v="2"/>
    <x v="8"/>
    <s v="Keep"/>
    <x v="2"/>
    <n v="1"/>
    <x v="0"/>
  </r>
  <r>
    <x v="565"/>
    <s v="Kiaurra"/>
    <s v="Grinstead"/>
    <s v="kiaurra.grinstead@calbaptist.edu"/>
    <s v="California Baptist University"/>
    <d v="2025-09-30T00:01:00"/>
    <d v="2025-11-13T14:20:00"/>
    <x v="556"/>
    <s v="Indstrl Organiztnl Psych"/>
    <x v="3"/>
    <n v="0"/>
    <x v="2"/>
    <x v="4"/>
    <s v="Keep"/>
    <x v="3"/>
    <n v="1"/>
    <x v="0"/>
  </r>
  <r>
    <x v="566"/>
    <s v="Jordan"/>
    <s v="Arca"/>
    <s v="jordanleanne.arca@calbaptist.edu"/>
    <s v="California Baptist University"/>
    <d v="2025-09-30T12:11:00"/>
    <d v="2025-11-13T13:27:00"/>
    <x v="557"/>
    <s v="Communication Studies, Psychology"/>
    <x v="2"/>
    <n v="0"/>
    <x v="2"/>
    <x v="1"/>
    <s v="Keep"/>
    <x v="0"/>
    <n v="1"/>
    <x v="0"/>
  </r>
  <r>
    <x v="567"/>
    <s v="Sanika"/>
    <s v="Pawar"/>
    <s v="sanikadilip.pawar@calbaptist.edu"/>
    <s v="California Baptist University"/>
    <d v="2025-10-05T12:26:00"/>
    <d v="2025-11-13T13:42:00"/>
    <x v="356"/>
    <s v="Information Tech Mgmt"/>
    <x v="0"/>
    <n v="0"/>
    <x v="2"/>
    <x v="0"/>
    <s v="Keep"/>
    <x v="0"/>
    <n v="2"/>
    <x v="1"/>
  </r>
  <r>
    <x v="568"/>
    <s v="Madison"/>
    <s v="Ritarita"/>
    <s v="madisonmarie.ritarita@calbaptist.edu"/>
    <s v="California Baptist University"/>
    <d v="2025-10-07T18:30:00"/>
    <d v="2025-11-13T13:07:00"/>
    <x v="266"/>
    <s v="Mechanical Engineering"/>
    <x v="2"/>
    <n v="0"/>
    <x v="2"/>
    <x v="2"/>
    <s v="Keep"/>
    <x v="1"/>
    <n v="2"/>
    <x v="1"/>
  </r>
  <r>
    <x v="569"/>
    <s v="Mirna"/>
    <s v="Garcia"/>
    <s v="mirnaerendira.garcia@calbaptist.edu"/>
    <s v="California Baptist University"/>
    <d v="2025-10-08T11:09:00"/>
    <d v="2025-11-13T13:00:00"/>
    <x v="558"/>
    <s v="Criminal Justice"/>
    <x v="4"/>
    <n v="0"/>
    <x v="2"/>
    <x v="1"/>
    <s v="Keep"/>
    <x v="0"/>
    <n v="1"/>
    <x v="0"/>
  </r>
  <r>
    <x v="570"/>
    <s v="Riya"/>
    <s v="Darji"/>
    <s v="riyalalabhai.darji@calbaptist.edu"/>
    <s v="California Baptist University"/>
    <d v="2025-10-10T18:08:00"/>
    <d v="2025-11-13T13:23:00"/>
    <x v="93"/>
    <s v="Information Tech Mgmt"/>
    <x v="3"/>
    <n v="0"/>
    <x v="2"/>
    <x v="0"/>
    <s v="Keep"/>
    <x v="0"/>
    <n v="2"/>
    <x v="1"/>
  </r>
  <r>
    <x v="571"/>
    <s v="Samantha"/>
    <s v="Knapp"/>
    <s v="samanthapaige.knapp@calbaptist.edu"/>
    <s v="California Baptist University"/>
    <d v="2025-10-14T10:41:00"/>
    <d v="2025-11-13T13:01:00"/>
    <x v="33"/>
    <s v="Business Administration"/>
    <x v="5"/>
    <n v="0"/>
    <x v="2"/>
    <x v="0"/>
    <s v="Keep"/>
    <x v="0"/>
    <n v="2"/>
    <x v="1"/>
  </r>
  <r>
    <x v="572"/>
    <s v="Jessica"/>
    <s v="Obledo"/>
    <s v="jessicairene.obledo@calbaptist.edu"/>
    <s v="California Baptist University"/>
    <d v="2025-10-14T21:56:00"/>
    <d v="2025-11-13T13:24:00"/>
    <x v="559"/>
    <s v="Psychology"/>
    <x v="2"/>
    <n v="0"/>
    <x v="2"/>
    <x v="4"/>
    <s v="Keep"/>
    <x v="3"/>
    <n v="1"/>
    <x v="0"/>
  </r>
  <r>
    <x v="573"/>
    <s v="Megan"/>
    <s v="Rakoski"/>
    <s v="megana.rakoski@calbaptist.edu"/>
    <s v="California Baptist University"/>
    <d v="2025-10-18T19:45:00"/>
    <d v="2025-11-13T12:57:00"/>
    <x v="560"/>
    <s v="History"/>
    <x v="1"/>
    <n v="0"/>
    <x v="2"/>
    <x v="1"/>
    <s v="Keep"/>
    <x v="0"/>
    <n v="1"/>
    <x v="0"/>
  </r>
  <r>
    <x v="574"/>
    <s v="Jasmine"/>
    <s v="Contreras"/>
    <s v="jasminestarr.contreras@calbaptist.edu"/>
    <s v="California Baptist University"/>
    <d v="2025-10-21T09:25:00"/>
    <d v="2025-11-13T13:13:00"/>
    <x v="561"/>
    <s v="Nursing"/>
    <x v="2"/>
    <n v="0"/>
    <x v="2"/>
    <x v="8"/>
    <s v="Keep"/>
    <x v="2"/>
    <n v="1"/>
    <x v="0"/>
  </r>
  <r>
    <x v="575"/>
    <s v="Haydee"/>
    <s v="Munoz-Dionicio"/>
    <s v="haydeezulay.munozdionicio@calbaptist.edu"/>
    <s v="California Baptist University"/>
    <d v="2025-10-21T09:26:00"/>
    <d v="2025-11-13T13:15:00"/>
    <x v="562"/>
    <s v="Nursing"/>
    <x v="2"/>
    <n v="0"/>
    <x v="2"/>
    <x v="8"/>
    <s v="Keep"/>
    <x v="2"/>
    <n v="1"/>
    <x v="0"/>
  </r>
  <r>
    <x v="576"/>
    <s v="Jisauri"/>
    <s v="Duarte"/>
    <s v="jisauriivan.duarte@calbaptist.edu"/>
    <s v="California Baptist University"/>
    <d v="2025-10-21T12:42:00"/>
    <d v="2025-11-13T13:26:00"/>
    <x v="563"/>
    <s v="Construction Management"/>
    <x v="1"/>
    <n v="0"/>
    <x v="2"/>
    <x v="2"/>
    <s v="Keep"/>
    <x v="1"/>
    <n v="2"/>
    <x v="1"/>
  </r>
  <r>
    <x v="577"/>
    <s v="Cossette"/>
    <s v="Campos"/>
    <s v="cossettedanielle.campos@calbaptist.edu"/>
    <s v="California Baptist University"/>
    <d v="2025-10-21T14:09:00"/>
    <d v="2025-11-13T13:08:00"/>
    <x v="564"/>
    <s v="Biomedical Sciences"/>
    <x v="5"/>
    <n v="0"/>
    <x v="2"/>
    <x v="5"/>
    <s v="Keep"/>
    <x v="4"/>
    <n v="2"/>
    <x v="1"/>
  </r>
  <r>
    <x v="578"/>
    <s v="Braden"/>
    <s v="Houston"/>
    <s v="bradenedward.houston@calbaptist.edu"/>
    <s v="California Baptist University"/>
    <d v="2025-10-22T09:44:00"/>
    <d v="2025-11-13T13:09:00"/>
    <x v="565"/>
    <s v="Sociology, Psychology"/>
    <x v="2"/>
    <n v="0"/>
    <x v="2"/>
    <x v="4"/>
    <s v="Keep"/>
    <x v="3"/>
    <n v="1"/>
    <x v="0"/>
  </r>
  <r>
    <x v="579"/>
    <s v="Nicolas"/>
    <s v="Lopez"/>
    <s v="nicolascesar.lopez@calbaptist.edu"/>
    <s v="California Baptist University"/>
    <d v="2025-10-22T12:17:00"/>
    <d v="2025-11-13T13:05:00"/>
    <x v="422"/>
    <s v="Computer Info Technology"/>
    <x v="2"/>
    <n v="0"/>
    <x v="2"/>
    <x v="2"/>
    <s v="Keep"/>
    <x v="1"/>
    <n v="2"/>
    <x v="1"/>
  </r>
  <r>
    <x v="580"/>
    <s v="Isaac"/>
    <s v="Vass"/>
    <s v="isaac.vass@calbaptist.edu"/>
    <s v="California Baptist University"/>
    <d v="2025-10-22T12:27:00"/>
    <d v="2025-11-13T13:00:00"/>
    <x v="281"/>
    <s v="Computer Science"/>
    <x v="2"/>
    <n v="0"/>
    <x v="2"/>
    <x v="2"/>
    <s v="Keep"/>
    <x v="1"/>
    <n v="2"/>
    <x v="1"/>
  </r>
  <r>
    <x v="581"/>
    <s v="Elizabeth"/>
    <s v="Suggs"/>
    <s v="elizabeth.suggs@calbaptist.edu"/>
    <s v="California Baptist University"/>
    <d v="2025-10-22T17:04:00"/>
    <d v="2025-11-13T13:14:00"/>
    <x v="566"/>
    <s v="Philosophy, Psychology"/>
    <x v="1"/>
    <n v="0"/>
    <x v="2"/>
    <x v="1"/>
    <s v="Keep"/>
    <x v="0"/>
    <n v="1"/>
    <x v="0"/>
  </r>
  <r>
    <x v="582"/>
    <s v="Kailani_Nanea"/>
    <s v="Balbas"/>
    <s v="kailaninanearecaido.balbas@calbaptist.edu"/>
    <s v="California Baptist University"/>
    <d v="2025-10-28T09:33:00"/>
    <d v="2025-11-13T13:03:00"/>
    <x v="567"/>
    <s v="Aviation Management, Aviation Flight"/>
    <x v="2"/>
    <n v="0"/>
    <x v="2"/>
    <x v="2"/>
    <s v="Keep"/>
    <x v="1"/>
    <n v="1"/>
    <x v="0"/>
  </r>
  <r>
    <x v="583"/>
    <s v="Frank"/>
    <s v="Charolla"/>
    <s v="frankmartin.charolla@calbaptist.edu"/>
    <s v="California Baptist University"/>
    <d v="2025-10-28T10:32:00"/>
    <d v="2025-11-13T13:02:00"/>
    <x v="568"/>
    <s v="Aviation Flight"/>
    <x v="2"/>
    <n v="0"/>
    <x v="2"/>
    <x v="2"/>
    <s v="Keep"/>
    <x v="1"/>
    <n v="1"/>
    <x v="0"/>
  </r>
  <r>
    <x v="584"/>
    <s v="Khoi"/>
    <s v="Van"/>
    <s v="khoiducnguyen.van@calbaptist.edu"/>
    <s v="California Baptist University"/>
    <d v="2025-10-28T21:15:00"/>
    <d v="2025-11-13T13:51:00"/>
    <x v="569"/>
    <s v="Aviation Flight"/>
    <x v="1"/>
    <n v="0"/>
    <x v="2"/>
    <x v="2"/>
    <s v="Keep"/>
    <x v="1"/>
    <n v="1"/>
    <x v="0"/>
  </r>
  <r>
    <x v="585"/>
    <s v="Giselle"/>
    <s v="Arreola"/>
    <s v="giselle.arreola@calbaptist.edu"/>
    <s v="California Baptist University"/>
    <d v="2025-10-29T12:10:00"/>
    <d v="2025-11-13T13:14:00"/>
    <x v="570"/>
    <s v="Philosophy, Business Administration"/>
    <x v="2"/>
    <n v="0"/>
    <x v="2"/>
    <x v="1"/>
    <s v="Keep"/>
    <x v="0"/>
    <n v="1"/>
    <x v="0"/>
  </r>
  <r>
    <x v="586"/>
    <s v="Sydney"/>
    <s v="Culp"/>
    <s v="sydneychristina.culp@calbaptist.edu"/>
    <s v="California Baptist University"/>
    <d v="2025-10-29T13:04:00"/>
    <d v="2025-11-13T13:01:00"/>
    <x v="571"/>
    <s v="Business Administration"/>
    <x v="2"/>
    <n v="0"/>
    <x v="2"/>
    <x v="0"/>
    <s v="Keep"/>
    <x v="0"/>
    <n v="1"/>
    <x v="0"/>
  </r>
  <r>
    <x v="587"/>
    <s v="Amanda"/>
    <s v="Younes"/>
    <s v="amanda.younes@calbaptist.edu"/>
    <s v="California Baptist University"/>
    <d v="2025-10-29T14:54:00"/>
    <d v="2025-11-13T13:19:00"/>
    <x v="572"/>
    <s v="Business Administration"/>
    <x v="3"/>
    <n v="0"/>
    <x v="2"/>
    <x v="0"/>
    <s v="Keep"/>
    <x v="0"/>
    <n v="1"/>
    <x v="0"/>
  </r>
  <r>
    <x v="588"/>
    <s v="Hailey"/>
    <s v="Hohmann"/>
    <s v="haileypaige.hohmann@calbaptist.edu"/>
    <s v="California Baptist University"/>
    <d v="2025-10-29T19:30:00"/>
    <d v="2025-11-13T13:10:00"/>
    <x v="50"/>
    <s v="Anthropology, Marketing"/>
    <x v="2"/>
    <n v="0"/>
    <x v="2"/>
    <x v="1"/>
    <s v="Keep"/>
    <x v="0"/>
    <n v="2"/>
    <x v="1"/>
  </r>
  <r>
    <x v="589"/>
    <s v="Luke"/>
    <s v="Myers"/>
    <s v="lukethomas.myers@calbaptist.edu"/>
    <s v="California Baptist University"/>
    <d v="2025-10-29T21:12:00"/>
    <d v="2025-11-13T13:51:00"/>
    <x v="94"/>
    <s v="Business Administration"/>
    <x v="4"/>
    <n v="0"/>
    <x v="2"/>
    <x v="0"/>
    <s v="Keep"/>
    <x v="0"/>
    <n v="3"/>
    <x v="1"/>
  </r>
  <r>
    <x v="590"/>
    <s v="Nancy"/>
    <s v="Jwaied"/>
    <s v="nancygloria.jwaied@calbaptist.edu"/>
    <s v="California Baptist University"/>
    <d v="2025-10-30T17:23:00"/>
    <d v="2025-11-13T13:36:00"/>
    <x v="573"/>
    <s v="Public Health"/>
    <x v="5"/>
    <n v="0"/>
    <x v="2"/>
    <x v="5"/>
    <s v="Keep"/>
    <x v="4"/>
    <n v="1"/>
    <x v="0"/>
  </r>
  <r>
    <x v="591"/>
    <s v="Reetvy"/>
    <s v="Patel"/>
    <s v="reetvyhiren.patel@calbaptist.edu"/>
    <s v="California Baptist University"/>
    <d v="2025-11-01T16:47:00"/>
    <d v="2025-11-13T13:21:00"/>
    <x v="574"/>
    <s v="Architecture"/>
    <x v="2"/>
    <n v="0"/>
    <x v="2"/>
    <x v="6"/>
    <s v="Keep"/>
    <x v="1"/>
    <n v="3"/>
    <x v="1"/>
  </r>
  <r>
    <x v="592"/>
    <s v="Brian"/>
    <s v="Gonzalez"/>
    <s v="briana.gonzalez1@calbaptist.edu"/>
    <s v="California Baptist University"/>
    <d v="2025-11-01T20:00:00"/>
    <d v="2025-11-13T14:19:00"/>
    <x v="575"/>
    <s v="Psychology, Business Administration"/>
    <x v="3"/>
    <n v="0"/>
    <x v="2"/>
    <x v="4"/>
    <s v="Keep"/>
    <x v="3"/>
    <n v="1"/>
    <x v="0"/>
  </r>
  <r>
    <x v="593"/>
    <s v="Md Naveed"/>
    <s v="Ahmed"/>
    <s v="mdnaveed.ahmed@calbaptist.edu"/>
    <s v="California Baptist University"/>
    <d v="2025-11-03T03:26:00"/>
    <d v="2025-11-13T13:00:00"/>
    <x v="42"/>
    <s v="Information Tech Mgmt"/>
    <x v="3"/>
    <n v="0"/>
    <x v="2"/>
    <x v="0"/>
    <s v="Keep"/>
    <x v="0"/>
    <n v="4"/>
    <x v="1"/>
  </r>
  <r>
    <x v="594"/>
    <s v="Mary"/>
    <s v="Bridget"/>
    <s v="maryhelen.bridget@calbaptist.edu"/>
    <s v="California Baptist University"/>
    <d v="2025-11-03T07:05:00"/>
    <d v="2025-11-13T13:22:00"/>
    <x v="576"/>
    <s v="Counseling Psychology"/>
    <x v="3"/>
    <n v="0"/>
    <x v="2"/>
    <x v="4"/>
    <s v="Keep"/>
    <x v="3"/>
    <n v="1"/>
    <x v="0"/>
  </r>
  <r>
    <x v="595"/>
    <s v="Jesus"/>
    <s v="Miranda Flores"/>
    <s v="jesusalejandro.mirandaflores@calbaptist.edu"/>
    <s v="California Baptist University"/>
    <d v="2025-11-04T17:43:00"/>
    <d v="2025-11-13T13:29:00"/>
    <x v="577"/>
    <s v="Biology"/>
    <x v="5"/>
    <n v="0"/>
    <x v="2"/>
    <x v="5"/>
    <s v="Keep"/>
    <x v="4"/>
    <n v="1"/>
    <x v="0"/>
  </r>
  <r>
    <x v="596"/>
    <s v="Lea"/>
    <s v="Bendantunguka"/>
    <s v="leauwera.bendantunguka@calbaptist.edu"/>
    <s v="California Baptist University"/>
    <d v="2025-11-04T20:14:00"/>
    <d v="2025-11-13T13:57:00"/>
    <x v="578"/>
    <s v="International Studies"/>
    <x v="2"/>
    <n v="0"/>
    <x v="2"/>
    <x v="1"/>
    <s v="Keep"/>
    <x v="0"/>
    <n v="1"/>
    <x v="0"/>
  </r>
  <r>
    <x v="597"/>
    <s v="Joud"/>
    <s v="Aghyorli Zalt"/>
    <s v="joud.aghyorlizalt@calbaptist.edu"/>
    <s v="California Baptist University"/>
    <d v="2025-11-04T23:25:00"/>
    <d v="2025-11-13T13:48:00"/>
    <x v="579"/>
    <s v="Public Health"/>
    <x v="0"/>
    <n v="0"/>
    <x v="2"/>
    <x v="5"/>
    <s v="Keep"/>
    <x v="4"/>
    <n v="1"/>
    <x v="0"/>
  </r>
  <r>
    <x v="598"/>
    <s v="Emily"/>
    <s v="Drossel"/>
    <s v="emilyariana.drossel@calbaptist.edu"/>
    <s v="California Baptist University"/>
    <d v="2025-11-05T11:36:00"/>
    <d v="2025-11-13T13:31:00"/>
    <x v="580"/>
    <s v="Business Administration"/>
    <x v="3"/>
    <n v="0"/>
    <x v="2"/>
    <x v="0"/>
    <s v="Keep"/>
    <x v="0"/>
    <n v="1"/>
    <x v="0"/>
  </r>
  <r>
    <x v="599"/>
    <s v="Elisha"/>
    <s v="Cadaing"/>
    <s v="elishayoung.cadaing@calbaptist.edu"/>
    <s v="California Baptist University"/>
    <d v="2025-11-06T10:31:00"/>
    <d v="2025-11-13T14:00:00"/>
    <x v="581"/>
    <s v="Finance"/>
    <x v="5"/>
    <n v="0"/>
    <x v="2"/>
    <x v="0"/>
    <s v="Keep"/>
    <x v="0"/>
    <n v="1"/>
    <x v="0"/>
  </r>
  <r>
    <x v="600"/>
    <s v="Tyler"/>
    <s v="Mansheim"/>
    <s v="tylermatthew.mansheim@calbaptist.edu"/>
    <s v="California Baptist University"/>
    <d v="2025-11-06T18:03:00"/>
    <d v="2025-11-13T13:56:00"/>
    <x v="582"/>
    <s v="Business Administration"/>
    <x v="3"/>
    <n v="0"/>
    <x v="2"/>
    <x v="0"/>
    <s v="Keep"/>
    <x v="0"/>
    <n v="1"/>
    <x v="0"/>
  </r>
  <r>
    <x v="601"/>
    <s v="Stephen"/>
    <s v="Lyles"/>
    <s v="stephen.lyles@calbaptist.edu"/>
    <s v="California Baptist University"/>
    <d v="2025-11-06T20:54:00"/>
    <d v="2025-11-13T14:05:00"/>
    <x v="583"/>
    <s v="Business Administration"/>
    <x v="3"/>
    <n v="0"/>
    <x v="2"/>
    <x v="0"/>
    <s v="Keep"/>
    <x v="0"/>
    <n v="1"/>
    <x v="0"/>
  </r>
  <r>
    <x v="602"/>
    <s v="Delaney"/>
    <s v="Cordes"/>
    <s v="delaneykate.cordes@calbaptist.edu"/>
    <s v="California Baptist University"/>
    <d v="2025-11-07T09:48:00"/>
    <d v="2025-11-13T13:19:00"/>
    <x v="584"/>
    <s v="Creative Writing, Exercise Science"/>
    <x v="5"/>
    <n v="0"/>
    <x v="2"/>
    <x v="1"/>
    <s v="Keep"/>
    <x v="0"/>
    <n v="1"/>
    <x v="0"/>
  </r>
  <r>
    <x v="603"/>
    <s v="Grace"/>
    <s v="Chi"/>
    <s v="graceh.chi@calbaptist.edu"/>
    <s v="California Baptist University"/>
    <d v="2025-11-07T12:15:00"/>
    <d v="2025-11-13T13:20:00"/>
    <x v="63"/>
    <s v="Marketing"/>
    <x v="4"/>
    <n v="0"/>
    <x v="2"/>
    <x v="0"/>
    <s v="Keep"/>
    <x v="0"/>
    <n v="2"/>
    <x v="1"/>
  </r>
  <r>
    <x v="604"/>
    <s v="Brennan"/>
    <s v="Cosgrove"/>
    <s v="brennandavid.cosgrove@calbaptist.edu"/>
    <s v="California Baptist University"/>
    <d v="2025-11-07T18:05:00"/>
    <d v="2025-11-13T14:26:00"/>
    <x v="270"/>
    <s v="Civil Engineering"/>
    <x v="1"/>
    <n v="0"/>
    <x v="2"/>
    <x v="2"/>
    <s v="Keep"/>
    <x v="1"/>
    <n v="4"/>
    <x v="1"/>
  </r>
  <r>
    <x v="605"/>
    <s v="Adedotun"/>
    <s v="Akinsunmi"/>
    <s v="adedotunabiola.akinsunmi@calbaptist.edu"/>
    <s v="California Baptist University"/>
    <d v="2025-11-08T10:16:00"/>
    <d v="2025-11-13T13:20:00"/>
    <x v="585"/>
    <s v="Information Tech Mgmt"/>
    <x v="3"/>
    <n v="0"/>
    <x v="2"/>
    <x v="0"/>
    <s v="Keep"/>
    <x v="0"/>
    <n v="1"/>
    <x v="0"/>
  </r>
  <r>
    <x v="606"/>
    <s v="Lyle"/>
    <s v="Schroeder"/>
    <s v="lyleharvey.schroeder@calbaptist.edu"/>
    <s v="California Baptist University"/>
    <d v="2025-11-08T19:26:00"/>
    <d v="2025-11-13T13:15:00"/>
    <x v="586"/>
    <s v="Philosophy, Business Administration"/>
    <x v="1"/>
    <n v="0"/>
    <x v="2"/>
    <x v="1"/>
    <s v="Keep"/>
    <x v="0"/>
    <n v="1"/>
    <x v="0"/>
  </r>
  <r>
    <x v="607"/>
    <s v="Ember"/>
    <s v="Bloxham"/>
    <s v="emberreann.bloxham@calbaptist.edu"/>
    <s v="California Baptist University"/>
    <d v="2025-11-08T19:45:00"/>
    <d v="2025-11-13T14:13:00"/>
    <x v="587"/>
    <s v="Forensic Chemistry"/>
    <x v="1"/>
    <n v="0"/>
    <x v="2"/>
    <x v="1"/>
    <s v="Keep"/>
    <x v="0"/>
    <n v="1"/>
    <x v="0"/>
  </r>
  <r>
    <x v="608"/>
    <s v="Zachary"/>
    <s v="Conquest"/>
    <s v="zacharyjames.conquest@calbaptist.edu"/>
    <s v="California Baptist University"/>
    <d v="2025-11-10T09:05:00"/>
    <d v="2025-11-13T13:01:00"/>
    <x v="588"/>
    <s v="English"/>
    <x v="2"/>
    <n v="0"/>
    <x v="2"/>
    <x v="1"/>
    <s v="Keep"/>
    <x v="0"/>
    <n v="2"/>
    <x v="1"/>
  </r>
  <r>
    <x v="609"/>
    <s v="Claire"/>
    <s v="Allardyce"/>
    <s v="clairemarie.allardyce@calbaptist.edu"/>
    <s v="California Baptist University"/>
    <d v="2025-11-10T12:03:00"/>
    <d v="2025-11-13T13:07:00"/>
    <x v="589"/>
    <s v="Business Administration"/>
    <x v="4"/>
    <n v="0"/>
    <x v="2"/>
    <x v="0"/>
    <s v="Keep"/>
    <x v="0"/>
    <n v="1"/>
    <x v="0"/>
  </r>
  <r>
    <x v="610"/>
    <s v="Diego"/>
    <s v="Patterson"/>
    <s v="diegochristopher.patterson@calbaptist.edu"/>
    <s v="California Baptist University"/>
    <d v="2025-11-10T18:20:00"/>
    <d v="2025-11-13T13:00:00"/>
    <x v="361"/>
    <s v="Computer Science"/>
    <x v="1"/>
    <n v="0"/>
    <x v="2"/>
    <x v="2"/>
    <s v="Keep"/>
    <x v="1"/>
    <n v="2"/>
    <x v="1"/>
  </r>
  <r>
    <x v="611"/>
    <s v="Grace"/>
    <s v="Villagomez Arellano"/>
    <s v="grace.villagomezarellano@calbaptist.edu"/>
    <s v="California Baptist University"/>
    <d v="2025-11-10T19:34:00"/>
    <d v="2025-11-13T13:42:00"/>
    <x v="590"/>
    <s v="Architecture"/>
    <x v="5"/>
    <n v="0"/>
    <x v="2"/>
    <x v="6"/>
    <s v="Keep"/>
    <x v="1"/>
    <n v="1"/>
    <x v="0"/>
  </r>
  <r>
    <x v="612"/>
    <s v="Jose Luis"/>
    <s v="Pineda"/>
    <s v="joseluis.pineda@calbaptist.edu"/>
    <s v="California Baptist University"/>
    <d v="2025-11-11T11:01:00"/>
    <d v="2025-11-13T13:02:00"/>
    <x v="591"/>
    <s v="Nursing"/>
    <x v="2"/>
    <n v="0"/>
    <x v="2"/>
    <x v="8"/>
    <s v="Keep"/>
    <x v="2"/>
    <n v="1"/>
    <x v="0"/>
  </r>
  <r>
    <x v="613"/>
    <s v="Johanna"/>
    <s v="Zamano"/>
    <s v="johannaa.zamano@calbaptist.edu"/>
    <s v="California Baptist University"/>
    <d v="2025-11-11T11:10:00"/>
    <d v="2025-11-13T13:51:00"/>
    <x v="592"/>
    <s v="Health Science"/>
    <x v="5"/>
    <n v="0"/>
    <x v="2"/>
    <x v="5"/>
    <s v="Keep"/>
    <x v="4"/>
    <n v="2"/>
    <x v="1"/>
  </r>
  <r>
    <x v="614"/>
    <s v="Daniel"/>
    <s v="Gnandt"/>
    <s v="danielmilad.gnandt@calbaptist.edu"/>
    <s v="California Baptist University"/>
    <d v="2025-11-11T11:31:00"/>
    <d v="2025-11-13T13:06:00"/>
    <x v="6"/>
    <s v="Business Administration"/>
    <x v="3"/>
    <n v="0"/>
    <x v="2"/>
    <x v="0"/>
    <s v="Keep"/>
    <x v="0"/>
    <n v="4"/>
    <x v="1"/>
  </r>
  <r>
    <x v="615"/>
    <s v="Kayla"/>
    <s v="Pankey"/>
    <s v="kaylaa.pankey@calbaptist.edu"/>
    <s v="California Baptist University"/>
    <d v="2025-11-11T12:46:00"/>
    <d v="2025-11-13T13:51:00"/>
    <x v="593"/>
    <s v="Business Administration"/>
    <x v="5"/>
    <n v="0"/>
    <x v="2"/>
    <x v="0"/>
    <s v="Keep"/>
    <x v="0"/>
    <n v="1"/>
    <x v="0"/>
  </r>
  <r>
    <x v="616"/>
    <s v="Lucas"/>
    <s v="Donovan"/>
    <s v="lucaschristian.donovan@calbaptist.edu"/>
    <s v="California Baptist University"/>
    <d v="2025-11-11T17:43:00"/>
    <d v="2025-11-13T13:45:00"/>
    <x v="144"/>
    <s v="Accounting"/>
    <x v="1"/>
    <n v="0"/>
    <x v="2"/>
    <x v="0"/>
    <s v="Keep"/>
    <x v="0"/>
    <n v="2"/>
    <x v="1"/>
  </r>
  <r>
    <x v="617"/>
    <s v="Annie"/>
    <s v="Whitney"/>
    <s v="anniemargaret.whitney@calbaptist.edu"/>
    <s v="California Baptist University"/>
    <d v="2025-11-12T07:39:00"/>
    <d v="2025-11-13T13:06:00"/>
    <x v="594"/>
    <s v="Aviation Management"/>
    <x v="4"/>
    <n v="0"/>
    <x v="2"/>
    <x v="2"/>
    <s v="Keep"/>
    <x v="1"/>
    <n v="1"/>
    <x v="0"/>
  </r>
  <r>
    <x v="618"/>
    <s v="Clarissa"/>
    <s v="Flores"/>
    <s v="clarissalizette.flores@calbaptist.edu"/>
    <s v="California Baptist University"/>
    <d v="2025-11-12T09:24:00"/>
    <d v="2025-11-13T13:53:00"/>
    <x v="595"/>
    <s v="Psychology"/>
    <x v="1"/>
    <n v="0"/>
    <x v="2"/>
    <x v="4"/>
    <s v="Keep"/>
    <x v="3"/>
    <n v="1"/>
    <x v="0"/>
  </r>
  <r>
    <x v="619"/>
    <s v="Natalia"/>
    <s v="Martin"/>
    <s v="natalia.martin@calbaptist.edu"/>
    <s v="California Baptist University"/>
    <d v="2025-11-12T09:46:00"/>
    <d v="2025-11-13T13:25:00"/>
    <x v="596"/>
    <s v="Kinesiology"/>
    <x v="1"/>
    <n v="0"/>
    <x v="2"/>
    <x v="5"/>
    <s v="Keep"/>
    <x v="4"/>
    <n v="1"/>
    <x v="0"/>
  </r>
  <r>
    <x v="620"/>
    <s v="Katie"/>
    <s v="Domke"/>
    <s v="kaitlynlaurel.domke@calbaptist.edu"/>
    <s v="California Baptist University"/>
    <d v="2025-11-12T10:47:00"/>
    <d v="2025-11-13T13:01:00"/>
    <x v="288"/>
    <s v="Computer Science"/>
    <x v="2"/>
    <n v="0"/>
    <x v="2"/>
    <x v="2"/>
    <s v="Keep"/>
    <x v="1"/>
    <n v="3"/>
    <x v="1"/>
  </r>
  <r>
    <x v="621"/>
    <s v="Alejandro G."/>
    <s v="Gomez"/>
    <s v="alejandrog.gomez@calbaptist.edu"/>
    <s v="California Baptist University"/>
    <d v="2025-11-12T11:25:00"/>
    <d v="2025-11-13T14:36:00"/>
    <x v="327"/>
    <s v="Mechanical Engineering"/>
    <x v="2"/>
    <n v="0"/>
    <x v="2"/>
    <x v="2"/>
    <s v="Keep"/>
    <x v="1"/>
    <n v="4"/>
    <x v="1"/>
  </r>
  <r>
    <x v="622"/>
    <s v="Jacqueline"/>
    <s v="Zazueta"/>
    <s v="jacquelineveronica.zazueta@calbaptist.edu"/>
    <s v="California Baptist University"/>
    <d v="2025-11-12T12:57:00"/>
    <d v="2025-11-13T13:10:00"/>
    <x v="597"/>
    <s v="Anthropology"/>
    <x v="2"/>
    <n v="0"/>
    <x v="2"/>
    <x v="1"/>
    <s v="Keep"/>
    <x v="0"/>
    <n v="1"/>
    <x v="0"/>
  </r>
  <r>
    <x v="623"/>
    <s v="Emma"/>
    <s v="Blake"/>
    <s v="emmaeleanor.blake@calbaptist.edu"/>
    <s v="California Baptist University"/>
    <d v="2025-11-12T18:09:00"/>
    <d v="2025-11-13T13:13:00"/>
    <x v="598"/>
    <s v="Christian Studies, Liberal Arts"/>
    <x v="2"/>
    <n v="0"/>
    <x v="2"/>
    <x v="3"/>
    <s v="Keep"/>
    <x v="2"/>
    <n v="2"/>
    <x v="1"/>
  </r>
  <r>
    <x v="624"/>
    <s v="Cole"/>
    <s v="Townsend"/>
    <s v="coleray.townsend@calbaptist.edu"/>
    <s v="California Baptist University"/>
    <d v="2025-11-12T18:31:00"/>
    <d v="2025-11-13T14:18:00"/>
    <x v="135"/>
    <s v="Marketing"/>
    <x v="2"/>
    <n v="0"/>
    <x v="2"/>
    <x v="0"/>
    <s v="Keep"/>
    <x v="0"/>
    <n v="2"/>
    <x v="1"/>
  </r>
  <r>
    <x v="625"/>
    <s v="Jhun"/>
    <s v="Bagro"/>
    <s v="jhun.bagro@calbaptist.edu"/>
    <s v="California Baptist University"/>
    <d v="2025-11-12T19:59:00"/>
    <d v="2025-11-13T13:02:00"/>
    <x v="599"/>
    <s v="Cybersecurity"/>
    <x v="0"/>
    <n v="0"/>
    <x v="2"/>
    <x v="2"/>
    <s v="Keep"/>
    <x v="1"/>
    <n v="1"/>
    <x v="0"/>
  </r>
  <r>
    <x v="626"/>
    <s v="Naomi"/>
    <s v="Hekman"/>
    <s v="naomirenee.hekman@calbaptist.edu"/>
    <s v="California Baptist University"/>
    <d v="2025-11-12T21:20:00"/>
    <d v="2025-11-13T13:39:00"/>
    <x v="600"/>
    <s v="Mathematics"/>
    <x v="2"/>
    <n v="0"/>
    <x v="2"/>
    <x v="1"/>
    <s v="Keep"/>
    <x v="0"/>
    <n v="1"/>
    <x v="0"/>
  </r>
  <r>
    <x v="627"/>
    <s v="Joselyn"/>
    <s v="Enciso"/>
    <s v="joselynf.enciso@calbaptist.edu"/>
    <s v="California Baptist University"/>
    <d v="2025-11-13T02:17:00"/>
    <d v="2025-11-13T13:27:00"/>
    <x v="601"/>
    <s v="Mechanical Engineering"/>
    <x v="1"/>
    <n v="0"/>
    <x v="2"/>
    <x v="2"/>
    <s v="Keep"/>
    <x v="1"/>
    <n v="2"/>
    <x v="1"/>
  </r>
  <r>
    <x v="628"/>
    <s v="Jean"/>
    <s v="Turcutto"/>
    <s v="jeanringo.turcutto@calbaptist.edu"/>
    <s v="California Baptist University"/>
    <d v="2025-11-13T07:40:00"/>
    <d v="2025-11-13T13:01:00"/>
    <x v="37"/>
    <s v="Business Administration"/>
    <x v="2"/>
    <n v="0"/>
    <x v="2"/>
    <x v="0"/>
    <s v="Keep"/>
    <x v="0"/>
    <n v="2"/>
    <x v="1"/>
  </r>
  <r>
    <x v="629"/>
    <s v="Penelope"/>
    <s v="Perez"/>
    <s v="peneloperain.perez@calbaptist.edu"/>
    <s v="California Baptist University"/>
    <d v="2025-11-13T08:47:00"/>
    <d v="2025-11-13T13:32:00"/>
    <x v="602"/>
    <s v="Psychology"/>
    <x v="2"/>
    <n v="0"/>
    <x v="2"/>
    <x v="4"/>
    <s v="Keep"/>
    <x v="3"/>
    <n v="1"/>
    <x v="0"/>
  </r>
  <r>
    <x v="630"/>
    <s v="Nya"/>
    <s v="Lucas"/>
    <s v="nyaangelique.lucas@calbaptist.edu"/>
    <s v="California Baptist University"/>
    <d v="2025-11-13T09:07:00"/>
    <d v="2025-11-13T13:36:00"/>
    <x v="603"/>
    <s v="International Business"/>
    <x v="1"/>
    <n v="0"/>
    <x v="2"/>
    <x v="0"/>
    <s v="Keep"/>
    <x v="0"/>
    <n v="1"/>
    <x v="0"/>
  </r>
  <r>
    <x v="631"/>
    <s v="McKenna"/>
    <s v="Williams"/>
    <s v="mckennareese.williams@calbaptist.edu"/>
    <s v="California Baptist University"/>
    <d v="2025-11-13T09:29:00"/>
    <d v="2025-11-13T13:01:00"/>
    <x v="604"/>
    <s v="Public Relations"/>
    <x v="2"/>
    <n v="0"/>
    <x v="2"/>
    <x v="1"/>
    <s v="Keep"/>
    <x v="0"/>
    <n v="1"/>
    <x v="0"/>
  </r>
  <r>
    <x v="632"/>
    <s v="Minyoung"/>
    <s v="Jung"/>
    <s v="minyoung.jung@calbaptist.edu"/>
    <s v="California Baptist University"/>
    <d v="2025-11-13T10:42:00"/>
    <d v="2025-11-13T13:48:00"/>
    <x v="72"/>
    <s v="Christian Studies, Accounting"/>
    <x v="5"/>
    <n v="0"/>
    <x v="2"/>
    <x v="3"/>
    <s v="Keep"/>
    <x v="2"/>
    <n v="2"/>
    <x v="1"/>
  </r>
  <r>
    <x v="633"/>
    <s v="Kelly"/>
    <s v="Santos"/>
    <s v="kelly.santos@calbaptist.edu"/>
    <s v="California Baptist University"/>
    <d v="2025-11-13T10:47:00"/>
    <d v="2025-11-13T13:01:00"/>
    <x v="605"/>
    <s v="Psychology"/>
    <x v="2"/>
    <n v="0"/>
    <x v="2"/>
    <x v="4"/>
    <s v="Keep"/>
    <x v="3"/>
    <n v="2"/>
    <x v="1"/>
  </r>
  <r>
    <x v="634"/>
    <s v="Celeste"/>
    <s v="Torres"/>
    <s v="celestecasandra.torres@calbaptist.edu"/>
    <s v="California Baptist University"/>
    <d v="2025-11-13T10:58:00"/>
    <d v="2025-11-13T13:34:00"/>
    <x v="606"/>
    <s v="Education"/>
    <x v="3"/>
    <n v="0"/>
    <x v="2"/>
    <x v="9"/>
    <s v="Keep"/>
    <x v="5"/>
    <n v="2"/>
    <x v="1"/>
  </r>
  <r>
    <x v="635"/>
    <s v="Samantha"/>
    <s v="Jung"/>
    <s v="samanthafaith.jung@calbaptist.edu"/>
    <s v="California Baptist University"/>
    <d v="2025-11-13T11:31:00"/>
    <d v="2025-11-13T13:06:00"/>
    <x v="607"/>
    <s v="Architecture"/>
    <x v="4"/>
    <n v="0"/>
    <x v="2"/>
    <x v="6"/>
    <s v="Keep"/>
    <x v="1"/>
    <n v="2"/>
    <x v="1"/>
  </r>
  <r>
    <x v="636"/>
    <s v="Natalie"/>
    <s v="Rivas"/>
    <s v="nataliehope.rivas@calbaptist.edu"/>
    <s v="California Baptist University"/>
    <d v="2025-11-13T12:19:00"/>
    <d v="2025-11-13T13:10:00"/>
    <x v="111"/>
    <s v="Political Science"/>
    <x v="2"/>
    <n v="0"/>
    <x v="2"/>
    <x v="1"/>
    <s v="Keep"/>
    <x v="0"/>
    <n v="2"/>
    <x v="1"/>
  </r>
  <r>
    <x v="637"/>
    <s v="Elizabeth"/>
    <s v="Bleier"/>
    <s v="elizabethc.bleier@calbaptist.edu"/>
    <s v="California Baptist University"/>
    <d v="2025-11-13T12:26:00"/>
    <d v="2025-11-13T13:33:00"/>
    <x v="401"/>
    <s v="Mechanical Engineering"/>
    <x v="1"/>
    <n v="0"/>
    <x v="2"/>
    <x v="2"/>
    <s v="Keep"/>
    <x v="1"/>
    <n v="3"/>
    <x v="1"/>
  </r>
  <r>
    <x v="638"/>
    <s v="Anthony"/>
    <s v="Osorio"/>
    <s v="anthonylopez.osorio@calbaptist.edu"/>
    <s v="California Baptist University"/>
    <d v="2025-11-13T12:36:00"/>
    <d v="2025-11-13T13:06:00"/>
    <x v="104"/>
    <s v="Finance"/>
    <x v="2"/>
    <n v="0"/>
    <x v="2"/>
    <x v="0"/>
    <s v="Keep"/>
    <x v="0"/>
    <n v="3"/>
    <x v="1"/>
  </r>
  <r>
    <x v="639"/>
    <s v="Kailani"/>
    <s v="Rjiejahh"/>
    <s v="kailanin.rjiejahh@calbaptist.edu"/>
    <s v="California Baptist University"/>
    <d v="2025-11-13T12:39:00"/>
    <d v="2025-11-13T13:02:00"/>
    <x v="608"/>
    <s v="Biochem Molecular Bio"/>
    <x v="2"/>
    <n v="0"/>
    <x v="2"/>
    <x v="5"/>
    <s v="Keep"/>
    <x v="4"/>
    <n v="1"/>
    <x v="0"/>
  </r>
  <r>
    <x v="640"/>
    <s v="Josiab"/>
    <s v="Her"/>
    <s v="josiab.her@calbaptist.edu"/>
    <s v="California Baptist University"/>
    <d v="2025-11-13T12:42:00"/>
    <d v="2025-11-13T13:09:00"/>
    <x v="609"/>
    <s v="Indstrl Organiztnl Psych"/>
    <x v="3"/>
    <n v="0"/>
    <x v="2"/>
    <x v="4"/>
    <s v="Keep"/>
    <x v="3"/>
    <n v="3"/>
    <x v="1"/>
  </r>
  <r>
    <x v="641"/>
    <s v="Katherine"/>
    <s v="Lee"/>
    <s v="katherineelizabeth.lee@calbaptist.edu"/>
    <s v="California Baptist University"/>
    <d v="2025-11-13T12:52:00"/>
    <d v="2025-11-13T13:01:00"/>
    <x v="610"/>
    <s v="Education"/>
    <x v="0"/>
    <n v="0"/>
    <x v="2"/>
    <x v="9"/>
    <s v="Keep"/>
    <x v="5"/>
    <n v="1"/>
    <x v="0"/>
  </r>
  <r>
    <x v="642"/>
    <s v="Jaylen"/>
    <s v="Trejo"/>
    <s v="jaylen.trejo@calbaptist.edu"/>
    <s v="California Baptist University"/>
    <m/>
    <d v="2025-11-13T13:01:00"/>
    <x v="142"/>
    <s v="Aviation Management"/>
    <x v="1"/>
    <n v="0"/>
    <x v="2"/>
    <x v="2"/>
    <s v="Keep"/>
    <x v="1"/>
    <n v="3"/>
    <x v="1"/>
  </r>
  <r>
    <x v="643"/>
    <s v="Jonathan"/>
    <s v="Lumley"/>
    <s v="jonathan.lumley@calbaptist.edu"/>
    <s v="California Baptist University"/>
    <m/>
    <d v="2025-11-13T13:01:00"/>
    <x v="432"/>
    <s v="Civil Engineering"/>
    <x v="2"/>
    <n v="0"/>
    <x v="2"/>
    <x v="2"/>
    <s v="Keep"/>
    <x v="1"/>
    <n v="2"/>
    <x v="1"/>
  </r>
  <r>
    <x v="644"/>
    <s v="Avianna"/>
    <s v="Carballo"/>
    <s v="aviannai.carballo@calbaptist.edu"/>
    <s v="California Baptist University"/>
    <m/>
    <d v="2025-11-13T13:04:00"/>
    <x v="149"/>
    <s v="Architecture"/>
    <x v="5"/>
    <n v="0"/>
    <x v="2"/>
    <x v="6"/>
    <s v="Keep"/>
    <x v="1"/>
    <n v="2"/>
    <x v="1"/>
  </r>
  <r>
    <x v="645"/>
    <s v="Joshua"/>
    <s v="Ramirez"/>
    <s v="joshuadavid.ramirez@calbaptist.edu"/>
    <s v="California Baptist University"/>
    <m/>
    <d v="2025-11-13T13:07:00"/>
    <x v="532"/>
    <s v="Mechanical Engineering"/>
    <x v="2"/>
    <n v="0"/>
    <x v="2"/>
    <x v="2"/>
    <s v="Keep"/>
    <x v="1"/>
    <n v="2"/>
    <x v="1"/>
  </r>
  <r>
    <x v="646"/>
    <s v="Genesis"/>
    <s v="Ano"/>
    <s v="genesisimani.ano@calbaptist.edu"/>
    <s v="California Baptist University"/>
    <m/>
    <d v="2025-11-13T13:07:00"/>
    <x v="145"/>
    <s v="Strategic Communication"/>
    <x v="2"/>
    <n v="0"/>
    <x v="2"/>
    <x v="1"/>
    <s v="Keep"/>
    <x v="0"/>
    <n v="2"/>
    <x v="1"/>
  </r>
  <r>
    <x v="647"/>
    <s v="Rafaela"/>
    <s v="De Figueiredo"/>
    <s v="rafaelagois.defigueiredo@calbaptist.edu"/>
    <s v="California Baptist University"/>
    <m/>
    <d v="2025-11-13T13:10:00"/>
    <x v="110"/>
    <s v="Political Science"/>
    <x v="2"/>
    <n v="0"/>
    <x v="2"/>
    <x v="1"/>
    <s v="Keep"/>
    <x v="0"/>
    <n v="3"/>
    <x v="1"/>
  </r>
  <r>
    <x v="648"/>
    <s v="Katie"/>
    <s v="Lepe"/>
    <s v="katiealise.lepe@calbaptist.edu"/>
    <s v="California Baptist University"/>
    <m/>
    <d v="2025-11-13T13:10:00"/>
    <x v="611"/>
    <s v="Anthropology"/>
    <x v="2"/>
    <n v="0"/>
    <x v="2"/>
    <x v="1"/>
    <s v="Keep"/>
    <x v="0"/>
    <n v="1"/>
    <x v="0"/>
  </r>
  <r>
    <x v="649"/>
    <s v="Darrin"/>
    <s v="Moss"/>
    <s v="darrinjames.moss@calbaptist.edu"/>
    <s v="California Baptist University"/>
    <m/>
    <d v="2025-11-13T13:12:00"/>
    <x v="612"/>
    <s v="Electrical/Computer Engr"/>
    <x v="4"/>
    <n v="0"/>
    <x v="2"/>
    <x v="2"/>
    <s v="Keep"/>
    <x v="1"/>
    <n v="1"/>
    <x v="0"/>
  </r>
  <r>
    <x v="650"/>
    <s v="Sh'leah"/>
    <s v="Johnson"/>
    <s v="shleahcherylyn.johnson@calbaptist.edu"/>
    <s v="California Baptist University"/>
    <m/>
    <d v="2025-11-13T13:15:00"/>
    <x v="115"/>
    <s v="Finance"/>
    <x v="2"/>
    <n v="0"/>
    <x v="2"/>
    <x v="0"/>
    <s v="Keep"/>
    <x v="0"/>
    <n v="2"/>
    <x v="1"/>
  </r>
  <r>
    <x v="651"/>
    <s v="Brianna"/>
    <s v="Linfoot"/>
    <s v="briannaandrea.linfoot@calbaptist.edu"/>
    <s v="California Baptist University"/>
    <m/>
    <d v="2025-11-13T13:15:00"/>
    <x v="613"/>
    <s v="Nursing"/>
    <x v="2"/>
    <n v="0"/>
    <x v="2"/>
    <x v="8"/>
    <s v="Keep"/>
    <x v="2"/>
    <n v="1"/>
    <x v="0"/>
  </r>
  <r>
    <x v="652"/>
    <s v="Nicolas"/>
    <s v="Valenzuela"/>
    <s v="nicolas.valenzuela@calbaptist.edu"/>
    <s v="California Baptist University"/>
    <m/>
    <d v="2025-11-13T13:18:00"/>
    <x v="614"/>
    <s v="Computer Science"/>
    <x v="5"/>
    <n v="0"/>
    <x v="2"/>
    <x v="2"/>
    <s v="Keep"/>
    <x v="1"/>
    <n v="1"/>
    <x v="0"/>
  </r>
  <r>
    <x v="653"/>
    <s v="Ki-Sang"/>
    <s v="Park"/>
    <s v="kisang.park@calbaptist.edu"/>
    <s v="California Baptist University"/>
    <m/>
    <d v="2025-11-13T13:19:00"/>
    <x v="113"/>
    <s v="Philosophy, Accounting"/>
    <x v="4"/>
    <n v="0"/>
    <x v="2"/>
    <x v="1"/>
    <s v="Keep"/>
    <x v="0"/>
    <n v="4"/>
    <x v="1"/>
  </r>
  <r>
    <x v="654"/>
    <s v="Samantha"/>
    <s v="Upperman"/>
    <s v="samanthalynn.upperman@calbaptist.edu"/>
    <s v="California Baptist University"/>
    <m/>
    <d v="2025-11-13T13:20:00"/>
    <x v="615"/>
    <s v="Graphic Design &amp; Vis Exp"/>
    <x v="4"/>
    <n v="0"/>
    <x v="2"/>
    <x v="6"/>
    <s v="Keep"/>
    <x v="1"/>
    <n v="1"/>
    <x v="0"/>
  </r>
  <r>
    <x v="655"/>
    <s v="Andrew"/>
    <s v="Parker"/>
    <s v="andrewdavid.parker@calbaptist.edu"/>
    <s v="California Baptist University"/>
    <m/>
    <d v="2025-11-13T13:21:00"/>
    <x v="426"/>
    <s v="Civil Engineering"/>
    <x v="1"/>
    <n v="0"/>
    <x v="2"/>
    <x v="2"/>
    <s v="Keep"/>
    <x v="1"/>
    <n v="2"/>
    <x v="1"/>
  </r>
  <r>
    <x v="656"/>
    <s v="Mikayla"/>
    <s v="Van Ness"/>
    <s v="mikaylam.vanness@calbaptist.edu"/>
    <s v="California Baptist University"/>
    <m/>
    <d v="2025-11-13T13:21:00"/>
    <x v="616"/>
    <s v="Criminal Justice"/>
    <x v="2"/>
    <n v="0"/>
    <x v="2"/>
    <x v="1"/>
    <s v="Keep"/>
    <x v="0"/>
    <n v="1"/>
    <x v="0"/>
  </r>
  <r>
    <x v="657"/>
    <s v="Moises"/>
    <s v="Fuentes"/>
    <s v="moisesr.fuentes@calbaptist.edu"/>
    <s v="California Baptist University"/>
    <m/>
    <d v="2025-11-13T13:26:00"/>
    <x v="617"/>
    <s v="Construction Management"/>
    <x v="4"/>
    <n v="0"/>
    <x v="2"/>
    <x v="2"/>
    <s v="Keep"/>
    <x v="1"/>
    <n v="1"/>
    <x v="0"/>
  </r>
  <r>
    <x v="658"/>
    <s v="Andrea"/>
    <s v="Vargas"/>
    <s v="andrea.vargas@calbaptist.edu"/>
    <s v="California Baptist University"/>
    <m/>
    <d v="2025-11-13T13:26:00"/>
    <x v="618"/>
    <s v="Forensic Psychology"/>
    <x v="3"/>
    <n v="0"/>
    <x v="2"/>
    <x v="4"/>
    <s v="Keep"/>
    <x v="3"/>
    <n v="1"/>
    <x v="0"/>
  </r>
  <r>
    <x v="659"/>
    <s v="Jasmine"/>
    <s v="Chavez"/>
    <s v="jasmine.chavez@calbaptist.edu"/>
    <s v="California Baptist University"/>
    <m/>
    <d v="2025-11-13T13:27:00"/>
    <x v="619"/>
    <s v="Political Science"/>
    <x v="4"/>
    <n v="0"/>
    <x v="2"/>
    <x v="1"/>
    <s v="Keep"/>
    <x v="0"/>
    <n v="1"/>
    <x v="0"/>
  </r>
  <r>
    <x v="660"/>
    <s v="Talisa"/>
    <s v="Herrera"/>
    <s v="talisasofia.herrera@calbaptist.edu"/>
    <s v="California Baptist University"/>
    <m/>
    <d v="2025-11-13T13:27:00"/>
    <x v="620"/>
    <s v="Communctn Sci &amp; Disorder"/>
    <x v="1"/>
    <n v="0"/>
    <x v="2"/>
    <x v="5"/>
    <s v="Keep"/>
    <x v="4"/>
    <n v="2"/>
    <x v="1"/>
  </r>
  <r>
    <x v="661"/>
    <s v="Antonio"/>
    <s v="Bowuo"/>
    <s v="aabowuo@yahoo.com"/>
    <s v="California Baptist University"/>
    <m/>
    <d v="2025-11-13T13:33:00"/>
    <x v="621"/>
    <s v="Leadership Studies"/>
    <x v="6"/>
    <n v="0"/>
    <x v="2"/>
    <x v="0"/>
    <s v="Keep"/>
    <x v="0"/>
    <n v="1"/>
    <x v="0"/>
  </r>
  <r>
    <x v="662"/>
    <s v="Melissa"/>
    <s v="Medina"/>
    <s v="melissa.medina1@calbaptist.edu"/>
    <s v="California Baptist University"/>
    <m/>
    <d v="2025-11-13T13:34:00"/>
    <x v="622"/>
    <s v="Business Administration"/>
    <x v="2"/>
    <n v="0"/>
    <x v="2"/>
    <x v="0"/>
    <s v="Keep"/>
    <x v="0"/>
    <n v="1"/>
    <x v="0"/>
  </r>
  <r>
    <x v="663"/>
    <s v="Sirhondes"/>
    <s v="Williams"/>
    <s v="sirhondes.williams@calbaptist.edu"/>
    <s v="California Baptist University"/>
    <m/>
    <d v="2025-11-13T13:35:00"/>
    <x v="623"/>
    <s v="Aviation Management"/>
    <x v="2"/>
    <n v="0"/>
    <x v="2"/>
    <x v="2"/>
    <s v="Keep"/>
    <x v="1"/>
    <n v="1"/>
    <x v="0"/>
  </r>
  <r>
    <x v="664"/>
    <s v="Emily"/>
    <s v="Muro-Ramos"/>
    <s v="emilye.muroramos@calbaptist.edu"/>
    <s v="California Baptist University"/>
    <m/>
    <d v="2025-11-13T13:35:00"/>
    <x v="624"/>
    <s v="Health &amp; Human Sciences, Pre-Nursing Curriculum"/>
    <x v="5"/>
    <n v="0"/>
    <x v="2"/>
    <x v="5"/>
    <s v="Keep"/>
    <x v="4"/>
    <n v="1"/>
    <x v="0"/>
  </r>
  <r>
    <x v="665"/>
    <s v="Victoria"/>
    <s v="Thompson"/>
    <s v="victoriaamber.thompson@calbaptist.edu"/>
    <s v="California Baptist University"/>
    <m/>
    <d v="2025-11-13T13:35:00"/>
    <x v="625"/>
    <s v="Undeclared"/>
    <x v="5"/>
    <n v="0"/>
    <x v="2"/>
    <x v="10"/>
    <s v="Keep"/>
    <x v="6"/>
    <n v="1"/>
    <x v="0"/>
  </r>
  <r>
    <x v="666"/>
    <s v="Lucas"/>
    <s v="Fulce"/>
    <s v="lucaswilliam.fulce@calbaptist.edu"/>
    <s v="California Baptist University"/>
    <m/>
    <d v="2025-11-13T13:37:00"/>
    <x v="626"/>
    <s v="Criminal Justice"/>
    <x v="2"/>
    <n v="0"/>
    <x v="2"/>
    <x v="1"/>
    <s v="Keep"/>
    <x v="0"/>
    <n v="1"/>
    <x v="0"/>
  </r>
  <r>
    <x v="667"/>
    <s v="Damaris"/>
    <s v="Cibrian"/>
    <s v="damaris.cibrian@calbaptist.edu"/>
    <s v="California Baptist University"/>
    <m/>
    <d v="2025-11-13T13:44:00"/>
    <x v="627"/>
    <s v="Pre-Elementary Education"/>
    <x v="5"/>
    <n v="0"/>
    <x v="2"/>
    <x v="9"/>
    <s v="Keep"/>
    <x v="5"/>
    <n v="1"/>
    <x v="0"/>
  </r>
  <r>
    <x v="668"/>
    <s v="Miranda"/>
    <s v="Guerrero"/>
    <s v="mirandaleigh.guerrero@calbaptist.edu"/>
    <s v="California Baptist University"/>
    <m/>
    <d v="2025-11-13T13:49:00"/>
    <x v="628"/>
    <s v="Forensic Psychology"/>
    <x v="3"/>
    <n v="0"/>
    <x v="2"/>
    <x v="4"/>
    <s v="Keep"/>
    <x v="3"/>
    <n v="1"/>
    <x v="0"/>
  </r>
  <r>
    <x v="669"/>
    <s v="Colette"/>
    <s v="Curry"/>
    <s v="coletteelise.curry@calbaptist.edu"/>
    <s v="California Baptist University"/>
    <m/>
    <d v="2025-11-13T13:52:00"/>
    <x v="629"/>
    <s v="Music, Mathematics"/>
    <x v="2"/>
    <n v="0"/>
    <x v="2"/>
    <x v="7"/>
    <s v="Keep"/>
    <x v="5"/>
    <n v="1"/>
    <x v="0"/>
  </r>
  <r>
    <x v="670"/>
    <s v="Angelica"/>
    <s v="Sandoval"/>
    <s v="angelicamarie.sandoval@calbaptist.edu"/>
    <s v="California Baptist University"/>
    <m/>
    <d v="2025-11-13T13:57:00"/>
    <x v="630"/>
    <s v="Philosophy, Psychology"/>
    <x v="2"/>
    <n v="0"/>
    <x v="2"/>
    <x v="1"/>
    <s v="Keep"/>
    <x v="0"/>
    <n v="1"/>
    <x v="0"/>
  </r>
  <r>
    <x v="671"/>
    <s v="Tara Ashley"/>
    <s v="Carino"/>
    <s v="taraashleyi.carino@calbaptist.edu"/>
    <s v="California Baptist University"/>
    <m/>
    <d v="2025-11-13T13:57:00"/>
    <x v="631"/>
    <s v="Psychology"/>
    <x v="2"/>
    <n v="0"/>
    <x v="2"/>
    <x v="4"/>
    <s v="Keep"/>
    <x v="3"/>
    <n v="1"/>
    <x v="0"/>
  </r>
  <r>
    <x v="672"/>
    <s v="Isabella"/>
    <s v="Sharp"/>
    <s v="isabelladanielle.sharp@calbaptist.edu"/>
    <s v="California Baptist University"/>
    <m/>
    <d v="2025-11-13T14:11:00"/>
    <x v="632"/>
    <s v="Nursing"/>
    <x v="2"/>
    <n v="0"/>
    <x v="2"/>
    <x v="8"/>
    <s v="Keep"/>
    <x v="2"/>
    <n v="1"/>
    <x v="0"/>
  </r>
  <r>
    <x v="673"/>
    <s v="Yongqin"/>
    <s v="Wang"/>
    <s v="yongqin.wang@calbaptist.edu"/>
    <s v="California Baptist University"/>
    <m/>
    <d v="2025-11-13T14:15:00"/>
    <x v="633"/>
    <s v="Nursing"/>
    <x v="2"/>
    <n v="0"/>
    <x v="2"/>
    <x v="8"/>
    <s v="Keep"/>
    <x v="2"/>
    <n v="1"/>
    <x v="0"/>
  </r>
  <r>
    <x v="674"/>
    <s v="Jaden"/>
    <s v="Tsang"/>
    <s v="jadenc.tsang@calbaptist.edu"/>
    <s v="California Baptist University"/>
    <m/>
    <d v="2025-11-13T14:18:00"/>
    <x v="634"/>
    <s v="Undeclared"/>
    <x v="5"/>
    <n v="0"/>
    <x v="2"/>
    <x v="10"/>
    <s v="Keep"/>
    <x v="6"/>
    <n v="1"/>
    <x v="0"/>
  </r>
  <r>
    <x v="675"/>
    <s v="Jeruson Paul"/>
    <s v="Chinnathambi"/>
    <s v="jerusonpaul.chinnathambi@calbaptist.edu"/>
    <s v="California Baptist University"/>
    <m/>
    <d v="2025-11-13T14:35:00"/>
    <x v="85"/>
    <s v="Business Administration"/>
    <x v="7"/>
    <n v="0"/>
    <x v="2"/>
    <x v="0"/>
    <s v="Keep"/>
    <x v="0"/>
    <n v="3"/>
    <x v="1"/>
  </r>
  <r>
    <x v="676"/>
    <s v="Desiree"/>
    <s v="Grijalva"/>
    <s v="desireeirene.grijalva@calbaptist.edu"/>
    <s v="California Baptist University"/>
    <d v="2026-01-14T15:45:00"/>
    <d v="2026-03-05T13:53:00"/>
    <x v="635"/>
    <s v="Architecture"/>
    <x v="2"/>
    <n v="0"/>
    <x v="3"/>
    <x v="6"/>
    <s v="Keep"/>
    <x v="1"/>
    <n v="1"/>
    <x v="0"/>
  </r>
  <r>
    <x v="677"/>
    <s v="Josiah"/>
    <s v="Aguilar"/>
    <s v="josiahjuan.aguilar@calbaptist.edu"/>
    <s v="California Baptist University"/>
    <d v="2026-01-21T23:06:00"/>
    <d v="2026-03-05T13:01:00"/>
    <x v="636"/>
    <s v="Architecture"/>
    <x v="3"/>
    <n v="0"/>
    <x v="3"/>
    <x v="6"/>
    <s v="Keep"/>
    <x v="1"/>
    <n v="1"/>
    <x v="0"/>
  </r>
  <r>
    <x v="678"/>
    <s v="Kacey"/>
    <s v="Infante"/>
    <s v="kaceyfabianne.infante@calbaptist.edu"/>
    <s v="California Baptist University"/>
    <d v="2026-01-22T16:10:00"/>
    <d v="2026-03-05T15:27:00"/>
    <x v="637"/>
    <s v="Architecture"/>
    <x v="2"/>
    <n v="0"/>
    <x v="3"/>
    <x v="6"/>
    <s v="Keep"/>
    <x v="1"/>
    <n v="1"/>
    <x v="0"/>
  </r>
  <r>
    <x v="679"/>
    <s v="Ivan"/>
    <s v="Lopez"/>
    <s v="ivana.lopez@calbaptist.edu"/>
    <s v="California Baptist University"/>
    <d v="2026-02-03T10:47:00"/>
    <d v="2026-03-05T14:39:00"/>
    <x v="638"/>
    <s v="Architecture"/>
    <x v="2"/>
    <n v="0"/>
    <x v="3"/>
    <x v="6"/>
    <s v="Keep"/>
    <x v="1"/>
    <n v="1"/>
    <x v="0"/>
  </r>
  <r>
    <x v="680"/>
    <s v="Andrew"/>
    <s v="Guevara"/>
    <s v="andrewgabriel.guevara@calbaptist.edu"/>
    <s v="California Baptist University"/>
    <d v="2026-02-12T23:04:00"/>
    <d v="2026-03-05T15:55:00"/>
    <x v="639"/>
    <s v="Architecture"/>
    <x v="1"/>
    <n v="0"/>
    <x v="3"/>
    <x v="6"/>
    <s v="Keep"/>
    <x v="1"/>
    <n v="1"/>
    <x v="0"/>
  </r>
  <r>
    <x v="681"/>
    <s v="Kaira"/>
    <s v="Prieto"/>
    <s v="kairapearly.prieto@calbaptist.edu"/>
    <s v="California Baptist University"/>
    <d v="2026-02-16T12:16:00"/>
    <d v="2026-03-05T13:14:00"/>
    <x v="640"/>
    <s v="Architecture"/>
    <x v="1"/>
    <n v="0"/>
    <x v="3"/>
    <x v="6"/>
    <s v="Keep"/>
    <x v="1"/>
    <n v="2"/>
    <x v="1"/>
  </r>
  <r>
    <x v="682"/>
    <s v="Grace"/>
    <s v="Oweiss"/>
    <s v="gracehope.oweiss@calbaptist.edu"/>
    <s v="California Baptist University"/>
    <d v="2026-02-17T00:18:00"/>
    <d v="2026-03-05T13:18:00"/>
    <x v="641"/>
    <s v="Architecture"/>
    <x v="2"/>
    <n v="0"/>
    <x v="3"/>
    <x v="6"/>
    <s v="Keep"/>
    <x v="1"/>
    <n v="1"/>
    <x v="0"/>
  </r>
  <r>
    <x v="683"/>
    <s v="Mark"/>
    <s v="Cleary"/>
    <s v="mark.cleary@calbaptist.edu"/>
    <s v="California Baptist University"/>
    <d v="2026-02-17T21:25:00"/>
    <d v="2026-03-05T12:57:00"/>
    <x v="642"/>
    <s v="Architecture"/>
    <x v="2"/>
    <n v="0"/>
    <x v="3"/>
    <x v="6"/>
    <s v="Keep"/>
    <x v="1"/>
    <n v="1"/>
    <x v="0"/>
  </r>
  <r>
    <x v="684"/>
    <s v="Hailey"/>
    <s v="Defferding"/>
    <s v="haileyrae.defferding@calbaptist.edu"/>
    <s v="California Baptist University"/>
    <d v="2026-02-19T09:15:00"/>
    <d v="2026-03-05T15:05:00"/>
    <x v="643"/>
    <s v="Architecture"/>
    <x v="3"/>
    <n v="0"/>
    <x v="3"/>
    <x v="6"/>
    <s v="Keep"/>
    <x v="1"/>
    <n v="1"/>
    <x v="0"/>
  </r>
  <r>
    <x v="685"/>
    <s v="Keira"/>
    <s v="Martin"/>
    <s v="keiraarlene.martin@calbaptist.edu"/>
    <s v="California Baptist University"/>
    <d v="2026-02-19T10:19:00"/>
    <d v="2026-03-05T14:59:00"/>
    <x v="644"/>
    <s v="Architecture"/>
    <x v="1"/>
    <n v="0"/>
    <x v="3"/>
    <x v="6"/>
    <s v="Keep"/>
    <x v="1"/>
    <n v="1"/>
    <x v="0"/>
  </r>
  <r>
    <x v="686"/>
    <s v="Adam"/>
    <s v="Mutschler"/>
    <s v="adamj.mutschler@calbaptist.edu"/>
    <s v="California Baptist University"/>
    <d v="2026-02-20T10:14:00"/>
    <d v="2026-03-05T12:56:00"/>
    <x v="645"/>
    <s v="Architecture"/>
    <x v="3"/>
    <n v="0"/>
    <x v="3"/>
    <x v="6"/>
    <s v="Keep"/>
    <x v="1"/>
    <n v="1"/>
    <x v="0"/>
  </r>
  <r>
    <x v="687"/>
    <s v="Alma"/>
    <s v="Ramos"/>
    <s v="almamicaela.ramos@calbaptist.edu"/>
    <s v="California Baptist University"/>
    <d v="2026-02-21T19:57:00"/>
    <d v="2026-03-05T15:26:00"/>
    <x v="646"/>
    <s v="Architecture"/>
    <x v="2"/>
    <n v="0"/>
    <x v="3"/>
    <x v="6"/>
    <s v="Keep"/>
    <x v="1"/>
    <n v="1"/>
    <x v="0"/>
  </r>
  <r>
    <x v="688"/>
    <s v="Edgar"/>
    <s v="Dominguez Alvarado"/>
    <s v="edgara.dominguezalvarado@calbaptist.edu"/>
    <s v="California Baptist University"/>
    <d v="2026-02-24T11:52:00"/>
    <d v="2026-03-05T13:05:00"/>
    <x v="647"/>
    <s v="Architecture"/>
    <x v="2"/>
    <n v="0"/>
    <x v="3"/>
    <x v="6"/>
    <s v="Keep"/>
    <x v="1"/>
    <n v="1"/>
    <x v="0"/>
  </r>
  <r>
    <x v="689"/>
    <s v="Melissa"/>
    <s v="Gomez"/>
    <s v="melissa.gomez2@calbaptist.edu"/>
    <s v="California Baptist University"/>
    <d v="2026-02-24T14:57:00"/>
    <d v="2026-03-05T13:30:00"/>
    <x v="648"/>
    <s v="Architecture"/>
    <x v="3"/>
    <n v="0"/>
    <x v="3"/>
    <x v="6"/>
    <s v="Keep"/>
    <x v="1"/>
    <n v="1"/>
    <x v="0"/>
  </r>
  <r>
    <x v="690"/>
    <s v="Elianne"/>
    <s v="Wang"/>
    <s v="eliannerenee.wang@calbaptist.edu"/>
    <s v="California Baptist University"/>
    <d v="2026-02-24T17:16:00"/>
    <d v="2026-03-05T13:09:00"/>
    <x v="649"/>
    <s v="Architecture"/>
    <x v="3"/>
    <n v="0"/>
    <x v="3"/>
    <x v="6"/>
    <s v="Keep"/>
    <x v="1"/>
    <n v="1"/>
    <x v="0"/>
  </r>
  <r>
    <x v="691"/>
    <s v="Elias"/>
    <s v="Felix"/>
    <s v="eliasr.felix@calbaptist.edu"/>
    <s v="California Baptist University"/>
    <d v="2026-02-25T18:39:00"/>
    <d v="2026-03-05T15:03:00"/>
    <x v="650"/>
    <s v="Architecture"/>
    <x v="2"/>
    <n v="0"/>
    <x v="3"/>
    <x v="6"/>
    <s v="Keep"/>
    <x v="1"/>
    <n v="1"/>
    <x v="0"/>
  </r>
  <r>
    <x v="692"/>
    <s v="Hannah"/>
    <s v="Pinon"/>
    <s v="hannahadeline.pinon@calbaptist.edu"/>
    <s v="California Baptist University"/>
    <d v="2026-02-26T09:03:00"/>
    <d v="2026-03-05T13:15:00"/>
    <x v="651"/>
    <s v="Architecture"/>
    <x v="2"/>
    <n v="0"/>
    <x v="3"/>
    <x v="6"/>
    <s v="Keep"/>
    <x v="1"/>
    <n v="1"/>
    <x v="0"/>
  </r>
  <r>
    <x v="693"/>
    <s v="Colson"/>
    <s v="Bosman"/>
    <s v="colson.bosman@calbaptist.edu"/>
    <s v="California Baptist University"/>
    <d v="2026-02-26T14:45:00"/>
    <d v="2026-03-05T16:11:00"/>
    <x v="652"/>
    <s v="Architecture"/>
    <x v="2"/>
    <n v="0"/>
    <x v="3"/>
    <x v="6"/>
    <s v="Keep"/>
    <x v="1"/>
    <n v="1"/>
    <x v="0"/>
  </r>
  <r>
    <x v="694"/>
    <s v="Grace"/>
    <s v="Akintimoye"/>
    <s v="gracemodupe.akintimoye@calbaptist.edu"/>
    <s v="California Baptist University"/>
    <d v="2026-02-26T15:45:00"/>
    <d v="2026-03-05T13:16:00"/>
    <x v="653"/>
    <s v="Architecture"/>
    <x v="2"/>
    <n v="0"/>
    <x v="3"/>
    <x v="6"/>
    <s v="Keep"/>
    <x v="1"/>
    <n v="1"/>
    <x v="0"/>
  </r>
  <r>
    <x v="695"/>
    <s v="Angelica"/>
    <s v="Perez"/>
    <s v="angelica.perez2@calbaptist.edu"/>
    <s v="California Baptist University"/>
    <d v="2026-02-26T18:10:00"/>
    <d v="2026-03-05T16:35:00"/>
    <x v="654"/>
    <s v="Architecture"/>
    <x v="2"/>
    <n v="0"/>
    <x v="3"/>
    <x v="6"/>
    <s v="Keep"/>
    <x v="1"/>
    <n v="1"/>
    <x v="0"/>
  </r>
  <r>
    <x v="696"/>
    <s v="Miguel"/>
    <s v="Reyna"/>
    <s v="miguelangel.reyna@calbaptist.edu"/>
    <s v="California Baptist University"/>
    <d v="2026-02-27T08:18:00"/>
    <d v="2026-03-05T14:52:00"/>
    <x v="655"/>
    <s v="Architecture"/>
    <x v="2"/>
    <n v="0"/>
    <x v="3"/>
    <x v="6"/>
    <s v="Keep"/>
    <x v="1"/>
    <n v="1"/>
    <x v="0"/>
  </r>
  <r>
    <x v="697"/>
    <s v="Chris"/>
    <s v="Campos"/>
    <s v="chris.campos@calbaptist.edu"/>
    <s v="California Baptist University"/>
    <d v="2026-02-27T15:33:00"/>
    <d v="2026-03-05T15:10:00"/>
    <x v="656"/>
    <s v="Architecture"/>
    <x v="2"/>
    <n v="0"/>
    <x v="3"/>
    <x v="6"/>
    <s v="Keep"/>
    <x v="1"/>
    <n v="1"/>
    <x v="0"/>
  </r>
  <r>
    <x v="698"/>
    <s v="Jaden"/>
    <s v="Arcos"/>
    <s v="jadenchristian.arcos@calbaptist.edu"/>
    <s v="California Baptist University"/>
    <d v="2026-03-02T12:48:00"/>
    <d v="2026-03-05T15:21:00"/>
    <x v="657"/>
    <s v="Architecture"/>
    <x v="1"/>
    <n v="0"/>
    <x v="3"/>
    <x v="6"/>
    <s v="Keep"/>
    <x v="1"/>
    <n v="1"/>
    <x v="0"/>
  </r>
  <r>
    <x v="699"/>
    <s v="Brennan"/>
    <s v="Cosgrove"/>
    <s v="brennandavid.cosgrove@calbaptist.edu"/>
    <s v="California Baptist University"/>
    <d v="2026-03-02T13:15:00"/>
    <d v="2026-03-05T15:10:00"/>
    <x v="270"/>
    <s v="Civil Engineering"/>
    <x v="1"/>
    <n v="0"/>
    <x v="3"/>
    <x v="2"/>
    <s v="Keep"/>
    <x v="1"/>
    <n v="4"/>
    <x v="1"/>
  </r>
  <r>
    <x v="700"/>
    <s v="Austin"/>
    <s v="De La O"/>
    <s v="austinkai.delao@calbaptist.edu"/>
    <s v="California Baptist University"/>
    <d v="2026-03-02T14:46:00"/>
    <d v="2026-03-05T14:52:00"/>
    <x v="658"/>
    <s v="Architecture"/>
    <x v="2"/>
    <n v="0"/>
    <x v="3"/>
    <x v="6"/>
    <s v="Keep"/>
    <x v="1"/>
    <n v="1"/>
    <x v="0"/>
  </r>
  <r>
    <x v="701"/>
    <s v="Chloe"/>
    <s v="Slemmer"/>
    <s v="chloea.slemmer@calbaptist.edu"/>
    <s v="California Baptist University"/>
    <d v="2026-03-02T15:49:00"/>
    <d v="2026-03-05T13:03:00"/>
    <x v="659"/>
    <s v="Architecture"/>
    <x v="3"/>
    <n v="0"/>
    <x v="3"/>
    <x v="6"/>
    <s v="Keep"/>
    <x v="1"/>
    <n v="1"/>
    <x v="0"/>
  </r>
  <r>
    <x v="702"/>
    <s v="Emma"/>
    <s v="Escobar"/>
    <s v="emmao.escobar@calbaptist.edu"/>
    <s v="California Baptist University"/>
    <d v="2026-03-02T21:06:00"/>
    <d v="2026-03-05T15:10:00"/>
    <x v="660"/>
    <s v="Architecture"/>
    <x v="1"/>
    <n v="0"/>
    <x v="3"/>
    <x v="6"/>
    <s v="Keep"/>
    <x v="1"/>
    <n v="1"/>
    <x v="0"/>
  </r>
  <r>
    <x v="703"/>
    <s v="Luke"/>
    <s v="Marcolesco"/>
    <s v="lukejacob.marcolesco@calbaptist.edu"/>
    <s v="California Baptist University"/>
    <d v="2026-03-04T08:31:00"/>
    <d v="2026-03-05T13:01:00"/>
    <x v="661"/>
    <s v="Architecture"/>
    <x v="2"/>
    <n v="0"/>
    <x v="3"/>
    <x v="6"/>
    <s v="Keep"/>
    <x v="1"/>
    <n v="1"/>
    <x v="0"/>
  </r>
  <r>
    <x v="704"/>
    <s v="Katia"/>
    <s v="Quintero"/>
    <s v="katia.quintero@calbaptist.edu"/>
    <s v="California Baptist University"/>
    <d v="2026-03-04T15:48:00"/>
    <d v="2026-03-05T15:02:00"/>
    <x v="662"/>
    <s v="Architecture"/>
    <x v="1"/>
    <n v="0"/>
    <x v="3"/>
    <x v="6"/>
    <s v="Keep"/>
    <x v="1"/>
    <n v="1"/>
    <x v="0"/>
  </r>
  <r>
    <x v="705"/>
    <s v="Jennifer"/>
    <s v="Camacho"/>
    <s v="jennifer.camacho@calbaptist.edu"/>
    <s v="California Baptist University"/>
    <d v="2026-03-04T15:48:00"/>
    <d v="2026-03-05T15:02:00"/>
    <x v="663"/>
    <s v="Architecture"/>
    <x v="1"/>
    <n v="0"/>
    <x v="3"/>
    <x v="6"/>
    <s v="Keep"/>
    <x v="1"/>
    <n v="1"/>
    <x v="0"/>
  </r>
  <r>
    <x v="706"/>
    <s v="Abigail"/>
    <s v="Garcia"/>
    <s v="abigail.garcia@calbaptist.edu"/>
    <s v="California Baptist University"/>
    <d v="2026-03-04T16:09:00"/>
    <d v="2026-03-05T15:21:00"/>
    <x v="664"/>
    <s v="Architecture"/>
    <x v="1"/>
    <n v="0"/>
    <x v="3"/>
    <x v="6"/>
    <s v="Keep"/>
    <x v="1"/>
    <n v="1"/>
    <x v="0"/>
  </r>
  <r>
    <x v="707"/>
    <s v="Audrey"/>
    <s v="Litteral"/>
    <s v="audreyc.litteral@calbaptist.edu"/>
    <s v="California Baptist University"/>
    <d v="2026-03-04T16:09:00"/>
    <d v="2026-03-05T13:01:00"/>
    <x v="665"/>
    <s v="Architecture"/>
    <x v="3"/>
    <n v="0"/>
    <x v="3"/>
    <x v="6"/>
    <s v="Keep"/>
    <x v="1"/>
    <n v="1"/>
    <x v="0"/>
  </r>
  <r>
    <x v="708"/>
    <s v="Alexy"/>
    <s v="Casas"/>
    <s v="alexygrace.casas@calbaptist.edu"/>
    <s v="California Baptist University"/>
    <d v="2026-03-04T16:16:00"/>
    <d v="2026-03-05T14:58:00"/>
    <x v="666"/>
    <s v="Architecture"/>
    <x v="2"/>
    <n v="0"/>
    <x v="3"/>
    <x v="6"/>
    <s v="Keep"/>
    <x v="1"/>
    <n v="1"/>
    <x v="0"/>
  </r>
  <r>
    <x v="709"/>
    <s v="Juliana"/>
    <s v="Barillas"/>
    <s v="julianabella.barillas@calbaptist.edu"/>
    <s v="California Baptist University"/>
    <d v="2026-03-04T16:18:00"/>
    <d v="2026-03-05T14:58:00"/>
    <x v="667"/>
    <s v="Architecture"/>
    <x v="1"/>
    <n v="0"/>
    <x v="3"/>
    <x v="6"/>
    <s v="Keep"/>
    <x v="1"/>
    <n v="1"/>
    <x v="0"/>
  </r>
  <r>
    <x v="710"/>
    <s v="Maya"/>
    <s v="Adrian"/>
    <s v="maya.adrian@calbaptist.edu"/>
    <s v="California Baptist University"/>
    <d v="2026-03-04T16:19:00"/>
    <d v="2026-03-05T14:59:00"/>
    <x v="668"/>
    <s v="Architecture"/>
    <x v="2"/>
    <n v="0"/>
    <x v="3"/>
    <x v="6"/>
    <s v="Keep"/>
    <x v="1"/>
    <n v="1"/>
    <x v="0"/>
  </r>
  <r>
    <x v="711"/>
    <s v="Nazaire"/>
    <s v="LeBlanc"/>
    <s v="nazaireanthony.leblanc@calbaptist.edu"/>
    <s v="California Baptist University"/>
    <d v="2026-03-04T16:22:00"/>
    <d v="2026-03-05T13:01:00"/>
    <x v="669"/>
    <s v="Architecture"/>
    <x v="2"/>
    <n v="0"/>
    <x v="3"/>
    <x v="6"/>
    <s v="Keep"/>
    <x v="1"/>
    <n v="1"/>
    <x v="0"/>
  </r>
  <r>
    <x v="712"/>
    <s v="Juan"/>
    <s v="Rodriguez"/>
    <s v="juanantonio.rodriguez@calbaptist.edu"/>
    <s v="California Baptist University"/>
    <d v="2026-03-04T16:27:00"/>
    <d v="2026-03-05T13:01:00"/>
    <x v="670"/>
    <s v="Architecture"/>
    <x v="3"/>
    <n v="0"/>
    <x v="3"/>
    <x v="6"/>
    <s v="Keep"/>
    <x v="1"/>
    <n v="1"/>
    <x v="0"/>
  </r>
  <r>
    <x v="713"/>
    <s v="Anna"/>
    <s v="Miller"/>
    <s v="annajane.miller@calbaptist.edu"/>
    <s v="California Baptist University"/>
    <d v="2026-03-04T16:39:00"/>
    <d v="2026-03-05T13:51:00"/>
    <x v="671"/>
    <s v="Architecture"/>
    <x v="2"/>
    <n v="0"/>
    <x v="3"/>
    <x v="6"/>
    <s v="Keep"/>
    <x v="1"/>
    <n v="1"/>
    <x v="0"/>
  </r>
  <r>
    <x v="714"/>
    <s v="Giovanny"/>
    <s v="Alvarez"/>
    <s v="giovannyalexandro.alvarez@calbaptist.edu"/>
    <s v="California Baptist University"/>
    <d v="2026-03-04T17:02:00"/>
    <d v="2026-03-05T15:33:00"/>
    <x v="672"/>
    <s v="Architecture"/>
    <x v="2"/>
    <n v="0"/>
    <x v="3"/>
    <x v="6"/>
    <s v="Keep"/>
    <x v="1"/>
    <n v="1"/>
    <x v="0"/>
  </r>
  <r>
    <x v="715"/>
    <s v="Tristen"/>
    <s v="Promer"/>
    <s v="tristendaniel.promer@calbaptist.edu"/>
    <s v="California Baptist University"/>
    <d v="2026-03-04T17:07:00"/>
    <d v="2026-03-05T15:09:00"/>
    <x v="673"/>
    <s v="Architecture"/>
    <x v="2"/>
    <n v="0"/>
    <x v="3"/>
    <x v="6"/>
    <s v="Keep"/>
    <x v="1"/>
    <n v="1"/>
    <x v="0"/>
  </r>
  <r>
    <x v="716"/>
    <s v="Samantha"/>
    <s v="Jung"/>
    <s v="samanthafaith.jung@calbaptist.edu"/>
    <s v="California Baptist University"/>
    <d v="2026-03-04T17:10:00"/>
    <d v="2026-03-05T14:15:00"/>
    <x v="607"/>
    <s v="Architecture"/>
    <x v="1"/>
    <n v="0"/>
    <x v="3"/>
    <x v="6"/>
    <s v="Keep"/>
    <x v="1"/>
    <n v="2"/>
    <x v="1"/>
  </r>
  <r>
    <x v="717"/>
    <s v="Jimmy"/>
    <s v="Maceda"/>
    <s v="jimmy.maceda@calbaptist.edu"/>
    <s v="California Baptist University"/>
    <d v="2026-03-04T17:45:00"/>
    <d v="2026-03-05T14:52:00"/>
    <x v="674"/>
    <s v="Architecture"/>
    <x v="2"/>
    <n v="0"/>
    <x v="3"/>
    <x v="6"/>
    <s v="Keep"/>
    <x v="1"/>
    <n v="1"/>
    <x v="0"/>
  </r>
  <r>
    <x v="718"/>
    <s v="Oscar"/>
    <s v="Ruiz"/>
    <s v="oscar.ruiz@calbaptist.edu"/>
    <s v="California Baptist University"/>
    <d v="2026-03-04T19:16:00"/>
    <d v="2026-03-05T15:33:00"/>
    <x v="675"/>
    <s v="Architecture"/>
    <x v="2"/>
    <n v="0"/>
    <x v="3"/>
    <x v="6"/>
    <s v="Keep"/>
    <x v="1"/>
    <n v="1"/>
    <x v="0"/>
  </r>
  <r>
    <x v="719"/>
    <s v="Jose"/>
    <s v="Rojas Jr"/>
    <s v="jose.rojasjr@calbaptist.edu"/>
    <s v="California Baptist University"/>
    <d v="2026-03-04T19:16:00"/>
    <d v="2026-03-05T15:36:00"/>
    <x v="676"/>
    <s v="Architecture"/>
    <x v="1"/>
    <n v="0"/>
    <x v="3"/>
    <x v="6"/>
    <s v="Keep"/>
    <x v="1"/>
    <n v="1"/>
    <x v="0"/>
  </r>
  <r>
    <x v="720"/>
    <s v="Matthew"/>
    <s v="Luevano"/>
    <s v="matthewgiovanni.luevano@calbaptist.edu"/>
    <s v="California Baptist University"/>
    <d v="2026-03-04T19:17:00"/>
    <d v="2026-03-05T15:36:00"/>
    <x v="677"/>
    <s v="Architecture"/>
    <x v="1"/>
    <n v="0"/>
    <x v="3"/>
    <x v="6"/>
    <s v="Keep"/>
    <x v="1"/>
    <n v="1"/>
    <x v="0"/>
  </r>
  <r>
    <x v="721"/>
    <s v="Daphne"/>
    <s v="Bird"/>
    <s v="daphnes.bird@calbaptist.edu"/>
    <s v="California Baptist University"/>
    <d v="2026-03-04T21:39:00"/>
    <d v="2026-03-05T13:15:00"/>
    <x v="678"/>
    <s v="Architecture"/>
    <x v="2"/>
    <n v="0"/>
    <x v="3"/>
    <x v="6"/>
    <s v="Keep"/>
    <x v="1"/>
    <n v="1"/>
    <x v="0"/>
  </r>
  <r>
    <x v="722"/>
    <s v="Gaven"/>
    <s v="McGhee"/>
    <s v="gavendavid.mcghee@calbaptist.edu"/>
    <s v="California Baptist University"/>
    <d v="2026-03-04T22:07:00"/>
    <d v="2026-03-05T12:56:00"/>
    <x v="679"/>
    <s v="Architecture"/>
    <x v="3"/>
    <n v="0"/>
    <x v="3"/>
    <x v="6"/>
    <s v="Keep"/>
    <x v="1"/>
    <n v="1"/>
    <x v="0"/>
  </r>
  <r>
    <x v="723"/>
    <s v="Dayana"/>
    <s v="Toledo"/>
    <s v="dayananichole.toledo@calbaptist.edu"/>
    <s v="California Baptist University"/>
    <d v="2026-03-05T03:24:00"/>
    <d v="2026-03-05T13:09:00"/>
    <x v="680"/>
    <s v="Architecture"/>
    <x v="3"/>
    <n v="0"/>
    <x v="3"/>
    <x v="6"/>
    <s v="Keep"/>
    <x v="1"/>
    <n v="1"/>
    <x v="0"/>
  </r>
  <r>
    <x v="724"/>
    <s v="Aly"/>
    <s v="Lara"/>
    <s v="alyssiavictoria.lara@calbaptist.edu"/>
    <s v="California Baptist University"/>
    <d v="2026-03-05T06:27:00"/>
    <d v="2026-03-05T14:59:00"/>
    <x v="681"/>
    <s v="Architecture"/>
    <x v="1"/>
    <n v="0"/>
    <x v="3"/>
    <x v="6"/>
    <s v="Keep"/>
    <x v="1"/>
    <n v="1"/>
    <x v="0"/>
  </r>
  <r>
    <x v="725"/>
    <s v="Erik"/>
    <s v="O Pesqueda"/>
    <s v="erik.opesqueda@calbaptist.edu"/>
    <s v="California Baptist University"/>
    <d v="2026-03-05T08:40:00"/>
    <d v="2026-03-05T14:55:00"/>
    <x v="682"/>
    <s v="Architecture"/>
    <x v="2"/>
    <n v="0"/>
    <x v="3"/>
    <x v="6"/>
    <s v="Keep"/>
    <x v="1"/>
    <n v="1"/>
    <x v="0"/>
  </r>
  <r>
    <x v="726"/>
    <s v="Idannia"/>
    <s v="Arriaga"/>
    <s v="idanniaivette.arriaga@calbaptist.edu"/>
    <s v="California Baptist University"/>
    <d v="2026-03-05T08:49:00"/>
    <d v="2026-03-05T14:00:00"/>
    <x v="683"/>
    <s v="Architecture"/>
    <x v="2"/>
    <n v="0"/>
    <x v="3"/>
    <x v="6"/>
    <s v="Keep"/>
    <x v="1"/>
    <n v="1"/>
    <x v="0"/>
  </r>
  <r>
    <x v="727"/>
    <s v="McLane"/>
    <s v="Edge"/>
    <s v="mclanedearing.edge@calbaptist.edu"/>
    <s v="California Baptist University"/>
    <d v="2026-03-05T09:34:00"/>
    <d v="2026-03-05T12:38:00"/>
    <x v="684"/>
    <s v="Architecture"/>
    <x v="3"/>
    <n v="0"/>
    <x v="3"/>
    <x v="6"/>
    <s v="Keep"/>
    <x v="1"/>
    <n v="1"/>
    <x v="0"/>
  </r>
  <r>
    <x v="728"/>
    <s v="Nathaniel"/>
    <s v="Fister"/>
    <s v="nathanielryan.fister@calbaptist.edu"/>
    <s v="California Baptist University"/>
    <d v="2026-03-05T11:37:00"/>
    <d v="2026-03-05T12:56:00"/>
    <x v="685"/>
    <s v="Architecture"/>
    <x v="3"/>
    <n v="0"/>
    <x v="3"/>
    <x v="6"/>
    <s v="Keep"/>
    <x v="1"/>
    <n v="1"/>
    <x v="0"/>
  </r>
  <r>
    <x v="729"/>
    <s v="Martin"/>
    <s v="Calvillo"/>
    <s v="martinroberto.calvillo@calbaptist.edu"/>
    <s v="California Baptist University"/>
    <m/>
    <d v="2026-03-05T13:01:00"/>
    <x v="686"/>
    <s v="Architecture"/>
    <x v="3"/>
    <n v="0"/>
    <x v="3"/>
    <x v="6"/>
    <s v="Keep"/>
    <x v="1"/>
    <n v="1"/>
    <x v="0"/>
  </r>
  <r>
    <x v="730"/>
    <s v="Francesca"/>
    <s v="Arredondo Henry"/>
    <s v="francescanicole.arredondohenry@calbaptist.edu"/>
    <s v="California Baptist University"/>
    <m/>
    <d v="2026-03-05T13:01:00"/>
    <x v="687"/>
    <s v="Architecture"/>
    <x v="3"/>
    <n v="0"/>
    <x v="3"/>
    <x v="6"/>
    <s v="Keep"/>
    <x v="1"/>
    <n v="1"/>
    <x v="0"/>
  </r>
  <r>
    <x v="731"/>
    <s v="Nikolas"/>
    <s v="Kaiser"/>
    <s v="nikolaskeelan.kaiser@calbaptist.edu"/>
    <s v="California Baptist University"/>
    <m/>
    <d v="2026-03-05T13:01:00"/>
    <x v="688"/>
    <s v="Architecture"/>
    <x v="3"/>
    <n v="0"/>
    <x v="3"/>
    <x v="6"/>
    <s v="Keep"/>
    <x v="1"/>
    <n v="1"/>
    <x v="0"/>
  </r>
  <r>
    <x v="732"/>
    <s v="Bianca"/>
    <s v="Ortiz"/>
    <s v="biancamarie.ortiz@calbaptist.edu"/>
    <s v="California Baptist University"/>
    <m/>
    <d v="2026-03-05T13:02:00"/>
    <x v="689"/>
    <s v="Architecture"/>
    <x v="3"/>
    <n v="0"/>
    <x v="3"/>
    <x v="6"/>
    <s v="Keep"/>
    <x v="1"/>
    <n v="1"/>
    <x v="0"/>
  </r>
  <r>
    <x v="733"/>
    <s v="Khalila"/>
    <s v="Valdez"/>
    <s v="khalilajeslyn.valdez@calbaptist.edu"/>
    <s v="California Baptist University"/>
    <m/>
    <d v="2026-03-05T13:05:00"/>
    <x v="690"/>
    <s v="Architecture"/>
    <x v="3"/>
    <n v="0"/>
    <x v="3"/>
    <x v="6"/>
    <s v="Keep"/>
    <x v="1"/>
    <n v="1"/>
    <x v="0"/>
  </r>
  <r>
    <x v="734"/>
    <s v="Alec"/>
    <s v="Berghorst"/>
    <s v="alecj.berghorst@calbaptist.edu"/>
    <s v="California Baptist University"/>
    <m/>
    <d v="2026-03-05T13:05:00"/>
    <x v="468"/>
    <s v="Architecture"/>
    <x v="3"/>
    <n v="0"/>
    <x v="3"/>
    <x v="6"/>
    <s v="Keep"/>
    <x v="1"/>
    <n v="2"/>
    <x v="1"/>
  </r>
  <r>
    <x v="735"/>
    <s v="Allyson"/>
    <s v="McCormick"/>
    <s v="allysongayl.mccormick@calbaptist.edu"/>
    <s v="California Baptist University"/>
    <m/>
    <d v="2026-03-05T13:06:00"/>
    <x v="691"/>
    <s v="Architecture"/>
    <x v="3"/>
    <n v="0"/>
    <x v="3"/>
    <x v="6"/>
    <s v="Keep"/>
    <x v="1"/>
    <n v="1"/>
    <x v="0"/>
  </r>
  <r>
    <x v="736"/>
    <s v="Gabriela"/>
    <s v="Valero"/>
    <s v="gabrielae.valero@calbaptist.edu"/>
    <s v="California Baptist University"/>
    <m/>
    <d v="2026-03-05T13:07:00"/>
    <x v="692"/>
    <s v="Architecture"/>
    <x v="3"/>
    <n v="0"/>
    <x v="3"/>
    <x v="6"/>
    <s v="Keep"/>
    <x v="1"/>
    <n v="1"/>
    <x v="0"/>
  </r>
  <r>
    <x v="737"/>
    <s v="Ricardo"/>
    <s v="Vargas-Silva"/>
    <s v="ricardo.vargassilva@calbaptist.edu"/>
    <s v="California Baptist University"/>
    <m/>
    <d v="2026-03-05T13:09:00"/>
    <x v="469"/>
    <s v="Architecture"/>
    <x v="3"/>
    <n v="0"/>
    <x v="3"/>
    <x v="6"/>
    <s v="Keep"/>
    <x v="1"/>
    <n v="2"/>
    <x v="1"/>
  </r>
  <r>
    <x v="738"/>
    <s v="Elianne"/>
    <s v="Wang"/>
    <s v="743452@calbaptist.edu"/>
    <s v="California Baptist University"/>
    <m/>
    <d v="2026-03-05T13:09:00"/>
    <x v="693"/>
    <s v="Interior Design"/>
    <x v="8"/>
    <n v="0"/>
    <x v="3"/>
    <x v="6"/>
    <s v="Keep"/>
    <x v="1"/>
    <n v="1"/>
    <x v="0"/>
  </r>
  <r>
    <x v="739"/>
    <s v="Rania"/>
    <s v="Vace"/>
    <s v="rania.vace@calbaptist.edu"/>
    <s v="California Baptist University"/>
    <m/>
    <d v="2026-03-05T13:11:00"/>
    <x v="694"/>
    <s v="Architecture"/>
    <x v="3"/>
    <n v="0"/>
    <x v="3"/>
    <x v="6"/>
    <s v="Keep"/>
    <x v="1"/>
    <n v="1"/>
    <x v="0"/>
  </r>
  <r>
    <x v="740"/>
    <s v="Sarah"/>
    <s v="Schober"/>
    <s v="sarahcatherine.schober@calbaptist.edu"/>
    <s v="California Baptist University"/>
    <m/>
    <d v="2026-03-05T13:17:00"/>
    <x v="695"/>
    <s v="Architecture"/>
    <x v="3"/>
    <n v="0"/>
    <x v="3"/>
    <x v="6"/>
    <s v="Keep"/>
    <x v="1"/>
    <n v="1"/>
    <x v="0"/>
  </r>
  <r>
    <x v="741"/>
    <s v="Alexa"/>
    <s v="Adams"/>
    <s v="alexalynn.adams@calbaptist.edu"/>
    <s v="California Baptist University"/>
    <m/>
    <d v="2026-03-05T13:18:00"/>
    <x v="696"/>
    <s v="Architecture"/>
    <x v="2"/>
    <n v="0"/>
    <x v="3"/>
    <x v="6"/>
    <s v="Keep"/>
    <x v="1"/>
    <n v="1"/>
    <x v="0"/>
  </r>
  <r>
    <x v="742"/>
    <s v="Haylen"/>
    <s v="Hyon"/>
    <s v="haylen.hyon@calbaptist.edu"/>
    <s v="California Baptist University"/>
    <m/>
    <d v="2026-03-05T13:18:00"/>
    <x v="697"/>
    <s v="Architecture"/>
    <x v="2"/>
    <n v="0"/>
    <x v="3"/>
    <x v="6"/>
    <s v="Keep"/>
    <x v="1"/>
    <n v="1"/>
    <x v="0"/>
  </r>
  <r>
    <x v="743"/>
    <s v="Sandrine"/>
    <s v="Rouhana"/>
    <s v="sandrine.rouhana@calbaptist.edu"/>
    <s v="California Baptist University"/>
    <m/>
    <d v="2026-03-05T13:18:00"/>
    <x v="698"/>
    <s v="Architecture"/>
    <x v="2"/>
    <n v="0"/>
    <x v="3"/>
    <x v="6"/>
    <s v="Keep"/>
    <x v="1"/>
    <n v="1"/>
    <x v="0"/>
  </r>
  <r>
    <x v="744"/>
    <s v="Jose"/>
    <s v="Estenoz Martiz"/>
    <s v="joseorlando.estenozmartiz@calbaptist.edu"/>
    <s v="California Baptist University"/>
    <m/>
    <d v="2026-03-05T13:20:00"/>
    <x v="699"/>
    <s v="Architecture"/>
    <x v="3"/>
    <n v="0"/>
    <x v="3"/>
    <x v="6"/>
    <s v="Keep"/>
    <x v="1"/>
    <n v="1"/>
    <x v="0"/>
  </r>
  <r>
    <x v="745"/>
    <s v="Bryan"/>
    <s v="Lopez"/>
    <s v="bryanalexis.lopez@calbaptist.edu"/>
    <s v="California Baptist University"/>
    <m/>
    <d v="2026-03-05T13:21:00"/>
    <x v="700"/>
    <s v="Architecture"/>
    <x v="2"/>
    <n v="0"/>
    <x v="3"/>
    <x v="6"/>
    <s v="Keep"/>
    <x v="1"/>
    <n v="1"/>
    <x v="0"/>
  </r>
  <r>
    <x v="746"/>
    <s v="Shaelynn"/>
    <s v="Voigts"/>
    <s v="shaelynns.voigts@calbaptist.edu"/>
    <s v="California Baptist University"/>
    <m/>
    <d v="2026-03-05T13:22:00"/>
    <x v="701"/>
    <s v="Architecture"/>
    <x v="3"/>
    <n v="0"/>
    <x v="3"/>
    <x v="6"/>
    <s v="Keep"/>
    <x v="1"/>
    <n v="1"/>
    <x v="0"/>
  </r>
  <r>
    <x v="747"/>
    <s v="Huesen"/>
    <s v="Paul"/>
    <s v="paultyler.huesen@calbaptist.edu"/>
    <s v="California Baptist University"/>
    <m/>
    <d v="2026-03-05T13:22:00"/>
    <x v="702"/>
    <s v="Civil Engineering"/>
    <x v="1"/>
    <n v="0"/>
    <x v="3"/>
    <x v="2"/>
    <s v="Keep"/>
    <x v="1"/>
    <n v="2"/>
    <x v="1"/>
  </r>
  <r>
    <x v="748"/>
    <s v="Miranda"/>
    <s v="Eddins"/>
    <s v="mirandac.eddins@calbaptist.edu"/>
    <s v="California Baptist University"/>
    <m/>
    <d v="2026-03-05T13:24:00"/>
    <x v="703"/>
    <s v="Architecture"/>
    <x v="3"/>
    <n v="0"/>
    <x v="3"/>
    <x v="6"/>
    <s v="Keep"/>
    <x v="1"/>
    <n v="1"/>
    <x v="0"/>
  </r>
  <r>
    <x v="749"/>
    <s v="Jasmine"/>
    <s v="Mendenhall"/>
    <s v="jasminen.mendenhall@calbaptist.edu"/>
    <s v="California Baptist University"/>
    <m/>
    <d v="2026-03-05T13:26:00"/>
    <x v="704"/>
    <s v="Interior Design"/>
    <x v="4"/>
    <n v="0"/>
    <x v="3"/>
    <x v="6"/>
    <s v="Keep"/>
    <x v="1"/>
    <n v="1"/>
    <x v="0"/>
  </r>
  <r>
    <x v="750"/>
    <s v="Ennis"/>
    <s v="Lennear"/>
    <s v="ennisjoseph.lennear@calbaptist.edu"/>
    <s v="California Baptist University"/>
    <m/>
    <d v="2026-03-05T13:44:00"/>
    <x v="705"/>
    <s v="Architecture"/>
    <x v="5"/>
    <n v="0"/>
    <x v="3"/>
    <x v="6"/>
    <s v="Keep"/>
    <x v="1"/>
    <n v="1"/>
    <x v="0"/>
  </r>
  <r>
    <x v="751"/>
    <s v="Andrea"/>
    <s v="Martinez"/>
    <s v="andreanatalia.martinez@calbaptist.edu"/>
    <s v="California Baptist University"/>
    <m/>
    <d v="2026-03-05T13:55:00"/>
    <x v="706"/>
    <s v="Architecture"/>
    <x v="2"/>
    <n v="0"/>
    <x v="3"/>
    <x v="6"/>
    <s v="Keep"/>
    <x v="1"/>
    <n v="1"/>
    <x v="0"/>
  </r>
  <r>
    <x v="752"/>
    <s v="Reetvy"/>
    <s v="Patel"/>
    <s v="reetvyhiren.patel@calbaptist.edu"/>
    <s v="California Baptist University"/>
    <m/>
    <d v="2026-03-05T14:00:00"/>
    <x v="574"/>
    <s v="Architecture"/>
    <x v="2"/>
    <n v="0"/>
    <x v="3"/>
    <x v="6"/>
    <s v="Keep"/>
    <x v="1"/>
    <n v="3"/>
    <x v="1"/>
  </r>
  <r>
    <x v="753"/>
    <s v="Pricilla"/>
    <s v="Lopez"/>
    <s v="pricillalynn.lopez@calbaptist.edu"/>
    <s v="California Baptist University"/>
    <m/>
    <d v="2026-03-05T14:23:00"/>
    <x v="707"/>
    <s v="Architecture"/>
    <x v="5"/>
    <n v="0"/>
    <x v="3"/>
    <x v="6"/>
    <s v="Keep"/>
    <x v="1"/>
    <n v="2"/>
    <x v="1"/>
  </r>
  <r>
    <x v="754"/>
    <s v="Johnmark"/>
    <s v="Mendoza"/>
    <s v="johnmark.mendoza@calbaptist.edu"/>
    <s v="California Baptist University"/>
    <m/>
    <d v="2026-03-05T14:30:00"/>
    <x v="708"/>
    <s v="Architecture"/>
    <x v="3"/>
    <n v="0"/>
    <x v="3"/>
    <x v="6"/>
    <s v="Keep"/>
    <x v="1"/>
    <n v="1"/>
    <x v="0"/>
  </r>
  <r>
    <x v="755"/>
    <s v="Rodrigo"/>
    <s v="Padilla"/>
    <s v="rodrigorito.padilla@calbaptist.edu"/>
    <s v="California Baptist University"/>
    <m/>
    <d v="2026-03-05T14:50:00"/>
    <x v="709"/>
    <s v="Architecture"/>
    <x v="2"/>
    <n v="0"/>
    <x v="3"/>
    <x v="6"/>
    <s v="Keep"/>
    <x v="1"/>
    <n v="1"/>
    <x v="0"/>
  </r>
  <r>
    <x v="756"/>
    <s v="Christopher"/>
    <s v="Bass"/>
    <s v="christophersantiago.bass@calbaptist.edu"/>
    <s v="California Baptist University"/>
    <m/>
    <d v="2026-03-05T14:59:00"/>
    <x v="710"/>
    <s v="Architecture"/>
    <x v="1"/>
    <n v="0"/>
    <x v="3"/>
    <x v="6"/>
    <s v="Keep"/>
    <x v="1"/>
    <n v="1"/>
    <x v="0"/>
  </r>
  <r>
    <x v="757"/>
    <s v="Luke"/>
    <s v="Hall"/>
    <s v="lukej.hall@calbaptist.edu"/>
    <s v="California Baptist University"/>
    <m/>
    <d v="2026-03-05T14:59:00"/>
    <x v="711"/>
    <s v="Architecture"/>
    <x v="1"/>
    <n v="0"/>
    <x v="3"/>
    <x v="6"/>
    <s v="Keep"/>
    <x v="1"/>
    <n v="1"/>
    <x v="0"/>
  </r>
  <r>
    <x v="758"/>
    <s v="Leopoldo"/>
    <s v="Martinez Ramirez"/>
    <s v="leopoldodejesus.martinezramirez@calbaptist.edu"/>
    <s v="California Baptist University"/>
    <m/>
    <d v="2026-03-05T15:01:00"/>
    <x v="712"/>
    <s v="Architecture"/>
    <x v="1"/>
    <n v="0"/>
    <x v="3"/>
    <x v="6"/>
    <s v="Keep"/>
    <x v="1"/>
    <n v="1"/>
    <x v="0"/>
  </r>
  <r>
    <x v="759"/>
    <s v="Alejandro"/>
    <s v="Cruz"/>
    <s v="alejandromanuel.cruz@calbaptist.edu"/>
    <s v="California Baptist University"/>
    <m/>
    <d v="2026-03-05T15:01:00"/>
    <x v="713"/>
    <s v="Architecture"/>
    <x v="2"/>
    <n v="0"/>
    <x v="3"/>
    <x v="6"/>
    <s v="Keep"/>
    <x v="1"/>
    <n v="1"/>
    <x v="0"/>
  </r>
  <r>
    <x v="760"/>
    <s v="Samantha"/>
    <s v="Barcelo"/>
    <s v="samanthaj.barcelo@calbaptist.edu"/>
    <s v="California Baptist University"/>
    <m/>
    <d v="2026-03-05T15:02:00"/>
    <x v="714"/>
    <s v="Architecture"/>
    <x v="1"/>
    <n v="0"/>
    <x v="3"/>
    <x v="6"/>
    <s v="Keep"/>
    <x v="1"/>
    <n v="1"/>
    <x v="0"/>
  </r>
  <r>
    <x v="761"/>
    <s v="Maxwell"/>
    <s v="Clements"/>
    <s v="maxwellvaughn.clements@calbaptist.edu"/>
    <s v="California Baptist University"/>
    <m/>
    <d v="2026-03-05T15:04:00"/>
    <x v="715"/>
    <s v="Architecture"/>
    <x v="1"/>
    <n v="0"/>
    <x v="3"/>
    <x v="6"/>
    <s v="Keep"/>
    <x v="1"/>
    <n v="1"/>
    <x v="0"/>
  </r>
  <r>
    <x v="762"/>
    <s v="Gavin"/>
    <s v="Baker"/>
    <s v="gavinjacob.baker@calbaptist.edu"/>
    <s v="California Baptist University"/>
    <m/>
    <d v="2026-03-05T15:04:00"/>
    <x v="716"/>
    <s v="Architecture"/>
    <x v="1"/>
    <n v="0"/>
    <x v="3"/>
    <x v="6"/>
    <s v="Keep"/>
    <x v="1"/>
    <n v="1"/>
    <x v="0"/>
  </r>
  <r>
    <x v="763"/>
    <s v="Amador"/>
    <s v="Vega"/>
    <s v="amadornicholas.vega@calbaptist.edu"/>
    <s v="California Baptist University"/>
    <m/>
    <d v="2026-03-05T15:06:00"/>
    <x v="717"/>
    <s v="Architecture"/>
    <x v="2"/>
    <n v="0"/>
    <x v="3"/>
    <x v="6"/>
    <s v="Keep"/>
    <x v="1"/>
    <n v="1"/>
    <x v="0"/>
  </r>
  <r>
    <x v="764"/>
    <s v="Ryan"/>
    <s v="Macias"/>
    <s v="ryansean.macias@calbaptist.edu"/>
    <s v="California Baptist University"/>
    <m/>
    <d v="2026-03-05T15:07:00"/>
    <x v="718"/>
    <s v="Architecture"/>
    <x v="2"/>
    <n v="0"/>
    <x v="3"/>
    <x v="6"/>
    <s v="Keep"/>
    <x v="1"/>
    <n v="1"/>
    <x v="0"/>
  </r>
  <r>
    <x v="765"/>
    <s v="Monica"/>
    <s v="Anis"/>
    <s v="monicamohsen.anis@calbaptist.edu"/>
    <s v="California Baptist University"/>
    <m/>
    <d v="2026-03-05T15:09:00"/>
    <x v="719"/>
    <s v="Architecture"/>
    <x v="2"/>
    <n v="0"/>
    <x v="3"/>
    <x v="6"/>
    <s v="Keep"/>
    <x v="1"/>
    <n v="1"/>
    <x v="0"/>
  </r>
  <r>
    <x v="766"/>
    <s v="Troy"/>
    <s v="Riley"/>
    <s v="troy.riley@calbaptist.edu"/>
    <s v="California Baptist University"/>
    <m/>
    <d v="2026-03-05T15:13:00"/>
    <x v="720"/>
    <s v="Architecture"/>
    <x v="1"/>
    <n v="0"/>
    <x v="3"/>
    <x v="6"/>
    <s v="Keep"/>
    <x v="1"/>
    <n v="1"/>
    <x v="0"/>
  </r>
  <r>
    <x v="767"/>
    <s v="Gisele"/>
    <s v="Durkin"/>
    <s v="giseledavina.durkin@calbaptist.edu"/>
    <s v="California Baptist University"/>
    <m/>
    <d v="2026-03-05T15:15:00"/>
    <x v="721"/>
    <s v="Architecture"/>
    <x v="2"/>
    <n v="0"/>
    <x v="3"/>
    <x v="6"/>
    <s v="Keep"/>
    <x v="1"/>
    <n v="1"/>
    <x v="0"/>
  </r>
  <r>
    <x v="768"/>
    <s v="Andrea"/>
    <s v="Marquez"/>
    <s v="andreal.marquez@calbaptist.edu"/>
    <s v="California Baptist University"/>
    <m/>
    <d v="2026-03-05T15:15:00"/>
    <x v="722"/>
    <s v="Architecture"/>
    <x v="2"/>
    <n v="0"/>
    <x v="3"/>
    <x v="6"/>
    <s v="Keep"/>
    <x v="1"/>
    <n v="1"/>
    <x v="0"/>
  </r>
  <r>
    <x v="769"/>
    <s v="Lisa"/>
    <s v="Winchell"/>
    <s v="lisaelizabeth.winchell@calbaptist.edu"/>
    <s v="California Baptist University"/>
    <m/>
    <d v="2026-03-05T15:16:00"/>
    <x v="723"/>
    <s v="Architecture"/>
    <x v="1"/>
    <n v="0"/>
    <x v="3"/>
    <x v="6"/>
    <s v="Keep"/>
    <x v="1"/>
    <n v="1"/>
    <x v="0"/>
  </r>
  <r>
    <x v="770"/>
    <s v="Adriell"/>
    <s v="Ramos"/>
    <s v="adriellsatryadhira.ramos@calbaptist.edu"/>
    <s v="California Baptist University"/>
    <m/>
    <d v="2026-03-05T15:20:00"/>
    <x v="724"/>
    <s v="Architecture"/>
    <x v="4"/>
    <n v="0"/>
    <x v="3"/>
    <x v="6"/>
    <s v="Keep"/>
    <x v="1"/>
    <n v="1"/>
    <x v="0"/>
  </r>
  <r>
    <x v="771"/>
    <s v="Dean"/>
    <s v="Muller Peleo"/>
    <s v="deanfrances.mullerpeleo@calbaptist.edu"/>
    <s v="California Baptist University"/>
    <m/>
    <d v="2026-03-05T15:20:00"/>
    <x v="725"/>
    <s v="Architecture"/>
    <x v="4"/>
    <n v="0"/>
    <x v="3"/>
    <x v="6"/>
    <s v="Keep"/>
    <x v="1"/>
    <n v="1"/>
    <x v="0"/>
  </r>
  <r>
    <x v="772"/>
    <s v="Edmar"/>
    <s v="Hernandez"/>
    <s v="edmara.hernandez@calbaptist.edu"/>
    <s v="California Baptist University"/>
    <m/>
    <d v="2026-03-05T15:20:00"/>
    <x v="726"/>
    <s v="Architecture"/>
    <x v="4"/>
    <n v="0"/>
    <x v="3"/>
    <x v="6"/>
    <s v="Keep"/>
    <x v="1"/>
    <n v="1"/>
    <x v="0"/>
  </r>
  <r>
    <x v="773"/>
    <s v="Jaydon"/>
    <s v="Miller"/>
    <s v="jaydon.miller@calbaptist.edu"/>
    <s v="California Baptist University"/>
    <m/>
    <d v="2026-03-05T15:21:00"/>
    <x v="727"/>
    <s v="Architecture"/>
    <x v="2"/>
    <n v="0"/>
    <x v="3"/>
    <x v="6"/>
    <s v="Keep"/>
    <x v="1"/>
    <n v="1"/>
    <x v="0"/>
  </r>
  <r>
    <x v="774"/>
    <s v="Brian"/>
    <s v="Atsma"/>
    <s v="brianray.atsma@calbaptist.edu"/>
    <s v="California Baptist University"/>
    <m/>
    <d v="2026-03-05T15:22:00"/>
    <x v="728"/>
    <s v="Architecture"/>
    <x v="1"/>
    <n v="0"/>
    <x v="3"/>
    <x v="6"/>
    <s v="Keep"/>
    <x v="1"/>
    <n v="1"/>
    <x v="0"/>
  </r>
  <r>
    <x v="775"/>
    <s v="Kyle"/>
    <s v="Lemon"/>
    <s v="kylealexander.lemon@calbaptist.edu"/>
    <s v="California Baptist University"/>
    <m/>
    <d v="2026-03-05T15:34:00"/>
    <x v="729"/>
    <s v="Architecture"/>
    <x v="2"/>
    <n v="0"/>
    <x v="3"/>
    <x v="6"/>
    <s v="Keep"/>
    <x v="1"/>
    <n v="1"/>
    <x v="0"/>
  </r>
  <r>
    <x v="776"/>
    <s v="Hannah"/>
    <s v="Ma"/>
    <s v="hannahkawai.ma@calbaptist.edu"/>
    <s v="California Baptist University"/>
    <m/>
    <d v="2026-03-05T15:34:00"/>
    <x v="730"/>
    <s v="Interior Design"/>
    <x v="2"/>
    <n v="0"/>
    <x v="3"/>
    <x v="6"/>
    <s v="Keep"/>
    <x v="1"/>
    <n v="1"/>
    <x v="0"/>
  </r>
  <r>
    <x v="777"/>
    <s v="Diana"/>
    <s v="Sandoval"/>
    <s v="diana.sandoval@calbaptist.edu"/>
    <s v="California Baptist University"/>
    <m/>
    <d v="2026-03-05T15:35:00"/>
    <x v="731"/>
    <s v="Architecture"/>
    <x v="2"/>
    <n v="0"/>
    <x v="3"/>
    <x v="6"/>
    <s v="Keep"/>
    <x v="1"/>
    <n v="1"/>
    <x v="0"/>
  </r>
  <r>
    <x v="778"/>
    <s v="Joshua"/>
    <s v="Romero"/>
    <s v="joshua.romero@calbaptist.edu"/>
    <s v="California Baptist University"/>
    <m/>
    <d v="2026-03-05T15:56:00"/>
    <x v="732"/>
    <s v="Architecture"/>
    <x v="2"/>
    <n v="0"/>
    <x v="3"/>
    <x v="6"/>
    <s v="Keep"/>
    <x v="1"/>
    <n v="1"/>
    <x v="0"/>
  </r>
  <r>
    <x v="779"/>
    <s v="Steven"/>
    <s v="Bothof"/>
    <s v="stevengerrit.bothof@calbaptist.edu"/>
    <s v="California Baptist University"/>
    <m/>
    <d v="2026-03-05T15:57:00"/>
    <x v="733"/>
    <s v="Architecture"/>
    <x v="2"/>
    <n v="0"/>
    <x v="3"/>
    <x v="6"/>
    <s v="Keep"/>
    <x v="1"/>
    <n v="1"/>
    <x v="0"/>
  </r>
  <r>
    <x v="780"/>
    <s v="Emilie"/>
    <s v="Salazar"/>
    <s v="emiliem.salazar@calbaptist.edu"/>
    <s v="California Baptist University"/>
    <m/>
    <d v="2026-03-05T15:58:00"/>
    <x v="152"/>
    <s v="Architecture"/>
    <x v="5"/>
    <n v="0"/>
    <x v="3"/>
    <x v="6"/>
    <s v="Keep"/>
    <x v="1"/>
    <n v="2"/>
    <x v="1"/>
  </r>
  <r>
    <x v="781"/>
    <s v="Ethan"/>
    <s v="Yepez"/>
    <s v="ethanlukas.yepez@calbaptist.edu"/>
    <s v="California Baptist University"/>
    <m/>
    <d v="2026-03-05T16:01:00"/>
    <x v="734"/>
    <s v="Construction Management"/>
    <x v="4"/>
    <n v="0"/>
    <x v="3"/>
    <x v="2"/>
    <s v="Keep"/>
    <x v="1"/>
    <n v="1"/>
    <x v="0"/>
  </r>
  <r>
    <x v="782"/>
    <s v="Precious"/>
    <s v="Dondiego"/>
    <s v="precious.dondiego@calbaptist.edu"/>
    <s v="California Baptist University"/>
    <m/>
    <d v="2026-03-05T16:03:00"/>
    <x v="735"/>
    <s v="Interior Design"/>
    <x v="2"/>
    <n v="0"/>
    <x v="3"/>
    <x v="6"/>
    <s v="Keep"/>
    <x v="1"/>
    <n v="1"/>
    <x v="0"/>
  </r>
  <r>
    <x v="783"/>
    <s v="Brittany"/>
    <s v="Hernandez"/>
    <s v="brittany.hernandez@calbaptist.edu"/>
    <s v="California Baptist University"/>
    <m/>
    <d v="2026-03-05T16:10:00"/>
    <x v="736"/>
    <s v="Interior Design"/>
    <x v="2"/>
    <n v="0"/>
    <x v="3"/>
    <x v="6"/>
    <s v="Keep"/>
    <x v="1"/>
    <n v="1"/>
    <x v="0"/>
  </r>
  <r>
    <x v="784"/>
    <s v="Diego"/>
    <s v="Sanchez"/>
    <s v="diego.sanchez3@calbaptist.edu"/>
    <s v="California Baptist University"/>
    <m/>
    <d v="2026-03-05T16:23:00"/>
    <x v="737"/>
    <s v="Architecture"/>
    <x v="2"/>
    <n v="0"/>
    <x v="3"/>
    <x v="6"/>
    <s v="Keep"/>
    <x v="1"/>
    <n v="1"/>
    <x v="0"/>
  </r>
  <r>
    <x v="785"/>
    <s v="Jennifer"/>
    <s v="Forde"/>
    <s v="jenniferleonorahannah.forde@calbaptist.edu"/>
    <s v="California Baptist University"/>
    <m/>
    <d v="2026-03-05T16:28:00"/>
    <x v="738"/>
    <s v="Architecture"/>
    <x v="2"/>
    <n v="0"/>
    <x v="3"/>
    <x v="6"/>
    <s v="Keep"/>
    <x v="1"/>
    <n v="1"/>
    <x v="0"/>
  </r>
  <r>
    <x v="786"/>
    <s v="Jermaine"/>
    <s v="Martin"/>
    <s v="jermainedamingus.martin@calbaptist.edu"/>
    <s v="California Baptist University"/>
    <m/>
    <d v="2026-03-05T16:41:00"/>
    <x v="739"/>
    <s v="Architecture"/>
    <x v="2"/>
    <n v="0"/>
    <x v="3"/>
    <x v="6"/>
    <s v="Keep"/>
    <x v="1"/>
    <n v="1"/>
    <x v="0"/>
  </r>
  <r>
    <x v="787"/>
    <s v="ShaRena"/>
    <s v="Steeple"/>
    <s v="sharenab.steeple@calbaptist.edu"/>
    <s v="California Baptist University"/>
    <m/>
    <d v="2026-03-05T16:52:00"/>
    <x v="740"/>
    <s v="Architecture"/>
    <x v="2"/>
    <n v="0"/>
    <x v="3"/>
    <x v="6"/>
    <s v="Keep"/>
    <x v="1"/>
    <n v="1"/>
    <x v="0"/>
  </r>
  <r>
    <x v="788"/>
    <s v="Sofia"/>
    <s v="Gonsalez"/>
    <s v="sofiasaraih.gonsalez@calbaptist.edu"/>
    <s v="California Baptist University"/>
    <d v="2025-10-23T18:30:00"/>
    <d v="2026-02-19T14:31:00"/>
    <x v="741"/>
    <s v="Pre-Elementary Education"/>
    <x v="4"/>
    <n v="0"/>
    <x v="4"/>
    <x v="9"/>
    <s v="Keep"/>
    <x v="5"/>
    <n v="1"/>
    <x v="0"/>
  </r>
  <r>
    <x v="789"/>
    <s v="Tiffany"/>
    <s v="Lallande-Banks"/>
    <s v="tiffany.lallandebanks@calbaptist.edu"/>
    <s v="California Baptist University"/>
    <d v="2025-12-13T10:47:00"/>
    <d v="2026-02-19T14:11:00"/>
    <x v="742"/>
    <s v="Health &amp; Human Sciences"/>
    <x v="2"/>
    <n v="0"/>
    <x v="4"/>
    <x v="5"/>
    <s v="Keep"/>
    <x v="4"/>
    <n v="1"/>
    <x v="0"/>
  </r>
  <r>
    <x v="790"/>
    <s v="Sarah"/>
    <s v="Esterline"/>
    <s v="sarahlynn.esterline@calbaptist.edu"/>
    <s v="California Baptist University"/>
    <d v="2026-01-08T09:19:00"/>
    <d v="2026-02-19T13:59:00"/>
    <x v="79"/>
    <s v="Business Administration"/>
    <x v="2"/>
    <n v="0"/>
    <x v="4"/>
    <x v="0"/>
    <s v="Keep"/>
    <x v="0"/>
    <n v="2"/>
    <x v="1"/>
  </r>
  <r>
    <x v="791"/>
    <s v="Eli"/>
    <s v="Manning"/>
    <s v="eli.manning@calbaptist.edu"/>
    <s v="California Baptist University"/>
    <d v="2026-01-10T22:38:00"/>
    <d v="2026-02-19T13:26:00"/>
    <x v="381"/>
    <s v="Computer Science"/>
    <x v="1"/>
    <n v="0"/>
    <x v="4"/>
    <x v="2"/>
    <s v="Keep"/>
    <x v="1"/>
    <n v="2"/>
    <x v="1"/>
  </r>
  <r>
    <x v="792"/>
    <s v="Katie"/>
    <s v="Domke"/>
    <s v="kaitlynlaurel.domke@calbaptist.edu"/>
    <s v="California Baptist University"/>
    <d v="2026-01-12T15:50:00"/>
    <d v="2026-02-19T13:25:00"/>
    <x v="288"/>
    <s v="Computer Science"/>
    <x v="2"/>
    <n v="0"/>
    <x v="4"/>
    <x v="2"/>
    <s v="Keep"/>
    <x v="1"/>
    <n v="3"/>
    <x v="1"/>
  </r>
  <r>
    <x v="793"/>
    <s v="Evan"/>
    <s v="Pilcher"/>
    <s v="evanmichael.pilcher@calbaptist.edu"/>
    <s v="California Baptist University"/>
    <d v="2026-01-13T05:07:00"/>
    <d v="2026-02-19T13:23:00"/>
    <x v="743"/>
    <s v="Construction Management"/>
    <x v="1"/>
    <n v="0"/>
    <x v="4"/>
    <x v="2"/>
    <s v="Keep"/>
    <x v="1"/>
    <n v="1"/>
    <x v="0"/>
  </r>
  <r>
    <x v="794"/>
    <s v="Rocket"/>
    <s v="Miner"/>
    <s v="rocket.miner@calbaptist.edu"/>
    <s v="California Baptist University"/>
    <d v="2026-01-13T16:25:00"/>
    <d v="2026-02-19T12:57:00"/>
    <x v="744"/>
    <s v="Mathematics"/>
    <x v="1"/>
    <n v="0"/>
    <x v="4"/>
    <x v="1"/>
    <s v="Keep"/>
    <x v="0"/>
    <n v="1"/>
    <x v="0"/>
  </r>
  <r>
    <x v="795"/>
    <s v="Betzabely"/>
    <s v="Martin"/>
    <s v="betzabely.martin@calbaptist.edu"/>
    <s v="California Baptist University"/>
    <d v="2026-01-13T17:05:00"/>
    <d v="2026-02-19T14:35:00"/>
    <x v="745"/>
    <s v="Forensic Psychology"/>
    <x v="3"/>
    <n v="0"/>
    <x v="4"/>
    <x v="4"/>
    <s v="Keep"/>
    <x v="3"/>
    <n v="1"/>
    <x v="0"/>
  </r>
  <r>
    <x v="796"/>
    <s v="Isabell"/>
    <s v="Alapati"/>
    <s v="isabell.alapati@calbaptist.edu"/>
    <s v="California Baptist University"/>
    <d v="2026-01-14T11:04:00"/>
    <d v="2026-02-19T13:07:00"/>
    <x v="746"/>
    <s v="Nursing"/>
    <x v="2"/>
    <n v="0"/>
    <x v="4"/>
    <x v="8"/>
    <s v="Keep"/>
    <x v="2"/>
    <n v="1"/>
    <x v="0"/>
  </r>
  <r>
    <x v="797"/>
    <s v="Audrey"/>
    <s v="Easter"/>
    <s v="audreysavannahnari.easter@calbaptist.edu"/>
    <s v="California Baptist University"/>
    <d v="2026-01-15T09:39:00"/>
    <d v="2026-02-19T13:37:00"/>
    <x v="747"/>
    <s v="Graphic Design &amp; Vis Exp"/>
    <x v="2"/>
    <n v="0"/>
    <x v="4"/>
    <x v="6"/>
    <s v="Keep"/>
    <x v="1"/>
    <n v="1"/>
    <x v="0"/>
  </r>
  <r>
    <x v="798"/>
    <s v="Katelyn"/>
    <s v="Wong"/>
    <s v="katelynjenna.wong@calbaptist.edu"/>
    <s v="California Baptist University"/>
    <d v="2026-01-15T11:21:00"/>
    <d v="2026-02-19T13:12:00"/>
    <x v="748"/>
    <s v="Graphic Design &amp; Vis Exp"/>
    <x v="2"/>
    <n v="0"/>
    <x v="4"/>
    <x v="6"/>
    <s v="Keep"/>
    <x v="1"/>
    <n v="1"/>
    <x v="0"/>
  </r>
  <r>
    <x v="799"/>
    <s v="Kaylie"/>
    <s v="Garcia"/>
    <s v="kaylier.garcia@calbaptist.edu"/>
    <s v="California Baptist University"/>
    <d v="2026-01-15T11:37:00"/>
    <d v="2026-02-19T12:58:00"/>
    <x v="749"/>
    <s v="Graphic Design &amp; Vis Exp"/>
    <x v="2"/>
    <n v="0"/>
    <x v="4"/>
    <x v="6"/>
    <s v="Keep"/>
    <x v="1"/>
    <n v="1"/>
    <x v="0"/>
  </r>
  <r>
    <x v="800"/>
    <s v="Jaclyn"/>
    <s v="Adams"/>
    <s v="jaclyn.adams@calbaptist.edu"/>
    <s v="California Baptist University"/>
    <d v="2026-01-15T12:46:00"/>
    <d v="2026-02-19T13:12:00"/>
    <x v="750"/>
    <s v="Graphic Design &amp; Vis Exp"/>
    <x v="2"/>
    <n v="0"/>
    <x v="4"/>
    <x v="6"/>
    <s v="Keep"/>
    <x v="1"/>
    <n v="1"/>
    <x v="0"/>
  </r>
  <r>
    <x v="801"/>
    <s v="Evelyn"/>
    <s v="Melgoza"/>
    <s v="evelyn.melgoza@calbaptist.edu"/>
    <s v="California Baptist University"/>
    <d v="2026-01-15T18:59:00"/>
    <d v="2026-02-19T13:08:00"/>
    <x v="751"/>
    <s v="Graphic Design &amp; Vis Exp"/>
    <x v="2"/>
    <n v="0"/>
    <x v="4"/>
    <x v="6"/>
    <s v="Keep"/>
    <x v="1"/>
    <n v="1"/>
    <x v="0"/>
  </r>
  <r>
    <x v="802"/>
    <s v="Faith"/>
    <s v="Halladay"/>
    <s v="faithlori.halladay@calbaptist.edu"/>
    <s v="California Baptist University"/>
    <d v="2026-01-15T23:07:00"/>
    <d v="2026-02-19T12:57:00"/>
    <x v="752"/>
    <s v="Graphic Design &amp; Vis Exp"/>
    <x v="2"/>
    <n v="0"/>
    <x v="4"/>
    <x v="6"/>
    <s v="Keep"/>
    <x v="1"/>
    <n v="1"/>
    <x v="0"/>
  </r>
  <r>
    <x v="803"/>
    <s v="Ella"/>
    <s v="DuPree"/>
    <s v="elladorothyann.dupree@calbaptist.edu"/>
    <s v="California Baptist University"/>
    <d v="2026-01-16T09:44:00"/>
    <d v="2026-02-19T13:14:00"/>
    <x v="753"/>
    <s v="Graphic Design &amp; Vis Exp, Photography"/>
    <x v="2"/>
    <n v="0"/>
    <x v="4"/>
    <x v="6"/>
    <s v="Keep"/>
    <x v="1"/>
    <n v="1"/>
    <x v="0"/>
  </r>
  <r>
    <x v="804"/>
    <s v="Valerie"/>
    <s v="Mello"/>
    <s v="valeriemelissa.mello@calbaptist.edu"/>
    <s v="California Baptist University"/>
    <d v="2026-01-16T15:05:00"/>
    <d v="2026-02-19T14:44:00"/>
    <x v="754"/>
    <s v="Nursing"/>
    <x v="2"/>
    <n v="0"/>
    <x v="4"/>
    <x v="8"/>
    <s v="Keep"/>
    <x v="2"/>
    <n v="2"/>
    <x v="1"/>
  </r>
  <r>
    <x v="805"/>
    <s v="Lindsey"/>
    <s v="Stumpf"/>
    <s v="lindsey.stumpf@calbaptist.edu"/>
    <s v="California Baptist University"/>
    <d v="2026-01-16T16:18:00"/>
    <d v="2026-02-19T12:58:00"/>
    <x v="755"/>
    <s v="Graphic Design &amp; Vis Exp"/>
    <x v="2"/>
    <n v="0"/>
    <x v="4"/>
    <x v="6"/>
    <s v="Keep"/>
    <x v="1"/>
    <n v="1"/>
    <x v="0"/>
  </r>
  <r>
    <x v="806"/>
    <s v="Jessica"/>
    <s v="Barbosa"/>
    <s v="jessica.barbosa@calbaptist.edu"/>
    <s v="California Baptist University"/>
    <d v="2026-01-17T20:46:00"/>
    <d v="2026-02-19T12:58:00"/>
    <x v="756"/>
    <s v="Graphic Design &amp; Vis Exp"/>
    <x v="2"/>
    <n v="0"/>
    <x v="4"/>
    <x v="6"/>
    <s v="Keep"/>
    <x v="1"/>
    <n v="1"/>
    <x v="0"/>
  </r>
  <r>
    <x v="807"/>
    <s v="Leslie"/>
    <s v="Navarro"/>
    <s v="leslieannette.navarro@calbaptist.edu"/>
    <s v="California Baptist University"/>
    <d v="2026-01-19T10:12:00"/>
    <d v="2026-02-19T13:14:00"/>
    <x v="757"/>
    <s v="Nursing"/>
    <x v="2"/>
    <n v="0"/>
    <x v="4"/>
    <x v="8"/>
    <s v="Keep"/>
    <x v="2"/>
    <n v="2"/>
    <x v="1"/>
  </r>
  <r>
    <x v="808"/>
    <s v="Christa"/>
    <s v="Molen"/>
    <s v="christanicole.molen@calbaptist.edu"/>
    <s v="California Baptist University"/>
    <d v="2026-01-19T11:08:00"/>
    <d v="2026-02-19T13:28:00"/>
    <x v="758"/>
    <s v="Marketing"/>
    <x v="4"/>
    <n v="0"/>
    <x v="4"/>
    <x v="0"/>
    <s v="Keep"/>
    <x v="0"/>
    <n v="1"/>
    <x v="0"/>
  </r>
  <r>
    <x v="809"/>
    <s v="Samayah"/>
    <s v="Reed"/>
    <s v="samayahchemerenicole.reed@calbaptist.edu"/>
    <s v="California Baptist University"/>
    <d v="2026-01-19T12:07:00"/>
    <d v="2026-02-19T13:07:00"/>
    <x v="759"/>
    <s v="Nursing"/>
    <x v="2"/>
    <n v="0"/>
    <x v="4"/>
    <x v="8"/>
    <s v="Keep"/>
    <x v="2"/>
    <n v="1"/>
    <x v="0"/>
  </r>
  <r>
    <x v="810"/>
    <s v="Kip"/>
    <s v="Park"/>
    <s v="kipung.park@calbaptist.edu"/>
    <s v="California Baptist University"/>
    <d v="2026-01-19T12:07:00"/>
    <d v="2026-02-19T13:08:00"/>
    <x v="450"/>
    <s v="Computer Science"/>
    <x v="2"/>
    <n v="0"/>
    <x v="4"/>
    <x v="2"/>
    <s v="Keep"/>
    <x v="1"/>
    <n v="3"/>
    <x v="1"/>
  </r>
  <r>
    <x v="811"/>
    <s v="Luke"/>
    <s v="Myers"/>
    <s v="lukethomas.myers@calbaptist.edu"/>
    <s v="California Baptist University"/>
    <d v="2026-01-19T12:09:00"/>
    <d v="2026-02-19T14:04:00"/>
    <x v="94"/>
    <s v="Accounting"/>
    <x v="1"/>
    <n v="0"/>
    <x v="4"/>
    <x v="0"/>
    <s v="Keep"/>
    <x v="0"/>
    <n v="3"/>
    <x v="1"/>
  </r>
  <r>
    <x v="812"/>
    <s v="Miryam"/>
    <s v="Sayes"/>
    <s v="miryammariokaisergeorge.sayes@calbaptist.edu"/>
    <s v="California Baptist University"/>
    <d v="2026-01-19T12:13:00"/>
    <d v="2026-02-19T13:19:00"/>
    <x v="760"/>
    <s v="Nursing"/>
    <x v="2"/>
    <n v="0"/>
    <x v="4"/>
    <x v="8"/>
    <s v="Keep"/>
    <x v="2"/>
    <n v="2"/>
    <x v="1"/>
  </r>
  <r>
    <x v="813"/>
    <s v="Aaron"/>
    <s v="Teasley"/>
    <s v="aaronashton.teasley@calbaptist.edu"/>
    <s v="California Baptist University"/>
    <d v="2026-01-19T21:44:00"/>
    <d v="2026-02-19T13:09:00"/>
    <x v="761"/>
    <s v="Computer Science"/>
    <x v="4"/>
    <n v="0"/>
    <x v="4"/>
    <x v="2"/>
    <s v="Keep"/>
    <x v="1"/>
    <n v="1"/>
    <x v="0"/>
  </r>
  <r>
    <x v="814"/>
    <s v="Mylene"/>
    <s v="Olague"/>
    <s v="mylenej.olague@calbaptist.edu"/>
    <s v="California Baptist University"/>
    <d v="2026-01-19T21:56:00"/>
    <d v="2026-02-19T13:28:00"/>
    <x v="762"/>
    <s v="Graphic Design &amp; Vis Exp"/>
    <x v="1"/>
    <n v="0"/>
    <x v="4"/>
    <x v="6"/>
    <s v="Keep"/>
    <x v="1"/>
    <n v="1"/>
    <x v="0"/>
  </r>
  <r>
    <x v="815"/>
    <s v="Sabrina"/>
    <s v="Rodriguez"/>
    <s v="sabrinamarie.rodriguez@calbaptist.edu"/>
    <s v="California Baptist University"/>
    <d v="2026-01-20T11:00:00"/>
    <d v="2026-02-19T12:58:00"/>
    <x v="763"/>
    <s v="Marketing"/>
    <x v="1"/>
    <n v="0"/>
    <x v="4"/>
    <x v="0"/>
    <s v="Keep"/>
    <x v="0"/>
    <n v="1"/>
    <x v="0"/>
  </r>
  <r>
    <x v="816"/>
    <s v="Daniel"/>
    <s v="Gnandt"/>
    <s v="danielmilad.gnandt@calbaptist.edu"/>
    <s v="California Baptist University"/>
    <d v="2026-01-20T13:32:00"/>
    <d v="2026-02-19T14:33:00"/>
    <x v="6"/>
    <s v="Business Administration"/>
    <x v="3"/>
    <n v="0"/>
    <x v="4"/>
    <x v="0"/>
    <s v="Keep"/>
    <x v="0"/>
    <n v="4"/>
    <x v="1"/>
  </r>
  <r>
    <x v="817"/>
    <s v="Desiree"/>
    <s v="Chavez"/>
    <s v="desireemoriah.chavez@calbaptist.edu"/>
    <s v="California Baptist University"/>
    <d v="2026-01-20T15:01:00"/>
    <d v="2026-02-19T13:29:00"/>
    <x v="764"/>
    <s v="Nursing"/>
    <x v="2"/>
    <n v="0"/>
    <x v="4"/>
    <x v="8"/>
    <s v="Keep"/>
    <x v="2"/>
    <n v="2"/>
    <x v="1"/>
  </r>
  <r>
    <x v="818"/>
    <s v="Melanie"/>
    <s v="Dieguez"/>
    <s v="melaniechris.dieguez@calbaptist.edu"/>
    <s v="California Baptist University"/>
    <d v="2026-01-21T07:03:00"/>
    <d v="2026-02-19T13:44:00"/>
    <x v="765"/>
    <s v="Political Science, Criminal Justice"/>
    <x v="1"/>
    <n v="0"/>
    <x v="4"/>
    <x v="1"/>
    <s v="Keep"/>
    <x v="0"/>
    <n v="1"/>
    <x v="0"/>
  </r>
  <r>
    <x v="819"/>
    <s v="Christiana"/>
    <s v="Valenciano"/>
    <s v="christianaalexis.valenciano@calbaptist.edu"/>
    <s v="California Baptist University"/>
    <d v="2026-01-21T09:59:00"/>
    <d v="2026-02-19T12:58:00"/>
    <x v="766"/>
    <s v="Psychology"/>
    <x v="2"/>
    <n v="0"/>
    <x v="4"/>
    <x v="4"/>
    <s v="Keep"/>
    <x v="3"/>
    <n v="1"/>
    <x v="0"/>
  </r>
  <r>
    <x v="820"/>
    <s v="Andrew"/>
    <s v="Lovell"/>
    <s v="andrewkaimipono.lovell@calbaptist.edu"/>
    <s v="California Baptist University"/>
    <d v="2026-01-22T12:12:00"/>
    <d v="2026-02-19T13:13:00"/>
    <x v="767"/>
    <s v="Business Administration"/>
    <x v="4"/>
    <n v="0"/>
    <x v="4"/>
    <x v="0"/>
    <s v="Keep"/>
    <x v="0"/>
    <n v="1"/>
    <x v="0"/>
  </r>
  <r>
    <x v="821"/>
    <s v="Berenice"/>
    <s v="Santana"/>
    <s v="berenice.santana@calbaptist.edu"/>
    <s v="California Baptist University"/>
    <d v="2026-01-22T14:00:00"/>
    <d v="2026-02-19T13:44:00"/>
    <x v="98"/>
    <s v="Behavioral Science, Criminal Justice"/>
    <x v="4"/>
    <n v="0"/>
    <x v="4"/>
    <x v="4"/>
    <s v="Keep"/>
    <x v="3"/>
    <n v="2"/>
    <x v="1"/>
  </r>
  <r>
    <x v="822"/>
    <s v="Zac"/>
    <s v="Smith"/>
    <s v="zachary.smith@calbaptist.edu"/>
    <s v="California Baptist University"/>
    <d v="2026-01-23T12:44:00"/>
    <d v="2026-02-19T13:58:00"/>
    <x v="12"/>
    <s v="Accounting"/>
    <x v="1"/>
    <n v="0"/>
    <x v="4"/>
    <x v="0"/>
    <s v="Keep"/>
    <x v="0"/>
    <n v="2"/>
    <x v="1"/>
  </r>
  <r>
    <x v="823"/>
    <s v="Isabel"/>
    <s v="Paniagua"/>
    <s v="isabelmercedes.paniagua@calbaptist.edu"/>
    <s v="California Baptist University"/>
    <d v="2026-01-23T21:54:00"/>
    <d v="2026-02-19T12:52:00"/>
    <x v="768"/>
    <s v="Sport and Perf Psych"/>
    <x v="2"/>
    <n v="0"/>
    <x v="4"/>
    <x v="4"/>
    <s v="Keep"/>
    <x v="3"/>
    <n v="1"/>
    <x v="0"/>
  </r>
  <r>
    <x v="824"/>
    <s v="Kaira"/>
    <s v="Prieto"/>
    <s v="kairapearly.prieto@calbaptist.edu"/>
    <s v="California Baptist University"/>
    <d v="2026-01-27T09:03:00"/>
    <d v="2026-02-19T13:18:00"/>
    <x v="640"/>
    <s v="Architecture"/>
    <x v="1"/>
    <n v="0"/>
    <x v="4"/>
    <x v="6"/>
    <s v="Keep"/>
    <x v="1"/>
    <n v="2"/>
    <x v="1"/>
  </r>
  <r>
    <x v="825"/>
    <s v="Nadia"/>
    <s v="Perrone"/>
    <s v="nadia.perrone@calbaptist.edu"/>
    <s v="California Baptist University"/>
    <d v="2026-01-27T10:38:00"/>
    <d v="2026-02-19T13:26:00"/>
    <x v="769"/>
    <s v="Nursing"/>
    <x v="2"/>
    <n v="0"/>
    <x v="4"/>
    <x v="8"/>
    <s v="Keep"/>
    <x v="2"/>
    <n v="1"/>
    <x v="0"/>
  </r>
  <r>
    <x v="826"/>
    <s v="Gavin"/>
    <s v="Deering"/>
    <s v="gavinalton.deering@calbaptist.edu"/>
    <s v="California Baptist University"/>
    <d v="2026-01-28T10:06:00"/>
    <d v="2026-02-19T13:53:00"/>
    <x v="249"/>
    <s v="Mechanical Engineering"/>
    <x v="2"/>
    <n v="0"/>
    <x v="4"/>
    <x v="2"/>
    <s v="Keep"/>
    <x v="1"/>
    <n v="2"/>
    <x v="1"/>
  </r>
  <r>
    <x v="827"/>
    <s v="Precious"/>
    <s v="Lofton"/>
    <s v="precious.lofton@calbaptist.edu"/>
    <s v="California Baptist University"/>
    <d v="2026-01-28T10:59:00"/>
    <d v="2026-02-19T13:39:00"/>
    <x v="770"/>
    <s v="Criminal Justice"/>
    <x v="5"/>
    <n v="0"/>
    <x v="4"/>
    <x v="1"/>
    <s v="Keep"/>
    <x v="0"/>
    <n v="1"/>
    <x v="0"/>
  </r>
  <r>
    <x v="828"/>
    <s v="Caleb"/>
    <s v="Valcarcel"/>
    <s v="calebnathaniel.valcarcel@calbaptist.edu"/>
    <s v="California Baptist University"/>
    <d v="2026-01-28T13:21:00"/>
    <d v="2026-02-19T14:03:00"/>
    <x v="60"/>
    <s v="Mechanical Engineering"/>
    <x v="2"/>
    <n v="0"/>
    <x v="4"/>
    <x v="2"/>
    <s v="Keep"/>
    <x v="1"/>
    <n v="3"/>
    <x v="1"/>
  </r>
  <r>
    <x v="829"/>
    <s v="Nathanael"/>
    <s v="Zamora"/>
    <s v="nathanaelmichel.zamora@calbaptist.edu"/>
    <s v="California Baptist University"/>
    <d v="2026-01-28T13:43:00"/>
    <d v="2026-02-19T12:59:00"/>
    <x v="771"/>
    <s v="Environmental Science"/>
    <x v="4"/>
    <n v="0"/>
    <x v="4"/>
    <x v="1"/>
    <s v="Keep"/>
    <x v="0"/>
    <n v="1"/>
    <x v="0"/>
  </r>
  <r>
    <x v="830"/>
    <s v="Brock"/>
    <s v="Jones"/>
    <s v="brockjalen.jones@calbaptist.edu"/>
    <s v="California Baptist University"/>
    <d v="2026-02-01T13:33:00"/>
    <d v="2026-02-19T13:04:00"/>
    <x v="772"/>
    <s v="Electrical/Computer Engr"/>
    <x v="1"/>
    <n v="0"/>
    <x v="4"/>
    <x v="2"/>
    <s v="Keep"/>
    <x v="1"/>
    <n v="1"/>
    <x v="0"/>
  </r>
  <r>
    <x v="831"/>
    <s v="Katheryn"/>
    <s v="Hastings"/>
    <s v="katheryn.hastings@calbaptist.edu"/>
    <s v="California Baptist University"/>
    <d v="2026-02-02T17:07:00"/>
    <d v="2026-02-19T13:03:00"/>
    <x v="773"/>
    <s v="Biomedical Engineering"/>
    <x v="2"/>
    <n v="0"/>
    <x v="4"/>
    <x v="2"/>
    <s v="Keep"/>
    <x v="1"/>
    <n v="1"/>
    <x v="0"/>
  </r>
  <r>
    <x v="832"/>
    <s v="Dana"/>
    <s v="Carbajal"/>
    <s v="danaa.carbajal@calbaptist.edu"/>
    <s v="California Baptist University"/>
    <d v="2026-02-04T16:38:00"/>
    <d v="2026-02-19T13:39:00"/>
    <x v="774"/>
    <s v="Biomedical Sciences"/>
    <x v="1"/>
    <n v="0"/>
    <x v="4"/>
    <x v="5"/>
    <s v="Keep"/>
    <x v="4"/>
    <n v="1"/>
    <x v="0"/>
  </r>
  <r>
    <x v="833"/>
    <s v="Jaden"/>
    <s v="Lopez"/>
    <s v="jadenlee.lopez@calbaptist.edu"/>
    <s v="California Baptist University"/>
    <d v="2026-02-04T19:53:00"/>
    <d v="2026-02-19T13:05:00"/>
    <x v="775"/>
    <s v="Counseling Psychology"/>
    <x v="3"/>
    <n v="0"/>
    <x v="4"/>
    <x v="4"/>
    <s v="Keep"/>
    <x v="3"/>
    <n v="2"/>
    <x v="1"/>
  </r>
  <r>
    <x v="834"/>
    <s v="Liliana"/>
    <s v="Berumen"/>
    <s v="liliana.berumen@calbaptist.edu"/>
    <s v="California Baptist University"/>
    <d v="2026-02-04T20:38:00"/>
    <d v="2026-02-19T13:00:00"/>
    <x v="776"/>
    <s v="Psychology"/>
    <x v="2"/>
    <n v="0"/>
    <x v="4"/>
    <x v="4"/>
    <s v="Keep"/>
    <x v="3"/>
    <n v="2"/>
    <x v="1"/>
  </r>
  <r>
    <x v="835"/>
    <s v="Jillian"/>
    <s v="Guidry"/>
    <s v="jillian.guidry@calbaptist.edu"/>
    <s v="California Baptist University"/>
    <d v="2026-02-05T09:39:00"/>
    <d v="2026-02-19T13:10:00"/>
    <x v="777"/>
    <s v="English"/>
    <x v="1"/>
    <n v="0"/>
    <x v="4"/>
    <x v="1"/>
    <s v="Keep"/>
    <x v="0"/>
    <n v="1"/>
    <x v="0"/>
  </r>
  <r>
    <x v="836"/>
    <s v="Dawson"/>
    <s v="Pio"/>
    <s v="dawson.pio@calbaptist.edu"/>
    <s v="California Baptist University"/>
    <d v="2026-02-05T11:01:00"/>
    <d v="2026-02-19T13:03:00"/>
    <x v="778"/>
    <s v="Civil Engineering"/>
    <x v="2"/>
    <n v="0"/>
    <x v="4"/>
    <x v="2"/>
    <s v="Keep"/>
    <x v="1"/>
    <n v="1"/>
    <x v="0"/>
  </r>
  <r>
    <x v="837"/>
    <s v="Brennan"/>
    <s v="Cosgrove"/>
    <s v="brennandavid.cosgrove@calbaptist.edu"/>
    <s v="California Baptist University"/>
    <d v="2026-02-05T12:12:00"/>
    <d v="2026-02-19T13:29:00"/>
    <x v="270"/>
    <s v="Civil Engineering"/>
    <x v="1"/>
    <n v="0"/>
    <x v="4"/>
    <x v="2"/>
    <s v="Keep"/>
    <x v="1"/>
    <n v="4"/>
    <x v="1"/>
  </r>
  <r>
    <x v="838"/>
    <s v="William"/>
    <s v="Landers"/>
    <s v="williamdavid.landers@calbaptist.edu"/>
    <s v="California Baptist University"/>
    <d v="2026-02-05T13:03:00"/>
    <d v="2026-02-19T13:14:00"/>
    <x v="779"/>
    <s v="English"/>
    <x v="2"/>
    <n v="0"/>
    <x v="4"/>
    <x v="1"/>
    <s v="Keep"/>
    <x v="0"/>
    <n v="1"/>
    <x v="0"/>
  </r>
  <r>
    <x v="839"/>
    <s v="Giovanna"/>
    <s v="Calicchia"/>
    <s v="giovannajunemarie.calicchia@calbaptist.edu"/>
    <s v="California Baptist University"/>
    <d v="2026-02-05T14:09:00"/>
    <d v="2026-02-19T13:14:00"/>
    <x v="780"/>
    <s v="English"/>
    <x v="2"/>
    <n v="0"/>
    <x v="4"/>
    <x v="1"/>
    <s v="Keep"/>
    <x v="0"/>
    <n v="1"/>
    <x v="0"/>
  </r>
  <r>
    <x v="840"/>
    <s v="David"/>
    <s v="Villarreal"/>
    <s v="david.villarreal@calbaptist.edu"/>
    <s v="California Baptist University"/>
    <d v="2026-02-05T17:27:00"/>
    <d v="2026-02-19T13:02:00"/>
    <x v="781"/>
    <s v="Accounting"/>
    <x v="2"/>
    <n v="0"/>
    <x v="4"/>
    <x v="0"/>
    <s v="Keep"/>
    <x v="0"/>
    <n v="1"/>
    <x v="0"/>
  </r>
  <r>
    <x v="841"/>
    <s v="Andrew"/>
    <s v="Parker"/>
    <s v="andrewhaze.parker@calbaptist.edu"/>
    <s v="California Baptist University"/>
    <d v="2026-02-05T17:58:00"/>
    <d v="2026-02-19T12:58:00"/>
    <x v="782"/>
    <s v="Philosophy, Business Administration"/>
    <x v="1"/>
    <n v="0"/>
    <x v="4"/>
    <x v="1"/>
    <s v="Keep"/>
    <x v="0"/>
    <n v="1"/>
    <x v="0"/>
  </r>
  <r>
    <x v="842"/>
    <s v="Abigail"/>
    <s v="Bernal"/>
    <s v="abigailgodina.bernal@calbaptist.edu"/>
    <s v="California Baptist University"/>
    <d v="2026-02-06T09:28:00"/>
    <d v="2026-02-19T13:00:00"/>
    <x v="783"/>
    <s v="Business Administration"/>
    <x v="4"/>
    <n v="0"/>
    <x v="4"/>
    <x v="0"/>
    <s v="Keep"/>
    <x v="0"/>
    <n v="2"/>
    <x v="1"/>
  </r>
  <r>
    <x v="843"/>
    <s v="David"/>
    <s v="Huxley"/>
    <s v="davidnicholas.huxley@calbaptist.edu"/>
    <s v="California Baptist University"/>
    <d v="2026-02-06T12:26:00"/>
    <d v="2026-02-19T13:35:00"/>
    <x v="784"/>
    <s v="Civil Engineering, Environmental Science"/>
    <x v="2"/>
    <n v="0"/>
    <x v="4"/>
    <x v="2"/>
    <s v="Keep"/>
    <x v="1"/>
    <n v="1"/>
    <x v="0"/>
  </r>
  <r>
    <x v="844"/>
    <s v="Benjamin"/>
    <s v="Sprankle"/>
    <s v="benjaminr.sprankle@calbaptist.edu"/>
    <s v="California Baptist University"/>
    <d v="2026-02-06T15:27:00"/>
    <d v="2026-02-19T14:01:00"/>
    <x v="785"/>
    <s v="Computer Science"/>
    <x v="1"/>
    <n v="0"/>
    <x v="4"/>
    <x v="2"/>
    <s v="Keep"/>
    <x v="1"/>
    <n v="1"/>
    <x v="0"/>
  </r>
  <r>
    <x v="845"/>
    <s v="John Ryan"/>
    <s v="Cogger"/>
    <s v="johnryan.cogger@calbaptist.edu"/>
    <s v="California Baptist University"/>
    <d v="2026-02-06T15:27:00"/>
    <d v="2026-02-19T13:23:00"/>
    <x v="786"/>
    <s v="Construction Management"/>
    <x v="2"/>
    <n v="0"/>
    <x v="4"/>
    <x v="2"/>
    <s v="Keep"/>
    <x v="1"/>
    <n v="1"/>
    <x v="0"/>
  </r>
  <r>
    <x v="846"/>
    <s v="Nathan"/>
    <s v="Arndt"/>
    <s v="nathan.arndt@calbaptist.edu"/>
    <s v="California Baptist University"/>
    <d v="2026-02-06T15:28:00"/>
    <d v="2026-02-19T15:03:00"/>
    <x v="397"/>
    <s v="Civil Engineering"/>
    <x v="1"/>
    <n v="0"/>
    <x v="4"/>
    <x v="2"/>
    <s v="Keep"/>
    <x v="1"/>
    <n v="2"/>
    <x v="1"/>
  </r>
  <r>
    <x v="847"/>
    <s v="Kylie"/>
    <s v="Marxen"/>
    <s v="kyliebriann.marxen@calbaptist.edu"/>
    <s v="California Baptist University"/>
    <d v="2026-02-06T15:33:00"/>
    <d v="2026-02-19T13:54:00"/>
    <x v="787"/>
    <s v="Computer Science"/>
    <x v="1"/>
    <n v="0"/>
    <x v="4"/>
    <x v="2"/>
    <s v="Keep"/>
    <x v="1"/>
    <n v="1"/>
    <x v="0"/>
  </r>
  <r>
    <x v="848"/>
    <s v="David"/>
    <s v="Treto"/>
    <s v="davidalejandro.treto@calbaptist.edu"/>
    <s v="California Baptist University"/>
    <d v="2026-02-06T15:40:00"/>
    <d v="2026-02-19T13:23:00"/>
    <x v="788"/>
    <s v="Construction Management"/>
    <x v="1"/>
    <n v="0"/>
    <x v="4"/>
    <x v="2"/>
    <s v="Keep"/>
    <x v="1"/>
    <n v="1"/>
    <x v="0"/>
  </r>
  <r>
    <x v="849"/>
    <s v="Arturo"/>
    <s v="Valle"/>
    <s v="arturog.valle@calbaptist.edu"/>
    <s v="California Baptist University"/>
    <d v="2026-02-06T15:45:00"/>
    <d v="2026-02-19T13:21:00"/>
    <x v="789"/>
    <s v="Computer Science"/>
    <x v="2"/>
    <n v="0"/>
    <x v="4"/>
    <x v="2"/>
    <s v="Keep"/>
    <x v="1"/>
    <n v="1"/>
    <x v="0"/>
  </r>
  <r>
    <x v="850"/>
    <s v="Faith"/>
    <s v="Smith"/>
    <s v="faithrafaela.smith@calbaptist.edu"/>
    <s v="California Baptist University"/>
    <d v="2026-02-06T18:56:00"/>
    <d v="2026-02-19T13:07:00"/>
    <x v="790"/>
    <s v="Psychology"/>
    <x v="2"/>
    <n v="0"/>
    <x v="4"/>
    <x v="4"/>
    <s v="Keep"/>
    <x v="3"/>
    <n v="1"/>
    <x v="0"/>
  </r>
  <r>
    <x v="851"/>
    <s v="Tait"/>
    <s v="Sandness"/>
    <s v="tait.sandness@calbaptist.edu"/>
    <s v="California Baptist University"/>
    <d v="2026-02-07T00:05:00"/>
    <d v="2026-02-19T14:29:00"/>
    <x v="791"/>
    <s v="Business Administration"/>
    <x v="2"/>
    <n v="0"/>
    <x v="4"/>
    <x v="0"/>
    <s v="Keep"/>
    <x v="0"/>
    <n v="1"/>
    <x v="0"/>
  </r>
  <r>
    <x v="852"/>
    <s v="Ryan"/>
    <s v="Vang"/>
    <s v="ryant.vang@calbaptist.edu"/>
    <s v="California Baptist University"/>
    <d v="2026-02-08T09:57:00"/>
    <d v="2026-02-19T12:57:00"/>
    <x v="224"/>
    <s v="Mechanical Engineering"/>
    <x v="1"/>
    <n v="0"/>
    <x v="4"/>
    <x v="2"/>
    <s v="Keep"/>
    <x v="1"/>
    <n v="3"/>
    <x v="1"/>
  </r>
  <r>
    <x v="853"/>
    <s v="Emilie"/>
    <s v="Panasiuk"/>
    <s v="emiliebraelyn.panasiuk@calbaptist.edu"/>
    <s v="California Baptist University"/>
    <d v="2026-02-08T12:12:00"/>
    <d v="2026-02-19T13:56:00"/>
    <x v="792"/>
    <s v="Graphic Design &amp; Vis Exp"/>
    <x v="2"/>
    <n v="0"/>
    <x v="4"/>
    <x v="6"/>
    <s v="Keep"/>
    <x v="1"/>
    <n v="1"/>
    <x v="0"/>
  </r>
  <r>
    <x v="854"/>
    <s v="Dheeraj"/>
    <s v="Kanneganti"/>
    <s v="dheeraj.kanneganti@calbaptist.edu"/>
    <s v="California Baptist University"/>
    <d v="2026-02-08T15:43:00"/>
    <d v="2026-02-19T14:13:00"/>
    <x v="793"/>
    <s v="Indstrl Organiztnl Psych"/>
    <x v="3"/>
    <n v="0"/>
    <x v="4"/>
    <x v="4"/>
    <s v="Keep"/>
    <x v="3"/>
    <n v="1"/>
    <x v="0"/>
  </r>
  <r>
    <x v="855"/>
    <s v="Josiah"/>
    <s v="Carey"/>
    <s v="josiah.carey@calbaptist.edu"/>
    <s v="California Baptist University"/>
    <d v="2026-02-08T21:26:00"/>
    <d v="2026-02-19T13:08:00"/>
    <x v="794"/>
    <s v="Civil Engineering"/>
    <x v="1"/>
    <n v="0"/>
    <x v="4"/>
    <x v="2"/>
    <s v="Keep"/>
    <x v="1"/>
    <n v="1"/>
    <x v="0"/>
  </r>
  <r>
    <x v="856"/>
    <s v="Zachary"/>
    <s v="Smith Reniero"/>
    <s v="zacharydonovan.smithreniero@calbaptist.edu"/>
    <s v="California Baptist University"/>
    <d v="2026-02-09T10:03:00"/>
    <d v="2026-02-19T12:58:00"/>
    <x v="795"/>
    <s v="Criminal Justice"/>
    <x v="1"/>
    <n v="0"/>
    <x v="4"/>
    <x v="1"/>
    <s v="Keep"/>
    <x v="0"/>
    <n v="1"/>
    <x v="0"/>
  </r>
  <r>
    <x v="857"/>
    <s v="Tobey"/>
    <s v="Aguilar"/>
    <s v="tobeyalvaro.aguilar@calbaptist.edu"/>
    <s v="California Baptist University"/>
    <d v="2026-02-09T11:32:00"/>
    <d v="2026-02-19T13:04:00"/>
    <x v="19"/>
    <s v="Marketing"/>
    <x v="1"/>
    <n v="0"/>
    <x v="4"/>
    <x v="0"/>
    <s v="Keep"/>
    <x v="0"/>
    <n v="2"/>
    <x v="1"/>
  </r>
  <r>
    <x v="858"/>
    <s v="Sara"/>
    <s v="Svorcan"/>
    <s v="sara.svorcan@calbaptist.edu"/>
    <s v="California Baptist University"/>
    <d v="2026-02-09T12:13:00"/>
    <d v="2026-02-19T13:12:00"/>
    <x v="39"/>
    <s v="Marketing"/>
    <x v="1"/>
    <n v="0"/>
    <x v="4"/>
    <x v="0"/>
    <s v="Keep"/>
    <x v="0"/>
    <n v="2"/>
    <x v="1"/>
  </r>
  <r>
    <x v="859"/>
    <s v="Lacey"/>
    <s v="Thibodeaux"/>
    <s v="laceylyn.thibodeaux@calbaptist.edu"/>
    <s v="California Baptist University"/>
    <d v="2026-02-09T21:14:00"/>
    <d v="2026-02-19T13:22:00"/>
    <x v="796"/>
    <s v="Aviation Management"/>
    <x v="2"/>
    <n v="0"/>
    <x v="4"/>
    <x v="2"/>
    <s v="Keep"/>
    <x v="1"/>
    <n v="2"/>
    <x v="1"/>
  </r>
  <r>
    <x v="860"/>
    <s v="Micah"/>
    <s v="Endo"/>
    <s v="micah.endo@calbaptist.edu"/>
    <s v="California Baptist University"/>
    <d v="2026-02-09T23:11:00"/>
    <d v="2026-02-19T15:07:00"/>
    <x v="797"/>
    <s v="Philosophy, Biomedical Engineering"/>
    <x v="1"/>
    <n v="0"/>
    <x v="4"/>
    <x v="1"/>
    <s v="Keep"/>
    <x v="0"/>
    <n v="1"/>
    <x v="0"/>
  </r>
  <r>
    <x v="861"/>
    <s v="Regan"/>
    <s v="Rodriguez"/>
    <s v="reganelizabeth.rodriguez@calbaptist.edu"/>
    <s v="California Baptist University"/>
    <d v="2026-02-10T12:23:00"/>
    <d v="2026-02-19T14:51:00"/>
    <x v="798"/>
    <s v="Public Health"/>
    <x v="2"/>
    <n v="0"/>
    <x v="4"/>
    <x v="5"/>
    <s v="Keep"/>
    <x v="4"/>
    <n v="1"/>
    <x v="0"/>
  </r>
  <r>
    <x v="862"/>
    <s v="James"/>
    <s v="Welch"/>
    <s v="jamesowen.welch@calbaptist.edu"/>
    <s v="California Baptist University"/>
    <d v="2026-02-10T12:34:00"/>
    <d v="2026-02-19T14:27:00"/>
    <x v="799"/>
    <s v="English"/>
    <x v="2"/>
    <n v="0"/>
    <x v="4"/>
    <x v="1"/>
    <s v="Keep"/>
    <x v="0"/>
    <n v="1"/>
    <x v="0"/>
  </r>
  <r>
    <x v="863"/>
    <s v="Yetlalezi"/>
    <s v="Camacho"/>
    <s v="yetlalezi.camacho@calbaptist.edu"/>
    <s v="California Baptist University"/>
    <d v="2026-02-10T12:59:00"/>
    <d v="2026-02-19T12:52:00"/>
    <x v="800"/>
    <s v="Public Administration"/>
    <x v="3"/>
    <n v="0"/>
    <x v="4"/>
    <x v="1"/>
    <s v="Keep"/>
    <x v="0"/>
    <n v="1"/>
    <x v="0"/>
  </r>
  <r>
    <x v="864"/>
    <s v="Miles"/>
    <s v="Ziemer"/>
    <s v="miles.ziemer@calbaptist.edu"/>
    <s v="California Baptist University"/>
    <d v="2026-02-10T14:49:00"/>
    <d v="2026-02-19T13:01:00"/>
    <x v="801"/>
    <s v="Political Science"/>
    <x v="2"/>
    <n v="0"/>
    <x v="4"/>
    <x v="1"/>
    <s v="Keep"/>
    <x v="0"/>
    <n v="1"/>
    <x v="0"/>
  </r>
  <r>
    <x v="865"/>
    <s v="Michelle"/>
    <s v="Siracusa"/>
    <s v="michellenicole.siracusa@calbaptist.edu"/>
    <s v="California Baptist University"/>
    <d v="2026-02-10T15:47:00"/>
    <d v="2026-02-19T13:40:00"/>
    <x v="802"/>
    <s v="Nursing"/>
    <x v="2"/>
    <n v="0"/>
    <x v="4"/>
    <x v="8"/>
    <s v="Keep"/>
    <x v="2"/>
    <n v="2"/>
    <x v="1"/>
  </r>
  <r>
    <x v="866"/>
    <s v="Lydia"/>
    <s v="Speas"/>
    <s v="lydia.speas@calbaptist.edu"/>
    <s v="California Baptist University"/>
    <d v="2026-02-10T16:55:00"/>
    <d v="2026-02-19T13:09:00"/>
    <x v="803"/>
    <s v="English"/>
    <x v="2"/>
    <n v="0"/>
    <x v="4"/>
    <x v="1"/>
    <s v="Keep"/>
    <x v="0"/>
    <n v="1"/>
    <x v="0"/>
  </r>
  <r>
    <x v="867"/>
    <s v="Eliana"/>
    <s v="Posada"/>
    <s v="elianaisabel.posada@calbaptist.edu"/>
    <s v="California Baptist University"/>
    <d v="2026-02-10T19:42:00"/>
    <d v="2026-02-19T14:02:00"/>
    <x v="804"/>
    <s v="Strategic Communication"/>
    <x v="3"/>
    <n v="0"/>
    <x v="4"/>
    <x v="1"/>
    <s v="Keep"/>
    <x v="0"/>
    <n v="1"/>
    <x v="0"/>
  </r>
  <r>
    <x v="868"/>
    <s v="Matthew"/>
    <s v="Marks"/>
    <s v="matthewb.marks@calbaptist.edu"/>
    <s v="California Baptist University"/>
    <d v="2026-02-10T21:45:00"/>
    <d v="2026-02-19T13:27:00"/>
    <x v="155"/>
    <s v="Business Administration"/>
    <x v="2"/>
    <n v="0"/>
    <x v="4"/>
    <x v="0"/>
    <s v="Keep"/>
    <x v="0"/>
    <n v="3"/>
    <x v="1"/>
  </r>
  <r>
    <x v="869"/>
    <s v="Pedro"/>
    <s v="Armenta"/>
    <s v="pedro.armenta@calbaptist.edu"/>
    <s v="California Baptist University"/>
    <d v="2026-02-10T23:59:00"/>
    <d v="2026-02-19T14:13:00"/>
    <x v="56"/>
    <s v="Marketing"/>
    <x v="0"/>
    <n v="0"/>
    <x v="4"/>
    <x v="0"/>
    <s v="Keep"/>
    <x v="0"/>
    <n v="2"/>
    <x v="1"/>
  </r>
  <r>
    <x v="870"/>
    <s v="Elijah"/>
    <s v="Tabor"/>
    <s v="elijahd.tabor@calbaptist.edu"/>
    <s v="California Baptist University"/>
    <d v="2026-02-11T12:00:00"/>
    <d v="2026-02-19T13:59:00"/>
    <x v="805"/>
    <s v="Computer Science"/>
    <x v="1"/>
    <n v="0"/>
    <x v="4"/>
    <x v="2"/>
    <s v="Keep"/>
    <x v="1"/>
    <n v="1"/>
    <x v="0"/>
  </r>
  <r>
    <x v="871"/>
    <s v="Shanteal"/>
    <s v="Martinez"/>
    <s v="mariashanteal.martinez@calbaptist.edu"/>
    <s v="California Baptist University"/>
    <d v="2026-02-11T12:56:00"/>
    <d v="2026-02-19T13:12:00"/>
    <x v="806"/>
    <s v="Indstrl Organiztnl Psych"/>
    <x v="3"/>
    <n v="0"/>
    <x v="4"/>
    <x v="4"/>
    <s v="Keep"/>
    <x v="3"/>
    <n v="1"/>
    <x v="0"/>
  </r>
  <r>
    <x v="872"/>
    <s v="Kalea"/>
    <s v="Cook"/>
    <s v="kaleamargaretshea.cook@calbaptist.edu"/>
    <s v="California Baptist University"/>
    <d v="2026-02-11T13:51:00"/>
    <d v="2026-02-19T13:36:00"/>
    <x v="807"/>
    <s v="Forensic Psychology"/>
    <x v="3"/>
    <n v="0"/>
    <x v="4"/>
    <x v="4"/>
    <s v="Keep"/>
    <x v="3"/>
    <n v="1"/>
    <x v="0"/>
  </r>
  <r>
    <x v="873"/>
    <s v="Marisa"/>
    <s v="Norheim"/>
    <s v="marisa.norheim@gmail.com"/>
    <s v="California Baptist University"/>
    <d v="2026-02-11T16:23:00"/>
    <d v="2026-02-19T13:03:00"/>
    <x v="808"/>
    <s v="Christian Behavioral Sci, Biology"/>
    <x v="0"/>
    <n v="0"/>
    <x v="4"/>
    <x v="3"/>
    <s v="Keep"/>
    <x v="2"/>
    <n v="1"/>
    <x v="0"/>
  </r>
  <r>
    <x v="874"/>
    <s v="Liliana"/>
    <s v="Leaman"/>
    <s v="lilianaj.leaman@calbaptist.edu"/>
    <s v="California Baptist University"/>
    <d v="2026-02-11T16:37:00"/>
    <d v="2026-02-19T14:07:00"/>
    <x v="274"/>
    <s v="Mechanical Engineering"/>
    <x v="2"/>
    <n v="0"/>
    <x v="4"/>
    <x v="2"/>
    <s v="Keep"/>
    <x v="1"/>
    <n v="3"/>
    <x v="1"/>
  </r>
  <r>
    <x v="875"/>
    <s v="Cameron"/>
    <s v="Turner"/>
    <s v="camerons.turner@calbaptist.edu"/>
    <s v="California Baptist University"/>
    <d v="2026-02-11T17:09:00"/>
    <d v="2026-02-19T13:26:00"/>
    <x v="809"/>
    <s v="Computer Science"/>
    <x v="1"/>
    <n v="0"/>
    <x v="4"/>
    <x v="2"/>
    <s v="Keep"/>
    <x v="1"/>
    <n v="1"/>
    <x v="0"/>
  </r>
  <r>
    <x v="876"/>
    <s v="Josselyn"/>
    <s v="Guillen"/>
    <s v="josselynmarcela.guillen@calbaptist.edu"/>
    <s v="California Baptist University"/>
    <d v="2026-02-11T17:31:00"/>
    <d v="2026-02-19T13:42:00"/>
    <x v="810"/>
    <s v="Graphic Design &amp; Vis Exp"/>
    <x v="2"/>
    <n v="0"/>
    <x v="4"/>
    <x v="6"/>
    <s v="Keep"/>
    <x v="1"/>
    <n v="1"/>
    <x v="0"/>
  </r>
  <r>
    <x v="877"/>
    <s v="Aleksandra"/>
    <s v="Antanasijevic"/>
    <s v="aleksandra.antanasijevic@calbaptist.edu"/>
    <s v="California Baptist University"/>
    <d v="2026-02-11T20:27:00"/>
    <d v="2026-02-19T14:45:00"/>
    <x v="364"/>
    <s v="Chemical Engineering"/>
    <x v="1"/>
    <n v="0"/>
    <x v="4"/>
    <x v="2"/>
    <s v="Keep"/>
    <x v="1"/>
    <n v="2"/>
    <x v="1"/>
  </r>
  <r>
    <x v="878"/>
    <s v="Kaylee"/>
    <s v="Larick"/>
    <s v="kayleerenee.larick@calbaptist.edu"/>
    <s v="California Baptist University"/>
    <d v="2026-02-11T22:31:00"/>
    <d v="2026-02-19T13:20:00"/>
    <x v="811"/>
    <s v="Nursing"/>
    <x v="2"/>
    <n v="0"/>
    <x v="4"/>
    <x v="8"/>
    <s v="Keep"/>
    <x v="2"/>
    <n v="1"/>
    <x v="0"/>
  </r>
  <r>
    <x v="879"/>
    <s v="Eleonora"/>
    <s v="Visnevskyte"/>
    <s v="eleonora.visnevskyte@calbaptist.edu"/>
    <s v="California Baptist University"/>
    <d v="2026-02-12T06:54:00"/>
    <d v="2026-02-19T13:57:00"/>
    <x v="812"/>
    <s v="Computer Science"/>
    <x v="1"/>
    <n v="0"/>
    <x v="4"/>
    <x v="2"/>
    <s v="Keep"/>
    <x v="1"/>
    <n v="1"/>
    <x v="0"/>
  </r>
  <r>
    <x v="880"/>
    <s v="Kimaya"/>
    <s v="Fletcher"/>
    <s v="kimayaleilani.fletcher@calbaptist.edu"/>
    <s v="California Baptist University"/>
    <d v="2026-02-12T10:11:00"/>
    <d v="2026-02-19T13:13:00"/>
    <x v="813"/>
    <s v="Mechanical Engineering"/>
    <x v="2"/>
    <n v="0"/>
    <x v="4"/>
    <x v="2"/>
    <s v="Keep"/>
    <x v="1"/>
    <n v="1"/>
    <x v="0"/>
  </r>
  <r>
    <x v="881"/>
    <s v="Caleb"/>
    <s v="Slagter"/>
    <s v="calebb.slagter@calbaptist.edu"/>
    <s v="California Baptist University"/>
    <d v="2026-02-12T13:19:00"/>
    <d v="2026-02-19T14:41:00"/>
    <x v="355"/>
    <s v="Electrical/Computer Engr"/>
    <x v="1"/>
    <n v="0"/>
    <x v="4"/>
    <x v="2"/>
    <s v="Keep"/>
    <x v="1"/>
    <n v="2"/>
    <x v="1"/>
  </r>
  <r>
    <x v="882"/>
    <s v="Ely"/>
    <s v="Avilez"/>
    <s v="ely.avilez@calbaptist.edu"/>
    <s v="California Baptist University"/>
    <d v="2026-02-12T14:03:00"/>
    <d v="2026-02-19T14:07:00"/>
    <x v="814"/>
    <s v="Graphic Design &amp; Vis Exp"/>
    <x v="2"/>
    <n v="0"/>
    <x v="4"/>
    <x v="6"/>
    <s v="Keep"/>
    <x v="1"/>
    <n v="1"/>
    <x v="0"/>
  </r>
  <r>
    <x v="883"/>
    <s v="Clarice"/>
    <s v="Rumahlewang"/>
    <s v="claricec.rumahlewang@calbaptist.edu"/>
    <s v="California Baptist University"/>
    <d v="2026-02-12T14:13:00"/>
    <d v="2026-02-19T13:28:00"/>
    <x v="815"/>
    <s v="Graphic Design &amp; Vis Exp"/>
    <x v="2"/>
    <n v="0"/>
    <x v="4"/>
    <x v="6"/>
    <s v="Keep"/>
    <x v="1"/>
    <n v="1"/>
    <x v="0"/>
  </r>
  <r>
    <x v="884"/>
    <s v="Annalie"/>
    <s v="Mahill"/>
    <s v="annalief.mahill@calbaptist.edu"/>
    <s v="California Baptist University"/>
    <d v="2026-02-12T20:46:00"/>
    <d v="2026-02-19T13:09:00"/>
    <x v="816"/>
    <s v="Forensic Chemistry"/>
    <x v="2"/>
    <n v="0"/>
    <x v="4"/>
    <x v="1"/>
    <s v="Keep"/>
    <x v="0"/>
    <n v="1"/>
    <x v="0"/>
  </r>
  <r>
    <x v="885"/>
    <s v="Elizabeth"/>
    <s v="Bleier"/>
    <s v="elizabethc.bleier@calbaptist.edu"/>
    <s v="California Baptist University"/>
    <d v="2026-02-13T08:27:00"/>
    <d v="2026-02-19T13:27:00"/>
    <x v="401"/>
    <s v="Mechanical Engineering"/>
    <x v="2"/>
    <n v="0"/>
    <x v="4"/>
    <x v="2"/>
    <s v="Keep"/>
    <x v="1"/>
    <n v="3"/>
    <x v="1"/>
  </r>
  <r>
    <x v="886"/>
    <s v="Nathan"/>
    <s v="Lobos"/>
    <s v="nathan.lobos@calbaptist.edu"/>
    <s v="California Baptist University"/>
    <d v="2026-02-13T12:56:00"/>
    <d v="2026-02-19T13:01:00"/>
    <x v="817"/>
    <s v="Environmental Science"/>
    <x v="4"/>
    <n v="0"/>
    <x v="4"/>
    <x v="1"/>
    <s v="Keep"/>
    <x v="0"/>
    <n v="1"/>
    <x v="0"/>
  </r>
  <r>
    <x v="887"/>
    <s v="Nathaniel"/>
    <s v="Koontz"/>
    <s v="nathanieljohn.koontz@calbaptist.edu"/>
    <s v="California Baptist University"/>
    <d v="2026-02-13T12:57:00"/>
    <d v="2026-02-19T13:19:00"/>
    <x v="818"/>
    <s v="Environmental Science"/>
    <x v="1"/>
    <n v="0"/>
    <x v="4"/>
    <x v="1"/>
    <s v="Keep"/>
    <x v="0"/>
    <n v="1"/>
    <x v="0"/>
  </r>
  <r>
    <x v="888"/>
    <s v="Jude"/>
    <s v="Enriquez"/>
    <s v="judemichael.enriquez@calbaptist.edu"/>
    <s v="California Baptist University"/>
    <d v="2026-02-13T12:57:00"/>
    <d v="2026-02-19T13:21:00"/>
    <x v="819"/>
    <s v="Environmental Science"/>
    <x v="1"/>
    <n v="0"/>
    <x v="4"/>
    <x v="1"/>
    <s v="Keep"/>
    <x v="0"/>
    <n v="1"/>
    <x v="0"/>
  </r>
  <r>
    <x v="889"/>
    <s v="Faith"/>
    <s v="Morales"/>
    <s v="faithv.morales@calbaptist.edu"/>
    <s v="California Baptist University"/>
    <d v="2026-02-13T13:00:00"/>
    <d v="2026-02-19T14:21:00"/>
    <x v="820"/>
    <s v="Christian Studies, Marketing"/>
    <x v="2"/>
    <n v="0"/>
    <x v="4"/>
    <x v="3"/>
    <s v="Keep"/>
    <x v="2"/>
    <n v="1"/>
    <x v="0"/>
  </r>
  <r>
    <x v="890"/>
    <s v="Celina"/>
    <s v="Sanchez"/>
    <s v="celinam.sanchez@calbaptist.edu"/>
    <s v="California Baptist University"/>
    <d v="2026-02-13T13:31:00"/>
    <d v="2026-02-19T13:39:00"/>
    <x v="821"/>
    <s v="Biomedical Sciences"/>
    <x v="2"/>
    <n v="0"/>
    <x v="4"/>
    <x v="5"/>
    <s v="Keep"/>
    <x v="4"/>
    <n v="1"/>
    <x v="0"/>
  </r>
  <r>
    <x v="891"/>
    <s v="Delaney"/>
    <s v="Keller"/>
    <s v="delaneymae.keller@calbaptist.edu"/>
    <s v="California Baptist University"/>
    <d v="2026-02-13T14:10:00"/>
    <d v="2026-02-19T13:05:00"/>
    <x v="822"/>
    <s v="Graphic Design &amp; Vis Exp"/>
    <x v="2"/>
    <n v="0"/>
    <x v="4"/>
    <x v="6"/>
    <s v="Keep"/>
    <x v="1"/>
    <n v="1"/>
    <x v="0"/>
  </r>
  <r>
    <x v="892"/>
    <s v="Jonathan"/>
    <s v="Martinez"/>
    <s v="jonathanmanuel.martinez@calbaptist.edu"/>
    <s v="California Baptist University"/>
    <d v="2026-02-13T14:34:00"/>
    <d v="2026-02-19T14:43:00"/>
    <x v="823"/>
    <s v="Construction Management"/>
    <x v="2"/>
    <n v="0"/>
    <x v="4"/>
    <x v="2"/>
    <s v="Keep"/>
    <x v="1"/>
    <n v="1"/>
    <x v="0"/>
  </r>
  <r>
    <x v="893"/>
    <s v="Matthew"/>
    <s v="Poonoosamy"/>
    <s v="matthewsundrasen.poonoosamy@calbaptist.edu"/>
    <s v="California Baptist University"/>
    <d v="2026-02-13T14:34:00"/>
    <d v="2026-02-19T14:15:00"/>
    <x v="506"/>
    <s v="Biomedical Engineering"/>
    <x v="4"/>
    <n v="0"/>
    <x v="4"/>
    <x v="2"/>
    <s v="Keep"/>
    <x v="1"/>
    <n v="2"/>
    <x v="1"/>
  </r>
  <r>
    <x v="894"/>
    <s v="Sander"/>
    <s v="Johnson"/>
    <s v="sandertimothy.johnson@calbaptist.edu"/>
    <s v="California Baptist University"/>
    <d v="2026-02-13T15:54:00"/>
    <d v="2026-02-19T13:13:00"/>
    <x v="531"/>
    <s v="Mechanical Engineering"/>
    <x v="1"/>
    <n v="0"/>
    <x v="4"/>
    <x v="2"/>
    <s v="Keep"/>
    <x v="1"/>
    <n v="2"/>
    <x v="1"/>
  </r>
  <r>
    <x v="895"/>
    <s v="Michael"/>
    <s v="Newbold"/>
    <s v="michaeleric.newbold@calbaptist.edu"/>
    <s v="California Baptist University"/>
    <d v="2026-02-13T15:56:00"/>
    <d v="2026-02-19T14:03:00"/>
    <x v="824"/>
    <s v="Computer Science"/>
    <x v="2"/>
    <n v="0"/>
    <x v="4"/>
    <x v="2"/>
    <s v="Keep"/>
    <x v="1"/>
    <n v="1"/>
    <x v="0"/>
  </r>
  <r>
    <x v="896"/>
    <s v="William"/>
    <s v="Mclaughlin"/>
    <s v="williamjohn.mclaughlin@calbaptist.edu"/>
    <s v="California Baptist University"/>
    <d v="2026-02-13T21:53:00"/>
    <d v="2026-02-19T13:26:00"/>
    <x v="825"/>
    <s v="Sport Management, Christian Studies"/>
    <x v="2"/>
    <n v="0"/>
    <x v="4"/>
    <x v="0"/>
    <s v="Keep"/>
    <x v="0"/>
    <n v="1"/>
    <x v="0"/>
  </r>
  <r>
    <x v="897"/>
    <s v="Joseph"/>
    <s v="Macias"/>
    <s v="joseph.macias@calbaptist.edu"/>
    <s v="California Baptist University"/>
    <d v="2026-02-15T19:59:00"/>
    <d v="2026-02-19T13:36:00"/>
    <x v="826"/>
    <s v="Construction Management"/>
    <x v="1"/>
    <n v="0"/>
    <x v="4"/>
    <x v="2"/>
    <s v="Keep"/>
    <x v="1"/>
    <n v="1"/>
    <x v="0"/>
  </r>
  <r>
    <x v="898"/>
    <s v="Caleb"/>
    <s v="Furdui"/>
    <s v="calebpeter.furdui@calbaptist.edu"/>
    <s v="California Baptist University"/>
    <d v="2026-02-15T20:57:00"/>
    <d v="2026-02-19T13:06:00"/>
    <x v="827"/>
    <s v="Finance"/>
    <x v="0"/>
    <n v="0"/>
    <x v="4"/>
    <x v="0"/>
    <s v="Keep"/>
    <x v="0"/>
    <n v="1"/>
    <x v="0"/>
  </r>
  <r>
    <x v="899"/>
    <s v="Liam"/>
    <s v="Smith"/>
    <s v="liamkevin.smith@calbaptist.edu"/>
    <s v="California Baptist University"/>
    <d v="2026-02-15T23:38:00"/>
    <d v="2026-02-19T13:49:00"/>
    <x v="52"/>
    <s v="Computer Science"/>
    <x v="1"/>
    <n v="0"/>
    <x v="4"/>
    <x v="2"/>
    <s v="Keep"/>
    <x v="1"/>
    <n v="3"/>
    <x v="1"/>
  </r>
  <r>
    <x v="900"/>
    <s v="Miguel"/>
    <s v="Serna"/>
    <s v="miguel.serna@calbaptist.edu"/>
    <s v="California Baptist University"/>
    <d v="2026-02-16T07:50:00"/>
    <d v="2026-02-19T13:13:00"/>
    <x v="828"/>
    <s v="Construction Management"/>
    <x v="4"/>
    <n v="0"/>
    <x v="4"/>
    <x v="2"/>
    <s v="Keep"/>
    <x v="1"/>
    <n v="1"/>
    <x v="0"/>
  </r>
  <r>
    <x v="901"/>
    <s v="Katie"/>
    <s v="Rivers"/>
    <s v="katiejordyn.rivers@calbaptist.edu"/>
    <s v="California Baptist University"/>
    <d v="2026-02-16T10:17:00"/>
    <d v="2026-02-19T14:33:00"/>
    <x v="829"/>
    <s v="Marketing"/>
    <x v="1"/>
    <n v="0"/>
    <x v="4"/>
    <x v="0"/>
    <s v="Keep"/>
    <x v="0"/>
    <n v="1"/>
    <x v="0"/>
  </r>
  <r>
    <x v="902"/>
    <s v="Kasey"/>
    <s v="Klauminzer"/>
    <s v="kaseyryan.klauminzer@calbaptist.edu"/>
    <s v="California Baptist University"/>
    <d v="2026-02-16T12:47:00"/>
    <d v="2026-02-19T12:52:00"/>
    <x v="830"/>
    <s v="Electrical/Computer Engr"/>
    <x v="2"/>
    <n v="0"/>
    <x v="4"/>
    <x v="2"/>
    <s v="Keep"/>
    <x v="1"/>
    <n v="1"/>
    <x v="0"/>
  </r>
  <r>
    <x v="903"/>
    <s v="Yuui"/>
    <s v="Ortega"/>
    <s v="yuuia.ortega@calbaptist.edu"/>
    <s v="California Baptist University"/>
    <d v="2026-02-16T12:59:00"/>
    <d v="2026-02-19T12:58:00"/>
    <x v="831"/>
    <s v="Philosophy, Business Administration"/>
    <x v="2"/>
    <n v="0"/>
    <x v="4"/>
    <x v="1"/>
    <s v="Keep"/>
    <x v="0"/>
    <n v="1"/>
    <x v="0"/>
  </r>
  <r>
    <x v="904"/>
    <s v="Savannah"/>
    <s v="Angulo"/>
    <s v="savannaht.angulo@calbaptist.edu"/>
    <s v="California Baptist University"/>
    <d v="2026-02-16T13:17:00"/>
    <d v="2026-02-19T13:04:00"/>
    <x v="832"/>
    <s v="Environmental Science"/>
    <x v="4"/>
    <n v="0"/>
    <x v="4"/>
    <x v="1"/>
    <s v="Keep"/>
    <x v="0"/>
    <n v="1"/>
    <x v="0"/>
  </r>
  <r>
    <x v="905"/>
    <s v="Nathaniel"/>
    <s v="Leon"/>
    <s v="nathaniel.leon@calbaptist.edu"/>
    <s v="California Baptist University"/>
    <d v="2026-02-16T16:49:00"/>
    <d v="2026-02-19T13:10:00"/>
    <x v="833"/>
    <s v="Business Administration"/>
    <x v="1"/>
    <n v="0"/>
    <x v="4"/>
    <x v="0"/>
    <s v="Keep"/>
    <x v="0"/>
    <n v="1"/>
    <x v="0"/>
  </r>
  <r>
    <x v="906"/>
    <s v="Luke"/>
    <s v="Keenan"/>
    <s v="lukedavid.keenan@calbaptist.edu"/>
    <s v="California Baptist University"/>
    <d v="2026-02-16T18:12:00"/>
    <d v="2026-02-19T14:37:00"/>
    <x v="834"/>
    <s v="Mechanical Engineering"/>
    <x v="1"/>
    <n v="0"/>
    <x v="4"/>
    <x v="2"/>
    <s v="Keep"/>
    <x v="1"/>
    <n v="1"/>
    <x v="0"/>
  </r>
  <r>
    <x v="907"/>
    <s v="Francisco"/>
    <s v="Cabral"/>
    <s v="francisco.cabral@calbaptist.edu"/>
    <s v="California Baptist University"/>
    <d v="2026-02-16T18:41:00"/>
    <d v="2026-02-19T13:16:00"/>
    <x v="835"/>
    <s v="Criminal Justice"/>
    <x v="2"/>
    <n v="0"/>
    <x v="4"/>
    <x v="1"/>
    <s v="Keep"/>
    <x v="0"/>
    <n v="1"/>
    <x v="0"/>
  </r>
  <r>
    <x v="908"/>
    <s v="Nathan"/>
    <s v="Aguirre"/>
    <s v="nathanhaziel.aguirre@calbaptist.edu"/>
    <s v="California Baptist University"/>
    <d v="2026-02-16T19:36:00"/>
    <d v="2026-02-19T14:43:00"/>
    <x v="836"/>
    <s v="Computer Science"/>
    <x v="2"/>
    <n v="0"/>
    <x v="4"/>
    <x v="2"/>
    <s v="Keep"/>
    <x v="1"/>
    <n v="1"/>
    <x v="0"/>
  </r>
  <r>
    <x v="909"/>
    <s v="Megan"/>
    <s v="Russell"/>
    <s v="meganjane.russell@calbaptist.edu"/>
    <s v="California Baptist University"/>
    <d v="2026-02-16T19:41:00"/>
    <d v="2026-02-19T13:06:00"/>
    <x v="837"/>
    <s v="Accounting"/>
    <x v="3"/>
    <n v="0"/>
    <x v="4"/>
    <x v="0"/>
    <s v="Keep"/>
    <x v="0"/>
    <n v="1"/>
    <x v="0"/>
  </r>
  <r>
    <x v="910"/>
    <s v="Tammy"/>
    <s v="Watt"/>
    <s v="tammygraceabriele.watt@calbaptist.edu"/>
    <s v="California Baptist University"/>
    <d v="2026-02-16T19:45:00"/>
    <d v="2026-02-19T14:18:00"/>
    <x v="838"/>
    <s v="Biomedical Sciences"/>
    <x v="2"/>
    <n v="0"/>
    <x v="4"/>
    <x v="5"/>
    <s v="Keep"/>
    <x v="4"/>
    <n v="1"/>
    <x v="0"/>
  </r>
  <r>
    <x v="911"/>
    <s v="Alejandro G."/>
    <s v="Gomez"/>
    <s v="alejandrog.gomez@calbaptist.edu"/>
    <s v="California Baptist University"/>
    <d v="2026-02-16T21:04:00"/>
    <d v="2026-02-19T13:19:00"/>
    <x v="327"/>
    <s v="Mechanical Engineering"/>
    <x v="2"/>
    <n v="0"/>
    <x v="4"/>
    <x v="2"/>
    <s v="Keep"/>
    <x v="1"/>
    <n v="4"/>
    <x v="1"/>
  </r>
  <r>
    <x v="912"/>
    <s v="Ezeoma"/>
    <s v="Igwe"/>
    <s v="ezeomalewis.igwe@calbaptist.edu"/>
    <s v="California Baptist University"/>
    <d v="2026-02-16T21:55:00"/>
    <d v="2026-02-19T12:57:00"/>
    <x v="839"/>
    <s v="Information Tech Mgmt"/>
    <x v="3"/>
    <n v="0"/>
    <x v="4"/>
    <x v="0"/>
    <s v="Keep"/>
    <x v="0"/>
    <n v="1"/>
    <x v="0"/>
  </r>
  <r>
    <x v="913"/>
    <s v="Leilani"/>
    <s v="Neahr"/>
    <s v="leilanimichelle.neahr@calbaptist.edu"/>
    <s v="California Baptist University"/>
    <d v="2026-02-17T01:58:00"/>
    <d v="2026-02-19T13:07:00"/>
    <x v="840"/>
    <s v="Accounting"/>
    <x v="2"/>
    <n v="0"/>
    <x v="4"/>
    <x v="0"/>
    <s v="Keep"/>
    <x v="0"/>
    <n v="1"/>
    <x v="0"/>
  </r>
  <r>
    <x v="914"/>
    <s v="Caleb"/>
    <s v="Reading"/>
    <s v="caleb.reading@calbaptist.edu"/>
    <s v="California Baptist University"/>
    <d v="2026-02-17T08:50:00"/>
    <d v="2026-02-19T13:30:00"/>
    <x v="100"/>
    <s v="Accounting"/>
    <x v="1"/>
    <n v="0"/>
    <x v="4"/>
    <x v="0"/>
    <s v="Keep"/>
    <x v="0"/>
    <n v="2"/>
    <x v="1"/>
  </r>
  <r>
    <x v="915"/>
    <s v="Aliona"/>
    <s v="Gyulnazaryan"/>
    <s v="aliona.gyulnazaryan@calbaptist.edu"/>
    <s v="California Baptist University"/>
    <d v="2026-02-17T09:04:00"/>
    <d v="2026-02-19T14:49:00"/>
    <x v="841"/>
    <s v="Business Administration"/>
    <x v="4"/>
    <n v="0"/>
    <x v="4"/>
    <x v="0"/>
    <s v="Keep"/>
    <x v="0"/>
    <n v="1"/>
    <x v="0"/>
  </r>
  <r>
    <x v="916"/>
    <s v="Ethan"/>
    <s v="Moronez"/>
    <s v="ethan.moronez@calbaptist.edu"/>
    <s v="California Baptist University"/>
    <d v="2026-02-17T10:06:00"/>
    <d v="2026-02-19T14:12:00"/>
    <x v="211"/>
    <s v="Mechanical Engineering"/>
    <x v="2"/>
    <n v="0"/>
    <x v="4"/>
    <x v="2"/>
    <s v="Keep"/>
    <x v="1"/>
    <n v="2"/>
    <x v="1"/>
  </r>
  <r>
    <x v="917"/>
    <s v="Noah"/>
    <s v="Ban"/>
    <s v="noahyoul.ban@calbaptist.edu"/>
    <s v="California Baptist University"/>
    <d v="2026-02-17T10:36:00"/>
    <d v="2026-02-19T13:51:00"/>
    <x v="31"/>
    <s v="Accounting"/>
    <x v="2"/>
    <n v="0"/>
    <x v="4"/>
    <x v="0"/>
    <s v="Keep"/>
    <x v="0"/>
    <n v="2"/>
    <x v="1"/>
  </r>
  <r>
    <x v="918"/>
    <s v="Adrina"/>
    <s v="Carrillo"/>
    <s v="adrinadalila.carrillo@calbaptist.edu"/>
    <s v="California Baptist University"/>
    <d v="2026-02-17T10:42:00"/>
    <d v="2026-02-19T13:29:00"/>
    <x v="842"/>
    <s v="Forensic Psychology"/>
    <x v="3"/>
    <n v="0"/>
    <x v="4"/>
    <x v="4"/>
    <s v="Keep"/>
    <x v="3"/>
    <n v="1"/>
    <x v="0"/>
  </r>
  <r>
    <x v="919"/>
    <s v="Levi"/>
    <s v="Miller"/>
    <s v="levij.miller@calbaptist.edu"/>
    <s v="California Baptist University"/>
    <d v="2026-02-17T11:20:00"/>
    <d v="2026-02-19T13:13:00"/>
    <x v="843"/>
    <s v="Christian Studies, Environmental Science"/>
    <x v="2"/>
    <n v="0"/>
    <x v="4"/>
    <x v="3"/>
    <s v="Keep"/>
    <x v="2"/>
    <n v="1"/>
    <x v="0"/>
  </r>
  <r>
    <x v="920"/>
    <s v="Kahlil"/>
    <s v="Hall"/>
    <s v="kahlilxavier.hall@calbaptist.edu"/>
    <s v="California Baptist University"/>
    <d v="2026-02-17T11:21:00"/>
    <d v="2026-02-19T13:06:00"/>
    <x v="844"/>
    <s v="Environmental Science, Christian Studies"/>
    <x v="2"/>
    <n v="0"/>
    <x v="4"/>
    <x v="1"/>
    <s v="Keep"/>
    <x v="0"/>
    <n v="1"/>
    <x v="0"/>
  </r>
  <r>
    <x v="921"/>
    <s v="Juan"/>
    <s v="Mendoza Mondragon"/>
    <s v="juancarlos.mendozamondragon@calbaptist.edu"/>
    <s v="California Baptist University"/>
    <d v="2026-02-17T12:11:00"/>
    <d v="2026-02-19T13:24:00"/>
    <x v="492"/>
    <s v="Construction Management"/>
    <x v="2"/>
    <n v="0"/>
    <x v="4"/>
    <x v="2"/>
    <s v="Keep"/>
    <x v="1"/>
    <n v="2"/>
    <x v="1"/>
  </r>
  <r>
    <x v="922"/>
    <s v="Vivien"/>
    <s v="Verdin"/>
    <s v="verdinvivien18@gmail.com"/>
    <s v="California Baptist University"/>
    <d v="2026-02-17T12:14:00"/>
    <d v="2026-02-19T13:57:00"/>
    <x v="82"/>
    <s v="Business Administration"/>
    <x v="1"/>
    <n v="0"/>
    <x v="4"/>
    <x v="0"/>
    <s v="Keep"/>
    <x v="0"/>
    <n v="2"/>
    <x v="1"/>
  </r>
  <r>
    <x v="923"/>
    <s v="Aly"/>
    <s v="Kang"/>
    <s v="alysa.kang@calbaptist.edu"/>
    <s v="California Baptist University"/>
    <d v="2026-02-17T12:22:00"/>
    <d v="2026-02-19T14:26:00"/>
    <x v="845"/>
    <s v="Psychology"/>
    <x v="2"/>
    <n v="0"/>
    <x v="4"/>
    <x v="4"/>
    <s v="Keep"/>
    <x v="3"/>
    <n v="1"/>
    <x v="0"/>
  </r>
  <r>
    <x v="924"/>
    <s v="Nefertari"/>
    <s v="White"/>
    <s v="nefertarihelena.white@calbaptist.edu"/>
    <s v="California Baptist University"/>
    <d v="2026-02-17T12:24:00"/>
    <d v="2026-02-19T13:53:00"/>
    <x v="846"/>
    <s v="Psychology, Political Science"/>
    <x v="2"/>
    <n v="0"/>
    <x v="4"/>
    <x v="4"/>
    <s v="Keep"/>
    <x v="3"/>
    <n v="1"/>
    <x v="0"/>
  </r>
  <r>
    <x v="925"/>
    <s v="Mitchell"/>
    <s v="Correa"/>
    <s v="mitchelllouis.correa@calbaptist.edu"/>
    <s v="California Baptist University"/>
    <d v="2026-02-17T12:48:00"/>
    <d v="2026-02-19T14:07:00"/>
    <x v="847"/>
    <s v="Marketing"/>
    <x v="0"/>
    <n v="0"/>
    <x v="4"/>
    <x v="0"/>
    <s v="Keep"/>
    <x v="0"/>
    <n v="1"/>
    <x v="0"/>
  </r>
  <r>
    <x v="926"/>
    <s v="David"/>
    <s v="Vargas"/>
    <s v="davidgabriel.vargas@calbaptist.edu"/>
    <s v="California Baptist University"/>
    <d v="2026-02-17T13:01:00"/>
    <d v="2026-02-19T14:26:00"/>
    <x v="848"/>
    <s v="Criminal Justice"/>
    <x v="2"/>
    <n v="0"/>
    <x v="4"/>
    <x v="1"/>
    <s v="Keep"/>
    <x v="0"/>
    <n v="1"/>
    <x v="0"/>
  </r>
  <r>
    <x v="927"/>
    <s v="Luis"/>
    <s v="Reyes"/>
    <s v="luis.reyes3@calbaptist.edu"/>
    <s v="California Baptist University"/>
    <d v="2026-02-17T13:08:00"/>
    <d v="2026-02-19T13:50:00"/>
    <x v="849"/>
    <s v="Civil Engineering"/>
    <x v="2"/>
    <n v="0"/>
    <x v="4"/>
    <x v="2"/>
    <s v="Keep"/>
    <x v="1"/>
    <n v="1"/>
    <x v="0"/>
  </r>
  <r>
    <x v="928"/>
    <s v="Thomas"/>
    <s v="Siroky"/>
    <s v="thomashartley.siroky@calbaptist.edu"/>
    <s v="California Baptist University"/>
    <d v="2026-02-17T13:40:00"/>
    <d v="2026-02-19T14:11:00"/>
    <x v="232"/>
    <s v="Mechanical Engineering"/>
    <x v="1"/>
    <n v="0"/>
    <x v="4"/>
    <x v="2"/>
    <s v="Keep"/>
    <x v="1"/>
    <n v="2"/>
    <x v="1"/>
  </r>
  <r>
    <x v="929"/>
    <s v="Michael"/>
    <s v="Cooper-Sanchez"/>
    <s v="michael.coopersanchez@calbaptist.edu"/>
    <s v="California Baptist University"/>
    <d v="2026-02-17T13:44:00"/>
    <d v="2026-02-19T12:57:00"/>
    <x v="850"/>
    <s v="Computer Science"/>
    <x v="2"/>
    <n v="0"/>
    <x v="4"/>
    <x v="2"/>
    <s v="Keep"/>
    <x v="1"/>
    <n v="1"/>
    <x v="0"/>
  </r>
  <r>
    <x v="930"/>
    <s v="Zachary"/>
    <s v="Conquest"/>
    <s v="zacharyjames.conquest@calbaptist.edu"/>
    <s v="California Baptist University"/>
    <d v="2026-02-17T13:49:00"/>
    <d v="2026-02-19T12:59:00"/>
    <x v="588"/>
    <s v="English"/>
    <x v="2"/>
    <n v="0"/>
    <x v="4"/>
    <x v="1"/>
    <s v="Keep"/>
    <x v="0"/>
    <n v="2"/>
    <x v="1"/>
  </r>
  <r>
    <x v="931"/>
    <s v="Ki-Sang"/>
    <s v="Park"/>
    <s v="kisang.park@calbaptist.edu"/>
    <s v="California Baptist University"/>
    <d v="2026-02-17T14:01:00"/>
    <d v="2026-02-19T13:23:00"/>
    <x v="113"/>
    <s v="Philosophy, Accounting"/>
    <x v="4"/>
    <n v="0"/>
    <x v="4"/>
    <x v="1"/>
    <s v="Keep"/>
    <x v="0"/>
    <n v="4"/>
    <x v="1"/>
  </r>
  <r>
    <x v="932"/>
    <s v="Rose"/>
    <s v="Davidson"/>
    <s v="rose.davidson@calbaptist.edu"/>
    <s v="California Baptist University"/>
    <d v="2026-02-17T14:29:00"/>
    <d v="2026-02-19T13:16:00"/>
    <x v="407"/>
    <s v="Mechanical Engineering"/>
    <x v="2"/>
    <n v="0"/>
    <x v="4"/>
    <x v="2"/>
    <s v="Keep"/>
    <x v="1"/>
    <n v="2"/>
    <x v="1"/>
  </r>
  <r>
    <x v="933"/>
    <s v="Daniel"/>
    <s v="Pineda"/>
    <s v="danielfernando.pineda@calbaptist.edu"/>
    <s v="California Baptist University"/>
    <d v="2026-02-17T15:12:00"/>
    <d v="2026-02-19T14:00:00"/>
    <x v="452"/>
    <s v="Civil Engineering"/>
    <x v="2"/>
    <n v="0"/>
    <x v="4"/>
    <x v="2"/>
    <s v="Keep"/>
    <x v="1"/>
    <n v="2"/>
    <x v="1"/>
  </r>
  <r>
    <x v="934"/>
    <s v="Daniel"/>
    <s v="Vega"/>
    <s v="daniel.vega@calbaptist.edu"/>
    <s v="California Baptist University"/>
    <d v="2026-02-17T16:07:00"/>
    <d v="2026-02-19T13:25:00"/>
    <x v="851"/>
    <s v="Mechanical Engineering"/>
    <x v="4"/>
    <n v="0"/>
    <x v="4"/>
    <x v="2"/>
    <s v="Keep"/>
    <x v="1"/>
    <n v="1"/>
    <x v="0"/>
  </r>
  <r>
    <x v="935"/>
    <s v="Shallom"/>
    <s v="Kimanzi"/>
    <s v="shallom.kimanzi@calbaptist.edu"/>
    <s v="California Baptist University"/>
    <d v="2026-02-17T16:46:00"/>
    <d v="2026-02-19T15:11:00"/>
    <x v="852"/>
    <s v="Business Administration"/>
    <x v="3"/>
    <n v="0"/>
    <x v="4"/>
    <x v="0"/>
    <s v="Keep"/>
    <x v="0"/>
    <n v="1"/>
    <x v="0"/>
  </r>
  <r>
    <x v="936"/>
    <s v="Luke"/>
    <s v="Cox"/>
    <s v="lukequinton.cox@calbaptist.edu"/>
    <s v="California Baptist University"/>
    <d v="2026-02-17T17:13:00"/>
    <d v="2026-02-19T13:58:00"/>
    <x v="350"/>
    <s v="Civil Engineering"/>
    <x v="2"/>
    <n v="0"/>
    <x v="4"/>
    <x v="2"/>
    <s v="Keep"/>
    <x v="1"/>
    <n v="2"/>
    <x v="1"/>
  </r>
  <r>
    <x v="937"/>
    <s v="Johnathan"/>
    <s v="Fierro"/>
    <s v="johnathant.fierro@calbaptist.edu"/>
    <s v="California Baptist University"/>
    <d v="2026-02-17T18:32:00"/>
    <d v="2026-02-19T14:11:00"/>
    <x v="541"/>
    <s v="Computer Science"/>
    <x v="1"/>
    <n v="0"/>
    <x v="4"/>
    <x v="2"/>
    <s v="Keep"/>
    <x v="1"/>
    <n v="2"/>
    <x v="1"/>
  </r>
  <r>
    <x v="938"/>
    <s v="Cayden"/>
    <s v="Taylor"/>
    <s v="caydenn.taylor@calbaptist.edu"/>
    <s v="California Baptist University"/>
    <d v="2026-02-18T00:20:00"/>
    <d v="2026-02-19T13:47:00"/>
    <x v="853"/>
    <s v="Environmental Science"/>
    <x v="4"/>
    <n v="0"/>
    <x v="4"/>
    <x v="1"/>
    <s v="Keep"/>
    <x v="0"/>
    <n v="1"/>
    <x v="0"/>
  </r>
  <r>
    <x v="939"/>
    <s v="Owen"/>
    <s v="Ballard"/>
    <s v="owenrussell.ballard@calbaptist.edu"/>
    <s v="California Baptist University"/>
    <d v="2026-02-18T00:52:00"/>
    <d v="2026-02-19T14:25:00"/>
    <x v="854"/>
    <s v="Mechanical Engineering"/>
    <x v="1"/>
    <n v="0"/>
    <x v="4"/>
    <x v="2"/>
    <s v="Keep"/>
    <x v="1"/>
    <n v="1"/>
    <x v="0"/>
  </r>
  <r>
    <x v="940"/>
    <s v="Constantina"/>
    <s v="Pritchett"/>
    <s v="constantinas.pritchett@calbaptist.edu"/>
    <s v="California Baptist University"/>
    <d v="2026-02-18T07:48:00"/>
    <d v="2026-02-19T13:22:00"/>
    <x v="855"/>
    <s v="Nursing"/>
    <x v="2"/>
    <n v="0"/>
    <x v="4"/>
    <x v="8"/>
    <s v="Keep"/>
    <x v="2"/>
    <n v="1"/>
    <x v="0"/>
  </r>
  <r>
    <x v="941"/>
    <s v="Dayanara"/>
    <s v="Vega"/>
    <s v="dayanara.vega@calbaptist.edu"/>
    <s v="California Baptist University"/>
    <d v="2026-02-18T08:33:00"/>
    <d v="2026-02-19T13:01:00"/>
    <x v="856"/>
    <s v="Mechanical Engineering"/>
    <x v="1"/>
    <n v="0"/>
    <x v="4"/>
    <x v="2"/>
    <s v="Keep"/>
    <x v="1"/>
    <n v="1"/>
    <x v="0"/>
  </r>
  <r>
    <x v="942"/>
    <s v="Andrea"/>
    <s v="Hernandez"/>
    <s v="andreajimena.hernandez@calbaptist.edu"/>
    <s v="California Baptist University"/>
    <d v="2026-02-18T09:38:00"/>
    <d v="2026-02-19T13:52:00"/>
    <x v="857"/>
    <s v="Biology"/>
    <x v="2"/>
    <n v="0"/>
    <x v="4"/>
    <x v="5"/>
    <s v="Keep"/>
    <x v="4"/>
    <n v="1"/>
    <x v="0"/>
  </r>
  <r>
    <x v="943"/>
    <s v="Maximus"/>
    <s v="Valencia"/>
    <s v="maximusa.valencia@calbaptist.edu"/>
    <s v="California Baptist University"/>
    <d v="2026-02-18T10:14:00"/>
    <d v="2026-02-19T13:49:00"/>
    <x v="858"/>
    <s v="Accounting"/>
    <x v="1"/>
    <n v="0"/>
    <x v="4"/>
    <x v="0"/>
    <s v="Keep"/>
    <x v="0"/>
    <n v="1"/>
    <x v="0"/>
  </r>
  <r>
    <x v="944"/>
    <s v="Ami_Somadatta"/>
    <s v="Nhawkar"/>
    <s v="amisomadatta.nhawkar@calbaptist.edu"/>
    <s v="California Baptist University"/>
    <d v="2026-02-18T13:09:00"/>
    <d v="2026-02-19T14:36:00"/>
    <x v="859"/>
    <s v="Forensic Psychology"/>
    <x v="3"/>
    <n v="0"/>
    <x v="4"/>
    <x v="4"/>
    <s v="Keep"/>
    <x v="3"/>
    <n v="2"/>
    <x v="1"/>
  </r>
  <r>
    <x v="945"/>
    <s v="Enzo"/>
    <s v="Perez"/>
    <s v="enzoluiz.perez@calbaptist.edu"/>
    <s v="California Baptist University"/>
    <d v="2026-02-18T13:30:00"/>
    <d v="2026-02-19T13:07:00"/>
    <x v="860"/>
    <s v="Nursing"/>
    <x v="2"/>
    <n v="0"/>
    <x v="4"/>
    <x v="8"/>
    <s v="Keep"/>
    <x v="2"/>
    <n v="1"/>
    <x v="0"/>
  </r>
  <r>
    <x v="946"/>
    <s v="Angel"/>
    <s v="Cantu"/>
    <s v="angeladan.cantu@calbaptist.edu"/>
    <s v="California Baptist University"/>
    <d v="2026-02-18T15:00:00"/>
    <d v="2026-02-19T13:14:00"/>
    <x v="861"/>
    <s v="Finance"/>
    <x v="4"/>
    <n v="0"/>
    <x v="4"/>
    <x v="0"/>
    <s v="Keep"/>
    <x v="0"/>
    <n v="1"/>
    <x v="0"/>
  </r>
  <r>
    <x v="947"/>
    <s v="Elisa"/>
    <s v="Macias"/>
    <s v="elisaf.macias@calbaptist.edu"/>
    <s v="California Baptist University"/>
    <d v="2026-02-18T15:22:00"/>
    <d v="2026-02-19T13:20:00"/>
    <x v="862"/>
    <s v="Nursing"/>
    <x v="2"/>
    <n v="0"/>
    <x v="4"/>
    <x v="8"/>
    <s v="Keep"/>
    <x v="2"/>
    <n v="1"/>
    <x v="0"/>
  </r>
  <r>
    <x v="948"/>
    <s v="Emily"/>
    <s v="Ehrenberg"/>
    <s v="emily.ehrenberg@calbaptist.edu"/>
    <s v="California Baptist University"/>
    <d v="2026-02-18T17:06:00"/>
    <d v="2026-02-19T13:40:00"/>
    <x v="184"/>
    <s v="Computer Science"/>
    <x v="2"/>
    <n v="0"/>
    <x v="4"/>
    <x v="2"/>
    <s v="Keep"/>
    <x v="1"/>
    <n v="2"/>
    <x v="1"/>
  </r>
  <r>
    <x v="949"/>
    <s v="Alejandro"/>
    <s v="Beltran"/>
    <s v="alejandro.beltran@calbaptist.edu"/>
    <s v="California Baptist University"/>
    <d v="2026-02-18T17:29:00"/>
    <d v="2026-02-19T13:46:00"/>
    <x v="863"/>
    <s v="Psychology, Criminal Justice"/>
    <x v="4"/>
    <n v="0"/>
    <x v="4"/>
    <x v="4"/>
    <s v="Keep"/>
    <x v="3"/>
    <n v="1"/>
    <x v="0"/>
  </r>
  <r>
    <x v="950"/>
    <s v="Vicente"/>
    <s v="Atilano"/>
    <s v="vicenteenrique.atilano@calbaptist.edu"/>
    <s v="California Baptist University"/>
    <d v="2026-02-18T17:41:00"/>
    <d v="2026-02-19T13:24:00"/>
    <x v="51"/>
    <s v="Accounting"/>
    <x v="2"/>
    <n v="0"/>
    <x v="4"/>
    <x v="0"/>
    <s v="Keep"/>
    <x v="0"/>
    <n v="2"/>
    <x v="1"/>
  </r>
  <r>
    <x v="951"/>
    <s v="Shaun"/>
    <s v="Thomas"/>
    <s v="shaunn.thomas@calbaptist.edu"/>
    <s v="California Baptist University"/>
    <d v="2026-02-18T19:42:00"/>
    <d v="2026-02-19T13:10:00"/>
    <x v="864"/>
    <s v="Computer Science"/>
    <x v="2"/>
    <n v="0"/>
    <x v="4"/>
    <x v="2"/>
    <s v="Keep"/>
    <x v="1"/>
    <n v="1"/>
    <x v="0"/>
  </r>
  <r>
    <x v="952"/>
    <s v="Madeline"/>
    <s v="Dorsey"/>
    <s v="madeline.dorsey@calbaptist.edu"/>
    <s v="California Baptist University"/>
    <d v="2026-02-18T21:06:00"/>
    <d v="2026-02-19T13:38:00"/>
    <x v="865"/>
    <s v="Graphic Design &amp; Vis Exp"/>
    <x v="2"/>
    <n v="0"/>
    <x v="4"/>
    <x v="6"/>
    <s v="Keep"/>
    <x v="1"/>
    <n v="1"/>
    <x v="0"/>
  </r>
  <r>
    <x v="953"/>
    <s v="Brooklyn"/>
    <s v="Ochoa"/>
    <s v="brooklynjuliani.ochoa@calbaptist.edu"/>
    <s v="California Baptist University"/>
    <d v="2026-02-18T21:48:00"/>
    <d v="2026-02-19T13:03:00"/>
    <x v="866"/>
    <s v="Business Administration"/>
    <x v="0"/>
    <n v="0"/>
    <x v="4"/>
    <x v="0"/>
    <s v="Keep"/>
    <x v="0"/>
    <n v="1"/>
    <x v="0"/>
  </r>
  <r>
    <x v="954"/>
    <s v="Alessa"/>
    <s v="Lopez"/>
    <s v="alessa.lopez@calbaptist.edu"/>
    <s v="California Baptist University"/>
    <d v="2026-02-18T22:42:00"/>
    <d v="2026-02-19T13:26:00"/>
    <x v="867"/>
    <s v="Sociology, Forensic Psychology"/>
    <x v="3"/>
    <n v="0"/>
    <x v="4"/>
    <x v="4"/>
    <s v="Keep"/>
    <x v="3"/>
    <n v="1"/>
    <x v="0"/>
  </r>
  <r>
    <x v="955"/>
    <s v="Major"/>
    <s v="Murdoch"/>
    <s v="major.murdoch@calbaptist.edu"/>
    <s v="California Baptist University"/>
    <d v="2026-02-18T23:03:00"/>
    <d v="2026-02-19T13:51:00"/>
    <x v="868"/>
    <s v="Biomedical Engineering"/>
    <x v="2"/>
    <n v="0"/>
    <x v="4"/>
    <x v="2"/>
    <s v="Keep"/>
    <x v="1"/>
    <n v="1"/>
    <x v="0"/>
  </r>
  <r>
    <x v="956"/>
    <s v="Jessica"/>
    <s v="Patino"/>
    <s v="jessicajeannette.patino@calbaptist.edu"/>
    <s v="California Baptist University"/>
    <d v="2026-02-18T23:27:00"/>
    <d v="2026-02-19T14:17:00"/>
    <x v="869"/>
    <s v="Public Health"/>
    <x v="3"/>
    <n v="0"/>
    <x v="4"/>
    <x v="5"/>
    <s v="Keep"/>
    <x v="4"/>
    <n v="1"/>
    <x v="0"/>
  </r>
  <r>
    <x v="957"/>
    <s v="Cole"/>
    <s v="Ordlock"/>
    <s v="colemahlon.ordlock@calbaptist.edu"/>
    <s v="California Baptist University"/>
    <d v="2026-02-18T23:28:00"/>
    <d v="2026-02-19T14:25:00"/>
    <x v="870"/>
    <s v="Business Administration"/>
    <x v="1"/>
    <n v="0"/>
    <x v="4"/>
    <x v="0"/>
    <s v="Keep"/>
    <x v="0"/>
    <n v="1"/>
    <x v="0"/>
  </r>
  <r>
    <x v="958"/>
    <s v="Alexis"/>
    <s v="Carter"/>
    <s v="alexis.carter1@calbaptist.edu"/>
    <s v="California Baptist University"/>
    <d v="2026-02-19T00:44:00"/>
    <d v="2026-02-19T13:09:00"/>
    <x v="871"/>
    <s v="English"/>
    <x v="2"/>
    <n v="0"/>
    <x v="4"/>
    <x v="1"/>
    <s v="Keep"/>
    <x v="0"/>
    <n v="1"/>
    <x v="0"/>
  </r>
  <r>
    <x v="959"/>
    <s v="Emma"/>
    <s v="Black"/>
    <s v="emmajane.black@calbaptist.edu"/>
    <s v="California Baptist University"/>
    <d v="2026-02-19T00:57:00"/>
    <d v="2026-02-19T15:17:00"/>
    <x v="872"/>
    <s v="English"/>
    <x v="2"/>
    <n v="0"/>
    <x v="4"/>
    <x v="1"/>
    <s v="Keep"/>
    <x v="0"/>
    <n v="2"/>
    <x v="1"/>
  </r>
  <r>
    <x v="960"/>
    <s v="Rebekah Rose"/>
    <s v="Flores"/>
    <s v="rebekahroset.flores@calbaptist.edu"/>
    <s v="California Baptist University"/>
    <d v="2026-02-19T01:09:00"/>
    <d v="2026-02-19T13:10:00"/>
    <x v="873"/>
    <s v="English"/>
    <x v="2"/>
    <n v="0"/>
    <x v="4"/>
    <x v="1"/>
    <s v="Keep"/>
    <x v="0"/>
    <n v="1"/>
    <x v="0"/>
  </r>
  <r>
    <x v="961"/>
    <s v="Gregory"/>
    <s v="Tipton-Valenzuela"/>
    <s v="gregorydale.tiptonvalenzuela@calbaptist.edu"/>
    <s v="California Baptist University"/>
    <d v="2026-02-19T01:14:00"/>
    <d v="2026-02-19T14:32:00"/>
    <x v="874"/>
    <s v="Criminal Justice"/>
    <x v="3"/>
    <n v="0"/>
    <x v="4"/>
    <x v="1"/>
    <s v="Keep"/>
    <x v="0"/>
    <n v="1"/>
    <x v="0"/>
  </r>
  <r>
    <x v="962"/>
    <s v="Kari"/>
    <s v="Moffat"/>
    <s v="karilynn.moffat@calbaptist.edu"/>
    <s v="California Baptist University"/>
    <d v="2026-02-19T06:55:00"/>
    <d v="2026-02-19T13:27:00"/>
    <x v="875"/>
    <s v="Christian Studies, English"/>
    <x v="2"/>
    <n v="0"/>
    <x v="4"/>
    <x v="3"/>
    <s v="Keep"/>
    <x v="2"/>
    <n v="1"/>
    <x v="0"/>
  </r>
  <r>
    <x v="963"/>
    <s v="Juan"/>
    <s v="Flores"/>
    <s v="juan.flores@calbaptist.edu"/>
    <s v="California Baptist University"/>
    <d v="2026-02-19T07:39:00"/>
    <d v="2026-02-19T13:15:00"/>
    <x v="876"/>
    <s v="Construction Management"/>
    <x v="5"/>
    <n v="0"/>
    <x v="4"/>
    <x v="2"/>
    <s v="Keep"/>
    <x v="1"/>
    <n v="1"/>
    <x v="0"/>
  </r>
  <r>
    <x v="964"/>
    <s v="Kayden"/>
    <s v="Rouse"/>
    <s v="kaydenemily.rouse@calbaptist.edu"/>
    <s v="California Baptist University"/>
    <d v="2026-02-19T08:25:00"/>
    <d v="2026-02-19T13:22:00"/>
    <x v="26"/>
    <s v="Business Administration"/>
    <x v="1"/>
    <n v="0"/>
    <x v="4"/>
    <x v="0"/>
    <s v="Keep"/>
    <x v="0"/>
    <n v="2"/>
    <x v="1"/>
  </r>
  <r>
    <x v="965"/>
    <s v="William"/>
    <s v="Klein"/>
    <s v="william.klein@calbaptist.edu"/>
    <s v="California Baptist University"/>
    <d v="2026-02-19T08:46:00"/>
    <d v="2026-02-19T13:28:00"/>
    <x v="499"/>
    <s v="Mechanical Engineering"/>
    <x v="1"/>
    <n v="0"/>
    <x v="4"/>
    <x v="2"/>
    <s v="Keep"/>
    <x v="1"/>
    <n v="2"/>
    <x v="1"/>
  </r>
  <r>
    <x v="966"/>
    <s v="Jimyjah"/>
    <s v="Johnson"/>
    <s v="jimyjah.johnson@calbaptist.edu"/>
    <s v="California Baptist University"/>
    <d v="2026-02-19T09:36:00"/>
    <d v="2026-02-19T13:34:00"/>
    <x v="877"/>
    <s v="Business Administration"/>
    <x v="3"/>
    <n v="0"/>
    <x v="4"/>
    <x v="0"/>
    <s v="Keep"/>
    <x v="0"/>
    <n v="1"/>
    <x v="0"/>
  </r>
  <r>
    <x v="967"/>
    <s v="Ethan"/>
    <s v="Howe"/>
    <s v="ethangrant.howe@calbaptist.edu"/>
    <s v="California Baptist University"/>
    <d v="2026-02-19T10:07:00"/>
    <d v="2026-02-19T13:25:00"/>
    <x v="878"/>
    <s v="Graphic Design &amp; Vis Exp"/>
    <x v="2"/>
    <n v="0"/>
    <x v="4"/>
    <x v="6"/>
    <s v="Keep"/>
    <x v="1"/>
    <n v="1"/>
    <x v="0"/>
  </r>
  <r>
    <x v="968"/>
    <s v="Brennan"/>
    <s v="Sams"/>
    <s v="brennanmichael.sams@calbaptist.edu"/>
    <s v="California Baptist University"/>
    <d v="2026-02-19T10:26:00"/>
    <d v="2026-02-19T13:31:00"/>
    <x v="70"/>
    <s v="Business Administration"/>
    <x v="2"/>
    <n v="0"/>
    <x v="4"/>
    <x v="0"/>
    <s v="Keep"/>
    <x v="0"/>
    <n v="2"/>
    <x v="1"/>
  </r>
  <r>
    <x v="969"/>
    <s v="Adrianna"/>
    <s v="Mack"/>
    <s v="adriannarose.mack@calbaptist.edu"/>
    <s v="California Baptist University"/>
    <d v="2026-02-19T10:29:00"/>
    <d v="2026-02-19T13:51:00"/>
    <x v="5"/>
    <s v="Business Administration"/>
    <x v="2"/>
    <n v="0"/>
    <x v="4"/>
    <x v="0"/>
    <s v="Keep"/>
    <x v="0"/>
    <n v="2"/>
    <x v="1"/>
  </r>
  <r>
    <x v="970"/>
    <s v="Sarah"/>
    <s v="Murphy"/>
    <s v="sarahelizabeth.murphy@calbaptist.edu"/>
    <s v="California Baptist University"/>
    <d v="2026-02-19T10:31:00"/>
    <d v="2026-02-19T13:11:00"/>
    <x v="879"/>
    <s v="English"/>
    <x v="2"/>
    <n v="0"/>
    <x v="4"/>
    <x v="1"/>
    <s v="Keep"/>
    <x v="0"/>
    <n v="1"/>
    <x v="0"/>
  </r>
  <r>
    <x v="971"/>
    <s v="Benjamin"/>
    <s v="Harlan"/>
    <s v="benjaminc.harlan@calbaptist.edu"/>
    <s v="California Baptist University"/>
    <d v="2026-02-19T10:36:00"/>
    <d v="2026-02-19T13:02:00"/>
    <x v="880"/>
    <s v="Sports Analytics"/>
    <x v="1"/>
    <n v="0"/>
    <x v="4"/>
    <x v="0"/>
    <s v="Keep"/>
    <x v="0"/>
    <n v="1"/>
    <x v="0"/>
  </r>
  <r>
    <x v="972"/>
    <s v="Anthony"/>
    <s v="Osorio"/>
    <s v="anthonylopez.osorio@calbaptist.edu"/>
    <s v="California Baptist University"/>
    <d v="2026-02-19T10:39:00"/>
    <d v="2026-02-19T14:39:00"/>
    <x v="104"/>
    <s v="Finance"/>
    <x v="0"/>
    <n v="0"/>
    <x v="4"/>
    <x v="0"/>
    <s v="Keep"/>
    <x v="0"/>
    <n v="3"/>
    <x v="1"/>
  </r>
  <r>
    <x v="973"/>
    <s v="Crystal"/>
    <s v="Castillo"/>
    <s v="crystal.castillo@calbaptist.edu"/>
    <s v="California Baptist University"/>
    <d v="2026-02-19T10:42:00"/>
    <d v="2026-02-19T13:58:00"/>
    <x v="1"/>
    <s v="Business Administration"/>
    <x v="1"/>
    <n v="0"/>
    <x v="4"/>
    <x v="0"/>
    <s v="Keep"/>
    <x v="0"/>
    <n v="2"/>
    <x v="1"/>
  </r>
  <r>
    <x v="974"/>
    <s v="Christian"/>
    <s v="Spradlin"/>
    <s v="christianmichael.spradlin@calbaptist.edu"/>
    <s v="California Baptist University"/>
    <d v="2026-02-19T10:51:00"/>
    <d v="2026-02-19T13:03:00"/>
    <x v="881"/>
    <s v="Christian Studies"/>
    <x v="0"/>
    <n v="0"/>
    <x v="4"/>
    <x v="3"/>
    <s v="Keep"/>
    <x v="2"/>
    <n v="1"/>
    <x v="0"/>
  </r>
  <r>
    <x v="975"/>
    <s v="Maria"/>
    <s v="Ortiz"/>
    <s v="maria.ortiz1@calbaptist.edu"/>
    <s v="California Baptist University"/>
    <d v="2026-02-19T11:06:00"/>
    <d v="2026-02-19T13:53:00"/>
    <x v="882"/>
    <s v="Indstrl Organiztnl Psych"/>
    <x v="3"/>
    <n v="0"/>
    <x v="4"/>
    <x v="4"/>
    <s v="Keep"/>
    <x v="3"/>
    <n v="1"/>
    <x v="0"/>
  </r>
  <r>
    <x v="976"/>
    <s v="Eugene"/>
    <s v="Frye"/>
    <s v="eugenet.frye@calbaptist.edu"/>
    <s v="California Baptist University"/>
    <d v="2026-02-19T11:18:00"/>
    <d v="2026-02-19T13:02:00"/>
    <x v="883"/>
    <s v="Computer Science"/>
    <x v="1"/>
    <n v="0"/>
    <x v="4"/>
    <x v="2"/>
    <s v="Keep"/>
    <x v="1"/>
    <n v="1"/>
    <x v="0"/>
  </r>
  <r>
    <x v="977"/>
    <s v="Chris"/>
    <s v="Osborn"/>
    <s v="chrispaul.osborn@calbaptist.edu"/>
    <s v="California Baptist University"/>
    <d v="2026-02-19T11:32:00"/>
    <d v="2026-02-19T13:22:00"/>
    <x v="884"/>
    <s v="Environmental Science"/>
    <x v="1"/>
    <n v="0"/>
    <x v="4"/>
    <x v="1"/>
    <s v="Keep"/>
    <x v="0"/>
    <n v="1"/>
    <x v="0"/>
  </r>
  <r>
    <x v="978"/>
    <s v="Jonah"/>
    <s v="Olsen"/>
    <s v="jonahedward.olsen@calbaptist.edu"/>
    <s v="California Baptist University"/>
    <d v="2026-02-19T11:37:00"/>
    <d v="2026-02-19T14:18:00"/>
    <x v="530"/>
    <s v="Civil Engineering"/>
    <x v="2"/>
    <n v="0"/>
    <x v="4"/>
    <x v="2"/>
    <s v="Keep"/>
    <x v="1"/>
    <n v="2"/>
    <x v="1"/>
  </r>
  <r>
    <x v="979"/>
    <s v="Joselyn"/>
    <s v="Enciso"/>
    <s v="joselynf.enciso@calbaptist.edu"/>
    <s v="California Baptist University"/>
    <d v="2026-02-19T11:48:00"/>
    <d v="2026-02-19T13:01:00"/>
    <x v="601"/>
    <s v="Mechanical Engineering"/>
    <x v="1"/>
    <n v="0"/>
    <x v="4"/>
    <x v="2"/>
    <s v="Keep"/>
    <x v="1"/>
    <n v="2"/>
    <x v="1"/>
  </r>
  <r>
    <x v="980"/>
    <s v="Fabio"/>
    <s v="Da Costa Silva"/>
    <s v="fabio.dacostasilva@calbaptist.edu"/>
    <s v="California Baptist University"/>
    <d v="2026-02-19T12:12:00"/>
    <d v="2026-02-19T14:48:00"/>
    <x v="885"/>
    <s v="Environmental Science"/>
    <x v="2"/>
    <n v="0"/>
    <x v="4"/>
    <x v="1"/>
    <s v="Keep"/>
    <x v="0"/>
    <n v="2"/>
    <x v="1"/>
  </r>
  <r>
    <x v="981"/>
    <s v="Les"/>
    <s v="Higgins"/>
    <s v="lesbrooks.higgins@calbaptist.edu"/>
    <s v="California Baptist University"/>
    <d v="2026-02-19T12:16:00"/>
    <d v="2026-02-19T14:56:00"/>
    <x v="95"/>
    <s v="Business Administration"/>
    <x v="2"/>
    <n v="0"/>
    <x v="4"/>
    <x v="0"/>
    <s v="Keep"/>
    <x v="0"/>
    <n v="2"/>
    <x v="1"/>
  </r>
  <r>
    <x v="982"/>
    <s v="Karlie"/>
    <s v="Reed"/>
    <s v="karliec.reed@calbaptist.edu"/>
    <s v="California Baptist University"/>
    <d v="2026-02-19T12:18:00"/>
    <d v="2026-02-19T13:54:00"/>
    <x v="886"/>
    <s v="Business Administration"/>
    <x v="2"/>
    <n v="0"/>
    <x v="4"/>
    <x v="0"/>
    <s v="Keep"/>
    <x v="0"/>
    <n v="1"/>
    <x v="0"/>
  </r>
  <r>
    <x v="983"/>
    <s v="William"/>
    <s v="Henry"/>
    <s v="william.henry@calbaptist.edu"/>
    <s v="California Baptist University"/>
    <d v="2026-02-19T12:23:00"/>
    <d v="2026-02-19T13:19:00"/>
    <x v="366"/>
    <s v="Civil Engineering"/>
    <x v="2"/>
    <n v="0"/>
    <x v="4"/>
    <x v="2"/>
    <s v="Keep"/>
    <x v="1"/>
    <n v="2"/>
    <x v="1"/>
  </r>
  <r>
    <x v="984"/>
    <s v="Bryan"/>
    <s v="Luna"/>
    <s v="bryanjose.luna@calbaptist.edu"/>
    <s v="California Baptist University"/>
    <d v="2026-02-19T12:32:00"/>
    <d v="2026-02-19T13:58:00"/>
    <x v="887"/>
    <s v="Mechanical Engineering"/>
    <x v="2"/>
    <n v="0"/>
    <x v="4"/>
    <x v="2"/>
    <s v="Keep"/>
    <x v="1"/>
    <n v="1"/>
    <x v="0"/>
  </r>
  <r>
    <x v="985"/>
    <s v="Thomas"/>
    <s v="De La Vega"/>
    <s v="thomas.delavega@calbaptist.edu"/>
    <s v="California Baptist University"/>
    <d v="2026-02-19T12:39:00"/>
    <d v="2026-02-19T13:29:00"/>
    <x v="227"/>
    <s v="Electrical/Computer Engr"/>
    <x v="2"/>
    <n v="0"/>
    <x v="4"/>
    <x v="2"/>
    <s v="Keep"/>
    <x v="1"/>
    <n v="3"/>
    <x v="1"/>
  </r>
  <r>
    <x v="986"/>
    <s v="Diego"/>
    <s v="Gutierrez"/>
    <s v="diego.gutierrez1@calbaptist.edu"/>
    <s v="California Baptist University"/>
    <d v="2026-02-19T12:43:00"/>
    <d v="2026-02-19T12:58:00"/>
    <x v="299"/>
    <s v="Civil Engineering"/>
    <x v="4"/>
    <n v="0"/>
    <x v="4"/>
    <x v="2"/>
    <s v="Keep"/>
    <x v="1"/>
    <n v="2"/>
    <x v="1"/>
  </r>
  <r>
    <x v="987"/>
    <s v="Mychel"/>
    <s v="Castaneda"/>
    <s v="mychelanet.castaneda@calbaptist.edu"/>
    <s v="California Baptist University"/>
    <d v="2026-02-19T12:49:00"/>
    <d v="2026-02-19T13:18:00"/>
    <x v="888"/>
    <s v="Nursing"/>
    <x v="2"/>
    <n v="0"/>
    <x v="4"/>
    <x v="8"/>
    <s v="Keep"/>
    <x v="2"/>
    <n v="2"/>
    <x v="1"/>
  </r>
  <r>
    <x v="988"/>
    <s v="Jarrett"/>
    <s v="Macias"/>
    <s v="jarrett.macias@calbaptist.edu"/>
    <s v="California Baptist University"/>
    <m/>
    <d v="2026-02-19T12:54:00"/>
    <x v="374"/>
    <s v="Construction Management"/>
    <x v="2"/>
    <n v="0"/>
    <x v="4"/>
    <x v="2"/>
    <s v="Keep"/>
    <x v="1"/>
    <n v="2"/>
    <x v="1"/>
  </r>
  <r>
    <x v="989"/>
    <s v="Daniel"/>
    <s v="Crooks"/>
    <s v="danieljames.crooks@calbaptist.edu"/>
    <s v="California Baptist University"/>
    <m/>
    <d v="2026-02-19T12:57:00"/>
    <x v="889"/>
    <s v="Computer Science"/>
    <x v="2"/>
    <n v="0"/>
    <x v="4"/>
    <x v="2"/>
    <s v="Keep"/>
    <x v="1"/>
    <n v="2"/>
    <x v="1"/>
  </r>
  <r>
    <x v="990"/>
    <s v="Mark"/>
    <s v="Gonzalez"/>
    <s v="mark.gonzalez@calbaptist.edu"/>
    <s v="California Baptist University"/>
    <m/>
    <d v="2026-02-19T12:58:00"/>
    <x v="890"/>
    <s v="Civil Engineering"/>
    <x v="4"/>
    <n v="0"/>
    <x v="4"/>
    <x v="2"/>
    <s v="Keep"/>
    <x v="1"/>
    <n v="1"/>
    <x v="0"/>
  </r>
  <r>
    <x v="991"/>
    <s v="Alondra"/>
    <s v="Valverde"/>
    <s v="alondrajazmin.valverde@calbaptist.edu"/>
    <s v="California Baptist University"/>
    <m/>
    <d v="2026-02-19T12:58:00"/>
    <x v="891"/>
    <s v="Accounting"/>
    <x v="2"/>
    <n v="0"/>
    <x v="4"/>
    <x v="0"/>
    <s v="Keep"/>
    <x v="0"/>
    <n v="1"/>
    <x v="0"/>
  </r>
  <r>
    <x v="992"/>
    <s v="Althea"/>
    <s v="Mamaclay"/>
    <s v="altheamae.mamaclay@calbaptist.edu"/>
    <s v="California Baptist University"/>
    <m/>
    <d v="2026-02-19T12:59:00"/>
    <x v="892"/>
    <s v="Business Administration"/>
    <x v="1"/>
    <n v="0"/>
    <x v="4"/>
    <x v="0"/>
    <s v="Keep"/>
    <x v="0"/>
    <n v="1"/>
    <x v="0"/>
  </r>
  <r>
    <x v="993"/>
    <s v="Daniel"/>
    <s v="Herrera"/>
    <s v="danieljonathan.herrera@calbaptist.edu"/>
    <s v="California Baptist University"/>
    <m/>
    <d v="2026-02-19T13:01:00"/>
    <x v="893"/>
    <s v="Graphic Design &amp; Vis Exp"/>
    <x v="2"/>
    <n v="0"/>
    <x v="4"/>
    <x v="6"/>
    <s v="Keep"/>
    <x v="1"/>
    <n v="1"/>
    <x v="0"/>
  </r>
  <r>
    <x v="994"/>
    <s v="Rockison"/>
    <s v="Nimo"/>
    <s v="rockison.nimo@calbaptist.edu"/>
    <s v="California Baptist University"/>
    <m/>
    <d v="2026-02-19T13:02:00"/>
    <x v="894"/>
    <s v="Sports Analytics"/>
    <x v="2"/>
    <n v="0"/>
    <x v="4"/>
    <x v="0"/>
    <s v="Keep"/>
    <x v="0"/>
    <n v="1"/>
    <x v="0"/>
  </r>
  <r>
    <x v="995"/>
    <s v="Tanner"/>
    <s v="Dubyak"/>
    <s v="tannerm.dubyak@calbaptist.edu"/>
    <s v="California Baptist University"/>
    <m/>
    <d v="2026-02-19T13:04:00"/>
    <x v="895"/>
    <s v="Graphic Design &amp; Vis Exp"/>
    <x v="2"/>
    <n v="0"/>
    <x v="4"/>
    <x v="6"/>
    <s v="Keep"/>
    <x v="1"/>
    <n v="1"/>
    <x v="0"/>
  </r>
  <r>
    <x v="996"/>
    <s v="Taylor"/>
    <s v="Bolton"/>
    <s v="taylorg.bolton@calbaptist.edu"/>
    <s v="California Baptist University"/>
    <m/>
    <d v="2026-02-19T13:05:00"/>
    <x v="448"/>
    <s v="Mechanical Engineering"/>
    <x v="1"/>
    <n v="0"/>
    <x v="4"/>
    <x v="2"/>
    <s v="Keep"/>
    <x v="1"/>
    <n v="2"/>
    <x v="1"/>
  </r>
  <r>
    <x v="997"/>
    <s v="Mackenzie"/>
    <s v="Head"/>
    <s v="mackenziedanielle.head@calbaptist.edu"/>
    <s v="California Baptist University"/>
    <m/>
    <d v="2026-02-19T13:05:00"/>
    <x v="896"/>
    <s v="Graphic Design &amp; Vis Exp"/>
    <x v="2"/>
    <n v="0"/>
    <x v="4"/>
    <x v="6"/>
    <s v="Keep"/>
    <x v="1"/>
    <n v="1"/>
    <x v="0"/>
  </r>
  <r>
    <x v="998"/>
    <s v="Madison"/>
    <s v="Lingad"/>
    <s v="madisona.lingad@calbaptist.edu"/>
    <s v="California Baptist University"/>
    <m/>
    <d v="2026-02-19T13:06:00"/>
    <x v="897"/>
    <s v="Graphic Design &amp; Vis Exp"/>
    <x v="2"/>
    <n v="0"/>
    <x v="4"/>
    <x v="6"/>
    <s v="Keep"/>
    <x v="1"/>
    <n v="1"/>
    <x v="0"/>
  </r>
  <r>
    <x v="999"/>
    <s v="Nhan"/>
    <s v="Duong"/>
    <s v="nhan.duong@calbaptist.edu"/>
    <s v="California Baptist University"/>
    <m/>
    <d v="2026-02-19T13:06:00"/>
    <x v="898"/>
    <s v="Civil Engineering"/>
    <x v="0"/>
    <n v="0"/>
    <x v="4"/>
    <x v="2"/>
    <s v="Keep"/>
    <x v="1"/>
    <n v="1"/>
    <x v="0"/>
  </r>
  <r>
    <x v="1000"/>
    <s v="Andrew"/>
    <s v="Smith"/>
    <s v="andrewa.smith@calbaptist.edu"/>
    <s v="California Baptist University"/>
    <m/>
    <d v="2026-02-19T13:06:00"/>
    <x v="493"/>
    <s v="Mechanical Engineering"/>
    <x v="4"/>
    <n v="0"/>
    <x v="4"/>
    <x v="2"/>
    <s v="Keep"/>
    <x v="1"/>
    <n v="2"/>
    <x v="1"/>
  </r>
  <r>
    <x v="1001"/>
    <s v="Mia"/>
    <s v="Pollock"/>
    <s v="miam.pollock@calbaptist.edu"/>
    <s v="California Baptist University"/>
    <m/>
    <d v="2026-02-19T13:06:00"/>
    <x v="160"/>
    <s v="Marketing"/>
    <x v="2"/>
    <n v="0"/>
    <x v="4"/>
    <x v="0"/>
    <s v="Keep"/>
    <x v="0"/>
    <n v="2"/>
    <x v="1"/>
  </r>
  <r>
    <x v="1002"/>
    <s v="Olivia"/>
    <s v="Hagen"/>
    <s v="oliviagrace.hagen@calbaptist.edu"/>
    <s v="California Baptist University"/>
    <m/>
    <d v="2026-02-19T13:07:00"/>
    <x v="899"/>
    <s v="Intercultural Studies, Christian Studies"/>
    <x v="2"/>
    <n v="0"/>
    <x v="4"/>
    <x v="3"/>
    <s v="Keep"/>
    <x v="2"/>
    <n v="1"/>
    <x v="0"/>
  </r>
  <r>
    <x v="1003"/>
    <s v="Briana"/>
    <s v="Willis"/>
    <s v="brianamikayladanay.willis@calbaptist.edu"/>
    <s v="California Baptist University"/>
    <m/>
    <d v="2026-02-19T13:07:00"/>
    <x v="900"/>
    <s v="Communication Studies, Business Administration"/>
    <x v="2"/>
    <n v="0"/>
    <x v="4"/>
    <x v="1"/>
    <s v="Keep"/>
    <x v="0"/>
    <n v="1"/>
    <x v="0"/>
  </r>
  <r>
    <x v="1004"/>
    <s v="Jaylen"/>
    <s v="Trejo"/>
    <s v="jaylen.trejo@calbaptist.edu"/>
    <s v="California Baptist University"/>
    <m/>
    <d v="2026-02-19T13:08:00"/>
    <x v="142"/>
    <s v="Aviation Management"/>
    <x v="1"/>
    <n v="0"/>
    <x v="4"/>
    <x v="2"/>
    <s v="Keep"/>
    <x v="1"/>
    <n v="3"/>
    <x v="1"/>
  </r>
  <r>
    <x v="1005"/>
    <s v="Kennedy"/>
    <s v="Reynoso"/>
    <s v="kennedykathleen.reynoso@calbaptist.edu"/>
    <s v="California Baptist University"/>
    <m/>
    <d v="2026-02-19T13:10:00"/>
    <x v="901"/>
    <s v="English"/>
    <x v="2"/>
    <n v="0"/>
    <x v="4"/>
    <x v="1"/>
    <s v="Keep"/>
    <x v="0"/>
    <n v="1"/>
    <x v="0"/>
  </r>
  <r>
    <x v="1006"/>
    <s v="Gabriel"/>
    <s v="Blanco"/>
    <s v="gabriel.blanco@calbaptist.edu"/>
    <s v="California Baptist University"/>
    <m/>
    <d v="2026-02-19T13:11:00"/>
    <x v="902"/>
    <s v="Civil Engineering"/>
    <x v="2"/>
    <n v="0"/>
    <x v="4"/>
    <x v="2"/>
    <s v="Keep"/>
    <x v="1"/>
    <n v="2"/>
    <x v="1"/>
  </r>
  <r>
    <x v="1007"/>
    <s v="Jessica"/>
    <s v="Bishara"/>
    <s v="jessica.bishara@calbaptist.edu"/>
    <s v="California Baptist University"/>
    <m/>
    <d v="2026-02-19T13:11:00"/>
    <x v="903"/>
    <s v="Business Administration, Christian Studies, Psychology"/>
    <x v="1"/>
    <n v="0"/>
    <x v="4"/>
    <x v="0"/>
    <s v="Keep"/>
    <x v="0"/>
    <n v="1"/>
    <x v="0"/>
  </r>
  <r>
    <x v="1008"/>
    <s v="Rafaela"/>
    <s v="De Figueiredo"/>
    <s v="rafaelagois.defigueiredo@calbaptist.edu"/>
    <s v="California Baptist University"/>
    <m/>
    <d v="2026-02-19T13:12:00"/>
    <x v="110"/>
    <s v="Political Science"/>
    <x v="2"/>
    <n v="0"/>
    <x v="4"/>
    <x v="1"/>
    <s v="Keep"/>
    <x v="0"/>
    <n v="3"/>
    <x v="1"/>
  </r>
  <r>
    <x v="1009"/>
    <s v="Andrew"/>
    <s v="Deaton"/>
    <s v="andrewjdeaton99@gmail.com"/>
    <s v="California Baptist University"/>
    <m/>
    <d v="2026-02-19T13:12:00"/>
    <x v="904"/>
    <s v="Music for Wrshp Arts&amp;Min"/>
    <x v="0"/>
    <n v="0"/>
    <x v="4"/>
    <x v="7"/>
    <s v="Keep"/>
    <x v="5"/>
    <n v="1"/>
    <x v="0"/>
  </r>
  <r>
    <x v="1010"/>
    <s v="Zsa Zsa"/>
    <s v="Mueller"/>
    <s v="zsazsai.mueller@calbaptist.edu"/>
    <s v="California Baptist University"/>
    <m/>
    <d v="2026-02-19T13:15:00"/>
    <x v="25"/>
    <s v="Marketing"/>
    <x v="1"/>
    <n v="0"/>
    <x v="4"/>
    <x v="0"/>
    <s v="Keep"/>
    <x v="0"/>
    <n v="2"/>
    <x v="1"/>
  </r>
  <r>
    <x v="1011"/>
    <s v="Madison"/>
    <s v="Goulet"/>
    <s v="madisonannemarie.goulet@calbaptist.edu"/>
    <s v="California Baptist University"/>
    <m/>
    <d v="2026-02-19T13:15:00"/>
    <x v="905"/>
    <s v="Nursing"/>
    <x v="2"/>
    <n v="0"/>
    <x v="4"/>
    <x v="8"/>
    <s v="Keep"/>
    <x v="2"/>
    <n v="1"/>
    <x v="0"/>
  </r>
  <r>
    <x v="1012"/>
    <s v="Joseph"/>
    <s v="Muganza"/>
    <s v="joseph.muganza@calbaptist.edu"/>
    <s v="California Baptist University"/>
    <m/>
    <d v="2026-02-19T13:17:00"/>
    <x v="107"/>
    <s v="Business Administration"/>
    <x v="3"/>
    <n v="0"/>
    <x v="4"/>
    <x v="0"/>
    <s v="Keep"/>
    <x v="0"/>
    <n v="2"/>
    <x v="1"/>
  </r>
  <r>
    <x v="1013"/>
    <s v="Benjamin"/>
    <s v="Braxmeyer"/>
    <s v="benjaminpaul.braxmeyer@calbaptist.edu"/>
    <s v="California Baptist University"/>
    <m/>
    <d v="2026-02-19T13:17:00"/>
    <x v="906"/>
    <s v="Business Administration, Film"/>
    <x v="4"/>
    <n v="0"/>
    <x v="4"/>
    <x v="0"/>
    <s v="Keep"/>
    <x v="0"/>
    <n v="1"/>
    <x v="0"/>
  </r>
  <r>
    <x v="1014"/>
    <s v="Alexandra"/>
    <s v="Hernandez"/>
    <s v="alexandraanabel.hernandez@calbaptist.edu"/>
    <s v="California Baptist University"/>
    <m/>
    <d v="2026-02-19T13:19:00"/>
    <x v="907"/>
    <s v="Finance"/>
    <x v="5"/>
    <n v="0"/>
    <x v="4"/>
    <x v="0"/>
    <s v="Keep"/>
    <x v="0"/>
    <n v="1"/>
    <x v="0"/>
  </r>
  <r>
    <x v="1015"/>
    <s v="Pricilla"/>
    <s v="Lopez"/>
    <s v="pricillalynn.lopez@calbaptist.edu"/>
    <s v="California Baptist University"/>
    <m/>
    <d v="2026-02-19T13:20:00"/>
    <x v="707"/>
    <s v="Architecture"/>
    <x v="5"/>
    <n v="0"/>
    <x v="4"/>
    <x v="6"/>
    <s v="Keep"/>
    <x v="1"/>
    <n v="2"/>
    <x v="1"/>
  </r>
  <r>
    <x v="1016"/>
    <s v="Jacob"/>
    <s v="Fiala"/>
    <s v="jacobmartin.fiala@calbaptist.edu"/>
    <s v="California Baptist University"/>
    <m/>
    <d v="2026-02-19T13:20:00"/>
    <x v="529"/>
    <s v="Civil Engineering"/>
    <x v="2"/>
    <n v="0"/>
    <x v="4"/>
    <x v="2"/>
    <s v="Keep"/>
    <x v="1"/>
    <n v="2"/>
    <x v="1"/>
  </r>
  <r>
    <x v="1017"/>
    <s v="Jose"/>
    <s v="Garcia"/>
    <s v="joseomar.garcia@calbaptist.edu"/>
    <s v="California Baptist University"/>
    <m/>
    <d v="2026-02-19T13:21:00"/>
    <x v="908"/>
    <s v="Civil Engineering"/>
    <x v="2"/>
    <n v="0"/>
    <x v="4"/>
    <x v="2"/>
    <s v="Keep"/>
    <x v="1"/>
    <n v="1"/>
    <x v="0"/>
  </r>
  <r>
    <x v="1018"/>
    <s v="Caleb"/>
    <s v="Prewitt"/>
    <s v="calebmichael.prewitt@calbaptist.edu"/>
    <s v="California Baptist University"/>
    <m/>
    <d v="2026-02-19T13:23:00"/>
    <x v="146"/>
    <s v="International Business"/>
    <x v="2"/>
    <n v="0"/>
    <x v="4"/>
    <x v="0"/>
    <s v="Keep"/>
    <x v="0"/>
    <n v="2"/>
    <x v="1"/>
  </r>
  <r>
    <x v="1019"/>
    <s v="Lindsey"/>
    <s v="Ifeanyi-Eriri"/>
    <s v="lindseychimelu.ifeanyieriri@calbaptist.edu"/>
    <s v="California Baptist University"/>
    <m/>
    <d v="2026-02-19T13:24:00"/>
    <x v="126"/>
    <s v="Business Administration"/>
    <x v="1"/>
    <n v="0"/>
    <x v="4"/>
    <x v="0"/>
    <s v="Keep"/>
    <x v="0"/>
    <n v="2"/>
    <x v="1"/>
  </r>
  <r>
    <x v="1020"/>
    <s v="Noah"/>
    <s v="Sadler"/>
    <s v="noahsidneyjames.sadler@calbaptist.edu"/>
    <s v="California Baptist University"/>
    <m/>
    <d v="2026-02-19T13:25:00"/>
    <x v="909"/>
    <s v="Construction Management"/>
    <x v="4"/>
    <n v="0"/>
    <x v="4"/>
    <x v="2"/>
    <s v="Keep"/>
    <x v="1"/>
    <n v="2"/>
    <x v="1"/>
  </r>
  <r>
    <x v="1021"/>
    <s v="Isaiah"/>
    <s v="Squire"/>
    <s v="isaiahr.squire@calbaptist.edu"/>
    <s v="California Baptist University"/>
    <m/>
    <d v="2026-02-19T13:25:00"/>
    <x v="910"/>
    <s v="Graphic Design &amp; Vis Exp"/>
    <x v="2"/>
    <n v="0"/>
    <x v="4"/>
    <x v="6"/>
    <s v="Keep"/>
    <x v="1"/>
    <n v="1"/>
    <x v="0"/>
  </r>
  <r>
    <x v="1022"/>
    <s v="Emma"/>
    <s v="Blake"/>
    <s v="emmaeleanor.blake@calbaptist.edu"/>
    <s v="California Baptist University"/>
    <m/>
    <d v="2026-02-19T13:26:00"/>
    <x v="598"/>
    <s v="Christian Studies, Liberal Arts"/>
    <x v="2"/>
    <n v="0"/>
    <x v="4"/>
    <x v="3"/>
    <s v="Keep"/>
    <x v="2"/>
    <n v="2"/>
    <x v="1"/>
  </r>
  <r>
    <x v="1023"/>
    <s v="Huesen"/>
    <s v="Paul"/>
    <s v="paultyler.huesen@calbaptist.edu"/>
    <s v="California Baptist University"/>
    <m/>
    <d v="2026-02-19T13:27:00"/>
    <x v="702"/>
    <s v="Civil Engineering"/>
    <x v="1"/>
    <n v="0"/>
    <x v="4"/>
    <x v="2"/>
    <s v="Keep"/>
    <x v="1"/>
    <n v="2"/>
    <x v="1"/>
  </r>
  <r>
    <x v="1024"/>
    <s v="Andrew"/>
    <s v="Tolentino"/>
    <s v="andrewcesar.tolentino@calbaptist.edu"/>
    <s v="California Baptist University"/>
    <m/>
    <d v="2026-02-19T13:28:00"/>
    <x v="380"/>
    <s v="Civil Engineering"/>
    <x v="2"/>
    <n v="0"/>
    <x v="4"/>
    <x v="2"/>
    <s v="Keep"/>
    <x v="1"/>
    <n v="2"/>
    <x v="1"/>
  </r>
  <r>
    <x v="1025"/>
    <s v="Josiab"/>
    <s v="Her"/>
    <s v="josiab.her@calbaptist.edu"/>
    <s v="California Baptist University"/>
    <m/>
    <d v="2026-02-19T13:36:00"/>
    <x v="609"/>
    <s v="Indstrl Organiztnl Psych"/>
    <x v="3"/>
    <n v="0"/>
    <x v="4"/>
    <x v="4"/>
    <s v="Keep"/>
    <x v="3"/>
    <n v="3"/>
    <x v="1"/>
  </r>
  <r>
    <x v="1026"/>
    <s v="Nsanze"/>
    <s v="Muhire"/>
    <s v="nsanzekihara.muhire@calbaptist.edu"/>
    <s v="California Baptist University"/>
    <m/>
    <d v="2026-02-19T13:40:00"/>
    <x v="911"/>
    <s v="Indstrl Organiztnl Psych"/>
    <x v="3"/>
    <n v="0"/>
    <x v="4"/>
    <x v="4"/>
    <s v="Keep"/>
    <x v="3"/>
    <n v="1"/>
    <x v="0"/>
  </r>
  <r>
    <x v="1027"/>
    <s v="Bence"/>
    <s v="Toth"/>
    <s v="bencemate.toth@calbaptist.edu"/>
    <s v="California Baptist University"/>
    <m/>
    <d v="2026-02-19T13:40:00"/>
    <x v="912"/>
    <s v="Forensic Psychology"/>
    <x v="3"/>
    <n v="0"/>
    <x v="4"/>
    <x v="4"/>
    <s v="Keep"/>
    <x v="3"/>
    <n v="2"/>
    <x v="1"/>
  </r>
  <r>
    <x v="1028"/>
    <s v="Danielle"/>
    <s v="Smith"/>
    <s v="daniellerenee.smith@calbaptist.edu"/>
    <s v="California Baptist University"/>
    <m/>
    <d v="2026-02-19T13:41:00"/>
    <x v="913"/>
    <s v="Nursing"/>
    <x v="2"/>
    <n v="0"/>
    <x v="4"/>
    <x v="8"/>
    <s v="Keep"/>
    <x v="2"/>
    <n v="2"/>
    <x v="1"/>
  </r>
  <r>
    <x v="1029"/>
    <s v="Megan"/>
    <s v="Bushelman"/>
    <s v="meganesther.bushelman@calbaptist.edu"/>
    <s v="California Baptist University"/>
    <m/>
    <d v="2026-02-19T13:42:00"/>
    <x v="914"/>
    <s v="Graphic Design &amp; Vis Exp"/>
    <x v="2"/>
    <n v="0"/>
    <x v="4"/>
    <x v="6"/>
    <s v="Keep"/>
    <x v="1"/>
    <n v="1"/>
    <x v="0"/>
  </r>
  <r>
    <x v="1030"/>
    <s v="Madisen"/>
    <s v="Habchi"/>
    <s v="madisen.habchi@calbaptist.edu"/>
    <s v="California Baptist University"/>
    <m/>
    <d v="2026-02-19T13:42:00"/>
    <x v="915"/>
    <s v="Criminal Justice"/>
    <x v="1"/>
    <n v="0"/>
    <x v="4"/>
    <x v="1"/>
    <s v="Keep"/>
    <x v="0"/>
    <n v="1"/>
    <x v="0"/>
  </r>
  <r>
    <x v="1031"/>
    <s v="Annick"/>
    <s v="Uwase"/>
    <s v="annick.uwase@calbaptist.edu"/>
    <s v="California Baptist University"/>
    <m/>
    <d v="2026-02-19T13:44:00"/>
    <x v="148"/>
    <s v="Finance"/>
    <x v="2"/>
    <n v="0"/>
    <x v="4"/>
    <x v="0"/>
    <s v="Keep"/>
    <x v="0"/>
    <n v="2"/>
    <x v="1"/>
  </r>
  <r>
    <x v="1032"/>
    <s v="Cedric"/>
    <s v="Morris"/>
    <s v="cedricc.morris@calbaptist.edu"/>
    <s v="California Baptist University"/>
    <m/>
    <d v="2026-02-19T13:47:00"/>
    <x v="916"/>
    <s v="Biomedical Sciences"/>
    <x v="4"/>
    <n v="0"/>
    <x v="4"/>
    <x v="5"/>
    <s v="Keep"/>
    <x v="4"/>
    <n v="1"/>
    <x v="0"/>
  </r>
  <r>
    <x v="1033"/>
    <s v="Nathan"/>
    <s v="Price"/>
    <s v="nathanlewis.price@calbaptist.edu"/>
    <s v="California Baptist University"/>
    <m/>
    <d v="2026-02-19T13:49:00"/>
    <x v="917"/>
    <s v="Exercise Science"/>
    <x v="1"/>
    <n v="0"/>
    <x v="4"/>
    <x v="5"/>
    <s v="Keep"/>
    <x v="4"/>
    <n v="1"/>
    <x v="0"/>
  </r>
  <r>
    <x v="1034"/>
    <s v="Ethan"/>
    <s v="Smith"/>
    <s v="ethan.smith@calbaptist.edu"/>
    <s v="California Baptist University"/>
    <m/>
    <d v="2026-02-19T13:52:00"/>
    <x v="225"/>
    <s v="Chemical Engineering, Mechanical Engineering"/>
    <x v="2"/>
    <n v="0"/>
    <x v="4"/>
    <x v="2"/>
    <s v="Keep"/>
    <x v="1"/>
    <n v="2"/>
    <x v="1"/>
  </r>
  <r>
    <x v="1035"/>
    <s v="Autumn"/>
    <s v="Morlock"/>
    <s v="autumnelizabeth.morlock@calbaptist.edu"/>
    <s v="California Baptist University"/>
    <m/>
    <d v="2026-02-19T13:54:00"/>
    <x v="402"/>
    <s v="Civil Engineering"/>
    <x v="2"/>
    <n v="0"/>
    <x v="4"/>
    <x v="2"/>
    <s v="Keep"/>
    <x v="1"/>
    <n v="2"/>
    <x v="1"/>
  </r>
  <r>
    <x v="1036"/>
    <s v="Anna Clara"/>
    <s v="Beretta Zeni"/>
    <s v="annaclara.berettazeni@calbaptist.edu"/>
    <s v="California Baptist University"/>
    <m/>
    <d v="2026-02-19T13:58:00"/>
    <x v="918"/>
    <s v="Public Relations"/>
    <x v="2"/>
    <n v="0"/>
    <x v="4"/>
    <x v="1"/>
    <s v="Keep"/>
    <x v="0"/>
    <n v="1"/>
    <x v="0"/>
  </r>
  <r>
    <x v="1037"/>
    <s v="Daisy"/>
    <s v="Amankwaah"/>
    <s v="daisydufie.amankwaah@calbaptist.edu"/>
    <s v="California Baptist University"/>
    <m/>
    <d v="2026-02-19T13:58:00"/>
    <x v="120"/>
    <s v="Graphic Design &amp; Vis Exp, Business Administration"/>
    <x v="2"/>
    <n v="0"/>
    <x v="4"/>
    <x v="6"/>
    <s v="Keep"/>
    <x v="1"/>
    <n v="2"/>
    <x v="1"/>
  </r>
  <r>
    <x v="1038"/>
    <s v="Nathaniel"/>
    <s v="Wilberding"/>
    <s v="nathanieljoseph.wilberding@calbaptist.edu"/>
    <s v="California Baptist University"/>
    <m/>
    <d v="2026-02-19T14:00:00"/>
    <x v="260"/>
    <s v="Mechanical Engineering"/>
    <x v="1"/>
    <n v="0"/>
    <x v="4"/>
    <x v="2"/>
    <s v="Keep"/>
    <x v="1"/>
    <n v="2"/>
    <x v="1"/>
  </r>
  <r>
    <x v="1039"/>
    <s v="Kyra"/>
    <s v="Hayden"/>
    <s v="kyramarie.hayden@calbaptist.edu"/>
    <s v="California Baptist University"/>
    <m/>
    <d v="2026-02-19T14:01:00"/>
    <x v="919"/>
    <s v="Graphic Design &amp; Vis Exp"/>
    <x v="2"/>
    <n v="0"/>
    <x v="4"/>
    <x v="6"/>
    <s v="Keep"/>
    <x v="1"/>
    <n v="1"/>
    <x v="0"/>
  </r>
  <r>
    <x v="1040"/>
    <s v="Sheppard"/>
    <s v="Sheppard"/>
    <s v="thomas.sheppard@calbaptist.edu"/>
    <s v="California Baptist University"/>
    <m/>
    <d v="2026-02-19T14:02:00"/>
    <x v="920"/>
    <s v="Mechanical Engineering"/>
    <x v="2"/>
    <n v="0"/>
    <x v="4"/>
    <x v="2"/>
    <s v="Keep"/>
    <x v="1"/>
    <n v="1"/>
    <x v="0"/>
  </r>
  <r>
    <x v="1041"/>
    <s v="Deborah"/>
    <s v="Toma"/>
    <s v="deborah.toma@calbaptist.edu"/>
    <s v="California Baptist University"/>
    <m/>
    <d v="2026-02-19T14:02:00"/>
    <x v="294"/>
    <s v="Civil Engineering"/>
    <x v="2"/>
    <n v="0"/>
    <x v="4"/>
    <x v="2"/>
    <s v="Keep"/>
    <x v="1"/>
    <n v="2"/>
    <x v="1"/>
  </r>
  <r>
    <x v="1042"/>
    <s v="Manuel"/>
    <s v="Prado"/>
    <s v="manuel.prado@calbaptist.edu"/>
    <s v="California Baptist University"/>
    <m/>
    <d v="2026-02-19T14:03:00"/>
    <x v="921"/>
    <s v="Construction Management"/>
    <x v="1"/>
    <n v="0"/>
    <x v="4"/>
    <x v="2"/>
    <s v="Keep"/>
    <x v="1"/>
    <n v="1"/>
    <x v="0"/>
  </r>
  <r>
    <x v="1043"/>
    <s v="Courtney"/>
    <s v="Young"/>
    <s v="courtneyn.young@calbaptist.edu"/>
    <s v="California Baptist University"/>
    <m/>
    <d v="2026-02-19T14:06:00"/>
    <x v="922"/>
    <s v="Forensic Chemistry"/>
    <x v="1"/>
    <n v="0"/>
    <x v="4"/>
    <x v="1"/>
    <s v="Keep"/>
    <x v="0"/>
    <n v="1"/>
    <x v="0"/>
  </r>
  <r>
    <x v="1044"/>
    <s v="George"/>
    <s v="Vazquez"/>
    <s v="george.vazquez@calbaptist.edu"/>
    <s v="California Baptist University"/>
    <m/>
    <d v="2026-02-19T14:07:00"/>
    <x v="923"/>
    <s v="Construction Management"/>
    <x v="5"/>
    <n v="0"/>
    <x v="4"/>
    <x v="2"/>
    <s v="Keep"/>
    <x v="1"/>
    <n v="1"/>
    <x v="0"/>
  </r>
  <r>
    <x v="1045"/>
    <s v="Brandon"/>
    <s v="Carney"/>
    <s v="brandonj.carney@calbaptist.edu"/>
    <s v="California Baptist University"/>
    <m/>
    <d v="2026-02-19T14:10:00"/>
    <x v="509"/>
    <s v="Mechanical Engineering"/>
    <x v="1"/>
    <n v="0"/>
    <x v="4"/>
    <x v="2"/>
    <s v="Keep"/>
    <x v="1"/>
    <n v="2"/>
    <x v="1"/>
  </r>
  <r>
    <x v="1046"/>
    <s v="Samriddhi Sudhanshu"/>
    <s v="Agarwal"/>
    <s v="samriddhisudhanshu.agarwal@calbaptist.edu"/>
    <s v="California Baptist University"/>
    <m/>
    <d v="2026-02-19T14:13:00"/>
    <x v="924"/>
    <s v="Counseling Psychology"/>
    <x v="3"/>
    <n v="0"/>
    <x v="4"/>
    <x v="4"/>
    <s v="Keep"/>
    <x v="3"/>
    <n v="3"/>
    <x v="1"/>
  </r>
  <r>
    <x v="1047"/>
    <s v="Jacob"/>
    <s v="Pereda"/>
    <s v="jacobluke.pereda@calbaptist.edu"/>
    <s v="California Baptist University"/>
    <m/>
    <d v="2026-02-19T14:14:00"/>
    <x v="925"/>
    <s v="Business Administration"/>
    <x v="2"/>
    <n v="0"/>
    <x v="4"/>
    <x v="0"/>
    <s v="Keep"/>
    <x v="0"/>
    <n v="1"/>
    <x v="0"/>
  </r>
  <r>
    <x v="1048"/>
    <s v="Reetvy"/>
    <s v="Patel"/>
    <s v="reetvyhiren.patel@calbaptist.edu"/>
    <s v="California Baptist University"/>
    <m/>
    <d v="2026-02-19T14:16:00"/>
    <x v="574"/>
    <s v="Architecture"/>
    <x v="2"/>
    <n v="0"/>
    <x v="4"/>
    <x v="6"/>
    <s v="Keep"/>
    <x v="1"/>
    <n v="3"/>
    <x v="1"/>
  </r>
  <r>
    <x v="1049"/>
    <s v="Even"/>
    <s v="Sollie"/>
    <s v="evenf.sollie@calbaptist.edu"/>
    <s v="California Baptist University"/>
    <m/>
    <d v="2026-02-19T14:22:00"/>
    <x v="430"/>
    <s v="Electrical/Computer Engr"/>
    <x v="2"/>
    <n v="0"/>
    <x v="4"/>
    <x v="2"/>
    <s v="Keep"/>
    <x v="1"/>
    <n v="2"/>
    <x v="1"/>
  </r>
  <r>
    <x v="1050"/>
    <s v="Jake"/>
    <s v="Baca"/>
    <s v="jakedalton.baca@calbaptist.edu"/>
    <s v="California Baptist University"/>
    <m/>
    <d v="2026-02-19T14:23:00"/>
    <x v="390"/>
    <s v="Construction Management"/>
    <x v="1"/>
    <n v="0"/>
    <x v="4"/>
    <x v="2"/>
    <s v="Keep"/>
    <x v="1"/>
    <n v="2"/>
    <x v="1"/>
  </r>
  <r>
    <x v="1051"/>
    <s v="Gabriel"/>
    <s v="De La Rosa"/>
    <s v="gabrielj.delarosa@calbaptist.edu"/>
    <s v="California Baptist University"/>
    <m/>
    <d v="2026-02-19T14:26:00"/>
    <x v="926"/>
    <s v="Christian Studies"/>
    <x v="2"/>
    <n v="0"/>
    <x v="4"/>
    <x v="3"/>
    <s v="Keep"/>
    <x v="2"/>
    <n v="1"/>
    <x v="0"/>
  </r>
  <r>
    <x v="1052"/>
    <s v="Noah"/>
    <s v="Mallett"/>
    <s v="noahjoshua.mallett@calbaptist.edu"/>
    <s v="California Baptist University"/>
    <m/>
    <d v="2026-02-19T14:27:00"/>
    <x v="927"/>
    <s v="Psychology"/>
    <x v="2"/>
    <n v="0"/>
    <x v="4"/>
    <x v="4"/>
    <s v="Keep"/>
    <x v="3"/>
    <n v="1"/>
    <x v="0"/>
  </r>
  <r>
    <x v="1053"/>
    <s v="Sequoia-Rock"/>
    <s v="Hall"/>
    <s v="sequoiarockjeshurun.hall@calbaptist.edu"/>
    <s v="California Baptist University"/>
    <m/>
    <d v="2026-02-19T14:29:00"/>
    <x v="387"/>
    <s v="Electrical/Computer Engr"/>
    <x v="1"/>
    <n v="0"/>
    <x v="4"/>
    <x v="2"/>
    <s v="Keep"/>
    <x v="1"/>
    <n v="2"/>
    <x v="1"/>
  </r>
  <r>
    <x v="1054"/>
    <s v="Nathaniel"/>
    <s v="Griffin"/>
    <s v="nathanieljoseph.griffin@calbaptist.edu"/>
    <s v="California Baptist University"/>
    <m/>
    <d v="2026-02-19T14:35:00"/>
    <x v="283"/>
    <s v="Mechanical Engineering"/>
    <x v="2"/>
    <n v="0"/>
    <x v="4"/>
    <x v="2"/>
    <s v="Keep"/>
    <x v="1"/>
    <n v="2"/>
    <x v="1"/>
  </r>
  <r>
    <x v="1055"/>
    <s v="Avery"/>
    <s v="DeJager"/>
    <s v="averyelizabeth.dejager@calbaptist.edu"/>
    <s v="California Baptist University"/>
    <m/>
    <d v="2026-02-19T14:36:00"/>
    <x v="928"/>
    <s v="Graphic Design &amp; Vis Exp"/>
    <x v="2"/>
    <n v="0"/>
    <x v="4"/>
    <x v="6"/>
    <s v="Keep"/>
    <x v="1"/>
    <n v="1"/>
    <x v="0"/>
  </r>
  <r>
    <x v="1056"/>
    <s v="Trista"/>
    <s v="Brenner"/>
    <s v="trista.brenner@calbaptist.edu"/>
    <s v="California Baptist University"/>
    <m/>
    <d v="2026-02-19T14:36:00"/>
    <x v="929"/>
    <s v="Graphic Design &amp; Vis Exp"/>
    <x v="2"/>
    <n v="0"/>
    <x v="4"/>
    <x v="6"/>
    <s v="Keep"/>
    <x v="1"/>
    <n v="1"/>
    <x v="0"/>
  </r>
  <r>
    <x v="1057"/>
    <s v="Rakesh"/>
    <s v="Chugani"/>
    <s v="rakeshsanjay.chugani@calbaptist.edu"/>
    <s v="California Baptist University"/>
    <m/>
    <d v="2026-02-19T14:44:00"/>
    <x v="178"/>
    <s v="Indstrl Organiztnl Psych"/>
    <x v="3"/>
    <n v="0"/>
    <x v="4"/>
    <x v="4"/>
    <s v="Keep"/>
    <x v="3"/>
    <n v="2"/>
    <x v="1"/>
  </r>
  <r>
    <x v="1058"/>
    <s v="Joshua"/>
    <s v="Ferko"/>
    <s v="joshua.ferko@calbaptist.edu"/>
    <s v="California Baptist University"/>
    <m/>
    <d v="2026-02-19T14:44:00"/>
    <x v="930"/>
    <s v="Kinesiology"/>
    <x v="4"/>
    <n v="0"/>
    <x v="4"/>
    <x v="5"/>
    <s v="Keep"/>
    <x v="4"/>
    <n v="1"/>
    <x v="0"/>
  </r>
  <r>
    <x v="1059"/>
    <s v="Josias"/>
    <s v="Ruiz"/>
    <s v="josiasemilio.ruiz@calbaptist.edu"/>
    <s v="California Baptist University"/>
    <m/>
    <d v="2026-02-19T14:44:00"/>
    <x v="931"/>
    <s v="Finance"/>
    <x v="1"/>
    <n v="0"/>
    <x v="4"/>
    <x v="0"/>
    <s v="Keep"/>
    <x v="0"/>
    <n v="1"/>
    <x v="0"/>
  </r>
  <r>
    <x v="1060"/>
    <s v="Dania"/>
    <s v="Cordova"/>
    <s v="daniaalessandra.cordova@calbaptist.edu"/>
    <s v="California Baptist University"/>
    <m/>
    <d v="2026-02-19T14:45:00"/>
    <x v="498"/>
    <s v="Construction Management"/>
    <x v="4"/>
    <n v="0"/>
    <x v="4"/>
    <x v="2"/>
    <s v="Keep"/>
    <x v="1"/>
    <n v="2"/>
    <x v="1"/>
  </r>
  <r>
    <x v="1061"/>
    <s v="Jaylen"/>
    <s v="Benito"/>
    <s v="jaylenmarie.benito@calbaptist.edu"/>
    <s v="California Baptist University"/>
    <m/>
    <d v="2026-02-19T14:50:00"/>
    <x v="932"/>
    <s v="Psychology"/>
    <x v="1"/>
    <n v="0"/>
    <x v="4"/>
    <x v="4"/>
    <s v="Keep"/>
    <x v="3"/>
    <n v="1"/>
    <x v="0"/>
  </r>
  <r>
    <x v="1062"/>
    <s v="Kaia"/>
    <s v="Jones"/>
    <s v="kaiagrace.jones@calbaptist.edu"/>
    <s v="California Baptist University"/>
    <m/>
    <d v="2026-02-19T14:50:00"/>
    <x v="933"/>
    <s v="Interior Design"/>
    <x v="4"/>
    <n v="0"/>
    <x v="4"/>
    <x v="6"/>
    <s v="Keep"/>
    <x v="1"/>
    <n v="1"/>
    <x v="0"/>
  </r>
  <r>
    <x v="1063"/>
    <s v="Abraham"/>
    <s v="Ramirez"/>
    <s v="abraham.ramirez1@calbaptist.edu"/>
    <s v="California Baptist University"/>
    <m/>
    <d v="2026-02-19T14:53:00"/>
    <x v="934"/>
    <s v="Computer Science"/>
    <x v="2"/>
    <n v="0"/>
    <x v="4"/>
    <x v="2"/>
    <s v="Keep"/>
    <x v="1"/>
    <n v="1"/>
    <x v="0"/>
  </r>
  <r>
    <x v="1064"/>
    <s v="Elliott"/>
    <s v="Willer"/>
    <s v="elliottmathew.willer@calbaptist.edu"/>
    <s v="California Baptist University"/>
    <m/>
    <d v="2026-02-19T14:55:00"/>
    <x v="396"/>
    <s v="Computer Science"/>
    <x v="1"/>
    <n v="0"/>
    <x v="4"/>
    <x v="2"/>
    <s v="Keep"/>
    <x v="1"/>
    <n v="2"/>
    <x v="1"/>
  </r>
  <r>
    <x v="1065"/>
    <s v="Savannah"/>
    <s v="Punak"/>
    <s v="savannahs.punak@calbaptist.edu"/>
    <s v="California Baptist University"/>
    <m/>
    <d v="2026-02-19T15:10:00"/>
    <x v="420"/>
    <s v="Computer Science"/>
    <x v="2"/>
    <n v="0"/>
    <x v="4"/>
    <x v="2"/>
    <s v="Keep"/>
    <x v="1"/>
    <n v="2"/>
    <x v="1"/>
  </r>
  <r>
    <x v="1066"/>
    <s v="Jeruson Paul"/>
    <s v="Chinnathambi"/>
    <s v="jerusonpaul.chinnathambi@calbaptist.edu"/>
    <s v="California Baptist University"/>
    <m/>
    <d v="2026-02-19T15:11:00"/>
    <x v="85"/>
    <s v="Business Administration"/>
    <x v="3"/>
    <n v="0"/>
    <x v="4"/>
    <x v="0"/>
    <s v="Keep"/>
    <x v="0"/>
    <n v="3"/>
    <x v="1"/>
  </r>
  <r>
    <x v="1067"/>
    <s v="Honorio"/>
    <s v="Gonzalez"/>
    <s v="hgonzalez@calbaptist.edu"/>
    <s v="California Baptist University"/>
    <d v="2026-02-22T19:52:00"/>
    <d v="2026-03-19T15:43:00"/>
    <x v="935"/>
    <s v="Credential"/>
    <x v="3"/>
    <n v="0"/>
    <x v="5"/>
    <x v="9"/>
    <s v="Keep"/>
    <x v="5"/>
    <n v="1"/>
    <x v="0"/>
  </r>
  <r>
    <x v="1068"/>
    <s v="Jessica"/>
    <s v="Palacios"/>
    <s v="jessicar.palacios@calbaptist.edu"/>
    <s v="California Baptist University"/>
    <d v="2025-11-03T17:49:00"/>
    <d v="2026-03-19T16:18:00"/>
    <x v="936"/>
    <s v="Education"/>
    <x v="3"/>
    <n v="0"/>
    <x v="5"/>
    <x v="9"/>
    <s v="Keep"/>
    <x v="5"/>
    <n v="1"/>
    <x v="0"/>
  </r>
  <r>
    <x v="1069"/>
    <s v="Dylan"/>
    <s v="Parry"/>
    <s v="dylan.parry135@gmail.com"/>
    <s v="California Baptist University"/>
    <d v="2025-11-03T17:50:00"/>
    <d v="2026-03-19T15:41:00"/>
    <x v="937"/>
    <s v="Prlmnry Sngl Sbjct Cred, Political Science"/>
    <x v="0"/>
    <n v="0"/>
    <x v="5"/>
    <x v="9"/>
    <s v="Keep"/>
    <x v="5"/>
    <n v="1"/>
    <x v="0"/>
  </r>
  <r>
    <x v="1070"/>
    <s v="Kylie"/>
    <s v="Dear"/>
    <s v="kyliemichelle.dear@calbaptist.edu"/>
    <s v="California Baptist University"/>
    <d v="2026-01-12T17:34:00"/>
    <d v="2026-03-19T15:23:00"/>
    <x v="938"/>
    <s v="Elementary Education"/>
    <x v="2"/>
    <n v="0"/>
    <x v="5"/>
    <x v="9"/>
    <s v="Keep"/>
    <x v="5"/>
    <n v="1"/>
    <x v="0"/>
  </r>
  <r>
    <x v="1071"/>
    <s v="Melissa"/>
    <s v="Bernal"/>
    <s v="melissa.bernal@calbaptist.edu"/>
    <s v="California Baptist University"/>
    <d v="2026-01-26T12:03:00"/>
    <d v="2026-03-19T15:52:00"/>
    <x v="939"/>
    <s v="School Counseling"/>
    <x v="0"/>
    <n v="0"/>
    <x v="5"/>
    <x v="9"/>
    <s v="Keep"/>
    <x v="5"/>
    <n v="1"/>
    <x v="0"/>
  </r>
  <r>
    <x v="1072"/>
    <s v="Savannah"/>
    <s v="Ubiadas"/>
    <s v="savannahg.ubiadas@calbaptist.edu"/>
    <s v="California Baptist University"/>
    <d v="2026-01-30T18:28:00"/>
    <d v="2026-03-19T15:45:00"/>
    <x v="940"/>
    <s v="Speech Lang Pathology"/>
    <x v="3"/>
    <n v="0"/>
    <x v="5"/>
    <x v="5"/>
    <s v="Keep"/>
    <x v="4"/>
    <n v="1"/>
    <x v="0"/>
  </r>
  <r>
    <x v="1073"/>
    <s v="Liliana"/>
    <s v="Berumen"/>
    <s v="liliana.berumen@calbaptist.edu"/>
    <s v="California Baptist University"/>
    <d v="2026-02-04T20:38:00"/>
    <d v="2026-03-19T15:46:00"/>
    <x v="776"/>
    <s v="Psychology"/>
    <x v="1"/>
    <n v="0"/>
    <x v="5"/>
    <x v="4"/>
    <s v="Keep"/>
    <x v="3"/>
    <n v="2"/>
    <x v="1"/>
  </r>
  <r>
    <x v="1074"/>
    <s v="Victoria"/>
    <s v="Perez"/>
    <s v="victoriaisaura.perez@calbaptist.edu"/>
    <s v="California Baptist University"/>
    <d v="2026-02-10T09:52:00"/>
    <d v="2026-03-19T15:25:00"/>
    <x v="941"/>
    <s v="Elementary Education"/>
    <x v="2"/>
    <n v="0"/>
    <x v="5"/>
    <x v="9"/>
    <s v="Keep"/>
    <x v="5"/>
    <n v="1"/>
    <x v="0"/>
  </r>
  <r>
    <x v="1075"/>
    <s v="Kate"/>
    <s v="Goodwin"/>
    <s v="kate.goodwin@calbaptist.edu"/>
    <s v="California Baptist University"/>
    <d v="2026-02-10T09:57:00"/>
    <d v="2026-03-19T15:25:00"/>
    <x v="942"/>
    <s v="Elementary Education"/>
    <x v="2"/>
    <n v="0"/>
    <x v="5"/>
    <x v="9"/>
    <s v="Keep"/>
    <x v="5"/>
    <n v="1"/>
    <x v="0"/>
  </r>
  <r>
    <x v="1076"/>
    <s v="Sarah"/>
    <s v="Munoz"/>
    <s v="sarahmckailah.munoz@calbaptist.edu"/>
    <s v="California Baptist University"/>
    <d v="2026-02-16T13:25:00"/>
    <d v="2026-03-19T16:02:00"/>
    <x v="943"/>
    <s v="Education"/>
    <x v="3"/>
    <n v="0"/>
    <x v="5"/>
    <x v="9"/>
    <s v="Keep"/>
    <x v="5"/>
    <n v="1"/>
    <x v="0"/>
  </r>
  <r>
    <x v="1077"/>
    <s v="Leslie"/>
    <s v="Orellana"/>
    <s v="lesliel.orellana@calbaptist.edu"/>
    <s v="California Baptist University"/>
    <d v="2026-02-16T16:32:00"/>
    <d v="2026-03-19T15:54:00"/>
    <x v="944"/>
    <s v="Education"/>
    <x v="0"/>
    <n v="0"/>
    <x v="5"/>
    <x v="9"/>
    <s v="Keep"/>
    <x v="5"/>
    <n v="1"/>
    <x v="0"/>
  </r>
  <r>
    <x v="1078"/>
    <s v="Kimberly"/>
    <s v="Stewart"/>
    <s v="kimberly.stewart@calbaptist.edu"/>
    <s v="California Baptist University"/>
    <d v="2026-02-16T20:31:00"/>
    <d v="2026-03-19T15:36:00"/>
    <x v="945"/>
    <s v="Speech Lang Pathology"/>
    <x v="3"/>
    <n v="0"/>
    <x v="5"/>
    <x v="5"/>
    <s v="Keep"/>
    <x v="4"/>
    <n v="1"/>
    <x v="0"/>
  </r>
  <r>
    <x v="1079"/>
    <s v="Allison"/>
    <s v="Hall"/>
    <s v="allisontaylor.hall@calbaptist.edu"/>
    <s v="California Baptist University"/>
    <d v="2026-02-17T13:18:00"/>
    <d v="2026-03-19T16:14:00"/>
    <x v="946"/>
    <s v="English, Psychology"/>
    <x v="0"/>
    <n v="0"/>
    <x v="5"/>
    <x v="1"/>
    <s v="Keep"/>
    <x v="0"/>
    <n v="1"/>
    <x v="0"/>
  </r>
  <r>
    <x v="1080"/>
    <s v="Sean"/>
    <s v="Thornton"/>
    <s v="seanmitchell.thornton@calbaptist.edu"/>
    <s v="California Baptist University"/>
    <d v="2026-02-23T12:59:00"/>
    <d v="2026-03-19T15:32:00"/>
    <x v="947"/>
    <s v="Education"/>
    <x v="3"/>
    <n v="0"/>
    <x v="5"/>
    <x v="9"/>
    <s v="Keep"/>
    <x v="5"/>
    <n v="1"/>
    <x v="0"/>
  </r>
  <r>
    <x v="1081"/>
    <s v="Michelle"/>
    <s v="Guyton"/>
    <s v="michelle.guyton@calbaptist.edu"/>
    <s v="California Baptist University"/>
    <d v="2026-02-23T16:11:00"/>
    <d v="2026-03-19T15:28:00"/>
    <x v="948"/>
    <s v="Speech Lang Pathology"/>
    <x v="3"/>
    <n v="0"/>
    <x v="5"/>
    <x v="5"/>
    <s v="Keep"/>
    <x v="4"/>
    <n v="2"/>
    <x v="1"/>
  </r>
  <r>
    <x v="1082"/>
    <s v="Kaylin"/>
    <s v="Ellis"/>
    <s v="kaylina.ellis@calbaptist.edu"/>
    <s v="California Baptist University"/>
    <d v="2026-02-23T16:13:00"/>
    <d v="2026-03-19T15:54:00"/>
    <x v="949"/>
    <s v="Education"/>
    <x v="3"/>
    <n v="0"/>
    <x v="5"/>
    <x v="9"/>
    <s v="Keep"/>
    <x v="5"/>
    <n v="1"/>
    <x v="0"/>
  </r>
  <r>
    <x v="1083"/>
    <s v="Brooke"/>
    <s v="Velazquez"/>
    <s v="brookeanne.velazquez@calbaptist.edu"/>
    <s v="California Baptist University"/>
    <d v="2026-02-23T19:15:00"/>
    <d v="2026-03-19T15:32:00"/>
    <x v="950"/>
    <s v="Elementary Education"/>
    <x v="2"/>
    <n v="0"/>
    <x v="5"/>
    <x v="9"/>
    <s v="Keep"/>
    <x v="5"/>
    <n v="1"/>
    <x v="0"/>
  </r>
  <r>
    <x v="1084"/>
    <s v="Perla"/>
    <s v="Garcia Licea"/>
    <s v="perlaguadalupe.garcialicea@calbaptist.edu"/>
    <s v="California Baptist University"/>
    <d v="2026-02-23T19:37:00"/>
    <d v="2026-03-19T15:42:00"/>
    <x v="951"/>
    <s v="Speech Lang Pathology"/>
    <x v="3"/>
    <n v="0"/>
    <x v="5"/>
    <x v="5"/>
    <s v="Keep"/>
    <x v="4"/>
    <n v="1"/>
    <x v="0"/>
  </r>
  <r>
    <x v="1085"/>
    <s v="Siara"/>
    <s v="Fernandez"/>
    <s v="siara.fernandez@calbaptist.edu"/>
    <s v="California Baptist University"/>
    <d v="2026-02-23T22:06:00"/>
    <d v="2026-03-19T15:28:00"/>
    <x v="952"/>
    <s v="Education"/>
    <x v="3"/>
    <n v="0"/>
    <x v="5"/>
    <x v="9"/>
    <s v="Keep"/>
    <x v="5"/>
    <n v="1"/>
    <x v="0"/>
  </r>
  <r>
    <x v="1086"/>
    <s v="Kylee"/>
    <s v="Edgerly"/>
    <s v="kyleeann.edgerly@calbaptist.edu"/>
    <s v="California Baptist University"/>
    <d v="2026-02-24T07:26:00"/>
    <d v="2026-03-19T15:23:00"/>
    <x v="953"/>
    <s v="Elementary Education"/>
    <x v="2"/>
    <n v="0"/>
    <x v="5"/>
    <x v="9"/>
    <s v="Keep"/>
    <x v="5"/>
    <n v="1"/>
    <x v="0"/>
  </r>
  <r>
    <x v="1087"/>
    <s v="Lauren"/>
    <s v="Salters"/>
    <s v="laurenm.salters@calbaptist.edu"/>
    <s v="California Baptist University"/>
    <d v="2026-02-24T08:16:00"/>
    <d v="2026-03-19T15:28:00"/>
    <x v="954"/>
    <s v="Education"/>
    <x v="3"/>
    <n v="0"/>
    <x v="5"/>
    <x v="9"/>
    <s v="Keep"/>
    <x v="5"/>
    <n v="1"/>
    <x v="0"/>
  </r>
  <r>
    <x v="1088"/>
    <s v="Cameron"/>
    <s v="Pachman"/>
    <s v="cameron.pachman@calbaptist.edu"/>
    <s v="California Baptist University"/>
    <d v="2026-02-24T11:30:00"/>
    <d v="2026-03-19T15:23:00"/>
    <x v="955"/>
    <s v="Elementary Education"/>
    <x v="2"/>
    <n v="0"/>
    <x v="5"/>
    <x v="9"/>
    <s v="Keep"/>
    <x v="5"/>
    <n v="1"/>
    <x v="0"/>
  </r>
  <r>
    <x v="1089"/>
    <s v="Melissa"/>
    <s v="Latimer"/>
    <s v="melissaj.latimer@calbaptist.edu"/>
    <s v="California Baptist University"/>
    <d v="2026-02-24T18:28:00"/>
    <d v="2026-03-19T15:33:00"/>
    <x v="956"/>
    <s v="Elementary Education, Early Childhood Studies, Education, Credential"/>
    <x v="3"/>
    <n v="0"/>
    <x v="5"/>
    <x v="9"/>
    <s v="Keep"/>
    <x v="5"/>
    <n v="1"/>
    <x v="0"/>
  </r>
  <r>
    <x v="1090"/>
    <s v="Pauline"/>
    <s v="Gomez"/>
    <s v="pauline.gomez@calbaptist.edu"/>
    <s v="California Baptist University"/>
    <d v="2026-02-24T20:44:00"/>
    <d v="2026-03-19T16:04:00"/>
    <x v="957"/>
    <s v="Credential"/>
    <x v="3"/>
    <n v="0"/>
    <x v="5"/>
    <x v="9"/>
    <s v="Keep"/>
    <x v="5"/>
    <n v="1"/>
    <x v="0"/>
  </r>
  <r>
    <x v="1091"/>
    <s v="Zoe"/>
    <s v="Gonzalez"/>
    <s v="zoeelizabeth.gonzalez@calbaptist.edu"/>
    <s v="California Baptist University"/>
    <d v="2026-02-25T00:20:00"/>
    <d v="2026-03-19T15:38:00"/>
    <x v="958"/>
    <s v="Education"/>
    <x v="3"/>
    <n v="0"/>
    <x v="5"/>
    <x v="9"/>
    <s v="Keep"/>
    <x v="5"/>
    <n v="1"/>
    <x v="0"/>
  </r>
  <r>
    <x v="1092"/>
    <s v="Abigail"/>
    <s v="McWaters"/>
    <s v="abigailrae.mcwaters@calbaptist.edu"/>
    <s v="California Baptist University"/>
    <d v="2026-02-25T09:17:00"/>
    <d v="2026-03-19T16:34:00"/>
    <x v="959"/>
    <s v="Elementary Education"/>
    <x v="2"/>
    <n v="0"/>
    <x v="5"/>
    <x v="9"/>
    <s v="Keep"/>
    <x v="5"/>
    <n v="1"/>
    <x v="0"/>
  </r>
  <r>
    <x v="1093"/>
    <s v="Bryn"/>
    <s v="Gonzales"/>
    <s v="bryneileen.gonzales@calbaptist.edu"/>
    <s v="California Baptist University"/>
    <d v="2026-02-25T15:20:00"/>
    <d v="2026-03-19T15:27:00"/>
    <x v="960"/>
    <s v="Speech Lang Pathology"/>
    <x v="3"/>
    <n v="0"/>
    <x v="5"/>
    <x v="5"/>
    <s v="Keep"/>
    <x v="4"/>
    <n v="1"/>
    <x v="0"/>
  </r>
  <r>
    <x v="1094"/>
    <s v="Brittany"/>
    <s v="Durgiah"/>
    <s v="brittanymarie.durgiah@calbaptist.edu"/>
    <s v="California Baptist University"/>
    <d v="2026-02-25T15:21:00"/>
    <d v="2026-03-19T15:29:00"/>
    <x v="961"/>
    <s v="Speech Lang Pathology"/>
    <x v="3"/>
    <n v="0"/>
    <x v="5"/>
    <x v="5"/>
    <s v="Keep"/>
    <x v="4"/>
    <n v="1"/>
    <x v="0"/>
  </r>
  <r>
    <x v="1095"/>
    <s v="David"/>
    <s v="Ramos"/>
    <s v="davidanthony.ramos@calbaptist.edu"/>
    <s v="California Baptist University"/>
    <d v="2026-02-25T15:23:00"/>
    <d v="2026-03-19T15:34:00"/>
    <x v="962"/>
    <s v="Speech Lang Pathology"/>
    <x v="3"/>
    <n v="0"/>
    <x v="5"/>
    <x v="5"/>
    <s v="Keep"/>
    <x v="4"/>
    <n v="1"/>
    <x v="0"/>
  </r>
  <r>
    <x v="1096"/>
    <s v="Gabrielle"/>
    <s v="Martinez"/>
    <s v="gabriellee.martinez@calbaptist.edu"/>
    <s v="California Baptist University"/>
    <d v="2026-02-26T08:28:00"/>
    <d v="2026-03-19T15:32:00"/>
    <x v="963"/>
    <s v="Speech Lang Pathology"/>
    <x v="3"/>
    <n v="0"/>
    <x v="5"/>
    <x v="5"/>
    <s v="Keep"/>
    <x v="4"/>
    <n v="1"/>
    <x v="0"/>
  </r>
  <r>
    <x v="1097"/>
    <s v="Rosa Estela"/>
    <s v="Mickens"/>
    <s v="rosaestela.mickens@calbaptist.edu"/>
    <s v="California Baptist University"/>
    <d v="2026-02-26T18:58:00"/>
    <d v="2026-03-19T16:14:00"/>
    <x v="964"/>
    <s v="Education"/>
    <x v="3"/>
    <n v="0"/>
    <x v="5"/>
    <x v="9"/>
    <s v="Keep"/>
    <x v="5"/>
    <n v="1"/>
    <x v="0"/>
  </r>
  <r>
    <x v="1098"/>
    <s v="Hope"/>
    <s v="Grimes"/>
    <s v="hope.grimes@calbaptist.edu"/>
    <s v="California Baptist University"/>
    <d v="2026-02-26T20:04:00"/>
    <d v="2026-03-19T15:37:00"/>
    <x v="965"/>
    <s v="Single Subject Education, History"/>
    <x v="1"/>
    <n v="0"/>
    <x v="5"/>
    <x v="9"/>
    <s v="Keep"/>
    <x v="5"/>
    <n v="1"/>
    <x v="0"/>
  </r>
  <r>
    <x v="1099"/>
    <s v="Destiny"/>
    <s v="Burke"/>
    <s v="destiny.burke@calbaptist.edu"/>
    <s v="California Baptist University"/>
    <d v="2026-02-27T11:31:00"/>
    <d v="2026-03-19T15:26:00"/>
    <x v="966"/>
    <s v="Education"/>
    <x v="3"/>
    <n v="0"/>
    <x v="5"/>
    <x v="9"/>
    <s v="Keep"/>
    <x v="5"/>
    <n v="1"/>
    <x v="0"/>
  </r>
  <r>
    <x v="1100"/>
    <s v="Abigail"/>
    <s v="Calderon"/>
    <s v="abigailruth.calderon@calbaptist.edu"/>
    <s v="California Baptist University"/>
    <d v="2026-02-27T11:37:00"/>
    <d v="2026-03-19T15:26:00"/>
    <x v="967"/>
    <s v="Education"/>
    <x v="3"/>
    <n v="0"/>
    <x v="5"/>
    <x v="9"/>
    <s v="Keep"/>
    <x v="5"/>
    <n v="1"/>
    <x v="0"/>
  </r>
  <r>
    <x v="1101"/>
    <s v="Nicole"/>
    <s v="Marshall"/>
    <s v="nicole.marshall@calbaptist.edu"/>
    <s v="California Baptist University"/>
    <d v="2026-02-27T12:35:00"/>
    <d v="2026-03-19T15:36:00"/>
    <x v="968"/>
    <s v="Psychology"/>
    <x v="2"/>
    <n v="0"/>
    <x v="5"/>
    <x v="4"/>
    <s v="Keep"/>
    <x v="3"/>
    <n v="1"/>
    <x v="0"/>
  </r>
  <r>
    <x v="1102"/>
    <s v="Luis Esai"/>
    <s v="Contreras Cano"/>
    <s v="luise.contreras@calbaptist.edu"/>
    <s v="California Baptist University"/>
    <d v="2026-02-27T13:08:00"/>
    <d v="2026-03-19T16:29:00"/>
    <x v="969"/>
    <s v="Education"/>
    <x v="3"/>
    <n v="0"/>
    <x v="5"/>
    <x v="9"/>
    <s v="Keep"/>
    <x v="5"/>
    <n v="1"/>
    <x v="0"/>
  </r>
  <r>
    <x v="1103"/>
    <s v="Jolene"/>
    <s v="Verdehyou"/>
    <s v="jolene.verdehyou@calbaptist.edu"/>
    <s v="California Baptist University"/>
    <d v="2026-02-27T13:23:00"/>
    <d v="2026-03-19T15:33:00"/>
    <x v="970"/>
    <s v="Education"/>
    <x v="3"/>
    <n v="0"/>
    <x v="5"/>
    <x v="9"/>
    <s v="Keep"/>
    <x v="5"/>
    <n v="1"/>
    <x v="0"/>
  </r>
  <r>
    <x v="1104"/>
    <s v="Camdyn"/>
    <s v="Taylor"/>
    <s v="camdyna.taylor@calbaptist.edu"/>
    <s v="California Baptist University"/>
    <d v="2026-02-27T17:56:00"/>
    <d v="2026-03-19T15:29:00"/>
    <x v="971"/>
    <s v="Elementary Education"/>
    <x v="2"/>
    <n v="0"/>
    <x v="5"/>
    <x v="9"/>
    <s v="Keep"/>
    <x v="5"/>
    <n v="1"/>
    <x v="0"/>
  </r>
  <r>
    <x v="1105"/>
    <s v="Martha"/>
    <s v="Roman"/>
    <s v="marthajazmine.roman@calbaptist.edu"/>
    <s v="California Baptist University"/>
    <d v="2026-02-27T20:19:00"/>
    <d v="2026-03-19T15:27:00"/>
    <x v="972"/>
    <s v="Education"/>
    <x v="3"/>
    <n v="0"/>
    <x v="5"/>
    <x v="9"/>
    <s v="Keep"/>
    <x v="5"/>
    <n v="1"/>
    <x v="0"/>
  </r>
  <r>
    <x v="1106"/>
    <s v="Mariah"/>
    <s v="Fujita Montes"/>
    <s v="mariahg.fujitamontes@calbaptist.edu"/>
    <s v="California Baptist University"/>
    <d v="2026-02-28T01:27:00"/>
    <d v="2026-03-19T16:05:00"/>
    <x v="973"/>
    <s v="Education"/>
    <x v="3"/>
    <n v="0"/>
    <x v="5"/>
    <x v="9"/>
    <s v="Keep"/>
    <x v="5"/>
    <n v="1"/>
    <x v="0"/>
  </r>
  <r>
    <x v="1107"/>
    <s v="Zuri"/>
    <s v="Hardy"/>
    <s v="zuri.hardy@calbaptist.edu"/>
    <s v="California Baptist University"/>
    <d v="2026-02-28T16:06:00"/>
    <d v="2026-03-19T15:41:00"/>
    <x v="974"/>
    <s v="Education"/>
    <x v="3"/>
    <n v="0"/>
    <x v="5"/>
    <x v="9"/>
    <s v="Keep"/>
    <x v="5"/>
    <n v="1"/>
    <x v="0"/>
  </r>
  <r>
    <x v="1108"/>
    <s v="Patricia"/>
    <s v="Lemus"/>
    <s v="patricia.lemus@calbaptist.edu"/>
    <s v="California Baptist University"/>
    <d v="2026-02-28T16:56:00"/>
    <d v="2026-03-19T15:33:00"/>
    <x v="975"/>
    <s v="Credential"/>
    <x v="3"/>
    <n v="0"/>
    <x v="5"/>
    <x v="9"/>
    <s v="Keep"/>
    <x v="5"/>
    <n v="1"/>
    <x v="0"/>
  </r>
  <r>
    <x v="1109"/>
    <s v="Yashila"/>
    <s v="Hanks"/>
    <s v="yashilal.hanks@calbaptist.edu"/>
    <s v="California Baptist University"/>
    <d v="2026-02-28T18:11:00"/>
    <d v="2026-03-19T15:28:00"/>
    <x v="976"/>
    <s v="Education"/>
    <x v="3"/>
    <n v="0"/>
    <x v="5"/>
    <x v="9"/>
    <s v="Keep"/>
    <x v="5"/>
    <n v="1"/>
    <x v="0"/>
  </r>
  <r>
    <x v="1110"/>
    <s v="Timmery"/>
    <s v="Noble"/>
    <s v="timmerylynn.noble@calbaptist.edu"/>
    <s v="California Baptist University"/>
    <d v="2026-03-01T18:55:00"/>
    <d v="2026-03-19T15:27:00"/>
    <x v="977"/>
    <s v="Elementary Education"/>
    <x v="2"/>
    <n v="0"/>
    <x v="5"/>
    <x v="9"/>
    <s v="Keep"/>
    <x v="5"/>
    <n v="1"/>
    <x v="0"/>
  </r>
  <r>
    <x v="1111"/>
    <s v="Damaris"/>
    <s v="Morales"/>
    <s v="damaris.morales@calbaptist.edu"/>
    <s v="California Baptist University"/>
    <d v="2026-03-02T09:41:00"/>
    <d v="2026-03-19T15:33:00"/>
    <x v="978"/>
    <s v="Elementary Education"/>
    <x v="2"/>
    <n v="0"/>
    <x v="5"/>
    <x v="9"/>
    <s v="Keep"/>
    <x v="5"/>
    <n v="1"/>
    <x v="0"/>
  </r>
  <r>
    <x v="1112"/>
    <s v="Ashley"/>
    <s v="Carrillo"/>
    <s v="ashleyy.carrillo@calbaptist.edu"/>
    <s v="California Baptist University"/>
    <d v="2026-03-02T12:55:00"/>
    <d v="2026-03-19T15:33:00"/>
    <x v="979"/>
    <s v="Elementary Education"/>
    <x v="2"/>
    <n v="0"/>
    <x v="5"/>
    <x v="9"/>
    <s v="Keep"/>
    <x v="5"/>
    <n v="1"/>
    <x v="0"/>
  </r>
  <r>
    <x v="1113"/>
    <s v="Isabelle"/>
    <s v="Lopez"/>
    <s v="isabelleelena.lopez@calbaptist.edu"/>
    <s v="California Baptist University"/>
    <d v="2026-03-02T17:20:00"/>
    <d v="2026-03-19T15:07:00"/>
    <x v="980"/>
    <s v="Elementary Education, Education"/>
    <x v="3"/>
    <n v="0"/>
    <x v="5"/>
    <x v="9"/>
    <s v="Keep"/>
    <x v="5"/>
    <n v="1"/>
    <x v="0"/>
  </r>
  <r>
    <x v="1114"/>
    <s v="William"/>
    <s v="Emerson"/>
    <s v="williambryce.emerson@calbaptist.edu"/>
    <s v="California Baptist University"/>
    <d v="2026-03-02T18:01:00"/>
    <d v="2026-03-19T16:03:00"/>
    <x v="981"/>
    <s v="Prlmnry Sngl Sbjct Cred, History"/>
    <x v="2"/>
    <n v="0"/>
    <x v="5"/>
    <x v="9"/>
    <s v="Keep"/>
    <x v="5"/>
    <n v="1"/>
    <x v="0"/>
  </r>
  <r>
    <x v="1115"/>
    <s v="Mary"/>
    <s v="Herrera"/>
    <s v="mary.herrera@calbaptist.edu"/>
    <s v="California Baptist University"/>
    <d v="2026-03-02T19:19:00"/>
    <d v="2026-03-19T16:29:00"/>
    <x v="982"/>
    <s v="Education"/>
    <x v="3"/>
    <n v="0"/>
    <x v="5"/>
    <x v="9"/>
    <s v="Keep"/>
    <x v="5"/>
    <n v="1"/>
    <x v="0"/>
  </r>
  <r>
    <x v="1116"/>
    <s v="Abigail"/>
    <s v="Newhart"/>
    <s v="abigailkayla.newhart@calbaptist.edu"/>
    <s v="California Baptist University"/>
    <d v="2026-03-02T21:08:00"/>
    <d v="2026-03-19T15:46:00"/>
    <x v="983"/>
    <s v="Elementary Education"/>
    <x v="2"/>
    <n v="0"/>
    <x v="5"/>
    <x v="9"/>
    <s v="Keep"/>
    <x v="5"/>
    <n v="1"/>
    <x v="0"/>
  </r>
  <r>
    <x v="1117"/>
    <s v="Christina"/>
    <s v="Gonzalez"/>
    <s v="christina.gonzalez1@calbaptist.edu"/>
    <s v="California Baptist University"/>
    <d v="2026-03-03T10:42:00"/>
    <d v="2026-03-19T15:29:00"/>
    <x v="984"/>
    <s v="Pre-Elementary Education"/>
    <x v="4"/>
    <n v="0"/>
    <x v="5"/>
    <x v="9"/>
    <s v="Keep"/>
    <x v="5"/>
    <n v="1"/>
    <x v="0"/>
  </r>
  <r>
    <x v="1118"/>
    <s v="Sophia"/>
    <s v="Purper"/>
    <s v="sophiaisabella.purper@calbaptist.edu"/>
    <s v="California Baptist University"/>
    <d v="2026-03-03T11:47:00"/>
    <d v="2026-03-19T15:24:00"/>
    <x v="985"/>
    <s v="Prlmnry Sngl Sbjct Cred, Biology"/>
    <x v="2"/>
    <n v="0"/>
    <x v="5"/>
    <x v="9"/>
    <s v="Keep"/>
    <x v="5"/>
    <n v="1"/>
    <x v="0"/>
  </r>
  <r>
    <x v="1119"/>
    <s v="Malarie"/>
    <s v="McMullen"/>
    <s v="malarie.mcmullen@calbaptist.edu"/>
    <s v="California Baptist University"/>
    <d v="2026-03-03T14:07:00"/>
    <d v="2026-03-19T15:28:00"/>
    <x v="986"/>
    <s v="Education"/>
    <x v="3"/>
    <n v="0"/>
    <x v="5"/>
    <x v="9"/>
    <s v="Keep"/>
    <x v="5"/>
    <n v="1"/>
    <x v="0"/>
  </r>
  <r>
    <x v="1120"/>
    <s v="Holland"/>
    <s v="Snipes"/>
    <s v="hollanddanea.snipes@calbaptist.edu"/>
    <s v="California Baptist University"/>
    <d v="2026-03-03T15:37:00"/>
    <d v="2026-03-19T16:38:00"/>
    <x v="987"/>
    <s v="Education"/>
    <x v="3"/>
    <n v="0"/>
    <x v="5"/>
    <x v="9"/>
    <s v="Keep"/>
    <x v="5"/>
    <n v="1"/>
    <x v="0"/>
  </r>
  <r>
    <x v="1121"/>
    <s v="Jenna"/>
    <s v="Milburn"/>
    <s v="jennamarie.milburn@calbaptist.edu"/>
    <s v="California Baptist University"/>
    <d v="2026-03-03T16:50:00"/>
    <d v="2026-03-19T15:24:00"/>
    <x v="988"/>
    <s v="Education"/>
    <x v="3"/>
    <n v="0"/>
    <x v="5"/>
    <x v="9"/>
    <s v="Keep"/>
    <x v="5"/>
    <n v="1"/>
    <x v="0"/>
  </r>
  <r>
    <x v="1122"/>
    <s v="Jordan"/>
    <s v="Standfast"/>
    <s v="jordanj.standfast@calbaptist.edu"/>
    <s v="California Baptist University"/>
    <d v="2026-03-03T16:50:00"/>
    <d v="2026-03-19T15:29:00"/>
    <x v="989"/>
    <s v="Elementary Education"/>
    <x v="2"/>
    <n v="0"/>
    <x v="5"/>
    <x v="9"/>
    <s v="Keep"/>
    <x v="5"/>
    <n v="1"/>
    <x v="0"/>
  </r>
  <r>
    <x v="1123"/>
    <s v="Abbey"/>
    <s v="Maust"/>
    <s v="abbey.maust@calbaptist.edu"/>
    <s v="California Baptist University"/>
    <d v="2026-03-03T18:14:00"/>
    <d v="2026-03-19T15:36:00"/>
    <x v="990"/>
    <s v="Prlmnry Sngl Sbjct Cred, English"/>
    <x v="2"/>
    <n v="0"/>
    <x v="5"/>
    <x v="9"/>
    <s v="Keep"/>
    <x v="5"/>
    <n v="1"/>
    <x v="0"/>
  </r>
  <r>
    <x v="1124"/>
    <s v="Courtney"/>
    <s v="Donatoni"/>
    <s v="courtneylayne.donatoni@calbaptist.edu"/>
    <s v="California Baptist University"/>
    <d v="2026-03-03T20:34:00"/>
    <d v="2026-03-19T15:42:00"/>
    <x v="991"/>
    <s v="Elementary Education"/>
    <x v="2"/>
    <n v="0"/>
    <x v="5"/>
    <x v="9"/>
    <s v="Keep"/>
    <x v="5"/>
    <n v="1"/>
    <x v="0"/>
  </r>
  <r>
    <x v="1125"/>
    <s v="Julio"/>
    <s v="Morales"/>
    <s v="julioc.morales@calbaptist.edu"/>
    <s v="California Baptist University"/>
    <d v="2026-03-04T12:38:00"/>
    <d v="2026-03-19T15:30:00"/>
    <x v="992"/>
    <s v="Credential"/>
    <x v="3"/>
    <n v="0"/>
    <x v="5"/>
    <x v="9"/>
    <s v="Keep"/>
    <x v="5"/>
    <n v="1"/>
    <x v="0"/>
  </r>
  <r>
    <x v="1126"/>
    <s v="Brianna"/>
    <s v="Camacho"/>
    <s v="briannaanaid.camacho@calbaptist.edu"/>
    <s v="California Baptist University"/>
    <d v="2026-03-04T13:35:00"/>
    <d v="2026-03-19T15:48:00"/>
    <x v="993"/>
    <s v="Education"/>
    <x v="3"/>
    <n v="0"/>
    <x v="5"/>
    <x v="9"/>
    <s v="Keep"/>
    <x v="5"/>
    <n v="1"/>
    <x v="0"/>
  </r>
  <r>
    <x v="1127"/>
    <s v="Connor"/>
    <s v="Trimm"/>
    <s v="connorjames.trimm@calbaptist.edu"/>
    <s v="California Baptist University"/>
    <d v="2026-03-04T14:08:00"/>
    <d v="2026-03-19T15:24:00"/>
    <x v="994"/>
    <s v="Education"/>
    <x v="3"/>
    <n v="0"/>
    <x v="5"/>
    <x v="9"/>
    <s v="Keep"/>
    <x v="5"/>
    <n v="1"/>
    <x v="0"/>
  </r>
  <r>
    <x v="1128"/>
    <s v="Aubriana"/>
    <s v="Gomez"/>
    <s v="aubrianarose.gomez@calbaptist.edu"/>
    <s v="California Baptist University"/>
    <d v="2026-03-04T14:20:00"/>
    <d v="2026-03-19T16:01:00"/>
    <x v="995"/>
    <s v="Elementary Education"/>
    <x v="2"/>
    <n v="0"/>
    <x v="5"/>
    <x v="9"/>
    <s v="Keep"/>
    <x v="5"/>
    <n v="1"/>
    <x v="0"/>
  </r>
  <r>
    <x v="1129"/>
    <s v="Cameron"/>
    <s v="Pollock"/>
    <s v="cameronmichael.pollock@calbaptist.edu"/>
    <s v="California Baptist University"/>
    <d v="2026-03-04T21:42:00"/>
    <d v="2026-03-19T15:25:00"/>
    <x v="996"/>
    <s v="Elementary Education, Liberal Studies"/>
    <x v="0"/>
    <n v="0"/>
    <x v="5"/>
    <x v="9"/>
    <s v="Keep"/>
    <x v="5"/>
    <n v="1"/>
    <x v="0"/>
  </r>
  <r>
    <x v="1130"/>
    <s v="Jenna"/>
    <s v="Portis"/>
    <s v="jennac.portis@calbaptist.edu"/>
    <s v="California Baptist University"/>
    <d v="2026-03-05T10:13:00"/>
    <d v="2026-03-19T15:38:00"/>
    <x v="997"/>
    <s v="Education"/>
    <x v="3"/>
    <n v="0"/>
    <x v="5"/>
    <x v="9"/>
    <s v="Keep"/>
    <x v="5"/>
    <n v="1"/>
    <x v="0"/>
  </r>
  <r>
    <x v="1131"/>
    <s v="Jessica"/>
    <s v="Maldonado"/>
    <s v="jessicabrooke.maldonado@calbaptist.edu"/>
    <s v="California Baptist University"/>
    <d v="2026-03-07T21:00:00"/>
    <d v="2026-03-19T15:33:00"/>
    <x v="998"/>
    <s v="Speech Lang Pathology"/>
    <x v="3"/>
    <n v="0"/>
    <x v="5"/>
    <x v="5"/>
    <s v="Keep"/>
    <x v="4"/>
    <n v="1"/>
    <x v="0"/>
  </r>
  <r>
    <x v="1132"/>
    <s v="Celeste"/>
    <s v="Torres"/>
    <s v="celestecasandra.torres@calbaptist.edu"/>
    <s v="California Baptist University"/>
    <d v="2026-03-09T16:00:00"/>
    <d v="2026-03-19T15:24:00"/>
    <x v="606"/>
    <s v="Education"/>
    <x v="0"/>
    <n v="0"/>
    <x v="5"/>
    <x v="9"/>
    <s v="Keep"/>
    <x v="5"/>
    <n v="2"/>
    <x v="1"/>
  </r>
  <r>
    <x v="1133"/>
    <s v="Ana"/>
    <s v="Vera"/>
    <s v="anamaria.vera@calbaptist.edu"/>
    <s v="California Baptist University"/>
    <d v="2026-03-09T16:01:00"/>
    <d v="2026-03-19T15:25:00"/>
    <x v="999"/>
    <s v="Education"/>
    <x v="3"/>
    <n v="0"/>
    <x v="5"/>
    <x v="9"/>
    <s v="Keep"/>
    <x v="5"/>
    <n v="1"/>
    <x v="0"/>
  </r>
  <r>
    <x v="1134"/>
    <s v="Chelsea"/>
    <s v="Azevedo"/>
    <s v="chelseaannika.azevedo@calbaptist.edu"/>
    <s v="California Baptist University"/>
    <d v="2026-03-09T16:21:00"/>
    <d v="2026-03-19T15:25:00"/>
    <x v="1000"/>
    <s v="Elementary Education"/>
    <x v="2"/>
    <n v="0"/>
    <x v="5"/>
    <x v="9"/>
    <s v="Keep"/>
    <x v="5"/>
    <n v="1"/>
    <x v="0"/>
  </r>
  <r>
    <x v="1135"/>
    <s v="Jannell"/>
    <s v="Hurt"/>
    <s v="jannellmorgan.hurt@calbaptist.edu"/>
    <s v="California Baptist University"/>
    <d v="2026-03-09T17:04:00"/>
    <d v="2026-03-19T15:38:00"/>
    <x v="1001"/>
    <s v="Education"/>
    <x v="3"/>
    <n v="0"/>
    <x v="5"/>
    <x v="9"/>
    <s v="Keep"/>
    <x v="5"/>
    <n v="1"/>
    <x v="0"/>
  </r>
  <r>
    <x v="1136"/>
    <s v="Leah"/>
    <s v="Delgado"/>
    <s v="leahb.delgado@calbaptist.edu"/>
    <s v="California Baptist University"/>
    <d v="2026-03-09T17:04:00"/>
    <d v="2026-03-19T16:25:00"/>
    <x v="1002"/>
    <s v="Elementary Education"/>
    <x v="2"/>
    <n v="0"/>
    <x v="5"/>
    <x v="9"/>
    <s v="Keep"/>
    <x v="5"/>
    <n v="1"/>
    <x v="0"/>
  </r>
  <r>
    <x v="1137"/>
    <s v="Morelia"/>
    <s v="Romero"/>
    <s v="moreliaberenice.romero@calbaptist.edu"/>
    <s v="California Baptist University"/>
    <d v="2026-03-09T17:07:00"/>
    <d v="2026-03-19T16:24:00"/>
    <x v="1003"/>
    <s v="Elementary Education"/>
    <x v="2"/>
    <n v="0"/>
    <x v="5"/>
    <x v="9"/>
    <s v="Keep"/>
    <x v="5"/>
    <n v="1"/>
    <x v="0"/>
  </r>
  <r>
    <x v="1138"/>
    <s v="Anahi"/>
    <s v="Gonzalez"/>
    <s v="anahikarely.gonzalez@calbaptist.edu"/>
    <s v="California Baptist University"/>
    <d v="2026-03-09T17:09:00"/>
    <d v="2026-03-19T15:42:00"/>
    <x v="1004"/>
    <s v="Credential"/>
    <x v="3"/>
    <n v="0"/>
    <x v="5"/>
    <x v="9"/>
    <s v="Keep"/>
    <x v="5"/>
    <n v="1"/>
    <x v="0"/>
  </r>
  <r>
    <x v="1139"/>
    <s v="Marissa"/>
    <s v="McKinley"/>
    <s v="marissam.mckinley@calbaptist.edu"/>
    <s v="California Baptist University"/>
    <d v="2026-03-09T18:22:00"/>
    <d v="2026-03-19T15:29:00"/>
    <x v="1005"/>
    <s v="Prlmnry Sngl Sbjct Cred, English"/>
    <x v="2"/>
    <n v="0"/>
    <x v="5"/>
    <x v="9"/>
    <s v="Keep"/>
    <x v="5"/>
    <n v="1"/>
    <x v="0"/>
  </r>
  <r>
    <x v="1140"/>
    <s v="Leslie"/>
    <s v="Santillan"/>
    <s v="leslieailyn.santillan@calbaptist.edu"/>
    <s v="California Baptist University"/>
    <d v="2026-03-09T18:22:00"/>
    <d v="2026-03-19T15:27:00"/>
    <x v="1006"/>
    <s v="Education"/>
    <x v="3"/>
    <n v="0"/>
    <x v="5"/>
    <x v="9"/>
    <s v="Keep"/>
    <x v="5"/>
    <n v="1"/>
    <x v="0"/>
  </r>
  <r>
    <x v="1141"/>
    <s v="Kristin"/>
    <s v="Parillo"/>
    <s v="kristinjoelle.parillo@calbaptist.edu"/>
    <s v="California Baptist University"/>
    <d v="2026-03-09T18:24:00"/>
    <d v="2026-03-19T15:30:00"/>
    <x v="1007"/>
    <s v="Education"/>
    <x v="0"/>
    <n v="0"/>
    <x v="5"/>
    <x v="9"/>
    <s v="Keep"/>
    <x v="5"/>
    <n v="1"/>
    <x v="0"/>
  </r>
  <r>
    <x v="1142"/>
    <s v="Victoria"/>
    <s v="Chacon"/>
    <s v="victoria.chacon@calbaptist.edu"/>
    <s v="California Baptist University"/>
    <d v="2026-03-09T18:47:00"/>
    <d v="2026-03-19T16:06:00"/>
    <x v="1008"/>
    <s v="Credential"/>
    <x v="3"/>
    <n v="0"/>
    <x v="5"/>
    <x v="9"/>
    <s v="Keep"/>
    <x v="5"/>
    <n v="1"/>
    <x v="0"/>
  </r>
  <r>
    <x v="1143"/>
    <s v="Cecilia"/>
    <s v="Altamirano"/>
    <s v="cecilia.altamirano@calbaptist.edu"/>
    <s v="California Baptist University"/>
    <d v="2026-03-09T19:13:00"/>
    <d v="2026-03-19T15:25:00"/>
    <x v="1009"/>
    <s v="Education"/>
    <x v="3"/>
    <n v="0"/>
    <x v="5"/>
    <x v="9"/>
    <s v="Keep"/>
    <x v="5"/>
    <n v="1"/>
    <x v="0"/>
  </r>
  <r>
    <x v="1144"/>
    <s v="Kimberly"/>
    <s v="Barajas-Yepez"/>
    <s v="kimberly.barajas@calbaptist.edu"/>
    <s v="California Baptist University"/>
    <d v="2026-03-09T19:41:00"/>
    <d v="2026-03-19T15:42:00"/>
    <x v="1010"/>
    <s v="Credential"/>
    <x v="3"/>
    <n v="0"/>
    <x v="5"/>
    <x v="9"/>
    <s v="Keep"/>
    <x v="5"/>
    <n v="1"/>
    <x v="0"/>
  </r>
  <r>
    <x v="1145"/>
    <s v="Kailie"/>
    <s v="Kennedy"/>
    <s v="kailietsai.kennedy@calbaptist.edu"/>
    <s v="California Baptist University"/>
    <d v="2026-03-09T20:04:00"/>
    <d v="2026-03-19T15:35:00"/>
    <x v="1011"/>
    <s v="Education"/>
    <x v="3"/>
    <n v="0"/>
    <x v="5"/>
    <x v="9"/>
    <s v="Keep"/>
    <x v="5"/>
    <n v="1"/>
    <x v="0"/>
  </r>
  <r>
    <x v="1146"/>
    <s v="Denice"/>
    <s v="Rodriguez"/>
    <s v="denice.rodriguez@calbaptist.edu"/>
    <s v="California Baptist University"/>
    <d v="2026-03-09T20:04:00"/>
    <d v="2026-03-19T15:23:00"/>
    <x v="1012"/>
    <s v="Education"/>
    <x v="3"/>
    <n v="0"/>
    <x v="5"/>
    <x v="9"/>
    <s v="Keep"/>
    <x v="5"/>
    <n v="1"/>
    <x v="0"/>
  </r>
  <r>
    <x v="1147"/>
    <s v="Lauren"/>
    <s v="Rossi"/>
    <s v="laurenn.rossi@calbaptist.edu"/>
    <s v="California Baptist University"/>
    <d v="2026-03-09T20:38:00"/>
    <d v="2026-03-19T15:30:00"/>
    <x v="1013"/>
    <s v="Elementary Education"/>
    <x v="2"/>
    <n v="0"/>
    <x v="5"/>
    <x v="9"/>
    <s v="Keep"/>
    <x v="5"/>
    <n v="1"/>
    <x v="0"/>
  </r>
  <r>
    <x v="1148"/>
    <s v="Leslie"/>
    <s v="Sanchez"/>
    <s v="leslie.sanchez@calbaptist.edu"/>
    <s v="California Baptist University"/>
    <d v="2026-03-09T20:42:00"/>
    <d v="2026-03-19T15:55:00"/>
    <x v="1014"/>
    <s v="Elementary Education"/>
    <x v="2"/>
    <n v="0"/>
    <x v="5"/>
    <x v="9"/>
    <s v="Keep"/>
    <x v="5"/>
    <n v="1"/>
    <x v="0"/>
  </r>
  <r>
    <x v="1149"/>
    <s v="Natalie"/>
    <s v="Ly"/>
    <s v="natalie.ly@calbaptist.edu"/>
    <s v="California Baptist University"/>
    <d v="2026-03-10T08:03:00"/>
    <d v="2026-03-19T15:25:00"/>
    <x v="1015"/>
    <s v="Education"/>
    <x v="3"/>
    <n v="0"/>
    <x v="5"/>
    <x v="9"/>
    <s v="Keep"/>
    <x v="5"/>
    <n v="1"/>
    <x v="0"/>
  </r>
  <r>
    <x v="1150"/>
    <s v="Sara"/>
    <s v="Wallace"/>
    <s v="sarajeannette.wallace@calbaptist.edu"/>
    <s v="California Baptist University"/>
    <d v="2026-03-10T08:26:00"/>
    <d v="2026-03-19T15:32:00"/>
    <x v="1016"/>
    <s v="Elementary Education"/>
    <x v="2"/>
    <n v="0"/>
    <x v="5"/>
    <x v="9"/>
    <s v="Keep"/>
    <x v="5"/>
    <n v="1"/>
    <x v="0"/>
  </r>
  <r>
    <x v="1151"/>
    <s v="Andrew"/>
    <s v="Vasquez"/>
    <s v="andrewwilliam.vasquez@calbaptist.edu"/>
    <s v="California Baptist University"/>
    <d v="2026-03-10T09:07:00"/>
    <d v="2026-03-19T15:26:00"/>
    <x v="1017"/>
    <s v="Education"/>
    <x v="3"/>
    <n v="0"/>
    <x v="5"/>
    <x v="9"/>
    <s v="Keep"/>
    <x v="5"/>
    <n v="1"/>
    <x v="0"/>
  </r>
  <r>
    <x v="1152"/>
    <s v="Evelyn"/>
    <s v="Morales"/>
    <s v="evelyn.morales@calbaptist.edu"/>
    <s v="California Baptist University"/>
    <d v="2026-03-10T12:00:00"/>
    <d v="2026-03-19T15:26:00"/>
    <x v="1018"/>
    <s v="Early Childhood Studies"/>
    <x v="1"/>
    <n v="0"/>
    <x v="5"/>
    <x v="9"/>
    <s v="Keep"/>
    <x v="5"/>
    <n v="1"/>
    <x v="0"/>
  </r>
  <r>
    <x v="1153"/>
    <s v="Elizabeth"/>
    <s v="Brown"/>
    <s v="elizabethj.brown@calbaptist.edu"/>
    <s v="California Baptist University"/>
    <d v="2026-03-10T17:48:00"/>
    <d v="2026-03-19T15:27:00"/>
    <x v="1019"/>
    <s v="Elementary Education"/>
    <x v="2"/>
    <n v="0"/>
    <x v="5"/>
    <x v="9"/>
    <s v="Keep"/>
    <x v="5"/>
    <n v="1"/>
    <x v="0"/>
  </r>
  <r>
    <x v="1154"/>
    <s v="Katie"/>
    <s v="Geib"/>
    <s v="katie.perrier@calbaptist.edu"/>
    <s v="California Baptist University"/>
    <d v="2026-03-10T17:52:00"/>
    <d v="2026-03-19T15:32:00"/>
    <x v="1020"/>
    <s v="Elementary Education"/>
    <x v="2"/>
    <n v="0"/>
    <x v="5"/>
    <x v="9"/>
    <s v="Keep"/>
    <x v="5"/>
    <n v="1"/>
    <x v="0"/>
  </r>
  <r>
    <x v="1155"/>
    <s v="Laura"/>
    <s v="Chang"/>
    <s v="lauralynn.chang@calbaptist.edu"/>
    <s v="California Baptist University"/>
    <d v="2026-03-10T18:26:00"/>
    <d v="2026-03-19T15:44:00"/>
    <x v="1021"/>
    <s v="Education"/>
    <x v="3"/>
    <n v="0"/>
    <x v="5"/>
    <x v="9"/>
    <s v="Keep"/>
    <x v="5"/>
    <n v="1"/>
    <x v="0"/>
  </r>
  <r>
    <x v="1156"/>
    <s v="Rosalinda"/>
    <s v="Gutierrez"/>
    <s v="rosalindamarisela.gutierrez@calbaptist.edu"/>
    <s v="California Baptist University"/>
    <d v="2026-03-10T19:23:00"/>
    <d v="2026-03-19T15:31:00"/>
    <x v="1022"/>
    <s v="Education"/>
    <x v="0"/>
    <n v="0"/>
    <x v="5"/>
    <x v="9"/>
    <s v="Keep"/>
    <x v="5"/>
    <n v="1"/>
    <x v="0"/>
  </r>
  <r>
    <x v="1157"/>
    <s v="Madison"/>
    <s v="Heyer"/>
    <s v="madisonpaige.heyer@calbaptist.edu"/>
    <s v="California Baptist University"/>
    <d v="2026-03-10T20:29:00"/>
    <d v="2026-03-19T15:27:00"/>
    <x v="1023"/>
    <s v="Education"/>
    <x v="2"/>
    <n v="0"/>
    <x v="5"/>
    <x v="9"/>
    <s v="Keep"/>
    <x v="5"/>
    <n v="1"/>
    <x v="0"/>
  </r>
  <r>
    <x v="1158"/>
    <s v="Kaylea"/>
    <s v="Snapp"/>
    <s v="kaylea.snapp@calbaptist.edu"/>
    <s v="California Baptist University"/>
    <d v="2026-03-11T14:32:00"/>
    <d v="2026-03-19T15:37:00"/>
    <x v="1024"/>
    <s v="Elementary Education"/>
    <x v="0"/>
    <n v="0"/>
    <x v="5"/>
    <x v="9"/>
    <s v="Keep"/>
    <x v="5"/>
    <n v="1"/>
    <x v="0"/>
  </r>
  <r>
    <x v="1159"/>
    <s v="Jessica"/>
    <s v="Felix"/>
    <s v="jessica.felix@calbaptist.edu"/>
    <s v="California Baptist University"/>
    <d v="2026-03-11T15:23:00"/>
    <d v="2026-03-19T15:32:00"/>
    <x v="1025"/>
    <s v="Education"/>
    <x v="0"/>
    <n v="0"/>
    <x v="5"/>
    <x v="9"/>
    <s v="Keep"/>
    <x v="5"/>
    <n v="1"/>
    <x v="0"/>
  </r>
  <r>
    <x v="1160"/>
    <s v="Oscar"/>
    <s v="Borquez"/>
    <s v="oscarsadot.borquez@calbaptist.edu"/>
    <s v="California Baptist University"/>
    <d v="2026-03-11T16:18:00"/>
    <d v="2026-03-19T15:29:00"/>
    <x v="1026"/>
    <s v="Credential"/>
    <x v="3"/>
    <n v="0"/>
    <x v="5"/>
    <x v="9"/>
    <s v="Keep"/>
    <x v="5"/>
    <n v="1"/>
    <x v="0"/>
  </r>
  <r>
    <x v="1161"/>
    <s v="Leanne"/>
    <s v="Rasmussen"/>
    <s v="leannerose.rasmussen@calbaptist.edu"/>
    <s v="California Baptist University"/>
    <d v="2026-03-11T22:03:00"/>
    <d v="2026-03-19T15:36:00"/>
    <x v="1027"/>
    <s v="Credential"/>
    <x v="3"/>
    <n v="0"/>
    <x v="5"/>
    <x v="9"/>
    <s v="Keep"/>
    <x v="5"/>
    <n v="1"/>
    <x v="0"/>
  </r>
  <r>
    <x v="1162"/>
    <s v="Vanessa"/>
    <s v="Rodriguez Gonzales"/>
    <s v="vanessa.rodriguezgonzales@calbaptist.edu"/>
    <s v="California Baptist University"/>
    <d v="2026-03-12T09:52:00"/>
    <d v="2026-03-19T15:24:00"/>
    <x v="1028"/>
    <s v="Education"/>
    <x v="3"/>
    <n v="0"/>
    <x v="5"/>
    <x v="9"/>
    <s v="Keep"/>
    <x v="5"/>
    <n v="1"/>
    <x v="0"/>
  </r>
  <r>
    <x v="1163"/>
    <s v="Ella"/>
    <s v="Cerna"/>
    <s v="ellagrace.cerna@calbaptist.edu"/>
    <s v="California Baptist University"/>
    <d v="2026-03-12T11:02:00"/>
    <d v="2026-03-19T15:24:00"/>
    <x v="1029"/>
    <s v="Elementary Education"/>
    <x v="2"/>
    <n v="0"/>
    <x v="5"/>
    <x v="9"/>
    <s v="Keep"/>
    <x v="5"/>
    <n v="1"/>
    <x v="0"/>
  </r>
  <r>
    <x v="1164"/>
    <s v="Daisy"/>
    <s v="Hernandez"/>
    <s v="daisyr.hernandez@calbaptist.edu"/>
    <s v="California Baptist University"/>
    <d v="2026-03-12T15:14:00"/>
    <d v="2026-03-19T15:35:00"/>
    <x v="1030"/>
    <s v="Education"/>
    <x v="3"/>
    <n v="0"/>
    <x v="5"/>
    <x v="9"/>
    <s v="Keep"/>
    <x v="5"/>
    <n v="1"/>
    <x v="0"/>
  </r>
  <r>
    <x v="1165"/>
    <s v="Kenneth"/>
    <s v="Venier"/>
    <s v="kennethjoseph.venier@calbaptist.edu"/>
    <s v="California Baptist University"/>
    <d v="2026-03-12T17:43:00"/>
    <d v="2026-03-19T15:27:00"/>
    <x v="1031"/>
    <s v="Education"/>
    <x v="3"/>
    <n v="0"/>
    <x v="5"/>
    <x v="9"/>
    <s v="Keep"/>
    <x v="5"/>
    <n v="1"/>
    <x v="0"/>
  </r>
  <r>
    <x v="1166"/>
    <s v="Leticia"/>
    <s v="Gutierrez"/>
    <s v="leticia.gutierrez@calbaptist.edu"/>
    <s v="California Baptist University"/>
    <d v="2026-03-12T17:44:00"/>
    <d v="2026-03-19T15:31:00"/>
    <x v="1032"/>
    <s v="Credential"/>
    <x v="3"/>
    <n v="0"/>
    <x v="5"/>
    <x v="9"/>
    <s v="Keep"/>
    <x v="5"/>
    <n v="1"/>
    <x v="0"/>
  </r>
  <r>
    <x v="1167"/>
    <s v="Eulalia"/>
    <s v="Mateo Lopez"/>
    <s v="eulaliaelizabeth.mateolopez@calbaptist.edu"/>
    <s v="California Baptist University"/>
    <d v="2026-03-12T17:45:00"/>
    <d v="2026-03-19T16:11:00"/>
    <x v="1033"/>
    <s v="Education"/>
    <x v="3"/>
    <n v="0"/>
    <x v="5"/>
    <x v="9"/>
    <s v="Keep"/>
    <x v="5"/>
    <n v="1"/>
    <x v="0"/>
  </r>
  <r>
    <x v="1168"/>
    <s v="Dawn"/>
    <s v="Wolf"/>
    <s v="dawnmarie.wolf@calbaptist.edu"/>
    <s v="California Baptist University"/>
    <d v="2026-03-12T17:54:00"/>
    <d v="2026-03-19T15:49:00"/>
    <x v="1034"/>
    <s v="Elementary Education"/>
    <x v="2"/>
    <n v="0"/>
    <x v="5"/>
    <x v="9"/>
    <s v="Keep"/>
    <x v="5"/>
    <n v="1"/>
    <x v="0"/>
  </r>
  <r>
    <x v="1169"/>
    <s v="Tiffany"/>
    <s v="Zaini"/>
    <s v="tiffanychristina.zaini@calbaptist.edu"/>
    <s v="California Baptist University"/>
    <d v="2026-03-12T17:56:00"/>
    <d v="2026-03-19T15:24:00"/>
    <x v="1035"/>
    <s v="School Psychology"/>
    <x v="3"/>
    <n v="0"/>
    <x v="5"/>
    <x v="4"/>
    <s v="Keep"/>
    <x v="3"/>
    <n v="1"/>
    <x v="0"/>
  </r>
  <r>
    <x v="1170"/>
    <s v="Susana"/>
    <s v="Murillo"/>
    <s v="susana.murillo@calbaptist.edu"/>
    <s v="California Baptist University"/>
    <d v="2026-03-12T17:56:00"/>
    <d v="2026-03-19T15:57:00"/>
    <x v="1036"/>
    <s v="School Counseling"/>
    <x v="3"/>
    <n v="0"/>
    <x v="5"/>
    <x v="9"/>
    <s v="Keep"/>
    <x v="5"/>
    <n v="1"/>
    <x v="0"/>
  </r>
  <r>
    <x v="1171"/>
    <s v="Cinthia"/>
    <s v="Gonzalez"/>
    <s v="cinthiamichelle.gonzalez@calbaptist.edu"/>
    <s v="California Baptist University"/>
    <d v="2026-03-12T18:45:00"/>
    <d v="2026-03-19T15:24:00"/>
    <x v="1037"/>
    <s v="Education"/>
    <x v="3"/>
    <n v="0"/>
    <x v="5"/>
    <x v="9"/>
    <s v="Keep"/>
    <x v="5"/>
    <n v="1"/>
    <x v="0"/>
  </r>
  <r>
    <x v="1172"/>
    <s v="Katherine"/>
    <s v="Luiten"/>
    <s v="katherinea.luiten@calbaptist.edu"/>
    <s v="California Baptist University"/>
    <d v="2026-03-12T22:58:00"/>
    <d v="2026-03-19T15:35:00"/>
    <x v="1038"/>
    <s v="School Counseling"/>
    <x v="3"/>
    <n v="0"/>
    <x v="5"/>
    <x v="9"/>
    <s v="Keep"/>
    <x v="5"/>
    <n v="1"/>
    <x v="0"/>
  </r>
  <r>
    <x v="1173"/>
    <s v="Taylor"/>
    <s v="Villarreal"/>
    <s v="taylor.villarreal@calbaptist.edu"/>
    <s v="California Baptist University"/>
    <d v="2026-03-13T05:52:00"/>
    <d v="2026-03-19T15:57:00"/>
    <x v="1039"/>
    <s v="Credential"/>
    <x v="3"/>
    <n v="0"/>
    <x v="5"/>
    <x v="9"/>
    <s v="Keep"/>
    <x v="5"/>
    <n v="1"/>
    <x v="0"/>
  </r>
  <r>
    <x v="1174"/>
    <s v="Sally"/>
    <s v="To"/>
    <s v="sally.to@calbaptist.edu"/>
    <s v="California Baptist University"/>
    <d v="2026-03-13T08:43:00"/>
    <d v="2026-03-19T15:39:00"/>
    <x v="1040"/>
    <s v="Early Childhood Studies"/>
    <x v="2"/>
    <n v="0"/>
    <x v="5"/>
    <x v="9"/>
    <s v="Keep"/>
    <x v="5"/>
    <n v="1"/>
    <x v="0"/>
  </r>
  <r>
    <x v="1175"/>
    <s v="Jaden"/>
    <s v="Lopez"/>
    <s v="jadenlee.lopez@calbaptist.edu"/>
    <s v="California Baptist University"/>
    <d v="2026-03-13T18:49:00"/>
    <d v="2026-03-19T15:34:00"/>
    <x v="775"/>
    <s v="Counseling Psychology"/>
    <x v="3"/>
    <n v="0"/>
    <x v="5"/>
    <x v="4"/>
    <s v="Keep"/>
    <x v="3"/>
    <n v="2"/>
    <x v="1"/>
  </r>
  <r>
    <x v="1176"/>
    <s v="Nicolas"/>
    <s v="Nunez"/>
    <s v="nicolas.nunez@calbaptist.edu"/>
    <s v="California Baptist University"/>
    <d v="2026-03-13T21:40:00"/>
    <d v="2026-03-19T15:49:00"/>
    <x v="1041"/>
    <s v="Credential"/>
    <x v="3"/>
    <n v="0"/>
    <x v="5"/>
    <x v="9"/>
    <s v="Keep"/>
    <x v="5"/>
    <n v="1"/>
    <x v="0"/>
  </r>
  <r>
    <x v="1177"/>
    <s v="Lashondra"/>
    <s v="Baldwin"/>
    <s v="lashondra.baldwin@calbaptist.edu"/>
    <s v="California Baptist University"/>
    <d v="2026-03-13T22:56:00"/>
    <d v="2026-03-19T16:16:00"/>
    <x v="1042"/>
    <s v="Orgztnl Change and Admin"/>
    <x v="6"/>
    <n v="0"/>
    <x v="5"/>
    <x v="0"/>
    <s v="Keep"/>
    <x v="0"/>
    <n v="1"/>
    <x v="0"/>
  </r>
  <r>
    <x v="1178"/>
    <s v="Niah"/>
    <s v="Ledesma"/>
    <s v="niahnaomi.ledesma@calbaptist.edu"/>
    <s v="California Baptist University"/>
    <d v="2026-03-14T10:54:00"/>
    <d v="2026-03-19T15:23:00"/>
    <x v="1043"/>
    <s v="Elementary Education"/>
    <x v="2"/>
    <n v="0"/>
    <x v="5"/>
    <x v="9"/>
    <s v="Keep"/>
    <x v="5"/>
    <n v="1"/>
    <x v="0"/>
  </r>
  <r>
    <x v="1179"/>
    <s v="Vanessa"/>
    <s v="Delgado"/>
    <s v="vanessayolanda.delgado@calbaptist.edu"/>
    <s v="California Baptist University"/>
    <d v="2026-03-14T21:21:00"/>
    <d v="2026-03-19T15:33:00"/>
    <x v="1044"/>
    <s v="Prlmnry Sngl Sbjct Cred, Mathematics"/>
    <x v="2"/>
    <n v="0"/>
    <x v="5"/>
    <x v="9"/>
    <s v="Keep"/>
    <x v="5"/>
    <n v="1"/>
    <x v="0"/>
  </r>
  <r>
    <x v="1180"/>
    <s v="Isabelle"/>
    <s v="Chew"/>
    <s v="ichew@calbaptist.edu"/>
    <s v="California Baptist University"/>
    <d v="2026-03-15T14:12:00"/>
    <d v="2026-03-19T16:23:00"/>
    <x v="1045"/>
    <s v="Education"/>
    <x v="3"/>
    <n v="0"/>
    <x v="5"/>
    <x v="9"/>
    <s v="Keep"/>
    <x v="5"/>
    <n v="1"/>
    <x v="0"/>
  </r>
  <r>
    <x v="1181"/>
    <s v="Zoe"/>
    <s v="Striplin"/>
    <s v="zoesophia.striplin@calbaptist.edu"/>
    <s v="California Baptist University"/>
    <d v="2026-03-16T08:20:00"/>
    <d v="2026-03-19T15:42:00"/>
    <x v="1046"/>
    <s v="Elementary Education"/>
    <x v="1"/>
    <n v="0"/>
    <x v="5"/>
    <x v="9"/>
    <s v="Keep"/>
    <x v="5"/>
    <n v="1"/>
    <x v="0"/>
  </r>
  <r>
    <x v="1182"/>
    <s v="Xitlali"/>
    <s v="Arce"/>
    <s v="xitlalig.arce@calbaptist.edu"/>
    <s v="California Baptist University"/>
    <d v="2026-03-16T08:20:00"/>
    <d v="2026-03-19T15:40:00"/>
    <x v="1047"/>
    <s v="Early Childhood Studies"/>
    <x v="1"/>
    <n v="0"/>
    <x v="5"/>
    <x v="9"/>
    <s v="Keep"/>
    <x v="5"/>
    <n v="1"/>
    <x v="0"/>
  </r>
  <r>
    <x v="1183"/>
    <s v="Kathrin"/>
    <s v="Dorman"/>
    <s v="kathrinlouise.dorman@calbaptist.edu"/>
    <s v="California Baptist University"/>
    <d v="2026-03-16T08:42:00"/>
    <d v="2026-03-19T16:45:00"/>
    <x v="1048"/>
    <s v="Elementary Education"/>
    <x v="2"/>
    <n v="0"/>
    <x v="5"/>
    <x v="9"/>
    <s v="Keep"/>
    <x v="5"/>
    <n v="1"/>
    <x v="0"/>
  </r>
  <r>
    <x v="1184"/>
    <s v="Grace"/>
    <s v="Letherer"/>
    <s v="gracej.letherer@calbaptist.edu"/>
    <s v="California Baptist University"/>
    <d v="2026-03-16T09:03:00"/>
    <d v="2026-03-19T16:28:00"/>
    <x v="1049"/>
    <s v="Art Education"/>
    <x v="2"/>
    <n v="0"/>
    <x v="5"/>
    <x v="9"/>
    <s v="Keep"/>
    <x v="5"/>
    <n v="1"/>
    <x v="0"/>
  </r>
  <r>
    <x v="1185"/>
    <s v="Ruby"/>
    <s v="Ledesma"/>
    <s v="rubyfaith.ledesma@calbaptist.edu"/>
    <s v="California Baptist University"/>
    <d v="2026-03-16T09:54:00"/>
    <d v="2026-03-19T15:42:00"/>
    <x v="1050"/>
    <s v="Elementary Education"/>
    <x v="2"/>
    <n v="0"/>
    <x v="5"/>
    <x v="9"/>
    <s v="Keep"/>
    <x v="5"/>
    <n v="1"/>
    <x v="0"/>
  </r>
  <r>
    <x v="1186"/>
    <s v="Sarah"/>
    <s v="Larriba"/>
    <s v="sarahlouise.larriba@calbaptist.edu"/>
    <s v="California Baptist University"/>
    <d v="2026-03-16T10:07:00"/>
    <d v="2026-03-19T16:14:00"/>
    <x v="1051"/>
    <s v="Education"/>
    <x v="3"/>
    <n v="0"/>
    <x v="5"/>
    <x v="9"/>
    <s v="Keep"/>
    <x v="5"/>
    <n v="1"/>
    <x v="0"/>
  </r>
  <r>
    <x v="1187"/>
    <s v="Andrea"/>
    <s v="Munoz"/>
    <s v="drey1114@yahoo.com"/>
    <s v="California Baptist University"/>
    <d v="2026-03-16T10:13:00"/>
    <d v="2026-03-19T15:48:00"/>
    <x v="1052"/>
    <s v="Education"/>
    <x v="3"/>
    <n v="0"/>
    <x v="5"/>
    <x v="9"/>
    <s v="Keep"/>
    <x v="5"/>
    <n v="1"/>
    <x v="0"/>
  </r>
  <r>
    <x v="1188"/>
    <s v="Heather"/>
    <s v="Livings"/>
    <s v="heatherr.livings@calbaptist.edu"/>
    <s v="California Baptist University"/>
    <d v="2026-03-16T13:24:00"/>
    <d v="2026-03-19T15:33:00"/>
    <x v="1053"/>
    <s v="Education"/>
    <x v="3"/>
    <n v="0"/>
    <x v="5"/>
    <x v="9"/>
    <s v="Keep"/>
    <x v="5"/>
    <n v="1"/>
    <x v="0"/>
  </r>
  <r>
    <x v="1189"/>
    <s v="Kyra"/>
    <s v="Sinclair"/>
    <s v="kyra.sinclair@calbaptist.edu"/>
    <s v="California Baptist University"/>
    <d v="2026-03-16T15:35:00"/>
    <d v="2026-03-19T15:39:00"/>
    <x v="1054"/>
    <s v="Education"/>
    <x v="3"/>
    <n v="0"/>
    <x v="5"/>
    <x v="9"/>
    <s v="Keep"/>
    <x v="5"/>
    <n v="1"/>
    <x v="0"/>
  </r>
  <r>
    <x v="1190"/>
    <s v="Jessica"/>
    <s v="Espinosa"/>
    <s v="jessica.espinosa@calbaptist.edu"/>
    <s v="California Baptist University"/>
    <d v="2026-03-16T16:50:00"/>
    <d v="2026-03-19T15:39:00"/>
    <x v="1055"/>
    <s v="Prlmnry Sngl Sbjct Cred, Spanish"/>
    <x v="2"/>
    <n v="0"/>
    <x v="5"/>
    <x v="9"/>
    <s v="Keep"/>
    <x v="5"/>
    <n v="1"/>
    <x v="0"/>
  </r>
  <r>
    <x v="1191"/>
    <s v="Kimberly"/>
    <s v="Alva"/>
    <s v="kimberly.alva@calbaptist.edu"/>
    <s v="California Baptist University"/>
    <d v="2026-03-16T17:36:00"/>
    <d v="2026-03-19T15:24:00"/>
    <x v="1056"/>
    <s v="Education"/>
    <x v="3"/>
    <n v="0"/>
    <x v="5"/>
    <x v="9"/>
    <s v="Keep"/>
    <x v="5"/>
    <n v="1"/>
    <x v="0"/>
  </r>
  <r>
    <x v="1192"/>
    <s v="Hannah"/>
    <s v="Macias"/>
    <s v="hannahjo.macias@calbaptist.edu"/>
    <s v="California Baptist University"/>
    <d v="2026-03-16T17:44:00"/>
    <d v="2026-03-19T15:25:00"/>
    <x v="1057"/>
    <s v="Education"/>
    <x v="0"/>
    <n v="0"/>
    <x v="5"/>
    <x v="9"/>
    <s v="Keep"/>
    <x v="5"/>
    <n v="1"/>
    <x v="0"/>
  </r>
  <r>
    <x v="1193"/>
    <s v="Mary"/>
    <s v="Lowe"/>
    <s v="marylouiselouise.lowe@calbaptist.edu"/>
    <s v="California Baptist University"/>
    <d v="2026-03-16T18:16:00"/>
    <d v="2026-03-19T16:01:00"/>
    <x v="1058"/>
    <s v="Education"/>
    <x v="3"/>
    <n v="0"/>
    <x v="5"/>
    <x v="9"/>
    <s v="Keep"/>
    <x v="5"/>
    <n v="1"/>
    <x v="0"/>
  </r>
  <r>
    <x v="1194"/>
    <s v="Pablo"/>
    <s v="Aguirre"/>
    <s v="pablos.aguirre@calbaptist.edu"/>
    <s v="California Baptist University"/>
    <d v="2026-03-16T23:11:00"/>
    <d v="2026-03-19T15:34:00"/>
    <x v="1059"/>
    <s v="Education"/>
    <x v="3"/>
    <n v="0"/>
    <x v="5"/>
    <x v="9"/>
    <s v="Keep"/>
    <x v="5"/>
    <n v="1"/>
    <x v="0"/>
  </r>
  <r>
    <x v="1195"/>
    <s v="Eric"/>
    <s v="Tapelband"/>
    <s v="erica.tapelband@calbaptist.edu"/>
    <s v="California Baptist University"/>
    <d v="2026-03-16T23:53:00"/>
    <d v="2026-03-19T16:04:00"/>
    <x v="1060"/>
    <s v="Education"/>
    <x v="0"/>
    <n v="0"/>
    <x v="5"/>
    <x v="9"/>
    <s v="Keep"/>
    <x v="5"/>
    <n v="1"/>
    <x v="0"/>
  </r>
  <r>
    <x v="1196"/>
    <s v="Kristof"/>
    <s v="Csaba"/>
    <s v="kristof.csaba@calbaptist.edu"/>
    <s v="California Baptist University"/>
    <d v="2026-03-17T09:36:00"/>
    <d v="2026-03-19T15:49:00"/>
    <x v="1061"/>
    <s v="Credential"/>
    <x v="3"/>
    <n v="0"/>
    <x v="5"/>
    <x v="9"/>
    <s v="Keep"/>
    <x v="5"/>
    <n v="1"/>
    <x v="0"/>
  </r>
  <r>
    <x v="1197"/>
    <s v="Rebecca"/>
    <s v="Dana"/>
    <s v="rebeccaa.dana@calbaptist.edu"/>
    <s v="California Baptist University"/>
    <d v="2026-03-17T10:16:00"/>
    <d v="2026-03-19T15:39:00"/>
    <x v="1062"/>
    <s v="School Psychology"/>
    <x v="3"/>
    <n v="0"/>
    <x v="5"/>
    <x v="4"/>
    <s v="Keep"/>
    <x v="3"/>
    <n v="1"/>
    <x v="0"/>
  </r>
  <r>
    <x v="1198"/>
    <s v="Sarah"/>
    <s v="Impalli"/>
    <s v="sarahnoel.impalli@calbaptist.edu"/>
    <s v="California Baptist University"/>
    <d v="2026-03-17T11:05:00"/>
    <d v="2026-03-19T16:03:00"/>
    <x v="1063"/>
    <s v="Indstrl Organiztnl Psych"/>
    <x v="3"/>
    <n v="0"/>
    <x v="5"/>
    <x v="4"/>
    <s v="Keep"/>
    <x v="3"/>
    <n v="1"/>
    <x v="0"/>
  </r>
  <r>
    <x v="1199"/>
    <s v="Deodata"/>
    <s v="Olivares-Romo"/>
    <s v="deodatal.olivaresromo@calbaptist.edu"/>
    <s v="California Baptist University"/>
    <d v="2026-03-17T12:47:00"/>
    <d v="2026-03-19T15:40:00"/>
    <x v="1064"/>
    <s v="Elementary Education"/>
    <x v="2"/>
    <n v="0"/>
    <x v="5"/>
    <x v="9"/>
    <s v="Keep"/>
    <x v="5"/>
    <n v="1"/>
    <x v="0"/>
  </r>
  <r>
    <x v="1200"/>
    <s v="Rachel"/>
    <s v="Johnston"/>
    <s v="rachel.johnston@calbaptist.edu"/>
    <s v="California Baptist University"/>
    <d v="2026-03-17T12:57:00"/>
    <d v="2026-03-19T15:58:00"/>
    <x v="1065"/>
    <s v="School Psychology"/>
    <x v="3"/>
    <n v="0"/>
    <x v="5"/>
    <x v="4"/>
    <s v="Keep"/>
    <x v="3"/>
    <n v="1"/>
    <x v="0"/>
  </r>
  <r>
    <x v="1201"/>
    <s v="Anna"/>
    <s v="Jackson"/>
    <s v="annamarie.jackson@calbaptist.edu"/>
    <s v="California Baptist University"/>
    <d v="2026-03-17T15:26:00"/>
    <d v="2026-03-19T15:38:00"/>
    <x v="1066"/>
    <s v="Education"/>
    <x v="0"/>
    <n v="0"/>
    <x v="5"/>
    <x v="9"/>
    <s v="Keep"/>
    <x v="5"/>
    <n v="1"/>
    <x v="0"/>
  </r>
  <r>
    <x v="1202"/>
    <s v="Kelly"/>
    <s v="Still"/>
    <s v="kellymichellestill@gmail.com"/>
    <s v="California Baptist University"/>
    <d v="2026-03-17T16:23:00"/>
    <d v="2026-03-19T15:24:00"/>
    <x v="1067"/>
    <s v="Education"/>
    <x v="3"/>
    <n v="0"/>
    <x v="5"/>
    <x v="9"/>
    <s v="Keep"/>
    <x v="5"/>
    <n v="1"/>
    <x v="0"/>
  </r>
  <r>
    <x v="1203"/>
    <s v="Alexis"/>
    <s v="Hernandez"/>
    <s v="alexisleilani.hernandez@calbaptist.edu"/>
    <s v="California Baptist University"/>
    <d v="2026-03-17T16:33:00"/>
    <d v="2026-03-19T15:29:00"/>
    <x v="1068"/>
    <s v="Early Childhood Studies"/>
    <x v="1"/>
    <n v="0"/>
    <x v="5"/>
    <x v="9"/>
    <s v="Keep"/>
    <x v="5"/>
    <n v="1"/>
    <x v="0"/>
  </r>
  <r>
    <x v="1204"/>
    <s v="Deborah"/>
    <s v="Almaraz"/>
    <s v="deborah.almaraz@calbaptist.edu"/>
    <s v="California Baptist University"/>
    <d v="2026-03-17T17:01:00"/>
    <d v="2026-03-19T16:31:00"/>
    <x v="1069"/>
    <s v="Education"/>
    <x v="0"/>
    <n v="0"/>
    <x v="5"/>
    <x v="9"/>
    <s v="Keep"/>
    <x v="5"/>
    <n v="1"/>
    <x v="0"/>
  </r>
  <r>
    <x v="1205"/>
    <s v="Ashley"/>
    <s v="Gutierrez"/>
    <s v="ashleyalondra.gutierrez@calbaptist.edu"/>
    <s v="California Baptist University"/>
    <d v="2026-03-17T17:19:00"/>
    <d v="2026-03-19T16:24:00"/>
    <x v="1070"/>
    <s v="Education"/>
    <x v="3"/>
    <n v="0"/>
    <x v="5"/>
    <x v="9"/>
    <s v="Keep"/>
    <x v="5"/>
    <n v="1"/>
    <x v="0"/>
  </r>
  <r>
    <x v="1206"/>
    <s v="Abigail"/>
    <s v="Esparza"/>
    <s v="abigail.esparza1@calbaptist.edu"/>
    <s v="California Baptist University"/>
    <d v="2026-03-17T18:24:00"/>
    <d v="2026-03-19T15:36:00"/>
    <x v="1071"/>
    <s v="Elementary Education"/>
    <x v="1"/>
    <n v="0"/>
    <x v="5"/>
    <x v="9"/>
    <s v="Keep"/>
    <x v="5"/>
    <n v="1"/>
    <x v="0"/>
  </r>
  <r>
    <x v="1207"/>
    <s v="Gabriela"/>
    <s v="Cid"/>
    <s v="gabriela.cid@calbaptist.edu"/>
    <s v="California Baptist University"/>
    <d v="2026-03-17T21:36:00"/>
    <d v="2026-03-19T15:37:00"/>
    <x v="1072"/>
    <s v="Credential"/>
    <x v="3"/>
    <n v="0"/>
    <x v="5"/>
    <x v="9"/>
    <s v="Keep"/>
    <x v="5"/>
    <n v="1"/>
    <x v="0"/>
  </r>
  <r>
    <x v="1208"/>
    <s v="Michael"/>
    <s v="Muoio"/>
    <s v="michael.muoio@calbaptist.edu"/>
    <s v="California Baptist University"/>
    <d v="2026-03-18T10:12:00"/>
    <d v="2026-03-19T15:26:00"/>
    <x v="1073"/>
    <s v="Political Science"/>
    <x v="2"/>
    <n v="0"/>
    <x v="5"/>
    <x v="1"/>
    <s v="Keep"/>
    <x v="0"/>
    <n v="2"/>
    <x v="1"/>
  </r>
  <r>
    <x v="1209"/>
    <s v="Skyla"/>
    <s v="Leach"/>
    <s v="skylarose.leach@calbaptist.edu"/>
    <s v="California Baptist University"/>
    <d v="2026-03-18T11:34:00"/>
    <d v="2026-03-19T15:23:00"/>
    <x v="1074"/>
    <s v="Credential"/>
    <x v="3"/>
    <n v="0"/>
    <x v="5"/>
    <x v="9"/>
    <s v="Keep"/>
    <x v="5"/>
    <n v="1"/>
    <x v="0"/>
  </r>
  <r>
    <x v="1210"/>
    <s v="Madisen"/>
    <s v="Sharp"/>
    <s v="madisen.sharp@calbaptist.edu"/>
    <s v="California Baptist University"/>
    <d v="2026-03-18T11:39:00"/>
    <d v="2026-03-19T15:45:00"/>
    <x v="1075"/>
    <s v="English"/>
    <x v="2"/>
    <n v="0"/>
    <x v="5"/>
    <x v="1"/>
    <s v="Keep"/>
    <x v="0"/>
    <n v="1"/>
    <x v="0"/>
  </r>
  <r>
    <x v="1211"/>
    <s v="Marcos"/>
    <s v="Ramirez"/>
    <s v="marcos.ramirez@calbaptist.edu"/>
    <s v="California Baptist University"/>
    <d v="2026-03-18T12:32:00"/>
    <d v="2026-03-19T15:30:00"/>
    <x v="1076"/>
    <s v="School Psychology"/>
    <x v="3"/>
    <n v="0"/>
    <x v="5"/>
    <x v="4"/>
    <s v="Keep"/>
    <x v="3"/>
    <n v="1"/>
    <x v="0"/>
  </r>
  <r>
    <x v="1212"/>
    <s v="Emma"/>
    <s v="Dixon"/>
    <s v="emmak.dixon@calbaptist.edu"/>
    <s v="California Baptist University"/>
    <d v="2026-03-18T12:49:00"/>
    <d v="2026-03-19T15:57:00"/>
    <x v="1077"/>
    <s v="Education"/>
    <x v="3"/>
    <n v="0"/>
    <x v="5"/>
    <x v="9"/>
    <s v="Keep"/>
    <x v="5"/>
    <n v="1"/>
    <x v="0"/>
  </r>
  <r>
    <x v="1213"/>
    <s v="Todd"/>
    <s v="Rosewitz"/>
    <s v="toddallen.rosewitz@calbaptist.edu"/>
    <s v="California Baptist University"/>
    <d v="2026-03-18T12:57:00"/>
    <d v="2026-03-19T15:29:00"/>
    <x v="1078"/>
    <s v="Education"/>
    <x v="3"/>
    <n v="0"/>
    <x v="5"/>
    <x v="9"/>
    <s v="Keep"/>
    <x v="5"/>
    <n v="1"/>
    <x v="0"/>
  </r>
  <r>
    <x v="1214"/>
    <s v="Karla"/>
    <s v="Lozano"/>
    <s v="karla.lozano@calbaptist.edu"/>
    <s v="California Baptist University"/>
    <d v="2026-03-18T13:19:00"/>
    <d v="2026-03-19T16:14:00"/>
    <x v="1079"/>
    <s v="School Psychology"/>
    <x v="3"/>
    <n v="0"/>
    <x v="5"/>
    <x v="4"/>
    <s v="Keep"/>
    <x v="3"/>
    <n v="2"/>
    <x v="1"/>
  </r>
  <r>
    <x v="1215"/>
    <s v="Taylor"/>
    <s v="Jeffries"/>
    <s v="taylor.jeffries@calbaptist.edu"/>
    <s v="California Baptist University"/>
    <d v="2026-03-18T13:25:00"/>
    <d v="2026-03-19T15:33:00"/>
    <x v="1080"/>
    <s v="Speech Lang Pathology"/>
    <x v="3"/>
    <n v="0"/>
    <x v="5"/>
    <x v="5"/>
    <s v="Keep"/>
    <x v="4"/>
    <n v="1"/>
    <x v="0"/>
  </r>
  <r>
    <x v="1216"/>
    <s v="Riley"/>
    <s v="Harrison"/>
    <s v="rileyzemlicka.harrison@calbaptist.edu"/>
    <s v="California Baptist University"/>
    <d v="2026-03-18T13:26:00"/>
    <d v="2026-03-19T15:40:00"/>
    <x v="1081"/>
    <s v="School Psychology"/>
    <x v="3"/>
    <n v="0"/>
    <x v="5"/>
    <x v="4"/>
    <s v="Keep"/>
    <x v="3"/>
    <n v="1"/>
    <x v="0"/>
  </r>
  <r>
    <x v="1217"/>
    <s v="Allison"/>
    <s v="Nordquist"/>
    <s v="allisonmae.nordquist@calbaptist.edu"/>
    <s v="California Baptist University"/>
    <d v="2026-03-18T13:29:00"/>
    <d v="2026-03-19T15:30:00"/>
    <x v="1082"/>
    <s v="Elementary Education"/>
    <x v="1"/>
    <n v="0"/>
    <x v="5"/>
    <x v="9"/>
    <s v="Keep"/>
    <x v="5"/>
    <n v="1"/>
    <x v="0"/>
  </r>
  <r>
    <x v="1218"/>
    <s v="Faith"/>
    <s v="Jenkins"/>
    <s v="faithalexis.jenkins@calbaptist.edu"/>
    <s v="California Baptist University"/>
    <d v="2026-03-18T13:40:00"/>
    <d v="2026-03-19T15:27:00"/>
    <x v="1083"/>
    <s v="Elementary Education"/>
    <x v="2"/>
    <n v="0"/>
    <x v="5"/>
    <x v="9"/>
    <s v="Keep"/>
    <x v="5"/>
    <n v="1"/>
    <x v="0"/>
  </r>
  <r>
    <x v="1219"/>
    <s v="Kathryn"/>
    <s v="Van Kirk"/>
    <s v="kathrynmarie.vankirk@calbaptist.edu"/>
    <s v="California Baptist University"/>
    <d v="2026-03-18T13:40:00"/>
    <d v="2026-03-19T15:44:00"/>
    <x v="1084"/>
    <s v="Education"/>
    <x v="3"/>
    <n v="0"/>
    <x v="5"/>
    <x v="9"/>
    <s v="Keep"/>
    <x v="5"/>
    <n v="1"/>
    <x v="0"/>
  </r>
  <r>
    <x v="1220"/>
    <s v="Sierra"/>
    <s v="Stenson"/>
    <s v="sierragrace.stenson@calbaptist.edu"/>
    <s v="California Baptist University"/>
    <d v="2026-03-18T13:55:00"/>
    <d v="2026-03-19T16:11:00"/>
    <x v="1085"/>
    <s v="Elementary Education"/>
    <x v="2"/>
    <n v="0"/>
    <x v="5"/>
    <x v="9"/>
    <s v="Keep"/>
    <x v="5"/>
    <n v="1"/>
    <x v="0"/>
  </r>
  <r>
    <x v="1221"/>
    <s v="Hope"/>
    <s v="Martinez"/>
    <s v="hopecarrin.martinez@calbaptist.edu"/>
    <s v="California Baptist University"/>
    <d v="2026-03-18T14:00:00"/>
    <d v="2026-03-19T15:55:00"/>
    <x v="1086"/>
    <s v="Education"/>
    <x v="3"/>
    <n v="0"/>
    <x v="5"/>
    <x v="9"/>
    <s v="Keep"/>
    <x v="5"/>
    <n v="1"/>
    <x v="0"/>
  </r>
  <r>
    <x v="1222"/>
    <s v="Jadyn"/>
    <s v="Skorpanich"/>
    <s v="jadynkarin.skorpanich@calbaptist.edu"/>
    <s v="California Baptist University"/>
    <d v="2026-03-18T14:08:00"/>
    <d v="2026-03-19T15:46:00"/>
    <x v="1087"/>
    <s v="Elementary Education"/>
    <x v="1"/>
    <n v="0"/>
    <x v="5"/>
    <x v="9"/>
    <s v="Keep"/>
    <x v="5"/>
    <n v="1"/>
    <x v="0"/>
  </r>
  <r>
    <x v="1223"/>
    <s v="Kelly"/>
    <s v="Santos"/>
    <s v="kelly.santos@calbaptist.edu"/>
    <s v="California Baptist University"/>
    <d v="2026-03-18T14:26:00"/>
    <d v="2026-03-19T15:41:00"/>
    <x v="605"/>
    <s v="Psychology"/>
    <x v="2"/>
    <n v="0"/>
    <x v="5"/>
    <x v="4"/>
    <s v="Keep"/>
    <x v="3"/>
    <n v="2"/>
    <x v="1"/>
  </r>
  <r>
    <x v="1224"/>
    <s v="Michael"/>
    <s v="Soto"/>
    <s v="michaelr.soto@calbaptist.edu"/>
    <s v="California Baptist University"/>
    <d v="2026-03-18T14:32:00"/>
    <d v="2026-03-19T15:32:00"/>
    <x v="1088"/>
    <s v="Credential"/>
    <x v="3"/>
    <n v="0"/>
    <x v="5"/>
    <x v="9"/>
    <s v="Keep"/>
    <x v="5"/>
    <n v="1"/>
    <x v="0"/>
  </r>
  <r>
    <x v="1225"/>
    <s v="Vanessa"/>
    <s v="Soto"/>
    <s v="vanessab.soto@calbaptist.edu"/>
    <s v="California Baptist University"/>
    <d v="2026-03-18T14:34:00"/>
    <d v="2026-03-19T15:33:00"/>
    <x v="1089"/>
    <s v="Education"/>
    <x v="3"/>
    <n v="0"/>
    <x v="5"/>
    <x v="9"/>
    <s v="Keep"/>
    <x v="5"/>
    <n v="1"/>
    <x v="0"/>
  </r>
  <r>
    <x v="1226"/>
    <s v="Nicole"/>
    <s v="Blue"/>
    <s v="nicoledeshawn.blue@calbaptist.edu"/>
    <s v="California Baptist University"/>
    <d v="2026-03-18T15:05:00"/>
    <d v="2026-03-19T15:38:00"/>
    <x v="1090"/>
    <s v="Speech Lang Pathology"/>
    <x v="3"/>
    <n v="0"/>
    <x v="5"/>
    <x v="5"/>
    <s v="Keep"/>
    <x v="4"/>
    <n v="1"/>
    <x v="0"/>
  </r>
  <r>
    <x v="1227"/>
    <s v="Angel"/>
    <s v="Hernandez"/>
    <s v="angeljesse.hernandez@calbaptist.edu"/>
    <s v="California Baptist University"/>
    <d v="2026-03-18T16:01:00"/>
    <d v="2026-03-19T16:12:00"/>
    <x v="1091"/>
    <s v="Social Work"/>
    <x v="3"/>
    <n v="0"/>
    <x v="5"/>
    <x v="4"/>
    <s v="Keep"/>
    <x v="3"/>
    <n v="1"/>
    <x v="0"/>
  </r>
  <r>
    <x v="1228"/>
    <s v="Vanesa"/>
    <s v="Cordova"/>
    <s v="vanesan.cordova@calbaptist.edu"/>
    <s v="California Baptist University"/>
    <d v="2026-03-18T16:50:00"/>
    <d v="2026-03-19T15:51:00"/>
    <x v="1092"/>
    <s v="Education"/>
    <x v="3"/>
    <n v="0"/>
    <x v="5"/>
    <x v="9"/>
    <s v="Keep"/>
    <x v="5"/>
    <n v="1"/>
    <x v="0"/>
  </r>
  <r>
    <x v="1229"/>
    <s v="Savannah"/>
    <s v="Childress"/>
    <s v="savannah.childress@calbaptist.edu"/>
    <s v="California Baptist University"/>
    <d v="2026-03-18T18:09:00"/>
    <d v="2026-03-19T16:11:00"/>
    <x v="1093"/>
    <s v="Social Work"/>
    <x v="3"/>
    <n v="0"/>
    <x v="5"/>
    <x v="4"/>
    <s v="Keep"/>
    <x v="3"/>
    <n v="1"/>
    <x v="0"/>
  </r>
  <r>
    <x v="1230"/>
    <s v="Michael"/>
    <s v="Baik"/>
    <s v="michaelsueng.baik@calbaptist.edu"/>
    <s v="California Baptist University"/>
    <d v="2026-03-18T18:56:00"/>
    <d v="2026-03-19T15:32:00"/>
    <x v="1094"/>
    <s v="Education"/>
    <x v="3"/>
    <n v="0"/>
    <x v="5"/>
    <x v="9"/>
    <s v="Keep"/>
    <x v="5"/>
    <n v="2"/>
    <x v="1"/>
  </r>
  <r>
    <x v="1231"/>
    <s v="Heydi"/>
    <s v="Guerrero"/>
    <s v="heydi.guerrero@calbaptist.edu"/>
    <s v="California Baptist University"/>
    <d v="2026-03-18T19:17:00"/>
    <d v="2026-03-19T15:26:00"/>
    <x v="1095"/>
    <s v="Education"/>
    <x v="3"/>
    <n v="0"/>
    <x v="5"/>
    <x v="9"/>
    <s v="Keep"/>
    <x v="5"/>
    <n v="1"/>
    <x v="0"/>
  </r>
  <r>
    <x v="1232"/>
    <s v="Alexis"/>
    <s v="De La Tejera"/>
    <s v="alexisr.delatejera@calbaptist.edu"/>
    <s v="California Baptist University"/>
    <d v="2026-03-18T20:15:00"/>
    <d v="2026-03-19T15:26:00"/>
    <x v="1096"/>
    <s v="Education"/>
    <x v="3"/>
    <n v="0"/>
    <x v="5"/>
    <x v="9"/>
    <s v="Keep"/>
    <x v="5"/>
    <n v="1"/>
    <x v="0"/>
  </r>
  <r>
    <x v="1233"/>
    <s v="Adirah"/>
    <s v="Walker"/>
    <s v="adirahbrachah.walker@calbaptist.edu"/>
    <s v="California Baptist University"/>
    <d v="2026-03-18T20:36:00"/>
    <d v="2026-03-19T16:05:00"/>
    <x v="1097"/>
    <s v="Social Work"/>
    <x v="2"/>
    <n v="0"/>
    <x v="5"/>
    <x v="4"/>
    <s v="Keep"/>
    <x v="3"/>
    <n v="1"/>
    <x v="0"/>
  </r>
  <r>
    <x v="1234"/>
    <s v="Robbie"/>
    <s v="Ybarra"/>
    <s v="rybarra@calbaptist.edu"/>
    <s v="California Baptist University"/>
    <d v="2026-03-18T21:07:00"/>
    <d v="2026-03-19T15:29:00"/>
    <x v="1098"/>
    <s v="Instrumental Performance"/>
    <x v="0"/>
    <n v="0"/>
    <x v="5"/>
    <x v="7"/>
    <s v="Keep"/>
    <x v="5"/>
    <n v="1"/>
    <x v="0"/>
  </r>
  <r>
    <x v="1235"/>
    <s v="Adam"/>
    <s v="Gow-Barber"/>
    <s v="adamjohn.gowbarber@calbaptist.edu"/>
    <s v="California Baptist University"/>
    <d v="2026-03-18T21:34:00"/>
    <d v="2026-03-19T15:37:00"/>
    <x v="1099"/>
    <s v="Education"/>
    <x v="3"/>
    <n v="0"/>
    <x v="5"/>
    <x v="9"/>
    <s v="Keep"/>
    <x v="5"/>
    <n v="1"/>
    <x v="0"/>
  </r>
  <r>
    <x v="1236"/>
    <s v="Fatima"/>
    <s v="Orozco"/>
    <s v="fatima.orozco@calbaptist.edu"/>
    <s v="California Baptist University"/>
    <d v="2026-03-18T21:43:00"/>
    <d v="2026-03-19T15:49:00"/>
    <x v="1100"/>
    <s v="Education"/>
    <x v="3"/>
    <n v="0"/>
    <x v="5"/>
    <x v="9"/>
    <s v="Keep"/>
    <x v="5"/>
    <n v="1"/>
    <x v="0"/>
  </r>
  <r>
    <x v="1237"/>
    <s v="Valeria"/>
    <s v="Olivares Romo"/>
    <s v="valeria.olivaresromo@calbaptist.edu"/>
    <s v="California Baptist University"/>
    <d v="2026-03-18T22:35:00"/>
    <d v="2026-03-19T15:40:00"/>
    <x v="1101"/>
    <s v="Early Childhood Studies"/>
    <x v="4"/>
    <n v="0"/>
    <x v="5"/>
    <x v="9"/>
    <s v="Keep"/>
    <x v="5"/>
    <n v="1"/>
    <x v="0"/>
  </r>
  <r>
    <x v="1238"/>
    <s v="Vera"/>
    <s v="Marshall"/>
    <s v="vera.marshall@calbaptist.edu"/>
    <s v="California Baptist University"/>
    <d v="2026-03-18T22:43:00"/>
    <d v="2026-03-19T16:13:00"/>
    <x v="1102"/>
    <s v="School Counseling"/>
    <x v="3"/>
    <n v="0"/>
    <x v="5"/>
    <x v="9"/>
    <s v="Keep"/>
    <x v="5"/>
    <n v="1"/>
    <x v="0"/>
  </r>
  <r>
    <x v="1239"/>
    <s v="Jesse"/>
    <s v="Galvan"/>
    <s v="jesse.galvan@calbaptist.edu"/>
    <s v="California Baptist University"/>
    <d v="2026-03-18T23:09:00"/>
    <d v="2026-03-19T15:26:00"/>
    <x v="1103"/>
    <s v="Education"/>
    <x v="0"/>
    <n v="0"/>
    <x v="5"/>
    <x v="9"/>
    <s v="Keep"/>
    <x v="5"/>
    <n v="1"/>
    <x v="0"/>
  </r>
  <r>
    <x v="1240"/>
    <s v="Karleigh"/>
    <s v="Taylor"/>
    <s v="karleighjane.taylor@calbaptist.edu"/>
    <s v="California Baptist University"/>
    <d v="2026-03-18T23:33:00"/>
    <d v="2026-03-19T15:42:00"/>
    <x v="1104"/>
    <s v="Elementary Education"/>
    <x v="1"/>
    <n v="0"/>
    <x v="5"/>
    <x v="9"/>
    <s v="Keep"/>
    <x v="5"/>
    <n v="1"/>
    <x v="0"/>
  </r>
  <r>
    <x v="1241"/>
    <s v="Caroline"/>
    <s v="Flores"/>
    <s v="caroline.flores@calbaptist.edu"/>
    <s v="California Baptist University"/>
    <d v="2026-03-19T06:58:00"/>
    <d v="2026-03-19T15:40:00"/>
    <x v="1105"/>
    <s v="School Counseling"/>
    <x v="3"/>
    <n v="0"/>
    <x v="5"/>
    <x v="9"/>
    <s v="Keep"/>
    <x v="5"/>
    <n v="1"/>
    <x v="0"/>
  </r>
  <r>
    <x v="1242"/>
    <s v="Victor"/>
    <s v="Morillo-Delerme"/>
    <s v="victor.morillodelerme@calbaptist.edu"/>
    <s v="California Baptist University"/>
    <d v="2026-03-19T08:38:00"/>
    <d v="2026-03-19T15:54:00"/>
    <x v="1106"/>
    <s v="Education"/>
    <x v="3"/>
    <n v="0"/>
    <x v="5"/>
    <x v="9"/>
    <s v="Keep"/>
    <x v="5"/>
    <n v="1"/>
    <x v="0"/>
  </r>
  <r>
    <x v="1243"/>
    <s v="Barima"/>
    <s v="Adusei-Poku"/>
    <s v="barimayaw.aduseipoku@calbaptist.edu"/>
    <s v="California Baptist University"/>
    <d v="2026-03-19T08:40:00"/>
    <d v="2026-03-19T15:25:00"/>
    <x v="1107"/>
    <s v="Education"/>
    <x v="3"/>
    <n v="0"/>
    <x v="5"/>
    <x v="9"/>
    <s v="Keep"/>
    <x v="5"/>
    <n v="1"/>
    <x v="0"/>
  </r>
  <r>
    <x v="1244"/>
    <s v="Caroline"/>
    <s v="Cooper"/>
    <s v="carolinerose.cooper@calbaptist.edu"/>
    <s v="California Baptist University"/>
    <d v="2026-03-19T09:53:00"/>
    <d v="2026-03-19T15:58:00"/>
    <x v="1108"/>
    <s v="Education"/>
    <x v="3"/>
    <n v="0"/>
    <x v="5"/>
    <x v="9"/>
    <s v="Keep"/>
    <x v="5"/>
    <n v="1"/>
    <x v="0"/>
  </r>
  <r>
    <x v="1245"/>
    <s v="Rachel"/>
    <s v="Porter"/>
    <s v="rachel.porter@calbaptist.edu"/>
    <s v="California Baptist University"/>
    <d v="2026-03-19T10:18:00"/>
    <d v="2026-03-19T16:19:00"/>
    <x v="1109"/>
    <s v="School Counseling"/>
    <x v="3"/>
    <n v="0"/>
    <x v="5"/>
    <x v="9"/>
    <s v="Keep"/>
    <x v="5"/>
    <n v="1"/>
    <x v="0"/>
  </r>
  <r>
    <x v="1246"/>
    <s v="Valeria"/>
    <s v="Gomez Luna"/>
    <s v="valeriam.gomezluna@calbaptist.edu"/>
    <s v="California Baptist University"/>
    <d v="2026-03-19T10:31:00"/>
    <d v="2026-03-19T15:31:00"/>
    <x v="1110"/>
    <s v="School Psychology"/>
    <x v="3"/>
    <n v="0"/>
    <x v="5"/>
    <x v="4"/>
    <s v="Keep"/>
    <x v="3"/>
    <n v="1"/>
    <x v="0"/>
  </r>
  <r>
    <x v="1247"/>
    <s v="Angelina"/>
    <s v="Zamora"/>
    <s v="angelinal.zamora@calbaptist.edu"/>
    <s v="California Baptist University"/>
    <d v="2026-03-19T10:32:00"/>
    <d v="2026-03-19T17:16:00"/>
    <x v="1111"/>
    <s v="Education"/>
    <x v="3"/>
    <n v="0"/>
    <x v="5"/>
    <x v="9"/>
    <s v="Keep"/>
    <x v="5"/>
    <n v="1"/>
    <x v="0"/>
  </r>
  <r>
    <x v="1248"/>
    <s v="Alyssa"/>
    <s v="Rodriguez"/>
    <s v="alyssar.rodriguez1@calbaptist.edu"/>
    <s v="California Baptist University"/>
    <d v="2026-03-19T11:04:00"/>
    <d v="2026-03-19T16:48:00"/>
    <x v="1112"/>
    <s v="Education"/>
    <x v="3"/>
    <n v="0"/>
    <x v="5"/>
    <x v="9"/>
    <s v="Keep"/>
    <x v="5"/>
    <n v="1"/>
    <x v="0"/>
  </r>
  <r>
    <x v="1249"/>
    <s v="Elyse"/>
    <s v="Swanson-Ybarra"/>
    <s v="elysemiranda.swanson@calbaptist.edu"/>
    <s v="California Baptist University"/>
    <d v="2026-03-19T11:29:00"/>
    <d v="2026-03-19T15:29:00"/>
    <x v="1113"/>
    <s v="Music"/>
    <x v="0"/>
    <n v="0"/>
    <x v="5"/>
    <x v="7"/>
    <s v="Keep"/>
    <x v="5"/>
    <n v="1"/>
    <x v="0"/>
  </r>
  <r>
    <x v="1250"/>
    <s v="Sophia"/>
    <s v="Lopez"/>
    <s v="sophianicole.lopez@calbaptist.edu"/>
    <s v="California Baptist University"/>
    <d v="2026-03-19T11:34:00"/>
    <d v="2026-03-19T15:31:00"/>
    <x v="1114"/>
    <s v="Elementary Education"/>
    <x v="2"/>
    <n v="0"/>
    <x v="5"/>
    <x v="9"/>
    <s v="Keep"/>
    <x v="5"/>
    <n v="1"/>
    <x v="0"/>
  </r>
  <r>
    <x v="1251"/>
    <s v="Zhenyu"/>
    <s v="Zhang"/>
    <s v="zhenyu.zhang@calbaptist.edu"/>
    <s v="California Baptist University"/>
    <d v="2026-03-19T11:57:00"/>
    <d v="2026-03-19T16:21:00"/>
    <x v="1115"/>
    <s v="Counseling Psychology"/>
    <x v="6"/>
    <n v="0"/>
    <x v="5"/>
    <x v="4"/>
    <s v="Keep"/>
    <x v="3"/>
    <n v="1"/>
    <x v="0"/>
  </r>
  <r>
    <x v="1252"/>
    <s v="Joseph"/>
    <s v="Aguilar"/>
    <s v="joseph.aguilar@calbaptist.edu"/>
    <s v="California Baptist University"/>
    <d v="2026-03-19T12:46:00"/>
    <d v="2026-03-19T16:13:00"/>
    <x v="1116"/>
    <s v="Credential"/>
    <x v="3"/>
    <n v="0"/>
    <x v="5"/>
    <x v="9"/>
    <s v="Keep"/>
    <x v="5"/>
    <n v="1"/>
    <x v="0"/>
  </r>
  <r>
    <x v="1253"/>
    <s v="Zoe"/>
    <s v="Hilty"/>
    <s v="zoemakena.hilty@calbaptist.edu"/>
    <s v="California Baptist University"/>
    <d v="2026-03-19T12:57:00"/>
    <d v="2026-03-19T15:31:00"/>
    <x v="1117"/>
    <s v="Education"/>
    <x v="3"/>
    <n v="0"/>
    <x v="5"/>
    <x v="9"/>
    <s v="Keep"/>
    <x v="5"/>
    <n v="1"/>
    <x v="0"/>
  </r>
  <r>
    <x v="1254"/>
    <s v="Virginia"/>
    <s v="Barba Cruz"/>
    <s v="virginia.barbacruz@calbaptist.edu"/>
    <s v="California Baptist University"/>
    <d v="2026-03-19T13:42:00"/>
    <d v="2026-03-19T15:55:00"/>
    <x v="1118"/>
    <s v="Elementary Education"/>
    <x v="2"/>
    <n v="0"/>
    <x v="5"/>
    <x v="9"/>
    <s v="Keep"/>
    <x v="5"/>
    <n v="1"/>
    <x v="0"/>
  </r>
  <r>
    <x v="1255"/>
    <s v="Leslie"/>
    <s v="Esquivel"/>
    <s v="lesliepaulina.esquivel@calbaptist.edu"/>
    <s v="California Baptist University"/>
    <d v="2026-03-19T13:58:00"/>
    <d v="2026-03-19T15:36:00"/>
    <x v="1119"/>
    <s v="Education"/>
    <x v="3"/>
    <n v="0"/>
    <x v="5"/>
    <x v="9"/>
    <s v="Keep"/>
    <x v="5"/>
    <n v="1"/>
    <x v="0"/>
  </r>
  <r>
    <x v="1256"/>
    <s v="Jasmine"/>
    <s v="Macias"/>
    <s v="jasminesamantha.macias@calbaptist.edu"/>
    <s v="California Baptist University"/>
    <d v="2026-03-19T14:17:00"/>
    <d v="2026-03-19T16:42:00"/>
    <x v="1120"/>
    <s v="Elementary Education"/>
    <x v="1"/>
    <n v="0"/>
    <x v="5"/>
    <x v="9"/>
    <s v="Keep"/>
    <x v="5"/>
    <n v="1"/>
    <x v="0"/>
  </r>
  <r>
    <x v="1257"/>
    <s v="Nikole"/>
    <s v="Rendler-Sturm"/>
    <s v="nikoleryan.rendlersturm@calbaptist.edu"/>
    <s v="California Baptist University"/>
    <d v="2026-03-19T14:23:00"/>
    <d v="2026-03-19T15:46:00"/>
    <x v="1121"/>
    <s v="Elementary Education"/>
    <x v="2"/>
    <n v="0"/>
    <x v="5"/>
    <x v="9"/>
    <s v="Keep"/>
    <x v="5"/>
    <n v="1"/>
    <x v="0"/>
  </r>
  <r>
    <x v="1258"/>
    <s v="Mikayla"/>
    <s v="Valenzuela"/>
    <s v="mikaylajustine.valenzuela@calbaptist.edu"/>
    <s v="California Baptist University"/>
    <d v="2026-03-19T14:40:00"/>
    <d v="2026-03-19T15:37:00"/>
    <x v="1122"/>
    <s v="Elementary Education"/>
    <x v="2"/>
    <n v="0"/>
    <x v="5"/>
    <x v="9"/>
    <s v="Keep"/>
    <x v="5"/>
    <n v="1"/>
    <x v="0"/>
  </r>
  <r>
    <x v="1259"/>
    <s v="Princessa"/>
    <s v="Ruelas"/>
    <s v="princessadestiny.ruelas@calbaptist.edu"/>
    <s v="California Baptist University"/>
    <d v="2026-03-19T14:47:00"/>
    <d v="2026-03-19T16:24:00"/>
    <x v="1123"/>
    <s v="Social Work"/>
    <x v="3"/>
    <n v="0"/>
    <x v="5"/>
    <x v="4"/>
    <s v="Keep"/>
    <x v="3"/>
    <n v="1"/>
    <x v="0"/>
  </r>
  <r>
    <x v="1260"/>
    <s v="Hailey"/>
    <s v="Fanucchi"/>
    <s v="haileypaige.fanucchi@calbaptist.edu"/>
    <s v="California Baptist University"/>
    <m/>
    <d v="2026-03-19T15:07:00"/>
    <x v="1124"/>
    <s v="Elementary Education"/>
    <x v="2"/>
    <n v="0"/>
    <x v="5"/>
    <x v="9"/>
    <s v="Keep"/>
    <x v="5"/>
    <n v="1"/>
    <x v="0"/>
  </r>
  <r>
    <x v="1261"/>
    <s v="Alyssa"/>
    <s v="Sanchez"/>
    <s v="alyssachristina.sanchez@calbaptist.edu"/>
    <s v="California Baptist University"/>
    <d v="2026-03-19T15:18:00"/>
    <d v="2026-03-19T15:31:00"/>
    <x v="1125"/>
    <s v="Elementary Education"/>
    <x v="2"/>
    <n v="0"/>
    <x v="5"/>
    <x v="9"/>
    <s v="Keep"/>
    <x v="5"/>
    <n v="1"/>
    <x v="0"/>
  </r>
  <r>
    <x v="1262"/>
    <s v="Alec"/>
    <s v="Arbizo"/>
    <s v="aarbizo@calbaptist.edu"/>
    <s v="California Baptist University"/>
    <m/>
    <d v="2026-03-19T15:24:00"/>
    <x v="1126"/>
    <s v="Education"/>
    <x v="3"/>
    <n v="0"/>
    <x v="5"/>
    <x v="9"/>
    <s v="Keep"/>
    <x v="5"/>
    <n v="1"/>
    <x v="0"/>
  </r>
  <r>
    <x v="1263"/>
    <s v="Laura"/>
    <s v="Pate"/>
    <s v="lauras.pate@calbaptist.edu"/>
    <s v="California Baptist University"/>
    <m/>
    <d v="2026-03-19T15:25:00"/>
    <x v="1127"/>
    <s v="Education"/>
    <x v="0"/>
    <n v="0"/>
    <x v="5"/>
    <x v="9"/>
    <s v="Keep"/>
    <x v="5"/>
    <n v="1"/>
    <x v="0"/>
  </r>
  <r>
    <x v="1264"/>
    <s v="Jessica"/>
    <s v="Farmer"/>
    <s v="jessicarose.farmer@calbaptist.edu"/>
    <s v="California Baptist University"/>
    <m/>
    <d v="2026-03-19T15:25:00"/>
    <x v="1128"/>
    <s v="Credential"/>
    <x v="3"/>
    <n v="0"/>
    <x v="5"/>
    <x v="9"/>
    <s v="Keep"/>
    <x v="5"/>
    <n v="1"/>
    <x v="0"/>
  </r>
  <r>
    <x v="1265"/>
    <s v="Ashley"/>
    <s v="Keeling"/>
    <s v="ashley.keeling@calbaptist.edu"/>
    <s v="California Baptist University"/>
    <m/>
    <d v="2026-03-19T15:25:00"/>
    <x v="1129"/>
    <s v="Credential, Education"/>
    <x v="3"/>
    <n v="0"/>
    <x v="5"/>
    <x v="9"/>
    <s v="Keep"/>
    <x v="5"/>
    <n v="1"/>
    <x v="0"/>
  </r>
  <r>
    <x v="1266"/>
    <s v="Andrew"/>
    <s v="Watkins"/>
    <s v="andrewjerold.watkins@calbaptist.edu"/>
    <s v="California Baptist University"/>
    <m/>
    <d v="2026-03-19T15:26:00"/>
    <x v="1130"/>
    <s v="Education"/>
    <x v="3"/>
    <n v="0"/>
    <x v="5"/>
    <x v="9"/>
    <s v="Keep"/>
    <x v="5"/>
    <n v="1"/>
    <x v="0"/>
  </r>
  <r>
    <x v="1267"/>
    <s v="Melody"/>
    <s v="Campbell"/>
    <s v="melodyr.campbell@calbaptist.edu"/>
    <s v="California Baptist University"/>
    <m/>
    <d v="2026-03-19T15:27:00"/>
    <x v="1131"/>
    <s v="Speech Lang Pathology"/>
    <x v="3"/>
    <n v="0"/>
    <x v="5"/>
    <x v="5"/>
    <s v="Keep"/>
    <x v="4"/>
    <n v="1"/>
    <x v="0"/>
  </r>
  <r>
    <x v="1268"/>
    <s v="Trevor"/>
    <s v="Newmann"/>
    <s v="trevorallan.newmann@calbaptist.edu"/>
    <s v="California Baptist University"/>
    <m/>
    <d v="2026-03-19T15:28:00"/>
    <x v="1132"/>
    <s v="School Counseling"/>
    <x v="3"/>
    <n v="0"/>
    <x v="5"/>
    <x v="9"/>
    <s v="Keep"/>
    <x v="5"/>
    <n v="1"/>
    <x v="0"/>
  </r>
  <r>
    <x v="1269"/>
    <s v="Lily"/>
    <s v="McCoy"/>
    <s v="lilymarie.mccoy@calbaptist.edu"/>
    <s v="California Baptist University"/>
    <m/>
    <d v="2026-03-19T15:28:00"/>
    <x v="1133"/>
    <s v="English"/>
    <x v="1"/>
    <n v="0"/>
    <x v="5"/>
    <x v="1"/>
    <s v="Keep"/>
    <x v="0"/>
    <n v="1"/>
    <x v="0"/>
  </r>
  <r>
    <x v="1270"/>
    <s v="Sydney"/>
    <s v="Holloway"/>
    <s v="sydney.holloway@calbaptist.edu"/>
    <s v="California Baptist University"/>
    <m/>
    <d v="2026-03-19T15:28:00"/>
    <x v="1134"/>
    <s v="Early Childhood Studies"/>
    <x v="2"/>
    <n v="0"/>
    <x v="5"/>
    <x v="9"/>
    <s v="Keep"/>
    <x v="5"/>
    <n v="1"/>
    <x v="0"/>
  </r>
  <r>
    <x v="1271"/>
    <s v="Paige"/>
    <s v="Galvin"/>
    <s v="paigem.galvin@calbaptist.edu"/>
    <s v="California Baptist University"/>
    <m/>
    <d v="2026-03-19T15:28:00"/>
    <x v="1135"/>
    <s v="Sport Management, English"/>
    <x v="2"/>
    <n v="0"/>
    <x v="5"/>
    <x v="0"/>
    <s v="Keep"/>
    <x v="0"/>
    <n v="1"/>
    <x v="0"/>
  </r>
  <r>
    <x v="1272"/>
    <s v="Marissa"/>
    <s v="Kubo"/>
    <s v="marissakimiko.kubo@calbaptist.edu"/>
    <s v="California Baptist University"/>
    <m/>
    <d v="2026-03-19T15:28:00"/>
    <x v="1136"/>
    <s v="Education"/>
    <x v="0"/>
    <n v="0"/>
    <x v="5"/>
    <x v="9"/>
    <s v="Keep"/>
    <x v="5"/>
    <n v="1"/>
    <x v="0"/>
  </r>
  <r>
    <x v="1273"/>
    <s v="Madison"/>
    <s v="Browne"/>
    <s v="madisontaylor.browne@calbaptist.edu"/>
    <s v="California Baptist University"/>
    <m/>
    <d v="2026-03-19T15:30:00"/>
    <x v="1137"/>
    <s v="Elementary Education"/>
    <x v="2"/>
    <n v="0"/>
    <x v="5"/>
    <x v="9"/>
    <s v="Keep"/>
    <x v="5"/>
    <n v="1"/>
    <x v="0"/>
  </r>
  <r>
    <x v="1274"/>
    <s v="Stephanie"/>
    <s v="Ocampo Roman"/>
    <s v="stephanie.ocamporoman@calbaptist.edu"/>
    <s v="California Baptist University"/>
    <m/>
    <d v="2026-03-19T15:30:00"/>
    <x v="1138"/>
    <s v="Prlmnry Sngl Sbjct Cred, Spanish"/>
    <x v="2"/>
    <n v="0"/>
    <x v="5"/>
    <x v="9"/>
    <s v="Keep"/>
    <x v="5"/>
    <n v="1"/>
    <x v="0"/>
  </r>
  <r>
    <x v="1275"/>
    <s v="Brandon"/>
    <s v="Hluchan"/>
    <s v="brandonc.hluchan@calbaptist.edu"/>
    <s v="California Baptist University"/>
    <m/>
    <d v="2026-03-19T15:30:00"/>
    <x v="1139"/>
    <s v="Civil Engineering, Christian Studies"/>
    <x v="2"/>
    <n v="0"/>
    <x v="5"/>
    <x v="2"/>
    <s v="Keep"/>
    <x v="1"/>
    <n v="1"/>
    <x v="0"/>
  </r>
  <r>
    <x v="1276"/>
    <s v="Sophia"/>
    <s v="Marrero"/>
    <s v="sophiadianna.marrero@calbaptist.edu"/>
    <s v="California Baptist University"/>
    <m/>
    <d v="2026-03-19T15:31:00"/>
    <x v="1140"/>
    <s v="Speech Lang Pathology"/>
    <x v="3"/>
    <n v="0"/>
    <x v="5"/>
    <x v="5"/>
    <s v="Keep"/>
    <x v="4"/>
    <n v="1"/>
    <x v="0"/>
  </r>
  <r>
    <x v="1277"/>
    <s v="Bailey"/>
    <s v="Adamson (Coon)"/>
    <s v="baileykatherine.adamson@calbaptist.edu"/>
    <s v="California Baptist University"/>
    <m/>
    <d v="2026-03-19T15:32:00"/>
    <x v="1141"/>
    <s v="Elementary Education"/>
    <x v="2"/>
    <n v="0"/>
    <x v="5"/>
    <x v="9"/>
    <s v="Keep"/>
    <x v="5"/>
    <n v="1"/>
    <x v="0"/>
  </r>
  <r>
    <x v="1278"/>
    <s v="Ashlyn"/>
    <s v="Kana"/>
    <s v="ashlyn.kana@calbaptist.edu"/>
    <s v="California Baptist University"/>
    <m/>
    <d v="2026-03-19T15:35:00"/>
    <x v="1142"/>
    <s v="Elementary Education"/>
    <x v="2"/>
    <n v="0"/>
    <x v="5"/>
    <x v="9"/>
    <s v="Keep"/>
    <x v="5"/>
    <n v="1"/>
    <x v="0"/>
  </r>
  <r>
    <x v="1279"/>
    <s v="Juliane Frances"/>
    <s v="Malolos"/>
    <s v="julianefrancessumilang.malolos@calbaptist.edu"/>
    <s v="California Baptist University"/>
    <m/>
    <d v="2026-03-19T15:35:00"/>
    <x v="1143"/>
    <s v="Speech Lang Pathology"/>
    <x v="3"/>
    <n v="0"/>
    <x v="5"/>
    <x v="5"/>
    <s v="Keep"/>
    <x v="4"/>
    <n v="1"/>
    <x v="0"/>
  </r>
  <r>
    <x v="1280"/>
    <s v="Abigayle"/>
    <s v="Duffield"/>
    <s v="abigaylejoy.duffield@calbaptist.edu"/>
    <s v="California Baptist University"/>
    <m/>
    <d v="2026-03-19T15:35:00"/>
    <x v="1144"/>
    <s v="Elementary Education"/>
    <x v="2"/>
    <n v="0"/>
    <x v="5"/>
    <x v="9"/>
    <s v="Keep"/>
    <x v="5"/>
    <n v="1"/>
    <x v="0"/>
  </r>
  <r>
    <x v="1281"/>
    <s v="Brianna"/>
    <s v="Elizarraraz"/>
    <s v="brianna.elizarraraz@calbaptist.edu"/>
    <s v="California Baptist University"/>
    <m/>
    <d v="2026-03-19T15:36:00"/>
    <x v="1145"/>
    <s v="Speech Lang Pathology"/>
    <x v="3"/>
    <n v="0"/>
    <x v="5"/>
    <x v="5"/>
    <s v="Keep"/>
    <x v="4"/>
    <n v="1"/>
    <x v="0"/>
  </r>
  <r>
    <x v="1282"/>
    <s v="Amandeep"/>
    <s v="Sidhu"/>
    <s v="amandeepkaur.sidhu@calbaptist.edu"/>
    <s v="California Baptist University"/>
    <m/>
    <d v="2026-03-19T15:41:00"/>
    <x v="1146"/>
    <s v="Education"/>
    <x v="0"/>
    <n v="0"/>
    <x v="5"/>
    <x v="9"/>
    <s v="Keep"/>
    <x v="5"/>
    <n v="1"/>
    <x v="0"/>
  </r>
  <r>
    <x v="1283"/>
    <s v="Joan"/>
    <s v="Kim"/>
    <s v="joan.kim@calbaptist.edu"/>
    <s v="California Baptist University"/>
    <m/>
    <d v="2026-03-19T15:45:00"/>
    <x v="1147"/>
    <s v="Speech Lang Pathology"/>
    <x v="3"/>
    <n v="0"/>
    <x v="5"/>
    <x v="5"/>
    <s v="Keep"/>
    <x v="4"/>
    <n v="2"/>
    <x v="1"/>
  </r>
  <r>
    <x v="1284"/>
    <s v="Heidi"/>
    <s v="Barden"/>
    <s v="heidi.barden@calbaptist.edu"/>
    <s v="California Baptist University"/>
    <m/>
    <d v="2026-03-19T15:46:00"/>
    <x v="1148"/>
    <s v="Elementary Education"/>
    <x v="4"/>
    <n v="0"/>
    <x v="5"/>
    <x v="9"/>
    <s v="Keep"/>
    <x v="5"/>
    <n v="1"/>
    <x v="0"/>
  </r>
  <r>
    <x v="1285"/>
    <s v="Carl"/>
    <s v="Walker"/>
    <s v="carlalton.walker@calbaptist.edu"/>
    <s v="California Baptist University"/>
    <m/>
    <d v="2026-03-19T15:46:00"/>
    <x v="1149"/>
    <s v="Education"/>
    <x v="3"/>
    <n v="0"/>
    <x v="5"/>
    <x v="9"/>
    <s v="Keep"/>
    <x v="5"/>
    <n v="1"/>
    <x v="0"/>
  </r>
  <r>
    <x v="1286"/>
    <s v="Jaden"/>
    <s v="Yi"/>
    <s v="jadenj.yi@calbaptist.edu"/>
    <s v="California Baptist University"/>
    <m/>
    <d v="2026-03-19T15:49:00"/>
    <x v="1150"/>
    <s v="Elementary Education"/>
    <x v="1"/>
    <n v="0"/>
    <x v="5"/>
    <x v="9"/>
    <s v="Keep"/>
    <x v="5"/>
    <n v="1"/>
    <x v="0"/>
  </r>
  <r>
    <x v="1287"/>
    <s v="Yamileth"/>
    <s v="Sanchez Echeverria"/>
    <s v="yamileth.sanchezecheverria@calbaptist.edu"/>
    <s v="California Baptist University"/>
    <m/>
    <d v="2026-03-19T15:50:00"/>
    <x v="1151"/>
    <s v="Education"/>
    <x v="3"/>
    <n v="0"/>
    <x v="5"/>
    <x v="9"/>
    <s v="Keep"/>
    <x v="5"/>
    <n v="1"/>
    <x v="0"/>
  </r>
  <r>
    <x v="1288"/>
    <s v="David"/>
    <s v="Woody"/>
    <s v="david.woody@calbaptist.edu"/>
    <s v="California Baptist University"/>
    <m/>
    <d v="2026-03-19T15:51:00"/>
    <x v="1152"/>
    <s v="Education"/>
    <x v="0"/>
    <n v="0"/>
    <x v="5"/>
    <x v="9"/>
    <s v="Keep"/>
    <x v="5"/>
    <n v="1"/>
    <x v="0"/>
  </r>
  <r>
    <x v="1289"/>
    <s v="Talisa"/>
    <s v="Herrera"/>
    <s v="talisasofia.herrera@calbaptist.edu"/>
    <s v="California Baptist University"/>
    <m/>
    <d v="2026-03-19T15:53:00"/>
    <x v="620"/>
    <s v="Communctn Sci &amp; Disorder"/>
    <x v="2"/>
    <n v="0"/>
    <x v="5"/>
    <x v="5"/>
    <s v="Keep"/>
    <x v="4"/>
    <n v="2"/>
    <x v="1"/>
  </r>
  <r>
    <x v="1290"/>
    <s v="Heather"/>
    <s v="Edberg"/>
    <s v="heather.edberg@calbaptist.edu"/>
    <s v="California Baptist University"/>
    <m/>
    <d v="2026-03-19T15:57:00"/>
    <x v="1153"/>
    <s v="Education"/>
    <x v="3"/>
    <n v="0"/>
    <x v="5"/>
    <x v="9"/>
    <s v="Keep"/>
    <x v="5"/>
    <n v="1"/>
    <x v="0"/>
  </r>
  <r>
    <x v="1291"/>
    <s v="Skylar"/>
    <s v="Fernandez"/>
    <s v="skylarbrooke.fernandez@calbaptist.edu"/>
    <s v="California Baptist University"/>
    <m/>
    <d v="2026-03-19T15:57:00"/>
    <x v="1154"/>
    <s v="Criminal Justice"/>
    <x v="2"/>
    <n v="0"/>
    <x v="5"/>
    <x v="1"/>
    <s v="Keep"/>
    <x v="0"/>
    <n v="1"/>
    <x v="0"/>
  </r>
  <r>
    <x v="1292"/>
    <s v="Rylan"/>
    <s v="Fernandez"/>
    <s v="rylanjewel.fernandez@calbaptist.edu"/>
    <s v="California Baptist University"/>
    <m/>
    <d v="2026-03-19T15:57:00"/>
    <x v="1155"/>
    <s v="Public Relations"/>
    <x v="2"/>
    <n v="0"/>
    <x v="5"/>
    <x v="1"/>
    <s v="Keep"/>
    <x v="0"/>
    <n v="1"/>
    <x v="0"/>
  </r>
  <r>
    <x v="1293"/>
    <s v="Alexander"/>
    <s v="Flores"/>
    <s v="alexander.flores@calbaptist.edu"/>
    <s v="California Baptist University"/>
    <m/>
    <d v="2026-03-19T15:59:00"/>
    <x v="1156"/>
    <s v="Education"/>
    <x v="3"/>
    <n v="0"/>
    <x v="5"/>
    <x v="9"/>
    <s v="Keep"/>
    <x v="5"/>
    <n v="1"/>
    <x v="0"/>
  </r>
  <r>
    <x v="1294"/>
    <s v="Alyssa"/>
    <s v="Garcia"/>
    <s v="alyssataylor.garcia@calbaptist.edu"/>
    <s v="California Baptist University"/>
    <m/>
    <d v="2026-03-19T16:04:00"/>
    <x v="1157"/>
    <s v="Education"/>
    <x v="3"/>
    <n v="0"/>
    <x v="5"/>
    <x v="9"/>
    <s v="Keep"/>
    <x v="5"/>
    <n v="1"/>
    <x v="0"/>
  </r>
  <r>
    <x v="1295"/>
    <s v="Rylee"/>
    <s v="Nyberg"/>
    <s v="rylee.nyberg@calbaptist.edu"/>
    <s v="California Baptist University"/>
    <m/>
    <d v="2026-03-19T16:04:00"/>
    <x v="1158"/>
    <s v="English"/>
    <x v="2"/>
    <n v="0"/>
    <x v="5"/>
    <x v="1"/>
    <s v="Keep"/>
    <x v="0"/>
    <n v="1"/>
    <x v="0"/>
  </r>
  <r>
    <x v="1296"/>
    <s v="Melissa"/>
    <s v="Burns"/>
    <s v="mburns@calbaptist.edu"/>
    <s v="California Baptist University"/>
    <m/>
    <d v="2026-03-19T16:07:00"/>
    <x v="1159"/>
    <s v="Education"/>
    <x v="3"/>
    <n v="0"/>
    <x v="5"/>
    <x v="9"/>
    <s v="Keep"/>
    <x v="5"/>
    <n v="1"/>
    <x v="0"/>
  </r>
  <r>
    <x v="1297"/>
    <s v="Ines"/>
    <s v="Cardona"/>
    <s v="ines.cardona@calbaptist.edu"/>
    <s v="California Baptist University"/>
    <m/>
    <d v="2026-03-19T16:09:00"/>
    <x v="1160"/>
    <s v="Education"/>
    <x v="0"/>
    <n v="0"/>
    <x v="5"/>
    <x v="9"/>
    <s v="Keep"/>
    <x v="5"/>
    <n v="1"/>
    <x v="0"/>
  </r>
  <r>
    <x v="1298"/>
    <s v="Cynthia"/>
    <s v="Aguiar"/>
    <s v="cynthia.aguiar@calbaptist.edu"/>
    <s v="California Baptist University"/>
    <m/>
    <d v="2026-03-19T16:10:00"/>
    <x v="1161"/>
    <s v="Finance"/>
    <x v="2"/>
    <n v="0"/>
    <x v="5"/>
    <x v="0"/>
    <s v="Keep"/>
    <x v="0"/>
    <n v="1"/>
    <x v="0"/>
  </r>
  <r>
    <x v="1299"/>
    <s v="Juan"/>
    <s v="Iraola"/>
    <s v="juancarloscarlos.iraola@calbaptist.edu"/>
    <s v="California Baptist University"/>
    <m/>
    <d v="2026-03-19T16:11:00"/>
    <x v="1162"/>
    <s v="Education"/>
    <x v="3"/>
    <n v="0"/>
    <x v="5"/>
    <x v="9"/>
    <s v="Keep"/>
    <x v="5"/>
    <n v="1"/>
    <x v="0"/>
  </r>
  <r>
    <x v="1300"/>
    <s v="Fabio"/>
    <s v="Da Costa Silva"/>
    <s v="fabio.dacostasilva@calbaptist.edu"/>
    <s v="California Baptist University"/>
    <m/>
    <d v="2026-03-19T16:11:00"/>
    <x v="885"/>
    <s v="Environmental Science"/>
    <x v="2"/>
    <n v="0"/>
    <x v="5"/>
    <x v="1"/>
    <s v="Keep"/>
    <x v="0"/>
    <n v="2"/>
    <x v="1"/>
  </r>
  <r>
    <x v="1301"/>
    <s v="Noemi Cristal"/>
    <s v="Perez"/>
    <s v="noemi.perez@calbaptist.edu"/>
    <s v="California Baptist University"/>
    <m/>
    <d v="2026-03-19T16:13:00"/>
    <x v="1163"/>
    <s v="Education"/>
    <x v="3"/>
    <n v="0"/>
    <x v="5"/>
    <x v="9"/>
    <s v="Keep"/>
    <x v="5"/>
    <n v="1"/>
    <x v="0"/>
  </r>
  <r>
    <x v="1302"/>
    <s v="RaeLynn"/>
    <s v="Lopez"/>
    <s v="raelynncrystal.lopez@calbaptist.edu"/>
    <s v="California Baptist University"/>
    <m/>
    <d v="2026-03-19T16:13:00"/>
    <x v="1164"/>
    <s v="Liberal Studies"/>
    <x v="4"/>
    <n v="0"/>
    <x v="5"/>
    <x v="9"/>
    <s v="Keep"/>
    <x v="5"/>
    <n v="1"/>
    <x v="0"/>
  </r>
  <r>
    <x v="1303"/>
    <s v="Brooke"/>
    <s v="Larsen"/>
    <s v="brookelauren.larsen@calbaptist.edu"/>
    <s v="California Baptist University"/>
    <m/>
    <d v="2026-03-19T16:17:00"/>
    <x v="1165"/>
    <s v="Elementary Education"/>
    <x v="2"/>
    <n v="0"/>
    <x v="5"/>
    <x v="9"/>
    <s v="Keep"/>
    <x v="5"/>
    <n v="1"/>
    <x v="0"/>
  </r>
  <r>
    <x v="1304"/>
    <s v="Ethan"/>
    <s v="Lewis"/>
    <s v="ethan.lewis@calbaptist.edu"/>
    <s v="California Baptist University"/>
    <m/>
    <d v="2026-03-19T16:24:00"/>
    <x v="1166"/>
    <s v="Nutrition &amp; Food Science"/>
    <x v="5"/>
    <n v="0"/>
    <x v="5"/>
    <x v="5"/>
    <s v="Keep"/>
    <x v="4"/>
    <n v="1"/>
    <x v="0"/>
  </r>
  <r>
    <x v="1305"/>
    <s v="Yuli"/>
    <s v="Susanti"/>
    <s v="yuli.susanticbu@gmail.com"/>
    <s v="California Baptist University"/>
    <m/>
    <d v="2026-03-19T16:25:00"/>
    <x v="1167"/>
    <s v="Education"/>
    <x v="0"/>
    <n v="0"/>
    <x v="5"/>
    <x v="9"/>
    <s v="Keep"/>
    <x v="5"/>
    <n v="1"/>
    <x v="0"/>
  </r>
  <r>
    <x v="1306"/>
    <s v="Allison"/>
    <s v="Carroll"/>
    <s v="allisonmarie.carroll@calbaptist.edu"/>
    <s v="California Baptist University"/>
    <m/>
    <d v="2026-03-19T16:45:00"/>
    <x v="1168"/>
    <s v="Elementary Education"/>
    <x v="2"/>
    <n v="0"/>
    <x v="5"/>
    <x v="9"/>
    <s v="Keep"/>
    <x v="5"/>
    <n v="1"/>
    <x v="0"/>
  </r>
  <r>
    <x v="1307"/>
    <s v="Dynahya"/>
    <s v="Duckworth"/>
    <s v="dynahya.duckworth@calbaptist.edu"/>
    <s v="California Baptist University"/>
    <m/>
    <d v="2026-03-19T16:47:00"/>
    <x v="1169"/>
    <s v="Credential"/>
    <x v="3"/>
    <n v="0"/>
    <x v="5"/>
    <x v="9"/>
    <s v="Keep"/>
    <x v="5"/>
    <n v="1"/>
    <x v="0"/>
  </r>
  <r>
    <x v="1308"/>
    <s v="Aaron"/>
    <s v="Nicholas"/>
    <s v="aaronalexis.nicholas@calbaptist.edu"/>
    <s v="California Baptist University"/>
    <m/>
    <d v="2026-03-19T17:07:00"/>
    <x v="1170"/>
    <s v="Pre-Aviation Flight"/>
    <x v="1"/>
    <n v="0"/>
    <x v="5"/>
    <x v="2"/>
    <s v="Keep"/>
    <x v="1"/>
    <n v="1"/>
    <x v="0"/>
  </r>
  <r>
    <x v="1309"/>
    <s v="Melody"/>
    <s v="Caliboso"/>
    <s v="melody.caliboso@calbaptist.edu"/>
    <s v="California Baptist University"/>
    <d v="2025-12-06T14:44:00"/>
    <d v="2026-04-07T12:14:00"/>
    <x v="1171"/>
    <s v="Public Health"/>
    <x v="3"/>
    <n v="0"/>
    <x v="6"/>
    <x v="5"/>
    <s v="Keep"/>
    <x v="4"/>
    <n v="1"/>
    <x v="0"/>
  </r>
  <r>
    <x v="1310"/>
    <s v="Ava"/>
    <s v="Difani"/>
    <s v="avabella.difani@calbaptist.edu"/>
    <s v="California Baptist University"/>
    <d v="2026-01-13T10:00:00"/>
    <d v="2026-04-07T11:23:00"/>
    <x v="1172"/>
    <s v="Nursing"/>
    <x v="2"/>
    <n v="0"/>
    <x v="6"/>
    <x v="8"/>
    <s v="Keep"/>
    <x v="2"/>
    <n v="1"/>
    <x v="0"/>
  </r>
  <r>
    <x v="1311"/>
    <s v="Katelyn"/>
    <s v="Kovats"/>
    <s v="katelynraquel.kovats@calbaptist.edu"/>
    <s v="California Baptist University"/>
    <d v="2026-01-13T10:00:00"/>
    <d v="2026-04-07T11:20:00"/>
    <x v="1173"/>
    <s v="Nursing"/>
    <x v="2"/>
    <n v="0"/>
    <x v="6"/>
    <x v="8"/>
    <s v="Keep"/>
    <x v="2"/>
    <n v="1"/>
    <x v="0"/>
  </r>
  <r>
    <x v="1312"/>
    <s v="Erin"/>
    <s v="Engebretson"/>
    <s v="erinanne.engebretson@calbaptist.edu"/>
    <s v="California Baptist University"/>
    <d v="2026-01-13T10:04:00"/>
    <d v="2026-04-07T11:09:00"/>
    <x v="1174"/>
    <s v="Nursing"/>
    <x v="2"/>
    <n v="0"/>
    <x v="6"/>
    <x v="8"/>
    <s v="Keep"/>
    <x v="2"/>
    <n v="1"/>
    <x v="0"/>
  </r>
  <r>
    <x v="1313"/>
    <s v="Jiovani"/>
    <s v="Sanchez"/>
    <s v="jiovanirenee.sanchez@calbaptist.edu"/>
    <s v="California Baptist University"/>
    <d v="2026-01-13T10:05:00"/>
    <d v="2026-04-07T11:09:00"/>
    <x v="1175"/>
    <s v="Nursing"/>
    <x v="2"/>
    <n v="0"/>
    <x v="6"/>
    <x v="8"/>
    <s v="Keep"/>
    <x v="2"/>
    <n v="1"/>
    <x v="0"/>
  </r>
  <r>
    <x v="1314"/>
    <s v="Makayla"/>
    <s v="Martinez-Blackman"/>
    <s v="makaylam.martinezblackman@calbaptist.edu"/>
    <s v="California Baptist University"/>
    <d v="2026-01-13T10:05:00"/>
    <d v="2026-04-07T11:02:00"/>
    <x v="1176"/>
    <s v="Nursing"/>
    <x v="2"/>
    <n v="0"/>
    <x v="6"/>
    <x v="8"/>
    <s v="Keep"/>
    <x v="2"/>
    <n v="1"/>
    <x v="0"/>
  </r>
  <r>
    <x v="1315"/>
    <s v="Sarah"/>
    <s v="Diez"/>
    <s v="sarahmichelle.diez@calbaptist.edu"/>
    <s v="California Baptist University"/>
    <d v="2026-01-13T10:06:00"/>
    <d v="2026-04-07T11:58:00"/>
    <x v="1177"/>
    <s v="Nursing"/>
    <x v="2"/>
    <n v="0"/>
    <x v="6"/>
    <x v="8"/>
    <s v="Keep"/>
    <x v="2"/>
    <n v="1"/>
    <x v="0"/>
  </r>
  <r>
    <x v="1316"/>
    <s v="Lainey"/>
    <s v="Trenholm"/>
    <s v="laineynichole.trenholm@calbaptist.edu"/>
    <s v="California Baptist University"/>
    <d v="2026-01-13T10:10:00"/>
    <d v="2026-04-07T11:01:00"/>
    <x v="1178"/>
    <s v="Nursing"/>
    <x v="2"/>
    <n v="0"/>
    <x v="6"/>
    <x v="8"/>
    <s v="Keep"/>
    <x v="2"/>
    <n v="1"/>
    <x v="0"/>
  </r>
  <r>
    <x v="1317"/>
    <s v="Olivia"/>
    <s v="Cardwell"/>
    <s v="oliviamackenzie.cardwell@calbaptist.edu"/>
    <s v="California Baptist University"/>
    <d v="2026-01-13T10:11:00"/>
    <d v="2026-04-07T10:59:00"/>
    <x v="1179"/>
    <s v="Nursing"/>
    <x v="2"/>
    <n v="0"/>
    <x v="6"/>
    <x v="8"/>
    <s v="Keep"/>
    <x v="2"/>
    <n v="1"/>
    <x v="0"/>
  </r>
  <r>
    <x v="1318"/>
    <s v="Brianna"/>
    <s v="Aguirre"/>
    <s v="briannamaritza.aguirre@calbaptist.edu"/>
    <s v="California Baptist University"/>
    <d v="2026-01-13T10:14:00"/>
    <d v="2026-04-07T10:57:00"/>
    <x v="1180"/>
    <s v="Nursing"/>
    <x v="2"/>
    <n v="0"/>
    <x v="6"/>
    <x v="8"/>
    <s v="Keep"/>
    <x v="2"/>
    <n v="1"/>
    <x v="0"/>
  </r>
  <r>
    <x v="1319"/>
    <s v="Nichole"/>
    <s v="Gonzalez"/>
    <s v="nicholem.gonzalez@calbaptist.edu"/>
    <s v="California Baptist University"/>
    <d v="2026-01-13T10:19:00"/>
    <d v="2026-04-07T11:04:00"/>
    <x v="1181"/>
    <s v="Nursing"/>
    <x v="2"/>
    <n v="0"/>
    <x v="6"/>
    <x v="8"/>
    <s v="Keep"/>
    <x v="2"/>
    <n v="1"/>
    <x v="0"/>
  </r>
  <r>
    <x v="1320"/>
    <s v="Samantha"/>
    <s v="Ramirez"/>
    <s v="samantha.ramirez1@calbaptist.edu"/>
    <s v="California Baptist University"/>
    <d v="2026-01-13T10:31:00"/>
    <d v="2026-04-07T11:12:00"/>
    <x v="1182"/>
    <s v="Nursing"/>
    <x v="2"/>
    <n v="0"/>
    <x v="6"/>
    <x v="8"/>
    <s v="Keep"/>
    <x v="2"/>
    <n v="1"/>
    <x v="0"/>
  </r>
  <r>
    <x v="1321"/>
    <s v="Brooke"/>
    <s v="Bussell"/>
    <s v="brooke.bussell@calbaptist.edu"/>
    <s v="California Baptist University"/>
    <d v="2026-03-23T16:36:00"/>
    <d v="2026-04-07T10:58:00"/>
    <x v="1183"/>
    <s v="Nursing"/>
    <x v="2"/>
    <n v="0"/>
    <x v="6"/>
    <x v="8"/>
    <s v="Keep"/>
    <x v="2"/>
    <n v="1"/>
    <x v="0"/>
  </r>
  <r>
    <x v="1322"/>
    <s v="Jazlyn"/>
    <s v="Ruvalcaba"/>
    <s v="jazlynmarie.ruvalcaba@calbaptist.edu"/>
    <s v="California Baptist University"/>
    <d v="2026-01-13T12:07:00"/>
    <d v="2026-04-07T11:04:00"/>
    <x v="1184"/>
    <s v="Nursing"/>
    <x v="2"/>
    <n v="0"/>
    <x v="6"/>
    <x v="8"/>
    <s v="Keep"/>
    <x v="2"/>
    <n v="1"/>
    <x v="0"/>
  </r>
  <r>
    <x v="1323"/>
    <s v="Amy"/>
    <s v="Acosta"/>
    <s v="amyl.acosta@calbaptist.edu"/>
    <s v="California Baptist University"/>
    <d v="2026-01-13T14:19:00"/>
    <d v="2026-04-07T11:01:00"/>
    <x v="1185"/>
    <s v="Nursing"/>
    <x v="2"/>
    <n v="0"/>
    <x v="6"/>
    <x v="8"/>
    <s v="Keep"/>
    <x v="2"/>
    <n v="1"/>
    <x v="0"/>
  </r>
  <r>
    <x v="1324"/>
    <s v="Angelica"/>
    <s v="Hernandez"/>
    <s v="angelica.hernandez3@calbaptist.edu"/>
    <s v="California Baptist University"/>
    <d v="2026-01-13T14:19:00"/>
    <d v="2026-04-07T10:59:00"/>
    <x v="1186"/>
    <s v="Nursing"/>
    <x v="2"/>
    <n v="0"/>
    <x v="6"/>
    <x v="8"/>
    <s v="Keep"/>
    <x v="2"/>
    <n v="1"/>
    <x v="0"/>
  </r>
  <r>
    <x v="1325"/>
    <s v="Abigail"/>
    <s v="Kearney"/>
    <s v="abigailk.kearney@calbaptist.edu"/>
    <s v="California Baptist University"/>
    <d v="2026-01-13T14:20:00"/>
    <d v="2026-04-07T11:02:00"/>
    <x v="1187"/>
    <s v="Nursing"/>
    <x v="2"/>
    <n v="0"/>
    <x v="6"/>
    <x v="8"/>
    <s v="Keep"/>
    <x v="2"/>
    <n v="1"/>
    <x v="0"/>
  </r>
  <r>
    <x v="1326"/>
    <s v="Michelle"/>
    <s v="Siracusa"/>
    <s v="michellenicole.siracusa@calbaptist.edu"/>
    <s v="California Baptist University"/>
    <d v="2026-01-13T14:21:00"/>
    <d v="2026-04-07T11:16:00"/>
    <x v="802"/>
    <s v="Nursing"/>
    <x v="2"/>
    <n v="0"/>
    <x v="6"/>
    <x v="8"/>
    <s v="Keep"/>
    <x v="2"/>
    <n v="2"/>
    <x v="1"/>
  </r>
  <r>
    <x v="1327"/>
    <s v="Justine"/>
    <s v="Soliva"/>
    <s v="justiner.soliva@calbaptist.edu"/>
    <s v="California Baptist University"/>
    <d v="2026-01-13T14:21:00"/>
    <d v="2026-04-07T11:05:00"/>
    <x v="1188"/>
    <s v="Nursing"/>
    <x v="2"/>
    <n v="0"/>
    <x v="6"/>
    <x v="8"/>
    <s v="Keep"/>
    <x v="2"/>
    <n v="1"/>
    <x v="0"/>
  </r>
  <r>
    <x v="1328"/>
    <s v="Emily"/>
    <s v="Torres"/>
    <s v="emilym.torres@calbaptist.edu"/>
    <s v="California Baptist University"/>
    <d v="2026-01-13T14:21:00"/>
    <d v="2026-04-07T11:03:00"/>
    <x v="1189"/>
    <s v="Nursing"/>
    <x v="2"/>
    <n v="0"/>
    <x v="6"/>
    <x v="8"/>
    <s v="Keep"/>
    <x v="2"/>
    <n v="1"/>
    <x v="0"/>
  </r>
  <r>
    <x v="1329"/>
    <s v="Angelea"/>
    <s v="Bradfield"/>
    <s v="angeleafaith.aviles@calbaptist.edu"/>
    <s v="California Baptist University"/>
    <d v="2026-01-13T14:22:00"/>
    <d v="2026-04-07T11:12:00"/>
    <x v="1190"/>
    <s v="Nursing"/>
    <x v="2"/>
    <n v="0"/>
    <x v="6"/>
    <x v="8"/>
    <s v="Keep"/>
    <x v="2"/>
    <n v="1"/>
    <x v="0"/>
  </r>
  <r>
    <x v="1330"/>
    <s v="Sierra"/>
    <s v="Hazan"/>
    <s v="sierradawn.hazan@calbaptist.edu"/>
    <s v="California Baptist University"/>
    <d v="2026-01-13T14:25:00"/>
    <d v="2026-04-07T11:02:00"/>
    <x v="1191"/>
    <s v="Nursing"/>
    <x v="2"/>
    <n v="0"/>
    <x v="6"/>
    <x v="8"/>
    <s v="Keep"/>
    <x v="2"/>
    <n v="1"/>
    <x v="0"/>
  </r>
  <r>
    <x v="1331"/>
    <s v="Alyssa"/>
    <s v="Blackwell"/>
    <s v="alyssamarie.blackwell@calbaptist.edu"/>
    <s v="California Baptist University"/>
    <d v="2026-01-13T14:28:00"/>
    <d v="2026-04-07T11:03:00"/>
    <x v="1192"/>
    <s v="Nursing"/>
    <x v="2"/>
    <n v="0"/>
    <x v="6"/>
    <x v="8"/>
    <s v="Keep"/>
    <x v="2"/>
    <n v="1"/>
    <x v="0"/>
  </r>
  <r>
    <x v="1332"/>
    <s v="Stephany"/>
    <s v="Hernandez-Lopez"/>
    <s v="stephanyrashell.hernandezlopez@calbaptist.edu"/>
    <s v="California Baptist University"/>
    <d v="2026-01-13T17:20:00"/>
    <d v="2026-04-07T11:09:00"/>
    <x v="1193"/>
    <s v="Nursing"/>
    <x v="2"/>
    <n v="0"/>
    <x v="6"/>
    <x v="8"/>
    <s v="Keep"/>
    <x v="2"/>
    <n v="1"/>
    <x v="0"/>
  </r>
  <r>
    <x v="1333"/>
    <s v="Leslie"/>
    <s v="Navarro"/>
    <s v="leslieannette.navarro@calbaptist.edu"/>
    <s v="California Baptist University"/>
    <d v="2026-01-13T22:31:00"/>
    <d v="2026-04-07T12:21:00"/>
    <x v="757"/>
    <s v="Nursing"/>
    <x v="2"/>
    <n v="0"/>
    <x v="6"/>
    <x v="8"/>
    <s v="Keep"/>
    <x v="2"/>
    <n v="2"/>
    <x v="1"/>
  </r>
  <r>
    <x v="1334"/>
    <s v="Evelyn"/>
    <s v="Sandoval"/>
    <s v="evelyn.sandoval@calbaptist.edu"/>
    <s v="California Baptist University"/>
    <d v="2026-01-14T12:44:00"/>
    <d v="2026-04-07T11:18:00"/>
    <x v="1194"/>
    <s v="Nursing"/>
    <x v="2"/>
    <n v="0"/>
    <x v="6"/>
    <x v="8"/>
    <s v="Keep"/>
    <x v="2"/>
    <n v="1"/>
    <x v="0"/>
  </r>
  <r>
    <x v="1335"/>
    <s v="Desiree"/>
    <s v="Chavez"/>
    <s v="desireemoriah.chavez@calbaptist.edu"/>
    <s v="California Baptist University"/>
    <d v="2026-01-18T08:23:00"/>
    <d v="2026-04-07T11:35:00"/>
    <x v="764"/>
    <s v="Nursing"/>
    <x v="2"/>
    <n v="0"/>
    <x v="6"/>
    <x v="8"/>
    <s v="Keep"/>
    <x v="2"/>
    <n v="2"/>
    <x v="1"/>
  </r>
  <r>
    <x v="1336"/>
    <s v="Makira"/>
    <s v="Dumadag"/>
    <s v="makirairene.dumadag@calbaptist.edu"/>
    <s v="California Baptist University"/>
    <d v="2026-01-20T09:25:00"/>
    <d v="2026-04-07T11:06:00"/>
    <x v="1195"/>
    <s v="Nursing"/>
    <x v="2"/>
    <n v="0"/>
    <x v="6"/>
    <x v="8"/>
    <s v="Keep"/>
    <x v="2"/>
    <n v="1"/>
    <x v="0"/>
  </r>
  <r>
    <x v="1337"/>
    <s v="Alize"/>
    <s v="Hidalgo"/>
    <s v="alize.hidalgo@calbaptist.edu"/>
    <s v="California Baptist University"/>
    <d v="2026-01-20T09:27:00"/>
    <d v="2026-04-07T12:17:00"/>
    <x v="1196"/>
    <s v="Nursing"/>
    <x v="2"/>
    <n v="0"/>
    <x v="6"/>
    <x v="8"/>
    <s v="Keep"/>
    <x v="2"/>
    <n v="1"/>
    <x v="0"/>
  </r>
  <r>
    <x v="1338"/>
    <s v="Christian"/>
    <s v="Smiley"/>
    <s v="christianjames.smiley@calbaptist.edu"/>
    <s v="California Baptist University"/>
    <d v="2026-01-20T09:32:00"/>
    <d v="2026-04-07T11:06:00"/>
    <x v="1197"/>
    <s v="Nursing"/>
    <x v="2"/>
    <n v="0"/>
    <x v="6"/>
    <x v="8"/>
    <s v="Keep"/>
    <x v="2"/>
    <n v="1"/>
    <x v="0"/>
  </r>
  <r>
    <x v="1339"/>
    <s v="Carmen"/>
    <s v="Garcia"/>
    <s v="carmen.garcia@calbaptist.edu"/>
    <s v="California Baptist University"/>
    <d v="2026-01-20T09:41:00"/>
    <d v="2026-04-07T11:06:00"/>
    <x v="1198"/>
    <s v="Nursing"/>
    <x v="2"/>
    <n v="0"/>
    <x v="6"/>
    <x v="8"/>
    <s v="Keep"/>
    <x v="2"/>
    <n v="1"/>
    <x v="0"/>
  </r>
  <r>
    <x v="1340"/>
    <s v="Amari"/>
    <s v="Guzman"/>
    <s v="amari.guzman@calbaptist.edu"/>
    <s v="California Baptist University"/>
    <d v="2026-01-20T11:01:00"/>
    <d v="2026-04-07T11:09:00"/>
    <x v="1199"/>
    <s v="Nursing"/>
    <x v="2"/>
    <n v="0"/>
    <x v="6"/>
    <x v="8"/>
    <s v="Keep"/>
    <x v="2"/>
    <n v="1"/>
    <x v="0"/>
  </r>
  <r>
    <x v="1341"/>
    <s v="Alexis"/>
    <s v="Montgomery"/>
    <s v="alexisriauna.montgomery@calbaptist.edu"/>
    <s v="California Baptist University"/>
    <d v="2026-01-20T11:56:00"/>
    <d v="2026-04-07T10:59:00"/>
    <x v="1200"/>
    <s v="Nursing"/>
    <x v="2"/>
    <n v="0"/>
    <x v="6"/>
    <x v="8"/>
    <s v="Keep"/>
    <x v="2"/>
    <n v="1"/>
    <x v="0"/>
  </r>
  <r>
    <x v="1342"/>
    <s v="Michelle"/>
    <s v="Ramirez"/>
    <s v="michelle.ramirez1@calbaptist.edu"/>
    <s v="California Baptist University"/>
    <d v="2026-01-31T13:04:00"/>
    <d v="2026-04-07T13:55:00"/>
    <x v="1201"/>
    <s v="Nursing"/>
    <x v="2"/>
    <n v="0"/>
    <x v="6"/>
    <x v="8"/>
    <s v="Keep"/>
    <x v="2"/>
    <n v="1"/>
    <x v="0"/>
  </r>
  <r>
    <x v="1343"/>
    <s v="Cassandra"/>
    <s v="Ramirez"/>
    <s v="cassandraalicia.ramirez@calbaptist.edu"/>
    <s v="California Baptist University"/>
    <d v="2026-02-03T13:54:00"/>
    <d v="2026-04-07T11:28:00"/>
    <x v="1202"/>
    <s v="Nursing"/>
    <x v="2"/>
    <n v="0"/>
    <x v="6"/>
    <x v="8"/>
    <s v="Keep"/>
    <x v="2"/>
    <n v="1"/>
    <x v="0"/>
  </r>
  <r>
    <x v="1344"/>
    <s v="Julissa"/>
    <s v="Alcala"/>
    <s v="julissa.alcala@calbaptist.edu"/>
    <s v="California Baptist University"/>
    <d v="2026-02-03T13:57:00"/>
    <d v="2026-04-07T12:21:00"/>
    <x v="1203"/>
    <s v="Nursing"/>
    <x v="2"/>
    <n v="0"/>
    <x v="6"/>
    <x v="8"/>
    <s v="Keep"/>
    <x v="2"/>
    <n v="1"/>
    <x v="0"/>
  </r>
  <r>
    <x v="1345"/>
    <s v="Isaiah"/>
    <s v="Sanchez"/>
    <s v="isaiahdavid.sanchez@calbaptist.edu"/>
    <s v="California Baptist University"/>
    <d v="2026-02-05T13:18:00"/>
    <d v="2026-04-07T11:12:00"/>
    <x v="1204"/>
    <s v="Health Science"/>
    <x v="4"/>
    <n v="0"/>
    <x v="6"/>
    <x v="5"/>
    <s v="Keep"/>
    <x v="4"/>
    <n v="1"/>
    <x v="0"/>
  </r>
  <r>
    <x v="1346"/>
    <s v="Erin"/>
    <s v="Shannon"/>
    <s v="erin.shannon@calbaptist.edu"/>
    <s v="California Baptist University"/>
    <d v="2026-02-18T00:20:00"/>
    <d v="2026-04-07T12:39:00"/>
    <x v="1205"/>
    <s v="Behavioral Science"/>
    <x v="2"/>
    <n v="0"/>
    <x v="6"/>
    <x v="4"/>
    <s v="Keep"/>
    <x v="3"/>
    <n v="1"/>
    <x v="0"/>
  </r>
  <r>
    <x v="1347"/>
    <s v="Valerie"/>
    <s v="Mello"/>
    <s v="valeriemelissa.mello@calbaptist.edu"/>
    <s v="California Baptist University"/>
    <d v="2026-03-04T15:16:00"/>
    <d v="2026-04-07T10:58:00"/>
    <x v="754"/>
    <s v="Nursing"/>
    <x v="2"/>
    <n v="0"/>
    <x v="6"/>
    <x v="8"/>
    <s v="Keep"/>
    <x v="2"/>
    <n v="2"/>
    <x v="1"/>
  </r>
  <r>
    <x v="1348"/>
    <s v="Ethan"/>
    <s v="DeHaro"/>
    <s v="ethanscott.deharo@calbaptist.edu"/>
    <s v="California Baptist University"/>
    <d v="2026-03-09T19:59:00"/>
    <d v="2026-04-07T12:18:00"/>
    <x v="1206"/>
    <s v="Public Health"/>
    <x v="3"/>
    <n v="0"/>
    <x v="6"/>
    <x v="5"/>
    <s v="Keep"/>
    <x v="4"/>
    <n v="1"/>
    <x v="0"/>
  </r>
  <r>
    <x v="1349"/>
    <s v="Mallory"/>
    <s v="Dyer"/>
    <s v="malloryaugust.dyer@calbaptist.edu"/>
    <s v="California Baptist University"/>
    <d v="2026-03-17T12:09:00"/>
    <d v="2026-04-07T11:20:00"/>
    <x v="1207"/>
    <s v="Nursing"/>
    <x v="2"/>
    <n v="0"/>
    <x v="6"/>
    <x v="8"/>
    <s v="Keep"/>
    <x v="2"/>
    <n v="1"/>
    <x v="0"/>
  </r>
  <r>
    <x v="1350"/>
    <s v="Sylvano"/>
    <s v="Valenzuela"/>
    <s v="sylvano.valenzuela@calbaptist.edu"/>
    <s v="California Baptist University"/>
    <d v="2026-03-17T12:21:00"/>
    <d v="2026-04-07T10:59:00"/>
    <x v="1208"/>
    <s v="Nursing"/>
    <x v="3"/>
    <n v="0"/>
    <x v="6"/>
    <x v="8"/>
    <s v="Keep"/>
    <x v="2"/>
    <n v="1"/>
    <x v="0"/>
  </r>
  <r>
    <x v="1351"/>
    <s v="Nereida"/>
    <s v="Andrade"/>
    <s v="nereida.andrade@calbaptist.edu"/>
    <s v="California Baptist University"/>
    <d v="2026-03-17T14:26:00"/>
    <d v="2026-04-07T11:02:00"/>
    <x v="1209"/>
    <s v="Nursing"/>
    <x v="2"/>
    <n v="0"/>
    <x v="6"/>
    <x v="8"/>
    <s v="Keep"/>
    <x v="2"/>
    <n v="1"/>
    <x v="0"/>
  </r>
  <r>
    <x v="1352"/>
    <s v="Cassandra"/>
    <s v="Ramirez"/>
    <s v="cassandra.ramirez1@calbaptist.edu"/>
    <s v="California Baptist University"/>
    <d v="2026-03-17T23:00:00"/>
    <d v="2026-04-07T11:08:00"/>
    <x v="1210"/>
    <s v="Pre-Radiologic Sciences"/>
    <x v="4"/>
    <n v="0"/>
    <x v="6"/>
    <x v="5"/>
    <s v="Keep"/>
    <x v="4"/>
    <n v="1"/>
    <x v="0"/>
  </r>
  <r>
    <x v="1353"/>
    <s v="Cossette"/>
    <s v="Campos"/>
    <s v="cossettedanielle.campos@calbaptist.edu"/>
    <s v="California Baptist University"/>
    <d v="2026-03-18T20:44:00"/>
    <d v="2026-04-07T11:13:00"/>
    <x v="564"/>
    <s v="Biomedical Sciences"/>
    <x v="4"/>
    <n v="0"/>
    <x v="6"/>
    <x v="5"/>
    <s v="Keep"/>
    <x v="4"/>
    <n v="2"/>
    <x v="1"/>
  </r>
  <r>
    <x v="1354"/>
    <s v="Mauricio"/>
    <s v="Gutierrez"/>
    <s v="mauricio.gutierrez@calbaptist.edu"/>
    <s v="California Baptist University"/>
    <d v="2026-03-19T13:45:00"/>
    <d v="2026-04-07T11:07:00"/>
    <x v="1211"/>
    <s v="Exercise Science"/>
    <x v="2"/>
    <n v="0"/>
    <x v="6"/>
    <x v="5"/>
    <s v="Keep"/>
    <x v="4"/>
    <n v="1"/>
    <x v="0"/>
  </r>
  <r>
    <x v="1355"/>
    <s v="Brenda"/>
    <s v="Garate-Galindo"/>
    <s v="brenda.garategalindo@calbaptist.edu"/>
    <s v="California Baptist University"/>
    <d v="2026-03-22T20:24:00"/>
    <d v="2026-04-07T11:10:00"/>
    <x v="1212"/>
    <s v="Social Work"/>
    <x v="3"/>
    <n v="0"/>
    <x v="6"/>
    <x v="4"/>
    <s v="Keep"/>
    <x v="3"/>
    <n v="1"/>
    <x v="0"/>
  </r>
  <r>
    <x v="1356"/>
    <s v="Johanna"/>
    <s v="Zamano"/>
    <s v="johannaa.zamano@calbaptist.edu"/>
    <s v="California Baptist University"/>
    <d v="2026-03-24T18:40:00"/>
    <d v="2026-04-07T11:29:00"/>
    <x v="592"/>
    <s v="Health Science"/>
    <x v="5"/>
    <n v="0"/>
    <x v="6"/>
    <x v="5"/>
    <s v="Keep"/>
    <x v="4"/>
    <n v="2"/>
    <x v="1"/>
  </r>
  <r>
    <x v="1357"/>
    <s v="Mckenzie"/>
    <s v="Espinoza"/>
    <s v="mckenzielee.espinoza@calbaptist.edu"/>
    <s v="California Baptist University"/>
    <d v="2026-03-25T09:41:00"/>
    <d v="2026-04-07T11:31:00"/>
    <x v="1213"/>
    <s v="Exercise Science"/>
    <x v="2"/>
    <n v="0"/>
    <x v="6"/>
    <x v="5"/>
    <s v="Keep"/>
    <x v="4"/>
    <n v="1"/>
    <x v="0"/>
  </r>
  <r>
    <x v="1358"/>
    <s v="Michelle"/>
    <s v="Guyton"/>
    <s v="michelle.guyton@calbaptist.edu"/>
    <s v="California Baptist University"/>
    <d v="2026-03-25T15:31:00"/>
    <d v="2026-04-07T11:02:00"/>
    <x v="948"/>
    <s v="Speech Lang Pathology"/>
    <x v="3"/>
    <n v="0"/>
    <x v="6"/>
    <x v="5"/>
    <s v="Keep"/>
    <x v="4"/>
    <n v="2"/>
    <x v="1"/>
  </r>
  <r>
    <x v="1359"/>
    <s v="Allie"/>
    <s v="Howze"/>
    <s v="allieann.howze@calbaptist.edu"/>
    <s v="California Baptist University"/>
    <d v="2026-03-25T15:32:00"/>
    <d v="2026-04-07T11:00:00"/>
    <x v="1214"/>
    <s v="Speech Lang Pathology"/>
    <x v="3"/>
    <n v="0"/>
    <x v="6"/>
    <x v="5"/>
    <s v="Keep"/>
    <x v="4"/>
    <n v="1"/>
    <x v="0"/>
  </r>
  <r>
    <x v="1360"/>
    <s v="Taylor"/>
    <s v="Short"/>
    <s v="taylorp.short@calbaptist.edu"/>
    <s v="California Baptist University"/>
    <d v="2026-03-25T15:56:00"/>
    <d v="2026-04-07T11:07:00"/>
    <x v="1215"/>
    <s v="Speech Lang Pathology"/>
    <x v="3"/>
    <n v="0"/>
    <x v="6"/>
    <x v="5"/>
    <s v="Keep"/>
    <x v="4"/>
    <n v="1"/>
    <x v="0"/>
  </r>
  <r>
    <x v="1361"/>
    <s v="Emilio"/>
    <s v="Echeverry"/>
    <s v="emilioandres.echeverry@calbaptist.edu"/>
    <s v="California Baptist University"/>
    <d v="2026-03-26T10:01:00"/>
    <d v="2026-04-07T11:07:00"/>
    <x v="1216"/>
    <s v="Pre-Nursing Curriculum, Health &amp; Human Sciences"/>
    <x v="5"/>
    <n v="0"/>
    <x v="6"/>
    <x v="8"/>
    <s v="Keep"/>
    <x v="2"/>
    <n v="1"/>
    <x v="0"/>
  </r>
  <r>
    <x v="1362"/>
    <s v="Aiden"/>
    <s v="Mendoza"/>
    <s v="aidenc.mendoza@calbaptist.edu"/>
    <s v="California Baptist University"/>
    <d v="2026-03-27T00:31:00"/>
    <d v="2026-04-07T12:13:00"/>
    <x v="1217"/>
    <s v="Pre-Nursing Curriculum"/>
    <x v="1"/>
    <n v="0"/>
    <x v="6"/>
    <x v="8"/>
    <s v="Keep"/>
    <x v="2"/>
    <n v="1"/>
    <x v="0"/>
  </r>
  <r>
    <x v="1363"/>
    <s v="Micah"/>
    <s v="Ezell"/>
    <s v="micahlyn.ezell@calbaptist.edu"/>
    <s v="California Baptist University"/>
    <d v="2026-03-27T10:22:00"/>
    <d v="2026-04-07T12:16:00"/>
    <x v="1218"/>
    <s v="Nursing"/>
    <x v="2"/>
    <n v="0"/>
    <x v="6"/>
    <x v="8"/>
    <s v="Keep"/>
    <x v="2"/>
    <n v="1"/>
    <x v="0"/>
  </r>
  <r>
    <x v="1364"/>
    <s v="Reece"/>
    <s v="Lomask"/>
    <s v="reeceleighna.lomask@calbaptist.edu"/>
    <s v="California Baptist University"/>
    <d v="2026-03-27T22:30:00"/>
    <d v="2026-04-07T11:04:00"/>
    <x v="1219"/>
    <s v="Nursing"/>
    <x v="2"/>
    <n v="0"/>
    <x v="6"/>
    <x v="8"/>
    <s v="Keep"/>
    <x v="2"/>
    <n v="1"/>
    <x v="0"/>
  </r>
  <r>
    <x v="1365"/>
    <s v="Lexxie"/>
    <s v="Rodriguez"/>
    <s v="lexxiey.rodriguez@calbaptist.edu"/>
    <s v="California Baptist University"/>
    <d v="2026-03-28T15:30:00"/>
    <d v="2026-04-07T11:32:00"/>
    <x v="1220"/>
    <s v="Health Science"/>
    <x v="1"/>
    <n v="0"/>
    <x v="6"/>
    <x v="5"/>
    <s v="Keep"/>
    <x v="4"/>
    <n v="1"/>
    <x v="0"/>
  </r>
  <r>
    <x v="1366"/>
    <s v="Melanie"/>
    <s v="Gomez Morales"/>
    <s v="melanieyazmin.gomezmorales@calbaptist.edu"/>
    <s v="California Baptist University"/>
    <d v="2026-03-30T09:23:00"/>
    <d v="2026-04-07T12:20:00"/>
    <x v="1221"/>
    <s v="Exercise Science, Christian Studies"/>
    <x v="1"/>
    <n v="0"/>
    <x v="6"/>
    <x v="5"/>
    <s v="Keep"/>
    <x v="4"/>
    <n v="1"/>
    <x v="0"/>
  </r>
  <r>
    <x v="1367"/>
    <s v="Bailey"/>
    <s v="McCaskill-Aguilar"/>
    <s v="bailey.mccaskillaguilar@calbaptist.edu"/>
    <s v="California Baptist University"/>
    <d v="2026-03-30T10:36:00"/>
    <d v="2026-04-07T11:01:00"/>
    <x v="1222"/>
    <s v="Exercise Science"/>
    <x v="2"/>
    <n v="0"/>
    <x v="6"/>
    <x v="5"/>
    <s v="Keep"/>
    <x v="4"/>
    <n v="1"/>
    <x v="0"/>
  </r>
  <r>
    <x v="1368"/>
    <s v="Musaib"/>
    <s v="Kamil"/>
    <s v="musaib.kamil@calbaptist.edu"/>
    <s v="California Baptist University"/>
    <d v="2026-03-30T18:03:00"/>
    <d v="2026-04-07T12:18:00"/>
    <x v="1223"/>
    <s v="Forensic Psychology"/>
    <x v="3"/>
    <n v="0"/>
    <x v="6"/>
    <x v="4"/>
    <s v="Keep"/>
    <x v="3"/>
    <n v="2"/>
    <x v="1"/>
  </r>
  <r>
    <x v="1369"/>
    <s v="Gracy_Evangalin"/>
    <s v="Vincent"/>
    <s v="gracyevangalin.vincent@calbaptist.edu"/>
    <s v="California Baptist University"/>
    <d v="2026-03-30T18:09:00"/>
    <d v="2026-04-07T12:46:00"/>
    <x v="1224"/>
    <s v="Counseling Psychology"/>
    <x v="3"/>
    <n v="0"/>
    <x v="6"/>
    <x v="4"/>
    <s v="Keep"/>
    <x v="3"/>
    <n v="1"/>
    <x v="0"/>
  </r>
  <r>
    <x v="1370"/>
    <s v="Adrian"/>
    <s v="Gonzalez"/>
    <s v="adrianmarcos.gonzalez@calbaptist.edu"/>
    <s v="California Baptist University"/>
    <d v="2026-03-30T20:23:00"/>
    <d v="2026-04-07T11:28:00"/>
    <x v="1225"/>
    <s v="Biomedical Sciences"/>
    <x v="3"/>
    <n v="0"/>
    <x v="6"/>
    <x v="5"/>
    <s v="Keep"/>
    <x v="4"/>
    <n v="1"/>
    <x v="0"/>
  </r>
  <r>
    <x v="1371"/>
    <s v="Mychel"/>
    <s v="Castaneda"/>
    <s v="mychelanet.castaneda@calbaptist.edu"/>
    <s v="California Baptist University"/>
    <d v="2026-03-31T07:02:00"/>
    <d v="2026-04-07T11:18:00"/>
    <x v="888"/>
    <s v="Nursing"/>
    <x v="2"/>
    <n v="0"/>
    <x v="6"/>
    <x v="8"/>
    <s v="Keep"/>
    <x v="2"/>
    <n v="2"/>
    <x v="1"/>
  </r>
  <r>
    <x v="1372"/>
    <s v="Riley"/>
    <s v="Price"/>
    <s v="riley.price@calbaptist.edu"/>
    <s v="California Baptist University"/>
    <d v="2026-03-31T07:43:00"/>
    <d v="2026-04-07T11:02:00"/>
    <x v="1226"/>
    <s v="Nursing"/>
    <x v="2"/>
    <n v="0"/>
    <x v="6"/>
    <x v="8"/>
    <s v="Keep"/>
    <x v="2"/>
    <n v="1"/>
    <x v="0"/>
  </r>
  <r>
    <x v="1373"/>
    <s v="Diane"/>
    <s v="Pham"/>
    <s v="msdianepham@yahoo.com"/>
    <s v="California Baptist University"/>
    <d v="2026-03-31T09:44:00"/>
    <d v="2026-04-07T12:13:00"/>
    <x v="1227"/>
    <s v="Counseling Psychology"/>
    <x v="3"/>
    <n v="0"/>
    <x v="6"/>
    <x v="4"/>
    <s v="Keep"/>
    <x v="3"/>
    <n v="1"/>
    <x v="0"/>
  </r>
  <r>
    <x v="1374"/>
    <s v="Angel"/>
    <s v="Lara"/>
    <s v="angel.lara@calbaptist.edu"/>
    <s v="California Baptist University"/>
    <d v="2026-03-31T10:00:00"/>
    <d v="2026-04-07T11:02:00"/>
    <x v="1228"/>
    <s v="Nursing"/>
    <x v="2"/>
    <n v="0"/>
    <x v="6"/>
    <x v="8"/>
    <s v="Keep"/>
    <x v="2"/>
    <n v="1"/>
    <x v="0"/>
  </r>
  <r>
    <x v="1375"/>
    <s v="Bricyn"/>
    <s v="Wild"/>
    <s v="bricyn.wild@calbaptist.edu"/>
    <s v="California Baptist University"/>
    <d v="2026-03-31T10:53:00"/>
    <d v="2026-04-07T12:15:00"/>
    <x v="1229"/>
    <s v="Kinesiology"/>
    <x v="2"/>
    <n v="0"/>
    <x v="6"/>
    <x v="5"/>
    <s v="Keep"/>
    <x v="4"/>
    <n v="1"/>
    <x v="0"/>
  </r>
  <r>
    <x v="1376"/>
    <s v="Isabelle"/>
    <s v="Miranda"/>
    <s v="isabelleangelica.miranda@calbaptist.edu"/>
    <s v="California Baptist University"/>
    <d v="2026-03-31T11:58:00"/>
    <d v="2026-04-07T11:00:00"/>
    <x v="1230"/>
    <s v="Spanish, Healthcare Admin"/>
    <x v="2"/>
    <n v="0"/>
    <x v="6"/>
    <x v="5"/>
    <s v="Keep"/>
    <x v="4"/>
    <n v="1"/>
    <x v="0"/>
  </r>
  <r>
    <x v="1377"/>
    <s v="Rubi"/>
    <s v="Rubalcaba"/>
    <s v="rubi.rubalcaba@calbaptist.edu"/>
    <s v="California Baptist University"/>
    <d v="2026-03-31T14:47:00"/>
    <d v="2026-04-07T11:39:00"/>
    <x v="1231"/>
    <s v="Pre-Nursing Curriculum, Health &amp; Human Sciences"/>
    <x v="5"/>
    <n v="0"/>
    <x v="6"/>
    <x v="8"/>
    <s v="Keep"/>
    <x v="2"/>
    <n v="1"/>
    <x v="0"/>
  </r>
  <r>
    <x v="1378"/>
    <s v="Adalena"/>
    <s v="Hernandez"/>
    <s v="adalenakaylee.hernandez@calbaptist.edu"/>
    <s v="California Baptist University"/>
    <d v="2026-03-31T14:49:00"/>
    <d v="2026-04-07T10:59:00"/>
    <x v="1232"/>
    <s v="Nursing"/>
    <x v="2"/>
    <n v="0"/>
    <x v="6"/>
    <x v="8"/>
    <s v="Keep"/>
    <x v="2"/>
    <n v="1"/>
    <x v="0"/>
  </r>
  <r>
    <x v="1379"/>
    <s v="Nathaniel"/>
    <s v="Silvestre"/>
    <s v="nathanielb.silvestre@calbaptist.edu"/>
    <s v="California Baptist University"/>
    <d v="2026-03-31T17:32:00"/>
    <d v="2026-04-07T11:01:00"/>
    <x v="1233"/>
    <s v="Nursing"/>
    <x v="2"/>
    <n v="0"/>
    <x v="6"/>
    <x v="8"/>
    <s v="Keep"/>
    <x v="2"/>
    <n v="1"/>
    <x v="0"/>
  </r>
  <r>
    <x v="1380"/>
    <s v="Sofia"/>
    <s v="Blesa"/>
    <s v="sofiarebeca.blesa@calbaptist.edu"/>
    <s v="California Baptist University"/>
    <d v="2026-03-31T21:35:00"/>
    <d v="2026-04-07T12:23:00"/>
    <x v="1234"/>
    <s v="Biomedical Sciences"/>
    <x v="2"/>
    <n v="0"/>
    <x v="6"/>
    <x v="5"/>
    <s v="Keep"/>
    <x v="4"/>
    <n v="1"/>
    <x v="0"/>
  </r>
  <r>
    <x v="1381"/>
    <s v="Mahely"/>
    <s v="Rodriguez"/>
    <s v="mahelytheresa.rodriguez@calbaptist.edu"/>
    <s v="California Baptist University"/>
    <d v="2026-04-01T15:48:00"/>
    <d v="2026-04-07T11:03:00"/>
    <x v="1235"/>
    <s v="Health &amp; Human Sciences"/>
    <x v="2"/>
    <n v="0"/>
    <x v="6"/>
    <x v="5"/>
    <s v="Keep"/>
    <x v="4"/>
    <n v="1"/>
    <x v="0"/>
  </r>
  <r>
    <x v="1382"/>
    <s v="Brooklyn"/>
    <s v="Perez"/>
    <s v="brooklynavry.perez@calbaptist.edu"/>
    <s v="California Baptist University"/>
    <d v="2026-04-01T17:32:00"/>
    <d v="2026-04-07T11:00:00"/>
    <x v="1236"/>
    <s v="Speech Lang Pathology"/>
    <x v="3"/>
    <n v="0"/>
    <x v="6"/>
    <x v="5"/>
    <s v="Keep"/>
    <x v="4"/>
    <n v="1"/>
    <x v="0"/>
  </r>
  <r>
    <x v="1383"/>
    <s v="Kayla"/>
    <s v="Cecilio"/>
    <s v="kaylam.cecilio@calbaptist.edu"/>
    <s v="California Baptist University"/>
    <d v="2026-04-02T12:16:00"/>
    <d v="2026-04-07T12:16:00"/>
    <x v="1237"/>
    <s v="Nursing"/>
    <x v="2"/>
    <n v="0"/>
    <x v="6"/>
    <x v="8"/>
    <s v="Keep"/>
    <x v="2"/>
    <n v="1"/>
    <x v="0"/>
  </r>
  <r>
    <x v="1384"/>
    <s v="Naisarg"/>
    <s v="Patel"/>
    <s v="naisarg.patel@calbaptist.edu"/>
    <s v="California Baptist University"/>
    <d v="2026-04-02T12:51:00"/>
    <d v="2026-04-07T12:15:00"/>
    <x v="1238"/>
    <s v="Nursing"/>
    <x v="1"/>
    <n v="0"/>
    <x v="6"/>
    <x v="8"/>
    <s v="Keep"/>
    <x v="2"/>
    <n v="1"/>
    <x v="0"/>
  </r>
  <r>
    <x v="1385"/>
    <s v="Asia"/>
    <s v="Morehead"/>
    <s v="asia.morehead@calbaptist.edu"/>
    <s v="California Baptist University"/>
    <d v="2026-04-02T12:55:00"/>
    <d v="2026-04-07T11:12:00"/>
    <x v="1239"/>
    <s v="Nursing"/>
    <x v="2"/>
    <n v="0"/>
    <x v="6"/>
    <x v="8"/>
    <s v="Keep"/>
    <x v="2"/>
    <n v="1"/>
    <x v="0"/>
  </r>
  <r>
    <x v="1386"/>
    <s v="Ian"/>
    <s v="Gonzalez"/>
    <s v="ian.gonzalez@calbaptist.edu"/>
    <s v="California Baptist University"/>
    <d v="2026-04-02T14:23:00"/>
    <d v="2026-04-07T11:00:00"/>
    <x v="1240"/>
    <s v="Nursing"/>
    <x v="2"/>
    <n v="0"/>
    <x v="6"/>
    <x v="8"/>
    <s v="Keep"/>
    <x v="2"/>
    <n v="1"/>
    <x v="0"/>
  </r>
  <r>
    <x v="1387"/>
    <s v="Brittney"/>
    <s v="Orona"/>
    <s v="brittney.orona@calbaptist.edu"/>
    <s v="California Baptist University"/>
    <d v="2026-04-03T13:30:00"/>
    <d v="2026-04-07T11:10:00"/>
    <x v="1241"/>
    <s v="Social Work"/>
    <x v="3"/>
    <n v="0"/>
    <x v="6"/>
    <x v="4"/>
    <s v="Keep"/>
    <x v="3"/>
    <n v="1"/>
    <x v="0"/>
  </r>
  <r>
    <x v="1388"/>
    <s v="Elizabeth"/>
    <s v="McAulay"/>
    <s v="elizabethzenette.mcaulay@calbaptist.edu"/>
    <s v="California Baptist University"/>
    <d v="2026-04-03T23:02:00"/>
    <d v="2026-04-07T12:15:00"/>
    <x v="1242"/>
    <s v="Health &amp; Human Sciences"/>
    <x v="1"/>
    <n v="0"/>
    <x v="6"/>
    <x v="5"/>
    <s v="Keep"/>
    <x v="4"/>
    <n v="1"/>
    <x v="0"/>
  </r>
  <r>
    <x v="1389"/>
    <s v="Daniel"/>
    <s v="Bergquist"/>
    <s v="daniel.bergquist@calbaptist.edu"/>
    <s v="California Baptist University"/>
    <d v="2026-04-04T13:19:00"/>
    <d v="2026-04-07T11:38:00"/>
    <x v="1243"/>
    <s v="Nursing"/>
    <x v="2"/>
    <n v="0"/>
    <x v="6"/>
    <x v="8"/>
    <s v="Keep"/>
    <x v="2"/>
    <n v="1"/>
    <x v="0"/>
  </r>
  <r>
    <x v="1390"/>
    <s v="Samantha"/>
    <s v="Cole"/>
    <s v="samanthaanne.cole@calbaptist.edu"/>
    <s v="California Baptist University"/>
    <d v="2026-04-04T16:13:00"/>
    <d v="2026-04-07T11:58:00"/>
    <x v="1244"/>
    <s v="Nursing"/>
    <x v="2"/>
    <n v="0"/>
    <x v="6"/>
    <x v="8"/>
    <s v="Keep"/>
    <x v="2"/>
    <n v="1"/>
    <x v="0"/>
  </r>
  <r>
    <x v="1391"/>
    <s v="Katie"/>
    <s v="Alindogan"/>
    <s v="katliyaisabel.alindogan@calbaptist.edu"/>
    <s v="California Baptist University"/>
    <d v="2026-04-04T16:16:00"/>
    <d v="2026-04-07T12:13:00"/>
    <x v="1245"/>
    <s v="Nursing"/>
    <x v="2"/>
    <n v="0"/>
    <x v="6"/>
    <x v="8"/>
    <s v="Keep"/>
    <x v="2"/>
    <n v="1"/>
    <x v="0"/>
  </r>
  <r>
    <x v="1392"/>
    <s v="Danielle"/>
    <s v="Smith"/>
    <s v="daniellerenee.smith@calbaptist.edu"/>
    <s v="California Baptist University"/>
    <d v="2026-04-04T17:43:00"/>
    <d v="2026-04-07T11:16:00"/>
    <x v="913"/>
    <s v="Nursing"/>
    <x v="2"/>
    <n v="0"/>
    <x v="6"/>
    <x v="8"/>
    <s v="Keep"/>
    <x v="2"/>
    <n v="2"/>
    <x v="1"/>
  </r>
  <r>
    <x v="1393"/>
    <s v="Richard"/>
    <s v="Meza"/>
    <s v="richardgeovanny.meza@calbaptist.edu"/>
    <s v="California Baptist University"/>
    <d v="2026-04-05T00:04:00"/>
    <d v="2026-04-07T10:59:00"/>
    <x v="1246"/>
    <s v="Nursing"/>
    <x v="2"/>
    <n v="0"/>
    <x v="6"/>
    <x v="8"/>
    <s v="Keep"/>
    <x v="2"/>
    <n v="1"/>
    <x v="0"/>
  </r>
  <r>
    <x v="1394"/>
    <s v="Umair"/>
    <s v="Waheed"/>
    <s v="umair.waheed@calbaptist.edu"/>
    <s v="California Baptist University"/>
    <d v="2026-04-05T16:18:00"/>
    <d v="2026-04-07T11:08:00"/>
    <x v="1247"/>
    <s v="Nursing"/>
    <x v="2"/>
    <n v="0"/>
    <x v="6"/>
    <x v="8"/>
    <s v="Keep"/>
    <x v="2"/>
    <n v="1"/>
    <x v="0"/>
  </r>
  <r>
    <x v="1395"/>
    <s v="Jasmin"/>
    <s v="Delgado"/>
    <s v="jasmin.delgado@calbaptist.edu"/>
    <s v="California Baptist University"/>
    <d v="2026-04-05T22:08:00"/>
    <d v="2026-04-07T11:59:00"/>
    <x v="1248"/>
    <s v="Health Science"/>
    <x v="4"/>
    <n v="0"/>
    <x v="6"/>
    <x v="5"/>
    <s v="Keep"/>
    <x v="4"/>
    <n v="1"/>
    <x v="0"/>
  </r>
  <r>
    <x v="1396"/>
    <s v="Analeese"/>
    <s v="Mora"/>
    <s v="analeesecristyana.mora@calbaptist.edu"/>
    <s v="California Baptist University"/>
    <d v="2026-04-06T10:57:00"/>
    <d v="2026-04-07T11:20:00"/>
    <x v="1249"/>
    <s v="Nursing"/>
    <x v="2"/>
    <n v="0"/>
    <x v="6"/>
    <x v="8"/>
    <s v="Keep"/>
    <x v="2"/>
    <n v="1"/>
    <x v="0"/>
  </r>
  <r>
    <x v="1397"/>
    <s v="Samantha"/>
    <s v="Monroy"/>
    <s v="samantham.monroy@calbaptist.edu"/>
    <s v="California Baptist University"/>
    <d v="2026-04-06T12:26:00"/>
    <d v="2026-04-07T12:17:00"/>
    <x v="1250"/>
    <s v="Pre-Nursing Curriculum, Health &amp; Human Sciences"/>
    <x v="2"/>
    <n v="0"/>
    <x v="6"/>
    <x v="8"/>
    <s v="Keep"/>
    <x v="2"/>
    <n v="1"/>
    <x v="0"/>
  </r>
  <r>
    <x v="1398"/>
    <s v="Yllian"/>
    <s v="Lopez Ortiz"/>
    <s v="yllianzoe.lopezortiz@calbaptist.edu"/>
    <s v="California Baptist University"/>
    <d v="2026-04-06T12:27:00"/>
    <d v="2026-04-07T11:05:00"/>
    <x v="1251"/>
    <s v="Nursing"/>
    <x v="2"/>
    <n v="0"/>
    <x v="6"/>
    <x v="8"/>
    <s v="Keep"/>
    <x v="2"/>
    <n v="1"/>
    <x v="0"/>
  </r>
  <r>
    <x v="1399"/>
    <s v="Daniel"/>
    <s v="Gnandt"/>
    <s v="danielmilad.gnandt@calbaptist.edu"/>
    <s v="California Baptist University"/>
    <d v="2026-04-06T12:37:00"/>
    <d v="2026-04-07T11:07:00"/>
    <x v="6"/>
    <s v="Business Administration"/>
    <x v="3"/>
    <n v="0"/>
    <x v="6"/>
    <x v="0"/>
    <s v="Keep"/>
    <x v="0"/>
    <n v="4"/>
    <x v="1"/>
  </r>
  <r>
    <x v="1400"/>
    <s v="Gianni"/>
    <s v="Navarro"/>
    <s v="gianniburdick.navarro@calbaptist.edu"/>
    <s v="California Baptist University"/>
    <d v="2026-04-06T14:53:00"/>
    <d v="2026-04-07T11:27:00"/>
    <x v="1252"/>
    <s v="Nursing"/>
    <x v="2"/>
    <n v="0"/>
    <x v="6"/>
    <x v="8"/>
    <s v="Keep"/>
    <x v="2"/>
    <n v="1"/>
    <x v="0"/>
  </r>
  <r>
    <x v="1401"/>
    <s v="Ava"/>
    <s v="Amirhamzeh"/>
    <s v="avafarah.amirhamzeh@calbaptist.edu"/>
    <s v="California Baptist University"/>
    <d v="2026-04-06T14:53:00"/>
    <d v="2026-04-07T11:59:00"/>
    <x v="1253"/>
    <s v="Biomedical Sciences"/>
    <x v="5"/>
    <n v="0"/>
    <x v="6"/>
    <x v="5"/>
    <s v="Keep"/>
    <x v="4"/>
    <n v="1"/>
    <x v="0"/>
  </r>
  <r>
    <x v="1402"/>
    <s v="Alexander"/>
    <s v="Neuenburg"/>
    <s v="alexanderj.neuenburg@calbaptist.edu"/>
    <s v="California Baptist University"/>
    <d v="2026-04-06T16:24:00"/>
    <d v="2026-04-07T11:58:00"/>
    <x v="1254"/>
    <s v="Kinesiology"/>
    <x v="2"/>
    <n v="0"/>
    <x v="6"/>
    <x v="5"/>
    <s v="Keep"/>
    <x v="4"/>
    <n v="1"/>
    <x v="0"/>
  </r>
  <r>
    <x v="1403"/>
    <s v="Nikki"/>
    <s v="Perez"/>
    <s v="nikkiv.perez@calbaptist.edu"/>
    <s v="California Baptist University"/>
    <d v="2026-04-06T19:02:00"/>
    <d v="2026-04-07T11:14:00"/>
    <x v="1255"/>
    <s v="Radiologic Sciences"/>
    <x v="2"/>
    <n v="0"/>
    <x v="6"/>
    <x v="5"/>
    <s v="Keep"/>
    <x v="4"/>
    <n v="1"/>
    <x v="0"/>
  </r>
  <r>
    <x v="1404"/>
    <s v="Alexandria"/>
    <s v="Arellano"/>
    <s v="alexandrian.arellano@calbaptist.edu"/>
    <s v="California Baptist University"/>
    <d v="2026-04-06T19:18:00"/>
    <d v="2026-04-07T11:14:00"/>
    <x v="1256"/>
    <s v="Radiologic Sciences"/>
    <x v="2"/>
    <n v="0"/>
    <x v="6"/>
    <x v="5"/>
    <s v="Keep"/>
    <x v="4"/>
    <n v="1"/>
    <x v="0"/>
  </r>
  <r>
    <x v="1405"/>
    <s v="Austin"/>
    <s v="Zavala"/>
    <s v="austinblake.zavala@calbaptist.edu"/>
    <s v="California Baptist University"/>
    <d v="2026-04-06T20:18:00"/>
    <d v="2026-04-07T11:15:00"/>
    <x v="1257"/>
    <s v="Nursing"/>
    <x v="2"/>
    <n v="0"/>
    <x v="6"/>
    <x v="8"/>
    <s v="Keep"/>
    <x v="2"/>
    <n v="1"/>
    <x v="0"/>
  </r>
  <r>
    <x v="1406"/>
    <s v="Lizet"/>
    <s v="Martinez"/>
    <s v="lizet.martinez@calbaptist.edu"/>
    <s v="California Baptist University"/>
    <d v="2026-04-06T20:19:00"/>
    <d v="2026-04-07T11:15:00"/>
    <x v="1258"/>
    <s v="Nursing"/>
    <x v="2"/>
    <n v="0"/>
    <x v="6"/>
    <x v="8"/>
    <s v="Keep"/>
    <x v="2"/>
    <n v="1"/>
    <x v="0"/>
  </r>
  <r>
    <x v="1407"/>
    <s v="Sebastian"/>
    <s v="Caballero"/>
    <s v="sebastian.caballero@calbaptist.edu"/>
    <s v="California Baptist University"/>
    <d v="2026-04-06T20:36:00"/>
    <d v="2026-04-07T11:05:00"/>
    <x v="1259"/>
    <s v="Nursing"/>
    <x v="2"/>
    <n v="0"/>
    <x v="6"/>
    <x v="8"/>
    <s v="Keep"/>
    <x v="2"/>
    <n v="1"/>
    <x v="0"/>
  </r>
  <r>
    <x v="1408"/>
    <s v="Natalie"/>
    <s v="Nava"/>
    <s v="natalieceleste.nava@calbaptist.edu"/>
    <s v="California Baptist University"/>
    <d v="2026-04-06T20:54:00"/>
    <d v="2026-04-07T11:24:00"/>
    <x v="1260"/>
    <s v="Nutrition &amp; Food Science"/>
    <x v="2"/>
    <n v="0"/>
    <x v="6"/>
    <x v="5"/>
    <s v="Keep"/>
    <x v="4"/>
    <n v="1"/>
    <x v="0"/>
  </r>
  <r>
    <x v="1409"/>
    <s v="Jalani"/>
    <s v="Blade"/>
    <s v="jalani.blade@calbaptist.edu"/>
    <s v="California Baptist University"/>
    <d v="2026-04-06T21:39:00"/>
    <d v="2026-04-07T11:34:00"/>
    <x v="1261"/>
    <s v="Kinesiology"/>
    <x v="2"/>
    <n v="0"/>
    <x v="6"/>
    <x v="5"/>
    <s v="Keep"/>
    <x v="4"/>
    <n v="1"/>
    <x v="0"/>
  </r>
  <r>
    <x v="1410"/>
    <s v="Angela"/>
    <s v="Macias"/>
    <s v="angelapatricia.macias@calbaptist.edu"/>
    <s v="California Baptist University"/>
    <d v="2026-04-06T21:48:00"/>
    <d v="2026-04-07T11:05:00"/>
    <x v="1262"/>
    <s v="Nursing"/>
    <x v="2"/>
    <n v="0"/>
    <x v="6"/>
    <x v="8"/>
    <s v="Keep"/>
    <x v="2"/>
    <n v="1"/>
    <x v="0"/>
  </r>
  <r>
    <x v="1411"/>
    <s v="Melanie"/>
    <s v="Alejandre"/>
    <s v="melanieailani.alejandre@calbaptist.edu"/>
    <s v="California Baptist University"/>
    <d v="2026-04-06T22:11:00"/>
    <d v="2026-04-07T12:20:00"/>
    <x v="1263"/>
    <s v="Nursing"/>
    <x v="2"/>
    <n v="0"/>
    <x v="6"/>
    <x v="8"/>
    <s v="Keep"/>
    <x v="2"/>
    <n v="1"/>
    <x v="0"/>
  </r>
  <r>
    <x v="1412"/>
    <s v="Yury"/>
    <s v="Reynoso"/>
    <s v="yury.reynoso@calbaptist.edu"/>
    <s v="California Baptist University"/>
    <d v="2026-04-06T23:56:00"/>
    <d v="2026-04-07T12:38:00"/>
    <x v="1264"/>
    <s v="Nursing"/>
    <x v="2"/>
    <n v="0"/>
    <x v="6"/>
    <x v="8"/>
    <s v="Keep"/>
    <x v="2"/>
    <n v="1"/>
    <x v="0"/>
  </r>
  <r>
    <x v="1413"/>
    <s v="Jasmine"/>
    <s v="Perez"/>
    <s v="jasmine.perez3@calbaptist.edu"/>
    <s v="California Baptist University"/>
    <m/>
    <d v="2026-04-07T12:16:00"/>
    <x v="1265"/>
    <s v="Health Science"/>
    <x v="4"/>
    <n v="0"/>
    <x v="6"/>
    <x v="5"/>
    <s v="Keep"/>
    <x v="4"/>
    <n v="1"/>
    <x v="0"/>
  </r>
  <r>
    <x v="1414"/>
    <s v="Emily"/>
    <s v="Leon"/>
    <s v="emilyalexandra.leon@calbaptist.edu"/>
    <s v="California Baptist University"/>
    <d v="2026-04-07T01:54:00"/>
    <d v="2026-04-07T12:16:00"/>
    <x v="1266"/>
    <s v="Biomedical Sciences"/>
    <x v="5"/>
    <n v="0"/>
    <x v="6"/>
    <x v="5"/>
    <s v="Keep"/>
    <x v="4"/>
    <n v="1"/>
    <x v="0"/>
  </r>
  <r>
    <x v="1415"/>
    <s v="Ayah"/>
    <s v="Hamad"/>
    <s v="ayaha.hamad@calbaptist.edu"/>
    <s v="California Baptist University"/>
    <d v="2026-04-07T06:37:00"/>
    <d v="2026-04-07T12:16:00"/>
    <x v="1267"/>
    <s v="Biomedical Sciences"/>
    <x v="2"/>
    <n v="0"/>
    <x v="6"/>
    <x v="5"/>
    <s v="Keep"/>
    <x v="4"/>
    <n v="1"/>
    <x v="0"/>
  </r>
  <r>
    <x v="1416"/>
    <s v="Katja"/>
    <s v="Young"/>
    <s v="katjan.young@calbaptist.edu"/>
    <s v="California Baptist University"/>
    <d v="2026-04-07T06:59:00"/>
    <d v="2026-04-07T12:21:00"/>
    <x v="1268"/>
    <s v="Exercise Science"/>
    <x v="2"/>
    <n v="0"/>
    <x v="6"/>
    <x v="5"/>
    <s v="Keep"/>
    <x v="4"/>
    <n v="1"/>
    <x v="0"/>
  </r>
  <r>
    <x v="1417"/>
    <s v="Heather"/>
    <s v="MacDonald"/>
    <s v="heather.macdonald@calbaptist.edu"/>
    <s v="California Baptist University"/>
    <d v="2026-04-07T08:20:00"/>
    <d v="2026-04-07T12:21:00"/>
    <x v="1269"/>
    <s v="Athletic Training"/>
    <x v="3"/>
    <n v="0"/>
    <x v="6"/>
    <x v="5"/>
    <s v="Keep"/>
    <x v="4"/>
    <n v="1"/>
    <x v="0"/>
  </r>
  <r>
    <x v="1418"/>
    <s v="Jessica"/>
    <s v="Rodriguez"/>
    <s v="jessicaesmeralda.rodriguez@calbaptist.edu"/>
    <s v="California Baptist University"/>
    <d v="2026-04-07T08:40:00"/>
    <d v="2026-04-07T11:12:00"/>
    <x v="1270"/>
    <s v="Nursing"/>
    <x v="2"/>
    <n v="0"/>
    <x v="6"/>
    <x v="8"/>
    <s v="Keep"/>
    <x v="2"/>
    <n v="1"/>
    <x v="0"/>
  </r>
  <r>
    <x v="1419"/>
    <s v="Whitney"/>
    <s v="Harrison"/>
    <s v="whitneyscott.harrison@calbaptist.edu"/>
    <s v="California Baptist University"/>
    <d v="2026-04-07T08:41:00"/>
    <d v="2026-04-07T11:03:00"/>
    <x v="1271"/>
    <s v="Nursing"/>
    <x v="3"/>
    <n v="0"/>
    <x v="6"/>
    <x v="8"/>
    <s v="Keep"/>
    <x v="2"/>
    <n v="1"/>
    <x v="0"/>
  </r>
  <r>
    <x v="1420"/>
    <s v="Nicholas"/>
    <s v="Quass"/>
    <s v="nicholas.quass@calbaptist.edu"/>
    <s v="California Baptist University"/>
    <d v="2026-04-07T09:39:00"/>
    <d v="2026-04-07T11:22:00"/>
    <x v="1272"/>
    <s v="Nursing"/>
    <x v="2"/>
    <n v="0"/>
    <x v="6"/>
    <x v="8"/>
    <s v="Keep"/>
    <x v="2"/>
    <n v="1"/>
    <x v="0"/>
  </r>
  <r>
    <x v="1421"/>
    <s v="Alexander"/>
    <s v="Bungalon"/>
    <s v="alexander.bungalon@calbaptist.edu"/>
    <s v="California Baptist University"/>
    <d v="2026-04-07T09:54:00"/>
    <d v="2026-04-07T11:09:00"/>
    <x v="1273"/>
    <s v="Public Health"/>
    <x v="3"/>
    <n v="0"/>
    <x v="6"/>
    <x v="5"/>
    <s v="Keep"/>
    <x v="4"/>
    <n v="1"/>
    <x v="0"/>
  </r>
  <r>
    <x v="1422"/>
    <s v="Amazia"/>
    <s v="David"/>
    <s v="amazia.david@calbaptist.edu"/>
    <s v="California Baptist University"/>
    <d v="2026-04-07T10:46:00"/>
    <d v="2026-04-07T11:08:00"/>
    <x v="1274"/>
    <s v="Health Science"/>
    <x v="4"/>
    <n v="0"/>
    <x v="6"/>
    <x v="5"/>
    <s v="Keep"/>
    <x v="4"/>
    <n v="1"/>
    <x v="0"/>
  </r>
  <r>
    <x v="1423"/>
    <s v="Stephanie"/>
    <s v="Garcia"/>
    <s v="stephanie.garcia10@calbaptist.edu"/>
    <s v="California Baptist University"/>
    <m/>
    <d v="2026-04-07T10:59:00"/>
    <x v="1275"/>
    <s v="Speech Lang Pathology"/>
    <x v="3"/>
    <n v="0"/>
    <x v="6"/>
    <x v="5"/>
    <s v="Keep"/>
    <x v="4"/>
    <n v="1"/>
    <x v="0"/>
  </r>
  <r>
    <x v="1424"/>
    <s v="Gabriel"/>
    <s v="Alvarado"/>
    <s v="gabrielisai.alvarado@calbaptist.edu"/>
    <s v="California Baptist University"/>
    <m/>
    <d v="2026-04-07T11:00:00"/>
    <x v="1276"/>
    <s v="Nursing"/>
    <x v="1"/>
    <n v="0"/>
    <x v="6"/>
    <x v="8"/>
    <s v="Keep"/>
    <x v="2"/>
    <n v="1"/>
    <x v="0"/>
  </r>
  <r>
    <x v="1425"/>
    <s v="Sergio"/>
    <s v="Jimenez"/>
    <s v="sergioalexander.jimenez@calbaptist.edu"/>
    <s v="California Baptist University"/>
    <m/>
    <d v="2026-04-07T11:00:00"/>
    <x v="1277"/>
    <s v="Nursing"/>
    <x v="2"/>
    <n v="0"/>
    <x v="6"/>
    <x v="8"/>
    <s v="Keep"/>
    <x v="2"/>
    <n v="1"/>
    <x v="0"/>
  </r>
  <r>
    <x v="1426"/>
    <s v="Katherine"/>
    <s v="Korolev"/>
    <s v="katherine.korolev@calbaptist.edu"/>
    <s v="California Baptist University"/>
    <m/>
    <d v="2026-04-07T11:00:00"/>
    <x v="1278"/>
    <s v="Healthcare Admin"/>
    <x v="2"/>
    <n v="0"/>
    <x v="6"/>
    <x v="5"/>
    <s v="Keep"/>
    <x v="4"/>
    <n v="1"/>
    <x v="0"/>
  </r>
  <r>
    <x v="1427"/>
    <s v="Destiny"/>
    <s v="Thomas"/>
    <s v="destinyunique.thomas@calbaptist.edu"/>
    <s v="California Baptist University"/>
    <m/>
    <d v="2026-04-07T11:01:00"/>
    <x v="1279"/>
    <s v="Pre-Nursing Curriculum, Health &amp; Human Sciences"/>
    <x v="2"/>
    <n v="0"/>
    <x v="6"/>
    <x v="8"/>
    <s v="Keep"/>
    <x v="2"/>
    <n v="1"/>
    <x v="0"/>
  </r>
  <r>
    <x v="1428"/>
    <s v="Mary"/>
    <s v="Goebel"/>
    <s v="maryeleeselynn.goebel@calbaptist.edu"/>
    <s v="California Baptist University"/>
    <m/>
    <d v="2026-04-07T11:01:00"/>
    <x v="1280"/>
    <s v="Nursing"/>
    <x v="0"/>
    <n v="0"/>
    <x v="6"/>
    <x v="8"/>
    <s v="Keep"/>
    <x v="2"/>
    <n v="1"/>
    <x v="0"/>
  </r>
  <r>
    <x v="1429"/>
    <s v="Thais"/>
    <s v="Olvera"/>
    <s v="thaisalexa.olvera@calbaptist.edu"/>
    <s v="California Baptist University"/>
    <m/>
    <d v="2026-04-07T11:03:00"/>
    <x v="1281"/>
    <s v="Nursing"/>
    <x v="2"/>
    <n v="0"/>
    <x v="6"/>
    <x v="8"/>
    <s v="Keep"/>
    <x v="2"/>
    <n v="1"/>
    <x v="0"/>
  </r>
  <r>
    <x v="1430"/>
    <s v="Evelin"/>
    <s v="Bahena"/>
    <s v="evelinalicia.bahena@calbaptist.edu"/>
    <s v="California Baptist University"/>
    <m/>
    <d v="2026-04-07T11:05:00"/>
    <x v="1282"/>
    <s v="Nursing"/>
    <x v="2"/>
    <n v="0"/>
    <x v="6"/>
    <x v="8"/>
    <s v="Keep"/>
    <x v="2"/>
    <n v="1"/>
    <x v="0"/>
  </r>
  <r>
    <x v="1431"/>
    <s v="Jailene"/>
    <s v="Lavandera"/>
    <s v="jailene.lavandera@calbaptist.edu"/>
    <s v="California Baptist University"/>
    <m/>
    <d v="2026-04-07T11:05:00"/>
    <x v="1283"/>
    <s v="Nursing"/>
    <x v="2"/>
    <n v="0"/>
    <x v="6"/>
    <x v="8"/>
    <s v="Keep"/>
    <x v="2"/>
    <n v="1"/>
    <x v="0"/>
  </r>
  <r>
    <x v="1432"/>
    <s v="Ashley"/>
    <s v="Chavez"/>
    <s v="ashleymichell.chavez@calbaptist.edu"/>
    <s v="California Baptist University"/>
    <m/>
    <d v="2026-04-07T11:07:00"/>
    <x v="1284"/>
    <s v="Nursing"/>
    <x v="0"/>
    <n v="0"/>
    <x v="6"/>
    <x v="8"/>
    <s v="Keep"/>
    <x v="2"/>
    <n v="1"/>
    <x v="0"/>
  </r>
  <r>
    <x v="1433"/>
    <s v="Sofia"/>
    <s v="Warren"/>
    <s v="sofiaf.warren@calbaptist.edu"/>
    <s v="California Baptist University"/>
    <m/>
    <d v="2026-04-07T11:08:00"/>
    <x v="1285"/>
    <s v="Exercise Science"/>
    <x v="2"/>
    <n v="0"/>
    <x v="6"/>
    <x v="5"/>
    <s v="Keep"/>
    <x v="4"/>
    <n v="1"/>
    <x v="0"/>
  </r>
  <r>
    <x v="1434"/>
    <s v="Lily"/>
    <s v="LoSchiavo"/>
    <s v="lilyg.loschiavo@calbaptist.edu"/>
    <s v="California Baptist University"/>
    <m/>
    <d v="2026-04-07T11:10:00"/>
    <x v="1286"/>
    <s v="Nursing"/>
    <x v="2"/>
    <n v="0"/>
    <x v="6"/>
    <x v="8"/>
    <s v="Keep"/>
    <x v="2"/>
    <n v="1"/>
    <x v="0"/>
  </r>
  <r>
    <x v="1435"/>
    <s v="Joan"/>
    <s v="Kim"/>
    <s v="joan.kim@calbaptist.edu"/>
    <s v="California Baptist University"/>
    <m/>
    <d v="2026-04-07T11:10:00"/>
    <x v="1147"/>
    <s v="Speech Lang Pathology"/>
    <x v="3"/>
    <n v="0"/>
    <x v="6"/>
    <x v="5"/>
    <s v="Keep"/>
    <x v="4"/>
    <n v="2"/>
    <x v="1"/>
  </r>
  <r>
    <x v="1436"/>
    <s v="Isaac"/>
    <s v="Mejia"/>
    <s v="isaac.mejia@calbaptist.edu"/>
    <s v="California Baptist University"/>
    <m/>
    <d v="2026-04-07T11:12:00"/>
    <x v="1287"/>
    <s v="Biomedical Sciences"/>
    <x v="2"/>
    <n v="0"/>
    <x v="6"/>
    <x v="5"/>
    <s v="Keep"/>
    <x v="4"/>
    <n v="1"/>
    <x v="0"/>
  </r>
  <r>
    <x v="1437"/>
    <s v="Britney"/>
    <s v="Galan"/>
    <s v="britneytatiana.galan@calbaptist.edu"/>
    <s v="California Baptist University"/>
    <m/>
    <d v="2026-04-07T11:14:00"/>
    <x v="1288"/>
    <s v="Nursing"/>
    <x v="0"/>
    <n v="0"/>
    <x v="6"/>
    <x v="8"/>
    <s v="Keep"/>
    <x v="2"/>
    <n v="1"/>
    <x v="0"/>
  </r>
  <r>
    <x v="1438"/>
    <s v="Christopher"/>
    <s v="Green Jr"/>
    <s v="christopherllewellyn.greenjr@calbaptist.edu"/>
    <s v="California Baptist University"/>
    <m/>
    <d v="2026-04-07T11:16:00"/>
    <x v="1289"/>
    <s v="Nursing"/>
    <x v="2"/>
    <n v="0"/>
    <x v="6"/>
    <x v="8"/>
    <s v="Keep"/>
    <x v="2"/>
    <n v="1"/>
    <x v="0"/>
  </r>
  <r>
    <x v="1439"/>
    <s v="Janine"/>
    <s v="Radoc"/>
    <s v="jcradoc@gmail.com"/>
    <s v="California Baptist University"/>
    <m/>
    <d v="2026-04-07T11:36:00"/>
    <x v="1290"/>
    <s v="Business Administration"/>
    <x v="0"/>
    <n v="0"/>
    <x v="6"/>
    <x v="0"/>
    <s v="Keep"/>
    <x v="0"/>
    <n v="1"/>
    <x v="0"/>
  </r>
  <r>
    <x v="1440"/>
    <s v="Debbie"/>
    <s v="Dubon"/>
    <s v="debbie.dubon@calbaptist.edu"/>
    <s v="California Baptist University"/>
    <m/>
    <d v="2026-04-07T11:58:00"/>
    <x v="1291"/>
    <s v="Nursing"/>
    <x v="2"/>
    <n v="0"/>
    <x v="6"/>
    <x v="8"/>
    <s v="Keep"/>
    <x v="2"/>
    <n v="1"/>
    <x v="0"/>
  </r>
  <r>
    <x v="1441"/>
    <s v="Mia"/>
    <s v="Ahulau"/>
    <s v="miadestiny.ahulau@calbaptist.edu"/>
    <s v="California Baptist University"/>
    <m/>
    <d v="2026-04-07T11:58:00"/>
    <x v="1292"/>
    <s v="Health Science"/>
    <x v="1"/>
    <n v="0"/>
    <x v="6"/>
    <x v="5"/>
    <s v="Keep"/>
    <x v="4"/>
    <n v="1"/>
    <x v="0"/>
  </r>
  <r>
    <x v="1442"/>
    <s v="Joseph"/>
    <s v="Erdodi"/>
    <s v="joseph.erdodi@calbaptist.edu"/>
    <s v="California Baptist University"/>
    <m/>
    <d v="2026-04-07T12:13:00"/>
    <x v="1293"/>
    <s v="Kinesiology"/>
    <x v="1"/>
    <n v="0"/>
    <x v="6"/>
    <x v="5"/>
    <s v="Keep"/>
    <x v="4"/>
    <n v="1"/>
    <x v="0"/>
  </r>
  <r>
    <x v="1443"/>
    <s v="Miryam"/>
    <s v="Sayes"/>
    <s v="miryammariokaisergeorge.sayes@calbaptist.edu"/>
    <s v="California Baptist University"/>
    <m/>
    <d v="2026-04-07T12:14:00"/>
    <x v="760"/>
    <s v="Nursing"/>
    <x v="2"/>
    <n v="0"/>
    <x v="6"/>
    <x v="8"/>
    <s v="Keep"/>
    <x v="2"/>
    <n v="2"/>
    <x v="1"/>
  </r>
  <r>
    <x v="1444"/>
    <s v="Andrew"/>
    <s v="Ramos"/>
    <s v="andrew.ramos@calbaptist.edu"/>
    <s v="California Baptist University"/>
    <m/>
    <d v="2026-04-07T12:14:00"/>
    <x v="1294"/>
    <s v="Nursing"/>
    <x v="2"/>
    <n v="0"/>
    <x v="6"/>
    <x v="8"/>
    <s v="Keep"/>
    <x v="2"/>
    <n v="1"/>
    <x v="0"/>
  </r>
  <r>
    <x v="1445"/>
    <s v="Ruth"/>
    <s v="Lee"/>
    <s v="ruthsamen.lee@calbaptist.edu"/>
    <s v="California Baptist University"/>
    <m/>
    <d v="2026-04-07T12:15:00"/>
    <x v="1295"/>
    <s v="Speech Lang Pathology"/>
    <x v="3"/>
    <n v="0"/>
    <x v="6"/>
    <x v="5"/>
    <s v="Keep"/>
    <x v="4"/>
    <n v="1"/>
    <x v="0"/>
  </r>
  <r>
    <x v="1446"/>
    <s v="Kristel"/>
    <s v="Mano"/>
    <s v="kristel.mano@calbaptist.edu"/>
    <s v="California Baptist University"/>
    <m/>
    <d v="2026-04-07T12:15:00"/>
    <x v="1296"/>
    <s v="Nursing"/>
    <x v="2"/>
    <n v="0"/>
    <x v="6"/>
    <x v="8"/>
    <s v="Keep"/>
    <x v="2"/>
    <n v="1"/>
    <x v="0"/>
  </r>
  <r>
    <x v="1447"/>
    <s v="Hailey"/>
    <s v="Taylor"/>
    <s v="haileym.taylor@calbaptist.edu"/>
    <s v="California Baptist University"/>
    <m/>
    <d v="2026-04-07T12:15:00"/>
    <x v="1297"/>
    <s v="Nursing"/>
    <x v="2"/>
    <n v="0"/>
    <x v="6"/>
    <x v="8"/>
    <s v="Keep"/>
    <x v="2"/>
    <n v="1"/>
    <x v="0"/>
  </r>
  <r>
    <x v="1448"/>
    <s v="Emily"/>
    <s v="Fuqua"/>
    <s v="emilyelizabeth.fuqua@calbaptist.edu"/>
    <s v="California Baptist University"/>
    <m/>
    <d v="2026-04-07T12:16:00"/>
    <x v="1298"/>
    <s v="Kinesiology"/>
    <x v="2"/>
    <n v="0"/>
    <x v="6"/>
    <x v="5"/>
    <s v="Keep"/>
    <x v="4"/>
    <n v="1"/>
    <x v="0"/>
  </r>
  <r>
    <x v="1449"/>
    <s v="Giselle"/>
    <s v="Ayala"/>
    <s v="gisellenicole.ayala@calbaptist.edu"/>
    <s v="California Baptist University"/>
    <m/>
    <d v="2026-04-07T12:16:00"/>
    <x v="1299"/>
    <s v="Pre-Nursing Curriculum, Health &amp; Human Sciences"/>
    <x v="5"/>
    <n v="0"/>
    <x v="6"/>
    <x v="8"/>
    <s v="Keep"/>
    <x v="2"/>
    <n v="1"/>
    <x v="0"/>
  </r>
  <r>
    <x v="1450"/>
    <s v="Victoria"/>
    <s v="Watts"/>
    <s v="victoriak.watts@calbaptist.edu"/>
    <s v="California Baptist University"/>
    <m/>
    <d v="2026-04-07T12:18:00"/>
    <x v="1300"/>
    <s v="Exercise Science"/>
    <x v="1"/>
    <n v="0"/>
    <x v="6"/>
    <x v="5"/>
    <s v="Keep"/>
    <x v="4"/>
    <n v="1"/>
    <x v="0"/>
  </r>
  <r>
    <x v="1451"/>
    <s v="Victor"/>
    <s v="Salgado"/>
    <s v="victorisaac.salgado@calbaptist.edu"/>
    <s v="California Baptist University"/>
    <m/>
    <d v="2026-04-07T12:18:00"/>
    <x v="1301"/>
    <s v="Social Work"/>
    <x v="3"/>
    <n v="0"/>
    <x v="6"/>
    <x v="4"/>
    <s v="Keep"/>
    <x v="3"/>
    <n v="1"/>
    <x v="0"/>
  </r>
  <r>
    <x v="1452"/>
    <s v="Shruti"/>
    <s v="Pathak"/>
    <s v="shruti.pathak@calbaptist.edu"/>
    <s v="California Baptist University"/>
    <m/>
    <d v="2026-04-07T12:19:00"/>
    <x v="1302"/>
    <s v="Kinesiology"/>
    <x v="3"/>
    <n v="0"/>
    <x v="6"/>
    <x v="5"/>
    <s v="Keep"/>
    <x v="4"/>
    <n v="1"/>
    <x v="0"/>
  </r>
  <r>
    <x v="1453"/>
    <s v="Samriddhi Sudhanshu"/>
    <s v="Agarwal"/>
    <s v="samriddhisudhanshu.agarwal@calbaptist.edu"/>
    <s v="California Baptist University"/>
    <m/>
    <d v="2026-04-07T12:19:00"/>
    <x v="924"/>
    <s v="Counseling Psychology"/>
    <x v="3"/>
    <n v="0"/>
    <x v="6"/>
    <x v="4"/>
    <s v="Keep"/>
    <x v="3"/>
    <n v="3"/>
    <x v="1"/>
  </r>
  <r>
    <x v="1454"/>
    <s v="Lauren"/>
    <s v="Hoang"/>
    <s v="laurenpeitzu.hoang@calbaptist.edu"/>
    <s v="California Baptist University"/>
    <m/>
    <d v="2026-04-07T12:20:00"/>
    <x v="1303"/>
    <s v="Biomedical Sciences"/>
    <x v="5"/>
    <n v="0"/>
    <x v="6"/>
    <x v="5"/>
    <s v="Keep"/>
    <x v="4"/>
    <n v="1"/>
    <x v="0"/>
  </r>
  <r>
    <x v="1455"/>
    <s v="Deborah"/>
    <s v="Muganza"/>
    <s v="deborahmusao.muganza@calbaptist.edu"/>
    <s v="California Baptist University"/>
    <m/>
    <d v="2026-04-07T12:20:00"/>
    <x v="209"/>
    <s v="Biomedical Engineering"/>
    <x v="2"/>
    <n v="0"/>
    <x v="6"/>
    <x v="2"/>
    <s v="Keep"/>
    <x v="1"/>
    <n v="2"/>
    <x v="1"/>
  </r>
  <r>
    <x v="1456"/>
    <s v="Thomas"/>
    <s v="De La Vega"/>
    <s v="thomas.delavega@calbaptist.edu"/>
    <s v="California Baptist University"/>
    <m/>
    <d v="2026-04-07T12:46:00"/>
    <x v="227"/>
    <s v="Electrical/Computer Engr"/>
    <x v="2"/>
    <n v="0"/>
    <x v="6"/>
    <x v="2"/>
    <s v="Keep"/>
    <x v="1"/>
    <n v="3"/>
    <x v="1"/>
  </r>
  <r>
    <x v="1457"/>
    <s v="Christelle"/>
    <s v="Johou Tchafa"/>
    <s v="christellelarissa.johoutchafa@calbaptist.edu"/>
    <s v="California Baptist University"/>
    <m/>
    <d v="2026-04-07T12:49:00"/>
    <x v="1304"/>
    <s v="Biomedical Sciences"/>
    <x v="0"/>
    <n v="0"/>
    <x v="6"/>
    <x v="5"/>
    <s v="Keep"/>
    <x v="4"/>
    <n v="1"/>
    <x v="0"/>
  </r>
  <r>
    <x v="1458"/>
    <s v="Md Naveed"/>
    <s v="Ahmed"/>
    <s v="mdnaveed.ahmed@calbaptist.edu"/>
    <s v="California Baptist University"/>
    <d v="2026-02-17T16:49:00"/>
    <d v="2026-04-15T13:17:00"/>
    <x v="42"/>
    <s v="Information Tech Mgmt"/>
    <x v="0"/>
    <n v="0"/>
    <x v="7"/>
    <x v="0"/>
    <s v="Keep"/>
    <x v="0"/>
    <n v="4"/>
    <x v="1"/>
  </r>
  <r>
    <x v="1459"/>
    <s v="TeAnna"/>
    <s v="Bermudez"/>
    <s v="teannamarie.bermudez@calbaptist.edu"/>
    <s v="California Baptist University"/>
    <d v="2026-02-19T13:48:00"/>
    <d v="2026-04-15T13:05:00"/>
    <x v="1305"/>
    <s v="Counseling Psychology"/>
    <x v="0"/>
    <n v="0"/>
    <x v="7"/>
    <x v="4"/>
    <s v="Keep"/>
    <x v="3"/>
    <n v="1"/>
    <x v="0"/>
  </r>
  <r>
    <x v="1460"/>
    <s v="Lacey"/>
    <s v="Thibodeaux"/>
    <s v="laceylyn.thibodeaux@calbaptist.edu"/>
    <s v="California Baptist University"/>
    <d v="2026-02-24T13:42:00"/>
    <d v="2026-04-15T13:48:00"/>
    <x v="796"/>
    <s v="Aviation Management"/>
    <x v="2"/>
    <n v="0"/>
    <x v="7"/>
    <x v="2"/>
    <s v="Keep"/>
    <x v="1"/>
    <n v="2"/>
    <x v="1"/>
  </r>
  <r>
    <x v="1461"/>
    <s v="Alyssa"/>
    <s v="Malinowski"/>
    <s v="alyssataylor.malinowski@calbaptist.edu"/>
    <s v="California Baptist University"/>
    <d v="2026-03-04T18:42:00"/>
    <d v="2026-04-15T13:09:00"/>
    <x v="77"/>
    <s v="Business Administration"/>
    <x v="1"/>
    <n v="0"/>
    <x v="7"/>
    <x v="0"/>
    <s v="Keep"/>
    <x v="0"/>
    <n v="2"/>
    <x v="1"/>
  </r>
  <r>
    <x v="1462"/>
    <s v="Matthew"/>
    <s v="Marks"/>
    <s v="matthewb.marks@calbaptist.edu"/>
    <s v="California Baptist University"/>
    <d v="2026-03-17T18:14:00"/>
    <d v="2026-04-15T13:13:00"/>
    <x v="155"/>
    <s v="Business Administration"/>
    <x v="2"/>
    <n v="0"/>
    <x v="7"/>
    <x v="0"/>
    <s v="Keep"/>
    <x v="0"/>
    <n v="3"/>
    <x v="1"/>
  </r>
  <r>
    <x v="1463"/>
    <s v="Musaib"/>
    <s v="Kamil"/>
    <s v="musaib.kamil@calbaptist.edu"/>
    <s v="California Baptist University"/>
    <d v="2026-03-23T16:38:00"/>
    <d v="2026-04-15T14:15:00"/>
    <x v="1223"/>
    <s v="Forensic Psychology"/>
    <x v="3"/>
    <n v="0"/>
    <x v="7"/>
    <x v="4"/>
    <s v="Keep"/>
    <x v="3"/>
    <n v="2"/>
    <x v="1"/>
  </r>
  <r>
    <x v="1464"/>
    <s v="Kip"/>
    <s v="Park"/>
    <s v="kipung.park@calbaptist.edu"/>
    <s v="California Baptist University"/>
    <d v="2026-03-24T19:31:00"/>
    <d v="2026-04-15T14:20:00"/>
    <x v="450"/>
    <s v="Computer Science"/>
    <x v="2"/>
    <n v="0"/>
    <x v="7"/>
    <x v="2"/>
    <s v="Keep"/>
    <x v="1"/>
    <n v="3"/>
    <x v="1"/>
  </r>
  <r>
    <x v="1465"/>
    <s v="Eduardo"/>
    <s v="Flores"/>
    <s v="eduardodaniel.flores@calbaptist.edu"/>
    <s v="California Baptist University"/>
    <d v="2026-03-26T19:47:00"/>
    <d v="2026-04-15T14:03:00"/>
    <x v="1306"/>
    <s v="Business Administration"/>
    <x v="3"/>
    <n v="0"/>
    <x v="7"/>
    <x v="0"/>
    <s v="Keep"/>
    <x v="0"/>
    <n v="1"/>
    <x v="0"/>
  </r>
  <r>
    <x v="1466"/>
    <s v="Kyla"/>
    <s v="Cutler"/>
    <s v="kyla.cutler@calbaptist.edu"/>
    <s v="California Baptist University"/>
    <d v="2026-03-28T14:25:00"/>
    <d v="2026-04-15T13:18:00"/>
    <x v="1307"/>
    <s v="Health Science"/>
    <x v="4"/>
    <n v="0"/>
    <x v="7"/>
    <x v="5"/>
    <s v="Keep"/>
    <x v="4"/>
    <n v="1"/>
    <x v="0"/>
  </r>
  <r>
    <x v="1467"/>
    <s v="Michael"/>
    <s v="Baik"/>
    <s v="michaelsueng.baik@calbaptist.edu"/>
    <s v="California Baptist University"/>
    <d v="2026-03-30T17:07:00"/>
    <d v="2026-04-15T12:57:00"/>
    <x v="1094"/>
    <s v="Education"/>
    <x v="3"/>
    <n v="0"/>
    <x v="7"/>
    <x v="9"/>
    <s v="Keep"/>
    <x v="5"/>
    <n v="2"/>
    <x v="1"/>
  </r>
  <r>
    <x v="1468"/>
    <s v="Fernando"/>
    <s v="Mancera"/>
    <s v="fernandoandrey.mancera@calbaptist.edu"/>
    <s v="California Baptist University"/>
    <d v="2026-03-30T21:00:00"/>
    <d v="2026-04-15T14:16:00"/>
    <x v="1308"/>
    <s v="Actuarial Science, Christian Studies"/>
    <x v="4"/>
    <n v="0"/>
    <x v="7"/>
    <x v="3"/>
    <s v="Keep"/>
    <x v="2"/>
    <n v="1"/>
    <x v="0"/>
  </r>
  <r>
    <x v="1469"/>
    <s v="Stephanie"/>
    <s v="Duttera"/>
    <s v="stephaniemarie.duttera@calbaptist.edu"/>
    <s v="California Baptist University"/>
    <d v="2026-03-31T09:00:00"/>
    <d v="2026-04-15T13:06:00"/>
    <x v="1309"/>
    <s v="Business Administration"/>
    <x v="2"/>
    <n v="0"/>
    <x v="7"/>
    <x v="0"/>
    <s v="Keep"/>
    <x v="0"/>
    <n v="1"/>
    <x v="0"/>
  </r>
  <r>
    <x v="1470"/>
    <s v="Lakiysha"/>
    <s v="Ballard"/>
    <s v="lakiysharene.ballard@calbaptist.edu"/>
    <s v="California Baptist University"/>
    <d v="2026-03-31T10:41:00"/>
    <d v="2026-04-15T13:02:00"/>
    <x v="1310"/>
    <s v="Counseling Psychology"/>
    <x v="3"/>
    <n v="0"/>
    <x v="7"/>
    <x v="4"/>
    <s v="Keep"/>
    <x v="3"/>
    <n v="1"/>
    <x v="0"/>
  </r>
  <r>
    <x v="1471"/>
    <s v="Karla"/>
    <s v="Lozano"/>
    <s v="karla.lozano@calbaptist.edu"/>
    <s v="California Baptist University"/>
    <d v="2026-03-31T11:09:00"/>
    <d v="2026-04-15T13:43:00"/>
    <x v="1079"/>
    <s v="School Psychology"/>
    <x v="3"/>
    <n v="0"/>
    <x v="7"/>
    <x v="4"/>
    <s v="Keep"/>
    <x v="3"/>
    <n v="2"/>
    <x v="1"/>
  </r>
  <r>
    <x v="1472"/>
    <s v="John"/>
    <s v="Frazier"/>
    <s v="johnderrick.frazier@calbaptist.edu"/>
    <s v="California Baptist University"/>
    <d v="2026-03-31T13:16:00"/>
    <d v="2026-04-15T12:58:00"/>
    <x v="1311"/>
    <s v="Public Administration"/>
    <x v="3"/>
    <n v="0"/>
    <x v="7"/>
    <x v="1"/>
    <s v="Keep"/>
    <x v="0"/>
    <n v="1"/>
    <x v="0"/>
  </r>
  <r>
    <x v="1473"/>
    <s v="Caleb"/>
    <s v="Smalley"/>
    <s v="calebr.smalley@calbaptist.edu"/>
    <s v="California Baptist University"/>
    <d v="2026-03-31T18:18:00"/>
    <d v="2026-04-15T13:13:00"/>
    <x v="1312"/>
    <s v="Graphic Design &amp; Vis Exp, Christian Studies"/>
    <x v="1"/>
    <n v="0"/>
    <x v="7"/>
    <x v="6"/>
    <s v="Keep"/>
    <x v="1"/>
    <n v="1"/>
    <x v="0"/>
  </r>
  <r>
    <x v="1474"/>
    <s v="Jesi"/>
    <s v="Zavala"/>
    <s v="jesi.zavala@calbaptist.edu"/>
    <s v="California Baptist University"/>
    <d v="2026-03-31T22:55:00"/>
    <d v="2026-04-15T14:04:00"/>
    <x v="1313"/>
    <s v="Psychology"/>
    <x v="2"/>
    <n v="0"/>
    <x v="7"/>
    <x v="4"/>
    <s v="Keep"/>
    <x v="3"/>
    <n v="1"/>
    <x v="0"/>
  </r>
  <r>
    <x v="1475"/>
    <s v="Jisauri"/>
    <s v="Duarte"/>
    <s v="jisauriivan.duarte@calbaptist.edu"/>
    <s v="California Baptist University"/>
    <d v="2026-04-01T08:26:00"/>
    <d v="2026-04-15T13:30:00"/>
    <x v="563"/>
    <s v="Construction Management"/>
    <x v="1"/>
    <n v="0"/>
    <x v="7"/>
    <x v="2"/>
    <s v="Keep"/>
    <x v="1"/>
    <n v="2"/>
    <x v="1"/>
  </r>
  <r>
    <x v="1476"/>
    <s v="Brayden"/>
    <s v="Shumate"/>
    <s v="braydenjohn.shumate@calbaptist.edu"/>
    <s v="California Baptist University"/>
    <d v="2026-04-01T08:32:00"/>
    <d v="2026-04-15T13:27:00"/>
    <x v="1314"/>
    <s v="Criminal Justice"/>
    <x v="2"/>
    <n v="0"/>
    <x v="7"/>
    <x v="1"/>
    <s v="Keep"/>
    <x v="0"/>
    <n v="1"/>
    <x v="0"/>
  </r>
  <r>
    <x v="1477"/>
    <s v="Damini Victoria"/>
    <s v="Law Ghanshyani"/>
    <s v="daminivictoria.lawghanshyani@calbaptist.edu"/>
    <s v="California Baptist University"/>
    <d v="2026-04-01T10:07:00"/>
    <d v="2026-04-15T13:51:00"/>
    <x v="1315"/>
    <s v="Graphic Design &amp; Vis Exp"/>
    <x v="2"/>
    <n v="0"/>
    <x v="7"/>
    <x v="6"/>
    <s v="Keep"/>
    <x v="1"/>
    <n v="1"/>
    <x v="0"/>
  </r>
  <r>
    <x v="1478"/>
    <s v="Jeremy"/>
    <s v="Cheng"/>
    <s v="jeremyethan.cheng@calbaptist.edu"/>
    <s v="California Baptist University"/>
    <d v="2026-04-01T11:54:00"/>
    <d v="2026-04-15T13:21:00"/>
    <x v="172"/>
    <s v="Creative Writing"/>
    <x v="2"/>
    <n v="0"/>
    <x v="7"/>
    <x v="1"/>
    <s v="Keep"/>
    <x v="0"/>
    <n v="2"/>
    <x v="1"/>
  </r>
  <r>
    <x v="1479"/>
    <s v="Ryan"/>
    <s v="Vang"/>
    <s v="ryant.vang@calbaptist.edu"/>
    <s v="California Baptist University"/>
    <d v="2026-04-01T21:07:00"/>
    <d v="2026-04-15T13:02:00"/>
    <x v="224"/>
    <s v="Mechanical Engineering"/>
    <x v="1"/>
    <n v="0"/>
    <x v="7"/>
    <x v="2"/>
    <s v="Keep"/>
    <x v="1"/>
    <n v="3"/>
    <x v="1"/>
  </r>
  <r>
    <x v="1480"/>
    <s v="Robert"/>
    <s v="Reveles"/>
    <s v="robert.reveles@calbaptist.edu"/>
    <s v="California Baptist University"/>
    <d v="2026-04-03T21:11:00"/>
    <d v="2026-04-15T13:26:00"/>
    <x v="1316"/>
    <s v="Counseling Psychology"/>
    <x v="3"/>
    <n v="0"/>
    <x v="7"/>
    <x v="4"/>
    <s v="Keep"/>
    <x v="3"/>
    <n v="1"/>
    <x v="0"/>
  </r>
  <r>
    <x v="1481"/>
    <s v="Drew"/>
    <s v="Harris"/>
    <s v="andrewc.harris@calbaptist.edu"/>
    <s v="California Baptist University"/>
    <d v="2026-04-07T08:56:00"/>
    <d v="2026-04-15T13:25:00"/>
    <x v="353"/>
    <s v="Mechanical Engineering"/>
    <x v="2"/>
    <n v="0"/>
    <x v="7"/>
    <x v="2"/>
    <s v="Keep"/>
    <x v="1"/>
    <n v="2"/>
    <x v="1"/>
  </r>
  <r>
    <x v="1482"/>
    <s v="Julio"/>
    <s v="Renteria"/>
    <s v="julio.renteria@calbaptist.edu"/>
    <s v="California Baptist University"/>
    <d v="2026-04-08T12:24:00"/>
    <d v="2026-04-15T13:00:00"/>
    <x v="1317"/>
    <s v="Business Administration"/>
    <x v="0"/>
    <n v="0"/>
    <x v="7"/>
    <x v="0"/>
    <s v="Keep"/>
    <x v="0"/>
    <n v="1"/>
    <x v="0"/>
  </r>
  <r>
    <x v="1483"/>
    <s v="Joshua"/>
    <s v="LoSchiavo"/>
    <s v="joshua.loschiavo@calbaptist.edu"/>
    <s v="California Baptist University"/>
    <d v="2026-04-08T14:52:00"/>
    <d v="2026-04-15T13:05:00"/>
    <x v="1318"/>
    <s v="Business Administration"/>
    <x v="2"/>
    <n v="0"/>
    <x v="7"/>
    <x v="0"/>
    <s v="Keep"/>
    <x v="0"/>
    <n v="1"/>
    <x v="0"/>
  </r>
  <r>
    <x v="1484"/>
    <s v="Aubrey"/>
    <s v="Montoya"/>
    <s v="aubreymarie.montoya@calbaptist.edu"/>
    <s v="California Baptist University"/>
    <d v="2026-04-08T22:39:00"/>
    <d v="2026-04-15T12:58:00"/>
    <x v="1319"/>
    <s v="Illustration"/>
    <x v="1"/>
    <n v="0"/>
    <x v="7"/>
    <x v="6"/>
    <s v="Keep"/>
    <x v="1"/>
    <n v="1"/>
    <x v="0"/>
  </r>
  <r>
    <x v="1485"/>
    <s v="Wera"/>
    <s v="Agasaro"/>
    <s v="wera.agasaro@calbaptist.edu"/>
    <s v="California Baptist University"/>
    <d v="2026-04-09T18:29:00"/>
    <d v="2026-04-15T13:36:00"/>
    <x v="1320"/>
    <s v="Indstrl Organiztnl Psych"/>
    <x v="3"/>
    <n v="0"/>
    <x v="7"/>
    <x v="4"/>
    <s v="Keep"/>
    <x v="3"/>
    <n v="1"/>
    <x v="0"/>
  </r>
  <r>
    <x v="1486"/>
    <s v="Josiah"/>
    <s v="Berryman"/>
    <s v="josiah.berryman@calbaptist.edu"/>
    <s v="California Baptist University"/>
    <d v="2026-04-11T11:23:00"/>
    <d v="2026-04-15T14:40:00"/>
    <x v="306"/>
    <s v="Mechanical Engineering"/>
    <x v="4"/>
    <n v="0"/>
    <x v="7"/>
    <x v="2"/>
    <s v="Keep"/>
    <x v="1"/>
    <n v="2"/>
    <x v="1"/>
  </r>
  <r>
    <x v="1487"/>
    <s v="Liliana"/>
    <s v="Leaman"/>
    <s v="lilianaj.leaman@calbaptist.edu"/>
    <s v="California Baptist University"/>
    <d v="2026-04-12T15:49:00"/>
    <d v="2026-04-15T14:02:00"/>
    <x v="274"/>
    <s v="Mechanical Engineering"/>
    <x v="2"/>
    <n v="0"/>
    <x v="7"/>
    <x v="2"/>
    <s v="Keep"/>
    <x v="1"/>
    <n v="3"/>
    <x v="1"/>
  </r>
  <r>
    <x v="1488"/>
    <s v="Richard"/>
    <s v="Iniguez"/>
    <s v="richard.iniguez@calbaptist.edu"/>
    <s v="California Baptist University"/>
    <d v="2026-04-13T13:57:00"/>
    <d v="2026-04-15T13:05:00"/>
    <x v="1321"/>
    <s v="Accounting"/>
    <x v="4"/>
    <n v="0"/>
    <x v="7"/>
    <x v="0"/>
    <s v="Keep"/>
    <x v="0"/>
    <n v="1"/>
    <x v="0"/>
  </r>
  <r>
    <x v="1489"/>
    <s v="Jessalyn"/>
    <s v="Qualls"/>
    <s v="jessalyndawn.qualls@calbaptist.edu"/>
    <s v="California Baptist University"/>
    <d v="2026-04-13T15:44:00"/>
    <d v="2026-04-15T13:23:00"/>
    <x v="512"/>
    <s v="Creative Writing"/>
    <x v="4"/>
    <n v="0"/>
    <x v="7"/>
    <x v="1"/>
    <s v="Keep"/>
    <x v="0"/>
    <n v="3"/>
    <x v="1"/>
  </r>
  <r>
    <x v="1490"/>
    <s v="Donavin"/>
    <s v="Tuiteleleapaga"/>
    <s v="donavinsimi.tuiteleleapaga@calbaptist.edu"/>
    <s v="California Baptist University"/>
    <d v="2026-04-14T09:56:00"/>
    <d v="2026-04-15T13:42:00"/>
    <x v="1322"/>
    <s v="Information Tech Mgmt"/>
    <x v="3"/>
    <n v="0"/>
    <x v="7"/>
    <x v="0"/>
    <s v="Keep"/>
    <x v="0"/>
    <n v="1"/>
    <x v="0"/>
  </r>
  <r>
    <x v="1491"/>
    <s v="Andrew"/>
    <s v="Johnstone"/>
    <s v="andrew.johnstone@calbaptist.edu"/>
    <s v="California Baptist University"/>
    <d v="2026-04-14T10:05:00"/>
    <d v="2026-04-15T12:57:00"/>
    <x v="259"/>
    <s v="Electrical/Computer Engr"/>
    <x v="2"/>
    <n v="0"/>
    <x v="7"/>
    <x v="2"/>
    <s v="Keep"/>
    <x v="1"/>
    <n v="2"/>
    <x v="1"/>
  </r>
  <r>
    <x v="1492"/>
    <s v="Cheyenne"/>
    <s v="Webster-Leyva"/>
    <s v="cheyenner.websterleyva@calbaptist.edu"/>
    <s v="California Baptist University"/>
    <d v="2026-04-14T10:06:00"/>
    <d v="2026-04-15T13:56:00"/>
    <x v="1323"/>
    <s v="Counseling Psychology"/>
    <x v="3"/>
    <n v="0"/>
    <x v="7"/>
    <x v="4"/>
    <s v="Keep"/>
    <x v="3"/>
    <n v="1"/>
    <x v="0"/>
  </r>
  <r>
    <x v="1493"/>
    <s v="Izabel"/>
    <s v="Franco"/>
    <s v="izabelamaris.franco@calbaptist.edu"/>
    <s v="California Baptist University"/>
    <d v="2026-04-14T11:10:00"/>
    <d v="2026-04-15T13:11:00"/>
    <x v="1324"/>
    <s v="Christian Studies, Spanish"/>
    <x v="2"/>
    <n v="0"/>
    <x v="7"/>
    <x v="3"/>
    <s v="Keep"/>
    <x v="2"/>
    <n v="1"/>
    <x v="0"/>
  </r>
  <r>
    <x v="1494"/>
    <s v="Emely"/>
    <s v="Fajardo"/>
    <s v="emelyavigail.fajardo@calbaptist.edu"/>
    <s v="California Baptist University"/>
    <d v="2026-04-14T13:21:00"/>
    <d v="2026-04-15T13:01:00"/>
    <x v="1325"/>
    <s v="Criminal Justice"/>
    <x v="5"/>
    <n v="0"/>
    <x v="7"/>
    <x v="1"/>
    <s v="Keep"/>
    <x v="0"/>
    <n v="1"/>
    <x v="0"/>
  </r>
  <r>
    <x v="1495"/>
    <s v="Erick"/>
    <s v="Hernandez Villarruel"/>
    <s v="erick.hernandezvillarruel@calbaptist.edu"/>
    <s v="California Baptist University"/>
    <d v="2026-04-14T13:43:00"/>
    <d v="2026-04-15T13:45:00"/>
    <x v="1326"/>
    <s v="Political Science, Philosophy"/>
    <x v="2"/>
    <n v="0"/>
    <x v="7"/>
    <x v="1"/>
    <s v="Keep"/>
    <x v="0"/>
    <n v="1"/>
    <x v="0"/>
  </r>
  <r>
    <x v="1496"/>
    <s v="Michael"/>
    <s v="Muoio"/>
    <s v="michael.muoio@calbaptist.edu"/>
    <s v="California Baptist University"/>
    <d v="2026-04-14T15:15:00"/>
    <d v="2026-04-15T12:55:00"/>
    <x v="1073"/>
    <s v="Political Science"/>
    <x v="2"/>
    <n v="0"/>
    <x v="7"/>
    <x v="1"/>
    <s v="Keep"/>
    <x v="0"/>
    <n v="2"/>
    <x v="1"/>
  </r>
  <r>
    <x v="1497"/>
    <s v="Nicholas"/>
    <s v="Valle"/>
    <s v="nicholasgraff.valle@calbaptist.edu"/>
    <s v="California Baptist University"/>
    <d v="2026-04-14T16:57:00"/>
    <d v="2026-04-15T13:01:00"/>
    <x v="330"/>
    <s v="Electrical/Computer Engr"/>
    <x v="2"/>
    <n v="0"/>
    <x v="7"/>
    <x v="2"/>
    <s v="Keep"/>
    <x v="1"/>
    <n v="2"/>
    <x v="1"/>
  </r>
  <r>
    <x v="1498"/>
    <s v="Haneul"/>
    <s v="Kim"/>
    <s v="haneul.kim@calbaptist.edu"/>
    <s v="California Baptist University"/>
    <d v="2026-04-14T17:45:00"/>
    <d v="2026-04-15T14:20:00"/>
    <x v="186"/>
    <s v="Computer Science"/>
    <x v="2"/>
    <n v="0"/>
    <x v="7"/>
    <x v="2"/>
    <s v="Keep"/>
    <x v="1"/>
    <n v="2"/>
    <x v="1"/>
  </r>
  <r>
    <x v="1499"/>
    <s v="Alyssa"/>
    <s v="Garcia"/>
    <s v="alyssanoemi.garcia@calbaptist.edu"/>
    <s v="California Baptist University"/>
    <d v="2026-04-14T19:06:00"/>
    <d v="2026-04-15T13:06:00"/>
    <x v="1327"/>
    <s v="Sociology"/>
    <x v="1"/>
    <n v="0"/>
    <x v="7"/>
    <x v="4"/>
    <s v="Keep"/>
    <x v="3"/>
    <n v="1"/>
    <x v="0"/>
  </r>
  <r>
    <x v="1500"/>
    <s v="Abigail"/>
    <s v="Bernal"/>
    <s v="abigailgodina.bernal@calbaptist.edu"/>
    <s v="California Baptist University"/>
    <d v="2026-04-14T19:52:00"/>
    <d v="2026-04-15T14:08:00"/>
    <x v="783"/>
    <s v="Business Administration"/>
    <x v="1"/>
    <n v="0"/>
    <x v="7"/>
    <x v="0"/>
    <s v="Keep"/>
    <x v="0"/>
    <n v="2"/>
    <x v="1"/>
  </r>
  <r>
    <x v="1501"/>
    <s v="Cole"/>
    <s v="Garland"/>
    <s v="colem.garland@calbaptist.edu"/>
    <s v="California Baptist University"/>
    <d v="2026-04-14T20:45:00"/>
    <d v="2026-04-15T12:55:00"/>
    <x v="1328"/>
    <s v="Environmental Science"/>
    <x v="2"/>
    <n v="0"/>
    <x v="7"/>
    <x v="1"/>
    <s v="Keep"/>
    <x v="0"/>
    <n v="1"/>
    <x v="0"/>
  </r>
  <r>
    <x v="1502"/>
    <s v="Rene"/>
    <s v="Sanchez"/>
    <s v="renealexander.sanchez@calbaptist.edu"/>
    <s v="California Baptist University"/>
    <d v="2026-04-14T22:15:00"/>
    <d v="2026-04-15T14:18:00"/>
    <x v="1329"/>
    <s v="Marketing"/>
    <x v="0"/>
    <n v="0"/>
    <x v="7"/>
    <x v="0"/>
    <s v="Keep"/>
    <x v="0"/>
    <n v="1"/>
    <x v="0"/>
  </r>
  <r>
    <x v="1503"/>
    <s v="Joshua"/>
    <s v="Baeza"/>
    <s v="joshuaalexander.baeza@calbaptist.edu"/>
    <s v="California Baptist University"/>
    <d v="2026-04-14T23:14:00"/>
    <d v="2026-04-15T13:38:00"/>
    <x v="290"/>
    <s v="Computer Science"/>
    <x v="2"/>
    <n v="0"/>
    <x v="7"/>
    <x v="2"/>
    <s v="Keep"/>
    <x v="1"/>
    <n v="2"/>
    <x v="1"/>
  </r>
  <r>
    <x v="1504"/>
    <s v="Shane"/>
    <s v="Sodia"/>
    <s v="shanepatrick.sodia@calbaptist.edu"/>
    <s v="California Baptist University"/>
    <d v="2026-04-15T08:29:00"/>
    <d v="2026-04-15T13:02:00"/>
    <x v="87"/>
    <s v="Business Administration"/>
    <x v="2"/>
    <n v="0"/>
    <x v="7"/>
    <x v="0"/>
    <s v="Keep"/>
    <x v="0"/>
    <n v="2"/>
    <x v="1"/>
  </r>
  <r>
    <x v="1505"/>
    <s v="Jack"/>
    <s v="Riggs"/>
    <s v="jackezekiel.riggs@calbaptist.edu"/>
    <s v="California Baptist University"/>
    <d v="2026-04-15T09:59:00"/>
    <d v="2026-04-15T13:17:00"/>
    <x v="1330"/>
    <s v="Undeclared"/>
    <x v="5"/>
    <n v="0"/>
    <x v="7"/>
    <x v="10"/>
    <s v="Keep"/>
    <x v="6"/>
    <n v="1"/>
    <x v="0"/>
  </r>
  <r>
    <x v="1506"/>
    <s v="Alejandro G."/>
    <s v="Gomez"/>
    <s v="alejandrog.gomez@calbaptist.edu"/>
    <s v="California Baptist University"/>
    <d v="2026-04-15T10:19:00"/>
    <d v="2026-04-15T14:27:00"/>
    <x v="327"/>
    <s v="Mechanical Engineering"/>
    <x v="2"/>
    <n v="0"/>
    <x v="7"/>
    <x v="2"/>
    <s v="Keep"/>
    <x v="1"/>
    <n v="4"/>
    <x v="1"/>
  </r>
  <r>
    <x v="1507"/>
    <s v="Ki-Sang"/>
    <s v="Park"/>
    <s v="kisang.park@calbaptist.edu"/>
    <s v="California Baptist University"/>
    <d v="2026-04-15T10:45:00"/>
    <d v="2026-04-15T14:04:00"/>
    <x v="113"/>
    <s v="Philosophy, Accounting"/>
    <x v="4"/>
    <n v="0"/>
    <x v="7"/>
    <x v="1"/>
    <s v="Keep"/>
    <x v="0"/>
    <n v="4"/>
    <x v="1"/>
  </r>
  <r>
    <x v="1508"/>
    <s v="Christina"/>
    <s v="Cortez"/>
    <s v="christinae.cortez@calbaptist.edu"/>
    <s v="California Baptist University"/>
    <d v="2026-04-15T11:05:00"/>
    <d v="2026-04-15T13:24:00"/>
    <x v="1331"/>
    <s v="Forensic Psychology"/>
    <x v="3"/>
    <n v="0"/>
    <x v="7"/>
    <x v="4"/>
    <s v="Keep"/>
    <x v="3"/>
    <n v="1"/>
    <x v="0"/>
  </r>
  <r>
    <x v="1509"/>
    <s v="Seyeon"/>
    <s v="Park"/>
    <s v="seyeon.park@calbaptist.edu"/>
    <s v="California Baptist University"/>
    <d v="2026-04-15T11:13:00"/>
    <d v="2026-04-15T13:44:00"/>
    <x v="137"/>
    <s v="Business Administration, Intercultural Studies"/>
    <x v="1"/>
    <n v="0"/>
    <x v="7"/>
    <x v="0"/>
    <s v="Keep"/>
    <x v="0"/>
    <n v="2"/>
    <x v="1"/>
  </r>
  <r>
    <x v="1510"/>
    <s v="Daniel"/>
    <s v="Miller"/>
    <s v="daniel.miller@calbaptist.edu"/>
    <s v="California Baptist University"/>
    <m/>
    <d v="2026-04-15T12:56:00"/>
    <x v="1332"/>
    <s v="Electrical/Computer Engr"/>
    <x v="2"/>
    <n v="0"/>
    <x v="7"/>
    <x v="2"/>
    <s v="Keep"/>
    <x v="1"/>
    <n v="1"/>
    <x v="0"/>
  </r>
  <r>
    <x v="1511"/>
    <s v="Jacob"/>
    <s v="Wall"/>
    <s v="jacobwall144@gmail.com"/>
    <s v="California Baptist University"/>
    <m/>
    <d v="2026-04-15T12:57:00"/>
    <x v="1333"/>
    <s v="Criminal Justice"/>
    <x v="0"/>
    <n v="0"/>
    <x v="7"/>
    <x v="1"/>
    <s v="Keep"/>
    <x v="0"/>
    <n v="1"/>
    <x v="0"/>
  </r>
  <r>
    <x v="1512"/>
    <s v="George"/>
    <s v="Orozco"/>
    <s v="george.orozco@calbaptist.edu"/>
    <s v="California Baptist University"/>
    <m/>
    <d v="2026-04-15T13:02:00"/>
    <x v="1334"/>
    <s v="Accounting"/>
    <x v="1"/>
    <n v="0"/>
    <x v="7"/>
    <x v="0"/>
    <s v="Keep"/>
    <x v="0"/>
    <n v="1"/>
    <x v="0"/>
  </r>
  <r>
    <x v="1513"/>
    <s v="Dominic"/>
    <s v="Maldonado"/>
    <s v="dominic.maldonado@calbaptist.edu"/>
    <s v="California Baptist University"/>
    <m/>
    <d v="2026-04-15T13:05:00"/>
    <x v="1335"/>
    <s v="Social Work"/>
    <x v="3"/>
    <n v="0"/>
    <x v="7"/>
    <x v="4"/>
    <s v="Keep"/>
    <x v="3"/>
    <n v="1"/>
    <x v="0"/>
  </r>
  <r>
    <x v="1514"/>
    <s v="Ami_Somadatta"/>
    <s v="Nhawkar"/>
    <s v="amisomadatta.nhawkar@calbaptist.edu"/>
    <s v="California Baptist University"/>
    <m/>
    <d v="2026-04-15T13:08:00"/>
    <x v="859"/>
    <s v="Forensic Psychology"/>
    <x v="3"/>
    <n v="0"/>
    <x v="7"/>
    <x v="4"/>
    <s v="Keep"/>
    <x v="3"/>
    <n v="2"/>
    <x v="1"/>
  </r>
  <r>
    <x v="1515"/>
    <s v="Brenda"/>
    <s v="De La Rocha Beltran"/>
    <s v="bdelarochabeltran@calbaptist.edu"/>
    <s v="California Baptist University"/>
    <m/>
    <d v="2026-04-15T13:09:00"/>
    <x v="1336"/>
    <s v="Business Administration"/>
    <x v="6"/>
    <n v="0"/>
    <x v="7"/>
    <x v="0"/>
    <s v="Keep"/>
    <x v="0"/>
    <n v="1"/>
    <x v="0"/>
  </r>
  <r>
    <x v="1516"/>
    <s v="Michael"/>
    <s v="Pettiford"/>
    <s v="michaelxavier.pettiford@calbaptist.edu"/>
    <s v="California Baptist University"/>
    <m/>
    <d v="2026-04-15T13:10:00"/>
    <x v="465"/>
    <s v="Electrical/Computer Engr"/>
    <x v="4"/>
    <n v="0"/>
    <x v="7"/>
    <x v="2"/>
    <s v="Keep"/>
    <x v="1"/>
    <n v="2"/>
    <x v="1"/>
  </r>
  <r>
    <x v="1517"/>
    <s v="Naomi"/>
    <s v="Gipson"/>
    <s v="naomi.gipson@calbaptist.edu"/>
    <s v="California Baptist University"/>
    <m/>
    <d v="2026-04-15T13:12:00"/>
    <x v="1337"/>
    <s v="Sport and Perf Psych"/>
    <x v="0"/>
    <n v="0"/>
    <x v="7"/>
    <x v="4"/>
    <s v="Keep"/>
    <x v="3"/>
    <n v="1"/>
    <x v="0"/>
  </r>
  <r>
    <x v="1518"/>
    <s v="Juan"/>
    <s v="Plancarte"/>
    <s v="juanpedro.plancarte@calbaptist.edu"/>
    <s v="California Baptist University"/>
    <m/>
    <d v="2026-04-15T13:18:00"/>
    <x v="1338"/>
    <s v="Social Work"/>
    <x v="3"/>
    <n v="0"/>
    <x v="7"/>
    <x v="4"/>
    <s v="Keep"/>
    <x v="3"/>
    <n v="1"/>
    <x v="0"/>
  </r>
  <r>
    <x v="1519"/>
    <s v="Karyn"/>
    <s v="Sanner"/>
    <s v="karyntaniya.sanner@calbaptist.edu"/>
    <s v="California Baptist University"/>
    <m/>
    <d v="2026-04-15T13:21:00"/>
    <x v="1339"/>
    <s v="Digital Media Comm"/>
    <x v="5"/>
    <n v="0"/>
    <x v="7"/>
    <x v="1"/>
    <s v="Keep"/>
    <x v="0"/>
    <n v="1"/>
    <x v="0"/>
  </r>
  <r>
    <x v="1520"/>
    <s v="Justin"/>
    <s v="Wright"/>
    <s v="justinthomas.wright@calbaptist.edu"/>
    <s v="California Baptist University"/>
    <m/>
    <d v="2026-04-15T13:24:00"/>
    <x v="1340"/>
    <s v="Studio Production"/>
    <x v="2"/>
    <n v="0"/>
    <x v="7"/>
    <x v="7"/>
    <s v="Keep"/>
    <x v="5"/>
    <n v="1"/>
    <x v="0"/>
  </r>
  <r>
    <x v="1521"/>
    <s v="Austin"/>
    <s v="Keisling"/>
    <s v="austinw.keisling@calbaptist.edu"/>
    <s v="California Baptist University"/>
    <m/>
    <d v="2026-04-15T13:24:00"/>
    <x v="1341"/>
    <s v="Entrepreneurship"/>
    <x v="0"/>
    <n v="0"/>
    <x v="7"/>
    <x v="0"/>
    <s v="Keep"/>
    <x v="0"/>
    <n v="1"/>
    <x v="0"/>
  </r>
  <r>
    <x v="1522"/>
    <s v="Samriddhi Sudhanshu"/>
    <s v="Agarwal"/>
    <s v="samriddhisudhanshu.agarwal@calbaptist.edu"/>
    <s v="California Baptist University"/>
    <m/>
    <d v="2026-04-15T13:30:00"/>
    <x v="924"/>
    <s v="Counseling Psychology"/>
    <x v="3"/>
    <n v="0"/>
    <x v="7"/>
    <x v="4"/>
    <s v="Keep"/>
    <x v="3"/>
    <n v="3"/>
    <x v="1"/>
  </r>
  <r>
    <x v="1523"/>
    <s v="Noah"/>
    <s v="Sadler"/>
    <s v="noahsidneyjames.sadler@calbaptist.edu"/>
    <s v="California Baptist University"/>
    <m/>
    <d v="2026-04-15T13:31:00"/>
    <x v="909"/>
    <s v="Construction Management"/>
    <x v="4"/>
    <n v="0"/>
    <x v="7"/>
    <x v="2"/>
    <s v="Keep"/>
    <x v="1"/>
    <n v="2"/>
    <x v="1"/>
  </r>
  <r>
    <x v="1524"/>
    <s v="Parker"/>
    <s v="Williams"/>
    <s v="parkerb.williams@calbaptist.edu"/>
    <s v="California Baptist University"/>
    <m/>
    <d v="2026-04-15T13:34:00"/>
    <x v="138"/>
    <s v="Computer Science"/>
    <x v="2"/>
    <n v="0"/>
    <x v="7"/>
    <x v="2"/>
    <s v="Keep"/>
    <x v="1"/>
    <n v="2"/>
    <x v="1"/>
  </r>
  <r>
    <x v="1525"/>
    <s v="Josiab"/>
    <s v="Her"/>
    <s v="josiab.her@calbaptist.edu"/>
    <s v="California Baptist University"/>
    <m/>
    <d v="2026-04-15T13:36:00"/>
    <x v="609"/>
    <s v="Indstrl Organiztnl Psych"/>
    <x v="3"/>
    <n v="0"/>
    <x v="7"/>
    <x v="4"/>
    <s v="Keep"/>
    <x v="3"/>
    <n v="3"/>
    <x v="1"/>
  </r>
  <r>
    <x v="1526"/>
    <s v="Daniel"/>
    <s v="Crooks"/>
    <s v="danieljames.crooks@calbaptist.edu"/>
    <s v="California Baptist University"/>
    <m/>
    <d v="2026-04-15T13:37:00"/>
    <x v="889"/>
    <s v="Computer Science"/>
    <x v="2"/>
    <n v="0"/>
    <x v="7"/>
    <x v="2"/>
    <s v="Keep"/>
    <x v="1"/>
    <n v="2"/>
    <x v="1"/>
  </r>
  <r>
    <x v="1527"/>
    <s v="Vincent"/>
    <s v="Morales"/>
    <s v="vincent.morales@calbaptist.edu"/>
    <s v="California Baptist University"/>
    <m/>
    <d v="2026-04-15T13:38:00"/>
    <x v="1342"/>
    <s v="Graphic Design &amp; Vis Exp"/>
    <x v="2"/>
    <n v="0"/>
    <x v="7"/>
    <x v="6"/>
    <s v="Keep"/>
    <x v="1"/>
    <n v="1"/>
    <x v="0"/>
  </r>
  <r>
    <x v="1528"/>
    <s v="Jacob"/>
    <s v="Orta"/>
    <s v="jacobcovarrubias.orta@calbaptist.edu"/>
    <s v="California Baptist University"/>
    <m/>
    <d v="2026-04-15T13:43:00"/>
    <x v="1343"/>
    <s v="Political Science"/>
    <x v="2"/>
    <n v="0"/>
    <x v="7"/>
    <x v="1"/>
    <s v="Keep"/>
    <x v="0"/>
    <n v="1"/>
    <x v="0"/>
  </r>
  <r>
    <x v="1529"/>
    <s v="Kaylee"/>
    <s v="Fraser"/>
    <s v="kaylee.fraser@calbaptist.edu"/>
    <s v="California Baptist University"/>
    <m/>
    <d v="2026-04-15T13:54:00"/>
    <x v="1344"/>
    <s v="Forensic Psychology"/>
    <x v="3"/>
    <n v="0"/>
    <x v="7"/>
    <x v="4"/>
    <s v="Keep"/>
    <x v="3"/>
    <n v="1"/>
    <x v="0"/>
  </r>
  <r>
    <x v="1530"/>
    <s v="Katie"/>
    <s v="Estrada"/>
    <s v="katie.estrada@calbaptist.edu"/>
    <s v="California Baptist University"/>
    <m/>
    <d v="2026-04-15T13:57:00"/>
    <x v="105"/>
    <s v="Business Administration"/>
    <x v="1"/>
    <n v="0"/>
    <x v="7"/>
    <x v="0"/>
    <s v="Keep"/>
    <x v="0"/>
    <n v="2"/>
    <x v="1"/>
  </r>
  <r>
    <x v="1531"/>
    <s v="Jaqueline"/>
    <s v="Serrano"/>
    <s v="jaquelinedejesus.serrano@calbaptist.edu"/>
    <s v="California Baptist University"/>
    <m/>
    <d v="2026-04-15T13:57:00"/>
    <x v="1345"/>
    <s v="Counseling Psychology"/>
    <x v="3"/>
    <n v="0"/>
    <x v="7"/>
    <x v="4"/>
    <s v="Keep"/>
    <x v="3"/>
    <n v="1"/>
    <x v="0"/>
  </r>
  <r>
    <x v="1532"/>
    <s v="Noah"/>
    <s v="Contreras"/>
    <s v="noah.contreras@calbaptist.edu"/>
    <s v="California Baptist University"/>
    <m/>
    <d v="2026-04-15T14:05:00"/>
    <x v="181"/>
    <s v="Electrical/Computer Engr"/>
    <x v="2"/>
    <n v="0"/>
    <x v="7"/>
    <x v="2"/>
    <s v="Keep"/>
    <x v="1"/>
    <n v="2"/>
    <x v="1"/>
  </r>
  <r>
    <x v="1533"/>
    <s v="Bence"/>
    <s v="Toth"/>
    <s v="bencemate.toth@calbaptist.edu"/>
    <s v="California Baptist University"/>
    <m/>
    <d v="2026-04-15T14:09:00"/>
    <x v="912"/>
    <s v="Forensic Psychology"/>
    <x v="3"/>
    <n v="0"/>
    <x v="7"/>
    <x v="4"/>
    <s v="Keep"/>
    <x v="3"/>
    <n v="2"/>
    <x v="1"/>
  </r>
  <r>
    <x v="1534"/>
    <s v="Lexxie"/>
    <s v="Braga"/>
    <s v="lexxie.braga@calbaptist.edu"/>
    <s v="California Baptist University"/>
    <m/>
    <d v="2026-04-15T14:17:00"/>
    <x v="1346"/>
    <s v="Psychology"/>
    <x v="2"/>
    <n v="0"/>
    <x v="7"/>
    <x v="4"/>
    <s v="Keep"/>
    <x v="3"/>
    <n v="1"/>
    <x v="0"/>
  </r>
  <r>
    <x v="1535"/>
    <s v="Grecia"/>
    <s v="Bonales Castenanda"/>
    <s v="grecia.bonalescastenanda@calbaptist.edu"/>
    <s v="California Baptist University"/>
    <m/>
    <d v="2026-04-15T14:17:00"/>
    <x v="1347"/>
    <s v="Liberal Studies"/>
    <x v="0"/>
    <n v="0"/>
    <x v="7"/>
    <x v="9"/>
    <s v="Keep"/>
    <x v="5"/>
    <n v="1"/>
    <x v="0"/>
  </r>
  <r>
    <x v="1536"/>
    <s v="Titus"/>
    <s v="Rehard"/>
    <s v="titus.rehard@calbaptist.edu"/>
    <s v="California Baptist University"/>
    <m/>
    <d v="2026-04-15T14:20:00"/>
    <x v="479"/>
    <s v="Computer Science"/>
    <x v="2"/>
    <n v="0"/>
    <x v="7"/>
    <x v="2"/>
    <s v="Keep"/>
    <x v="1"/>
    <n v="2"/>
    <x v="1"/>
  </r>
  <r>
    <x v="1537"/>
    <s v="Emma"/>
    <s v="Black"/>
    <s v="emmajane.black@calbaptist.edu"/>
    <s v="California Baptist University"/>
    <m/>
    <d v="2026-04-15T14:20:00"/>
    <x v="872"/>
    <s v="English"/>
    <x v="2"/>
    <n v="0"/>
    <x v="7"/>
    <x v="1"/>
    <s v="Keep"/>
    <x v="0"/>
    <n v="2"/>
    <x v="1"/>
  </r>
  <r>
    <x v="1538"/>
    <s v="Alexis"/>
    <s v="Moreno"/>
    <s v="alexisn.moreno@calbaptist.edu"/>
    <s v="California Baptist University"/>
    <m/>
    <d v="2026-04-15T14:25:00"/>
    <x v="1348"/>
    <s v="Brdcst &amp; Dgtl Media Prod, Business Administration"/>
    <x v="5"/>
    <n v="0"/>
    <x v="7"/>
    <x v="0"/>
    <s v="Keep"/>
    <x v="0"/>
    <n v="1"/>
    <x v="0"/>
  </r>
  <r>
    <x v="1539"/>
    <s v="Ashley"/>
    <s v="Gonzalez"/>
    <s v="ashleynicole.gonzalez@calbaptist.edu"/>
    <s v="California Baptist University"/>
    <m/>
    <d v="2026-04-15T14:27:00"/>
    <x v="1349"/>
    <s v="Forensic Psychology"/>
    <x v="3"/>
    <n v="0"/>
    <x v="7"/>
    <x v="4"/>
    <s v="Keep"/>
    <x v="3"/>
    <n v="1"/>
    <x v="0"/>
  </r>
  <r>
    <x v="1540"/>
    <s v="Gabriel"/>
    <s v="Blanco"/>
    <s v="gabriel.blanco@calbaptist.edu"/>
    <s v="California Baptist University"/>
    <m/>
    <d v="2026-04-15T14:30:00"/>
    <x v="902"/>
    <s v="Civil Engineering"/>
    <x v="2"/>
    <n v="0"/>
    <x v="7"/>
    <x v="2"/>
    <s v="Keep"/>
    <x v="1"/>
    <n v="2"/>
    <x v="1"/>
  </r>
  <r>
    <x v="1541"/>
    <s v="Micah"/>
    <s v="Suk"/>
    <s v="micahyounggil.suk@calbaptist.edu"/>
    <s v="California Baptist University"/>
    <m/>
    <d v="2026-04-15T14:31:00"/>
    <x v="311"/>
    <s v="Computer Science"/>
    <x v="2"/>
    <n v="0"/>
    <x v="7"/>
    <x v="2"/>
    <s v="Keep"/>
    <x v="1"/>
    <n v="2"/>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25">
  <r>
    <n v="77405220"/>
    <s v="Evan"/>
    <s v="Brisco"/>
    <s v="johnevan.brisco@calbaptist.edu"/>
    <s v="California Baptist University"/>
    <d v="2025-09-02T11:49:00"/>
    <m/>
    <n v="304613"/>
    <s v="Business Administration"/>
    <s v="Masters"/>
    <n v="0"/>
    <x v="0"/>
    <s v="School of Business"/>
  </r>
  <r>
    <n v="77429524"/>
    <s v="Drashti Hiteshbhai"/>
    <s v="Desai"/>
    <s v="drashtihiteshbhai.desai@calbaptist.edu"/>
    <s v="California Baptist University"/>
    <d v="2025-09-02T16:21:00"/>
    <d v="2025-09-30T12:23:00"/>
    <n v="793882"/>
    <s v="Business Administration"/>
    <s v="Alumni"/>
    <n v="0"/>
    <x v="0"/>
    <s v="School of Business"/>
  </r>
  <r>
    <n v="77472615"/>
    <s v="Crystal"/>
    <s v="Castillo"/>
    <s v="crystal.castillo@calbaptist.edu"/>
    <s v="California Baptist University"/>
    <d v="2025-09-03T09:33:00"/>
    <d v="2025-09-30T11:58:00"/>
    <n v="771555"/>
    <s v="Business Administration"/>
    <s v="Junior"/>
    <n v="0"/>
    <x v="0"/>
    <s v="School of Business"/>
  </r>
  <r>
    <n v="77472793"/>
    <s v="Mia"/>
    <s v="Leiva"/>
    <s v="mialocay.leiva@calbaptist.edu"/>
    <s v="California Baptist University"/>
    <d v="2025-09-03T09:34:00"/>
    <d v="2025-09-30T12:11:00"/>
    <n v="784919"/>
    <s v="Marketing"/>
    <s v="Junior"/>
    <n v="0"/>
    <x v="0"/>
    <s v="School of Business"/>
  </r>
  <r>
    <n v="77502606"/>
    <s v="Thania"/>
    <s v="Nicolas"/>
    <s v="thania.nicolas@calbaptist.edu"/>
    <s v="California Baptist University"/>
    <d v="2025-09-03T12:22:00"/>
    <m/>
    <n v="795011"/>
    <s v="Health &amp; Human Sciences, Pre-Nursing Curriculum"/>
    <s v="Sophomore"/>
    <n v="0"/>
    <x v="0"/>
    <s v="Double Major / Cross-College"/>
  </r>
  <r>
    <n v="77508882"/>
    <s v="Luke"/>
    <s v="Fleming"/>
    <s v="luke.fleming@calbaptist.edu"/>
    <s v="California Baptist University"/>
    <d v="2025-09-03T13:07:00"/>
    <d v="2025-09-30T12:50:00"/>
    <n v="737582"/>
    <s v="Entrepreneurship, Business Administration"/>
    <s v="Alumni"/>
    <n v="0"/>
    <x v="0"/>
    <s v="Double Major / Cross-College"/>
  </r>
  <r>
    <n v="77521848"/>
    <s v="Noah"/>
    <s v="Contreras"/>
    <s v="noah.contreras@calbaptist.edu"/>
    <s v="California Baptist University"/>
    <d v="2025-09-03T14:51:00"/>
    <m/>
    <n v="780992"/>
    <s v="Electrical/Computer Engr"/>
    <s v="Junior"/>
    <n v="0"/>
    <x v="0"/>
    <s v="Double Major / Cross-College"/>
  </r>
  <r>
    <n v="77531728"/>
    <s v="Akina"/>
    <s v="Au"/>
    <s v="akina.au@calbaptist.edu"/>
    <s v="California Baptist University"/>
    <d v="2025-09-03T16:47:00"/>
    <m/>
    <n v="801579"/>
    <s v="Film &amp; Cinematic Arts"/>
    <s v="Freshman"/>
    <n v="0"/>
    <x v="0"/>
    <s v="School of Architecture, Visual Arts, and Design"/>
  </r>
  <r>
    <n v="77532355"/>
    <s v="Daniel"/>
    <s v="Monterrosa"/>
    <s v="daniel.monterrosa@calbaptist.edu"/>
    <s v="California Baptist University"/>
    <d v="2025-09-03T16:59:00"/>
    <m/>
    <n v="802824"/>
    <s v="Christian Studies, Business Administration"/>
    <s v="Freshman"/>
    <n v="0"/>
    <x v="0"/>
    <s v="Double Major / Cross-College"/>
  </r>
  <r>
    <n v="77535280"/>
    <s v="Dylan"/>
    <s v="Williams"/>
    <s v="dylanchanyi.williams@calbaptist.edu"/>
    <s v="California Baptist University"/>
    <d v="2025-09-03T17:53:00"/>
    <d v="2025-09-30T11:57:00"/>
    <n v="756916"/>
    <s v="Marketing"/>
    <s v="Senior"/>
    <n v="0"/>
    <x v="0"/>
    <s v="School of Business"/>
  </r>
  <r>
    <n v="77540564"/>
    <s v="Adrianna"/>
    <s v="Mack"/>
    <s v="adriannarose.mack@calbaptist.edu"/>
    <s v="California Baptist University"/>
    <d v="2025-09-03T20:09:00"/>
    <d v="2025-09-30T12:02:00"/>
    <n v="439249"/>
    <s v="Business Administration - Management"/>
    <s v="Senior"/>
    <n v="0"/>
    <x v="0"/>
    <s v="School of Business"/>
  </r>
  <r>
    <n v="77581039"/>
    <s v="Daniel"/>
    <s v="Gnandt"/>
    <s v="danielmilad.gnandt@calbaptist.edu"/>
    <s v="California Baptist University"/>
    <d v="2025-09-04T11:11:00"/>
    <d v="2025-09-30T12:32:00"/>
    <n v="812130"/>
    <s v="Business Administration"/>
    <s v="Masters"/>
    <n v="0"/>
    <x v="0"/>
    <s v="School of Business"/>
  </r>
  <r>
    <n v="77589033"/>
    <s v="Jasmine"/>
    <s v="Burks"/>
    <s v="jasminem.burks@calbaptist.edu"/>
    <s v="California Baptist University"/>
    <d v="2025-09-04T12:28:00"/>
    <d v="2025-09-30T11:58:00"/>
    <n v="762619"/>
    <s v="Business Administration"/>
    <s v="Senior"/>
    <n v="0"/>
    <x v="0"/>
    <s v="School of Business"/>
  </r>
  <r>
    <n v="77589755"/>
    <s v="Eli"/>
    <s v="Sheeren"/>
    <s v="elip.sheeren@calbaptist.edu"/>
    <s v="California Baptist University"/>
    <d v="2025-09-04T12:35:00"/>
    <d v="2025-09-30T12:23:00"/>
    <n v="741619"/>
    <s v="Business Administration"/>
    <s v="Alumni"/>
    <n v="0"/>
    <x v="0"/>
    <s v="School of Business"/>
  </r>
  <r>
    <n v="77608305"/>
    <s v="Zayne"/>
    <s v="Carter"/>
    <s v="zaynemarques.carter@calbaptist.edu"/>
    <s v="California Baptist University"/>
    <d v="2025-09-04T15:28:00"/>
    <d v="2025-09-30T13:23:00"/>
    <n v="785998"/>
    <s v="Entrepreneurship"/>
    <s v="Sophomore"/>
    <n v="0"/>
    <x v="0"/>
    <s v="School of Business"/>
  </r>
  <r>
    <n v="77608564"/>
    <s v="Brenda"/>
    <s v="De La Rocha Beltran"/>
    <s v="brendaselene.delarochabeltran@calbaptist.edu"/>
    <s v="California Baptist University"/>
    <d v="2025-09-04T15:32:00"/>
    <m/>
    <n v="767850"/>
    <s v="Business Administration"/>
    <s v="Doctorate"/>
    <n v="0"/>
    <x v="0"/>
    <s v="School of Business"/>
  </r>
  <r>
    <n v="77609937"/>
    <s v="Griffin"/>
    <s v="Gutierrez"/>
    <s v="griffinkazar.gutierrez@calbaptist.edu"/>
    <s v="California Baptist University"/>
    <d v="2025-09-04T15:52:00"/>
    <d v="2025-09-30T12:20:00"/>
    <n v="759669"/>
    <s v="Accounting"/>
    <s v="Senior"/>
    <n v="0"/>
    <x v="0"/>
    <s v="School of Business"/>
  </r>
  <r>
    <n v="77611241"/>
    <s v="Angela"/>
    <s v="Gurrola"/>
    <s v="angela.gurrola@calbaptist.edu"/>
    <s v="California Baptist University"/>
    <d v="2025-09-04T16:12:00"/>
    <d v="2025-09-30T12:12:00"/>
    <n v="800414"/>
    <s v="Business Administration"/>
    <s v="Masters"/>
    <n v="0"/>
    <x v="0"/>
    <s v="School of Business"/>
  </r>
  <r>
    <n v="77611343"/>
    <s v="Tymond"/>
    <s v="Dailey"/>
    <s v="tymond.dailey@calbaptist.edu"/>
    <s v="California Baptist University"/>
    <d v="2025-09-04T16:14:00"/>
    <m/>
    <n v="812147"/>
    <s v="Leadership Studies"/>
    <s v="Doctorate"/>
    <n v="0"/>
    <x v="0"/>
    <s v="School of Business"/>
  </r>
  <r>
    <n v="77611764"/>
    <s v="Zachary"/>
    <s v="Smith"/>
    <s v="zachary.smith@calbaptist.edu"/>
    <s v="California Baptist University"/>
    <d v="2025-09-04T16:22:00"/>
    <d v="2025-09-30T12:01:00"/>
    <n v="769462"/>
    <s v="Accounting"/>
    <s v="Sophomore"/>
    <n v="0"/>
    <x v="0"/>
    <s v="School of Business"/>
  </r>
  <r>
    <n v="77613246"/>
    <s v="Christerpher"/>
    <s v="Coleman"/>
    <s v="christerpherfreeman.coleman@calbaptist.edu"/>
    <s v="California Baptist University"/>
    <d v="2025-09-04T16:52:00"/>
    <d v="2025-09-30T13:17:00"/>
    <n v="811551"/>
    <s v="Business Administration"/>
    <s v="Masters"/>
    <n v="0"/>
    <x v="0"/>
    <s v="School of Business"/>
  </r>
  <r>
    <n v="77614853"/>
    <s v="Logan"/>
    <s v="Everhart"/>
    <s v="loganjames.everhart@calbaptist.edu"/>
    <s v="California Baptist University"/>
    <d v="2025-09-04T17:24:00"/>
    <d v="2025-09-30T11:56:00"/>
    <n v="776310"/>
    <s v="Business Administration"/>
    <s v="Senior"/>
    <n v="0"/>
    <x v="0"/>
    <s v="School of Business"/>
  </r>
  <r>
    <n v="77617931"/>
    <s v="Andrew"/>
    <s v="Dear"/>
    <s v="andrewrichard.dear@calbaptist.edu"/>
    <s v="California Baptist University"/>
    <d v="2025-09-04T18:38:00"/>
    <d v="2025-09-30T12:07:00"/>
    <n v="777071"/>
    <s v="Business Administration"/>
    <s v="Senior"/>
    <n v="0"/>
    <x v="0"/>
    <s v="School of Business"/>
  </r>
  <r>
    <n v="77619375"/>
    <s v="Gurdev"/>
    <s v="Singh"/>
    <s v="gurdev.singh@calbaptist.edu"/>
    <s v="California Baptist University"/>
    <d v="2025-09-04T19:23:00"/>
    <d v="2025-09-30T12:07:00"/>
    <n v="769576"/>
    <s v="Information Tech Mgmt"/>
    <s v="Masters"/>
    <n v="0"/>
    <x v="0"/>
    <s v="School of Business"/>
  </r>
  <r>
    <n v="77621105"/>
    <s v="Astrid"/>
    <s v="Mauricio"/>
    <s v="astrideileen.mauricio@calbaptist.edu"/>
    <s v="California Baptist University"/>
    <d v="2025-09-04T20:26:00"/>
    <m/>
    <n v="801046"/>
    <s v="Criminal Justice"/>
    <s v="Freshman"/>
    <n v="0"/>
    <x v="0"/>
    <s v="School of Arts and Sciences"/>
  </r>
  <r>
    <n v="77625401"/>
    <s v="Gabe"/>
    <s v="Avila"/>
    <s v="gabrielluis.avila@calbaptist.edu"/>
    <s v="California Baptist University"/>
    <d v="2025-09-05T04:00:00"/>
    <m/>
    <n v="805276"/>
    <s v="Sociology"/>
    <s v="Senior"/>
    <n v="0"/>
    <x v="0"/>
    <s v="School of Behavioral and Social Sciences"/>
  </r>
  <r>
    <n v="77641356"/>
    <s v="Maria"/>
    <s v="Lopez"/>
    <s v="maria.lopez2@calbaptist.edu"/>
    <s v="California Baptist University"/>
    <d v="2025-09-05T09:40:00"/>
    <d v="2025-09-30T13:33:00"/>
    <n v="804793"/>
    <s v="Business Administration"/>
    <s v="Senior"/>
    <n v="0"/>
    <x v="0"/>
    <s v="School of Business"/>
  </r>
  <r>
    <n v="77648273"/>
    <s v="Jasen"/>
    <s v="Villalobos"/>
    <s v="jaseneli.villalobos@calbaptist.edu"/>
    <s v="California Baptist University"/>
    <d v="2025-09-05T10:59:00"/>
    <d v="2025-09-30T12:28:00"/>
    <n v="738508"/>
    <s v="Finance"/>
    <s v="Senior"/>
    <n v="0"/>
    <x v="0"/>
    <s v="School of Business"/>
  </r>
  <r>
    <n v="77653527"/>
    <s v="Kimberly"/>
    <s v="Martinez"/>
    <s v="kimberlyyorgelis.martinez@calbaptist.edu"/>
    <s v="California Baptist University"/>
    <d v="2025-09-05T12:01:00"/>
    <m/>
    <n v="759582"/>
    <s v="Accounting"/>
    <s v="Alumni"/>
    <n v="0"/>
    <x v="0"/>
    <s v="School of Business"/>
  </r>
  <r>
    <n v="77658405"/>
    <s v="Tobey"/>
    <s v="Aguilar"/>
    <s v="tobeyalvaro.aguilar@calbaptist.edu"/>
    <s v="California Baptist University"/>
    <d v="2025-09-05T13:19:00"/>
    <d v="2025-09-30T12:01:00"/>
    <n v="781819"/>
    <s v="Marketing"/>
    <s v="Sophomore"/>
    <n v="0"/>
    <x v="0"/>
    <s v="School of Business"/>
  </r>
  <r>
    <n v="77663431"/>
    <s v="Faith"/>
    <s v="Humphreys"/>
    <s v="faithe.humphreys@calbaptist.edu"/>
    <s v="California Baptist University"/>
    <d v="2025-09-05T15:16:00"/>
    <m/>
    <n v="774600"/>
    <s v="Accounting"/>
    <s v="Junior"/>
    <n v="0"/>
    <x v="0"/>
    <s v="School of Business"/>
  </r>
  <r>
    <n v="77680691"/>
    <s v="Faith"/>
    <s v="Wilson"/>
    <s v="faithmadison.wilson@calbaptist.edu"/>
    <s v="California Baptist University"/>
    <d v="2025-09-06T16:11:00"/>
    <d v="2025-09-30T11:59:00"/>
    <n v="765004"/>
    <s v="Business Administration"/>
    <s v="Senior"/>
    <n v="0"/>
    <x v="0"/>
    <s v="School of Business"/>
  </r>
  <r>
    <n v="77680849"/>
    <s v="Jesse"/>
    <s v="Vasquez Jr"/>
    <s v="jesse.vasquezjr@calbaptist.edu"/>
    <s v="California Baptist University"/>
    <d v="2025-09-06T16:24:00"/>
    <m/>
    <n v="809800"/>
    <s v="Business Administration"/>
    <s v="Masters"/>
    <n v="0"/>
    <x v="0"/>
    <s v="School of Business"/>
  </r>
  <r>
    <n v="77681152"/>
    <s v="Ariana"/>
    <s v="Velasco"/>
    <s v="arianaberenice.velasco@calbaptist.edu"/>
    <s v="California Baptist University"/>
    <d v="2025-09-06T16:50:00"/>
    <d v="2025-09-30T12:30:00"/>
    <n v="794185"/>
    <s v="Accounting"/>
    <s v="Masters"/>
    <n v="0"/>
    <x v="0"/>
    <s v="School of Business"/>
  </r>
  <r>
    <n v="77704259"/>
    <s v="Laura"/>
    <s v="Davis"/>
    <s v="lauralynn.davis@calbaptist.edu"/>
    <s v="California Baptist University"/>
    <d v="2025-09-07T18:19:00"/>
    <m/>
    <n v="811672"/>
    <s v="Business Administration"/>
    <s v="Doctorate"/>
    <n v="0"/>
    <x v="0"/>
    <s v="School of Business"/>
  </r>
  <r>
    <n v="77726476"/>
    <s v="Hannah"/>
    <s v="Aguas"/>
    <s v="hannah.aguas@calbaptist.edu"/>
    <s v="California Baptist University"/>
    <d v="2025-09-08T08:29:00"/>
    <m/>
    <n v="806222"/>
    <s v="Business Administration"/>
    <s v="Junior"/>
    <n v="0"/>
    <x v="0"/>
    <s v="School of Business"/>
  </r>
  <r>
    <n v="77728657"/>
    <s v="Shallom"/>
    <s v="Kimanzi"/>
    <s v="shallom.kimanzi@calbaptist.edu"/>
    <s v="California Baptist University"/>
    <d v="2025-09-08T08:47:00"/>
    <m/>
    <n v="729637"/>
    <s v="Business Administration"/>
    <s v="Masters"/>
    <n v="0"/>
    <x v="0"/>
    <s v="School of Business"/>
  </r>
  <r>
    <n v="77773481"/>
    <s v="Enrique"/>
    <s v="Cruz"/>
    <s v="enriquepena.cruz@calbaptist.edu"/>
    <s v="California Baptist University"/>
    <d v="2025-09-08T15:33:00"/>
    <d v="2025-09-30T13:19:00"/>
    <n v="803041"/>
    <s v="Finance"/>
    <s v="Sophomore"/>
    <n v="0"/>
    <x v="0"/>
    <s v="School of Business"/>
  </r>
  <r>
    <n v="77780997"/>
    <s v="Mary"/>
    <s v="Whiting"/>
    <s v="maryjoyd.whiting@calbaptist.edu"/>
    <s v="California Baptist University"/>
    <d v="2025-09-08T17:36:00"/>
    <d v="2025-09-30T11:57:00"/>
    <n v="769126"/>
    <s v="Accounting"/>
    <s v="Alumni"/>
    <n v="0"/>
    <x v="0"/>
    <s v="School of Business"/>
  </r>
  <r>
    <n v="77787020"/>
    <s v="Maria"/>
    <s v="Ortiz"/>
    <s v="maria.ortiz1@calbaptist.edu"/>
    <s v="California Baptist University"/>
    <d v="2025-09-08T19:31:00"/>
    <m/>
    <n v="796384"/>
    <s v="Indstrl Organiztnl Psych"/>
    <s v="Masters"/>
    <n v="0"/>
    <x v="0"/>
    <s v="School of Behavioral and Social Sciences"/>
  </r>
  <r>
    <n v="77820547"/>
    <s v="Selene"/>
    <s v="Flores"/>
    <s v="selenemarisol.flores@calbaptist.edu"/>
    <s v="California Baptist University"/>
    <d v="2025-09-09T09:27:00"/>
    <m/>
    <n v="794777"/>
    <s v="Accounting"/>
    <s v="Junior"/>
    <n v="0"/>
    <x v="0"/>
    <s v="School of Business"/>
  </r>
  <r>
    <n v="77828814"/>
    <s v="Yuui"/>
    <s v="Ortega"/>
    <s v="yuuia.ortega@calbaptist.edu"/>
    <s v="California Baptist University"/>
    <d v="2025-09-09T10:12:00"/>
    <m/>
    <n v="777878"/>
    <s v="Philosophy, Business Administration"/>
    <s v="Junior"/>
    <n v="0"/>
    <x v="0"/>
    <s v="Double Major / Cross-College"/>
  </r>
  <r>
    <n v="77830197"/>
    <s v="Maria"/>
    <s v="Gamboa"/>
    <s v="mariaguillen.gamboa@calbaptist.edu"/>
    <s v="California Baptist University"/>
    <d v="2025-09-09T10:20:00"/>
    <d v="2025-09-30T12:32:00"/>
    <n v="809785"/>
    <s v="Business Administration"/>
    <s v="Junior"/>
    <n v="0"/>
    <x v="0"/>
    <s v="School of Business"/>
  </r>
  <r>
    <n v="77832668"/>
    <s v="Brianna"/>
    <s v="Guess"/>
    <s v="briannaruth.guess@calbaptist.edu"/>
    <s v="California Baptist University"/>
    <d v="2025-09-09T10:34:00"/>
    <m/>
    <n v="807738"/>
    <s v="Business Administration"/>
    <s v="Sophomore"/>
    <n v="0"/>
    <x v="0"/>
    <s v="School of Business"/>
  </r>
  <r>
    <n v="77843025"/>
    <s v="Zsa Zsa"/>
    <s v="Mueller"/>
    <s v="zsazsai.mueller@calbaptist.edu"/>
    <s v="California Baptist University"/>
    <d v="2025-09-09T11:34:00"/>
    <d v="2025-09-30T12:12:00"/>
    <n v="770590"/>
    <s v="Marketing"/>
    <s v="Junior"/>
    <n v="0"/>
    <x v="0"/>
    <s v="School of Business"/>
  </r>
  <r>
    <n v="77857639"/>
    <s v="Kayden"/>
    <s v="Rouse"/>
    <s v="kaydenemily.rouse@calbaptist.edu"/>
    <s v="California Baptist University"/>
    <d v="2025-09-09T13:26:00"/>
    <d v="2025-09-30T11:58:00"/>
    <n v="775250"/>
    <s v="Business Administration"/>
    <s v="Junior"/>
    <n v="0"/>
    <x v="0"/>
    <s v="School of Business"/>
  </r>
  <r>
    <n v="77876894"/>
    <s v="Jacob"/>
    <s v="Lewis"/>
    <s v="jacobharnedlewis@gmail.com"/>
    <s v="California Baptist University"/>
    <d v="2025-09-09T16:30:00"/>
    <m/>
    <n v="797939"/>
    <s v="Christian Studies, Business Administration"/>
    <s v="Sophomore"/>
    <n v="0"/>
    <x v="0"/>
    <s v="Double Major / Cross-College"/>
  </r>
  <r>
    <n v="77955631"/>
    <s v="Kelli"/>
    <s v="Wood"/>
    <s v="kellipaige.wood@calbaptist.edu"/>
    <s v="California Baptist University"/>
    <d v="2025-09-10T12:45:00"/>
    <d v="2025-09-30T12:12:00"/>
    <n v="778780"/>
    <s v="Business Administration"/>
    <s v="Junior"/>
    <n v="0"/>
    <x v="0"/>
    <s v="School of Business"/>
  </r>
  <r>
    <n v="77955633"/>
    <s v="Caleb"/>
    <s v="Cho"/>
    <s v="calebhayoung.cho@calbaptist.edu"/>
    <s v="California Baptist University"/>
    <d v="2025-09-10T12:45:00"/>
    <d v="2025-09-30T12:26:00"/>
    <n v="775270"/>
    <s v="Finance"/>
    <s v="Junior"/>
    <n v="0"/>
    <x v="0"/>
    <s v="School of Business"/>
  </r>
  <r>
    <n v="77955650"/>
    <s v="Abraham"/>
    <s v="Montenegro"/>
    <s v="abraham.montenegro@calbaptist.edu"/>
    <s v="California Baptist University"/>
    <d v="2025-09-10T12:45:00"/>
    <d v="2025-09-30T12:18:00"/>
    <n v="770718"/>
    <s v="Finance"/>
    <s v="Junior"/>
    <n v="0"/>
    <x v="0"/>
    <s v="School of Business"/>
  </r>
  <r>
    <n v="77978110"/>
    <s v="Trinity"/>
    <s v="Villa"/>
    <s v="trinity.villa@calbaptist.edu"/>
    <s v="California Baptist University"/>
    <d v="2025-09-10T16:06:00"/>
    <d v="2025-09-30T12:07:00"/>
    <n v="783574"/>
    <s v="Business Administration"/>
    <s v="Senior"/>
    <n v="0"/>
    <x v="0"/>
    <s v="School of Business"/>
  </r>
  <r>
    <n v="77979970"/>
    <s v="Noah"/>
    <s v="Ban"/>
    <s v="noahyoul.ban@calbaptist.edu"/>
    <s v="California Baptist University"/>
    <d v="2025-09-10T16:39:00"/>
    <d v="2025-09-30T11:57:00"/>
    <n v="790833"/>
    <s v="Accounting"/>
    <s v="Senior"/>
    <n v="0"/>
    <x v="0"/>
    <s v="School of Business"/>
  </r>
  <r>
    <n v="78015084"/>
    <s v="Maite"/>
    <s v="Celaya"/>
    <s v="maitemichelle.celaya@calbaptist.edu"/>
    <s v="California Baptist University"/>
    <d v="2025-09-11T09:37:00"/>
    <d v="2025-09-30T12:00:00"/>
    <n v="784228"/>
    <s v="Philosophy, Finance"/>
    <s v="Sophomore"/>
    <n v="0"/>
    <x v="0"/>
    <s v="Double Major / Cross-College"/>
  </r>
  <r>
    <n v="78018781"/>
    <s v="Samantha"/>
    <s v="Knapp"/>
    <s v="samanthapaige.knapp@calbaptist.edu"/>
    <s v="California Baptist University"/>
    <d v="2025-09-11T10:04:00"/>
    <d v="2025-09-30T11:58:00"/>
    <n v="809109"/>
    <s v="Business Administration"/>
    <s v="Freshman"/>
    <n v="0"/>
    <x v="0"/>
    <s v="School of Business"/>
  </r>
  <r>
    <n v="78019909"/>
    <s v="Jermaine"/>
    <s v="Gary"/>
    <s v="jermaine.gary@calbaptist.edu"/>
    <s v="California Baptist University"/>
    <d v="2025-09-11T10:12:00"/>
    <m/>
    <n v="804760"/>
    <s v="Leadership Studies, Christian Studies"/>
    <s v="Senior"/>
    <n v="0"/>
    <x v="0"/>
    <s v="Double Major / Cross-College"/>
  </r>
  <r>
    <n v="78056051"/>
    <s v="Kaylee"/>
    <s v="Houghton"/>
    <s v="kayleemarissa.houghton@calbaptist.edu"/>
    <s v="California Baptist University"/>
    <d v="2025-09-11T16:01:00"/>
    <m/>
    <n v="757880"/>
    <s v="Creative Writing"/>
    <s v="Senior"/>
    <n v="0"/>
    <x v="0"/>
    <s v="School of Arts and Sciences"/>
  </r>
  <r>
    <n v="78056894"/>
    <s v="Nathan"/>
    <s v="Saucedo"/>
    <s v="nathanadrian.saucedo@calbaptist.edu"/>
    <s v="California Baptist University"/>
    <d v="2025-09-11T16:17:00"/>
    <m/>
    <n v="794600"/>
    <s v="Business Administration"/>
    <s v="Sophomore"/>
    <n v="0"/>
    <x v="0"/>
    <s v="School of Business"/>
  </r>
  <r>
    <n v="78062204"/>
    <s v="Gabriela"/>
    <s v="Ponce de leon"/>
    <s v="gabriela.poncedeleon@calbaptist.edu"/>
    <s v="California Baptist University"/>
    <d v="2025-09-11T18:35:00"/>
    <m/>
    <n v="794167"/>
    <s v="Business Administration"/>
    <s v="Masters"/>
    <n v="0"/>
    <x v="0"/>
    <s v="School of Business"/>
  </r>
  <r>
    <n v="78065389"/>
    <s v="Reagan"/>
    <s v="Villanueva"/>
    <s v="reagan.villanueva@calbaptist.edu"/>
    <s v="California Baptist University"/>
    <d v="2025-09-11T20:46:00"/>
    <m/>
    <n v="798420"/>
    <s v="Accounting"/>
    <s v="Sophomore"/>
    <n v="0"/>
    <x v="0"/>
    <s v="School of Business"/>
  </r>
  <r>
    <n v="78098684"/>
    <s v="Alexis"/>
    <s v="Barba"/>
    <s v="alexisr.herrera@calbaptist.edu"/>
    <s v="California Baptist University"/>
    <d v="2025-09-12T12:54:00"/>
    <d v="2025-09-30T12:22:00"/>
    <n v="640648"/>
    <s v="Business Administration &amp; Management"/>
    <s v="Masters"/>
    <n v="0"/>
    <x v="0"/>
    <s v="School of Business"/>
  </r>
  <r>
    <n v="78171342"/>
    <s v="Favor"/>
    <s v="Nafula Khaoya"/>
    <s v="favor.nafulakhaoya@calbaptist.edu"/>
    <s v="California Baptist University"/>
    <d v="2025-09-15T09:26:00"/>
    <d v="2025-09-30T12:05:00"/>
    <n v="791994"/>
    <s v="Business Administration"/>
    <s v="Alumni"/>
    <n v="0"/>
    <x v="0"/>
    <s v="School of Business"/>
  </r>
  <r>
    <n v="78172986"/>
    <s v="Daniel"/>
    <s v="Manibog"/>
    <s v="daniels.manibog@calbaptist.edu"/>
    <s v="California Baptist University"/>
    <d v="2025-09-15T09:40:00"/>
    <d v="2025-09-30T12:16:00"/>
    <n v="796637"/>
    <s v="Business Administration"/>
    <s v="Masters"/>
    <n v="0"/>
    <x v="0"/>
    <s v="School of Business"/>
  </r>
  <r>
    <n v="78177921"/>
    <s v="Mirna"/>
    <s v="Garcia"/>
    <s v="mirnaerendira.garcia@calbaptist.edu"/>
    <s v="California Baptist University"/>
    <d v="2025-09-15T10:20:00"/>
    <m/>
    <n v="806456"/>
    <s v="Criminal Justice"/>
    <s v="Sophomore"/>
    <n v="0"/>
    <x v="0"/>
    <s v="School of Arts and Sciences"/>
  </r>
  <r>
    <n v="78186531"/>
    <s v="Dhrunal"/>
    <s v="Patel"/>
    <s v="dhrunalghanshyambhai.patel@calbaptist.edu"/>
    <s v="California Baptist University"/>
    <d v="2025-09-15T11:26:00"/>
    <m/>
    <n v="795160"/>
    <s v="Business Administration"/>
    <s v="Masters"/>
    <n v="0"/>
    <x v="0"/>
    <s v="School of Business"/>
  </r>
  <r>
    <n v="78197664"/>
    <s v="Grace"/>
    <s v="Sacks"/>
    <s v="gracekatherine.sacks@calbaptist.edu"/>
    <s v="California Baptist University"/>
    <d v="2025-09-15T12:58:00"/>
    <m/>
    <n v="772515"/>
    <s v="Marketing"/>
    <s v="Senior"/>
    <n v="0"/>
    <x v="0"/>
    <s v="School of Business"/>
  </r>
  <r>
    <n v="78251535"/>
    <s v="Jean"/>
    <s v="Turcutto"/>
    <s v="jeanringo.turcutto@calbaptist.edu"/>
    <s v="California Baptist University"/>
    <d v="2025-09-16T09:01:00"/>
    <d v="2025-09-30T11:58:00"/>
    <n v="771816"/>
    <s v="Business Administration"/>
    <s v="Senior"/>
    <n v="0"/>
    <x v="0"/>
    <s v="School of Business"/>
  </r>
  <r>
    <n v="78283381"/>
    <s v="Mitchell"/>
    <s v="McAnany"/>
    <s v="mitchells.mcanany@calbaptist.edu"/>
    <s v="California Baptist University"/>
    <d v="2025-09-16T12:09:00"/>
    <d v="2025-09-30T11:59:00"/>
    <n v="801589"/>
    <s v="Business Administration"/>
    <s v="Freshman"/>
    <n v="0"/>
    <x v="0"/>
    <s v="School of Business"/>
  </r>
  <r>
    <n v="78290983"/>
    <s v="Sara"/>
    <s v="Svorcan"/>
    <s v="sara.svorcan@calbaptist.edu"/>
    <s v="California Baptist University"/>
    <d v="2025-09-16T13:05:00"/>
    <d v="2025-09-30T12:25:00"/>
    <n v="774574"/>
    <s v="Marketing"/>
    <s v="Junior"/>
    <n v="0"/>
    <x v="0"/>
    <s v="School of Business"/>
  </r>
  <r>
    <n v="78306855"/>
    <s v="Sarah"/>
    <s v="Impalli"/>
    <s v="sarahnoel.impalli@calbaptist.edu"/>
    <s v="California Baptist University"/>
    <d v="2025-09-16T15:26:00"/>
    <m/>
    <n v="810992"/>
    <s v="Indstrl Organiztnl Psych"/>
    <s v="Masters"/>
    <n v="0"/>
    <x v="0"/>
    <s v="School of Behavioral and Social Sciences"/>
  </r>
  <r>
    <n v="78315670"/>
    <s v="Alee"/>
    <s v="Peterson"/>
    <s v="aleemichaela.peterson@calbaptist.edu"/>
    <s v="California Baptist University"/>
    <d v="2025-09-16T17:40:00"/>
    <d v="2025-09-30T12:28:00"/>
    <n v="767374"/>
    <s v="Accounting"/>
    <s v="Senior"/>
    <n v="0"/>
    <x v="0"/>
    <s v="School of Business"/>
  </r>
  <r>
    <n v="78315702"/>
    <s v="Christopher"/>
    <s v="Gadea"/>
    <s v="christopher.gadea@calbaptist.edu"/>
    <s v="California Baptist University"/>
    <d v="2025-09-16T17:41:00"/>
    <d v="2025-09-30T12:16:00"/>
    <n v="746578"/>
    <s v="Accounting"/>
    <s v="Senior"/>
    <n v="0"/>
    <x v="0"/>
    <s v="School of Business"/>
  </r>
  <r>
    <n v="78315724"/>
    <s v="Md Naveed"/>
    <s v="Ahmed"/>
    <s v="mdnaveed.ahmed@calbaptist.edu"/>
    <s v="California Baptist University"/>
    <d v="2025-09-16T17:42:00"/>
    <d v="2025-09-30T12:44:00"/>
    <n v="796963"/>
    <s v="Information Tech Mgmt"/>
    <s v="Masters"/>
    <n v="0"/>
    <x v="0"/>
    <s v="School of Business"/>
  </r>
  <r>
    <n v="78315917"/>
    <s v="Stacy"/>
    <s v="Rendler"/>
    <s v="stacy.rendler@calbaptist.edu"/>
    <s v="California Baptist University"/>
    <d v="2025-09-16T17:46:00"/>
    <d v="2025-09-30T12:01:00"/>
    <n v="793874"/>
    <s v="Business Administration"/>
    <s v="Senior"/>
    <n v="0"/>
    <x v="0"/>
    <s v="School of Business"/>
  </r>
  <r>
    <n v="78331372"/>
    <s v="Cyrus"/>
    <s v="Damirchi"/>
    <s v="cyrus.damirchi@calbaptist.edu"/>
    <s v="California Baptist University"/>
    <d v="2025-09-17T06:59:00"/>
    <m/>
    <n v="763333"/>
    <s v="Business Administration"/>
    <s v="Sophomore"/>
    <n v="0"/>
    <x v="0"/>
    <s v="School of Business"/>
  </r>
  <r>
    <n v="78352010"/>
    <s v="Cynthia"/>
    <s v="Monsivais"/>
    <s v="cynthianayeli.monsivais@calbaptist.edu"/>
    <s v="California Baptist University"/>
    <d v="2025-09-17T09:23:00"/>
    <d v="2025-09-30T13:09:00"/>
    <n v="756583"/>
    <s v="Business Administration"/>
    <s v="Senior"/>
    <n v="0"/>
    <x v="0"/>
    <s v="School of Business"/>
  </r>
  <r>
    <n v="78365847"/>
    <s v="Christian"/>
    <s v="Lopez"/>
    <s v="christianmanuel.lopez@calbaptist.edu"/>
    <s v="California Baptist University"/>
    <d v="2025-09-17T10:21:00"/>
    <m/>
    <n v="765438"/>
    <s v="Accounting"/>
    <s v="Senior"/>
    <n v="0"/>
    <x v="0"/>
    <s v="School of Business"/>
  </r>
  <r>
    <n v="78402009"/>
    <s v="Talha Ahmed"/>
    <s v="Mohammed"/>
    <s v="talhaahmed.mohammed@calbaptist.edu"/>
    <s v="California Baptist University"/>
    <d v="2025-09-17T13:15:00"/>
    <m/>
    <n v="809804"/>
    <s v="Business Administration"/>
    <s v="Freshman"/>
    <n v="0"/>
    <x v="0"/>
    <s v="School of Business"/>
  </r>
  <r>
    <n v="78411940"/>
    <s v="Sandy"/>
    <s v="Thomas"/>
    <s v="sandy.thomas@calbaptist.edu"/>
    <s v="California Baptist University"/>
    <d v="2025-09-17T14:40:00"/>
    <d v="2025-09-30T12:06:00"/>
    <n v="773748"/>
    <s v="Computer Science"/>
    <s v="Junior"/>
    <n v="0"/>
    <x v="0"/>
    <s v="School of Engineering"/>
  </r>
  <r>
    <n v="78436782"/>
    <s v="Sirhondes"/>
    <s v="Williams V"/>
    <s v="sirhondesd.williamsv@calbaptist.edu"/>
    <s v="California Baptist University"/>
    <d v="2025-09-18T07:13:00"/>
    <m/>
    <n v="803786"/>
    <s v="Finance"/>
    <s v="Freshman"/>
    <n v="0"/>
    <x v="0"/>
    <s v="School of Business"/>
  </r>
  <r>
    <n v="78440599"/>
    <s v="Peter"/>
    <s v="Smith"/>
    <s v="peteryohanan.smith@calbaptist.edu"/>
    <s v="California Baptist University"/>
    <d v="2025-09-18T08:05:00"/>
    <d v="2025-09-30T12:14:00"/>
    <n v="781852"/>
    <s v="Philosophy, Business Administration"/>
    <s v="Sophomore"/>
    <n v="0"/>
    <x v="0"/>
    <s v="Double Major / Cross-College"/>
  </r>
  <r>
    <n v="78441487"/>
    <s v="Shivani"/>
    <s v="Patel"/>
    <s v="shivaniharsh.patel@calbaptist.edu"/>
    <s v="California Baptist University"/>
    <d v="2025-09-18T08:12:00"/>
    <m/>
    <n v="811253"/>
    <s v="Counseling Psychology"/>
    <s v="Masters"/>
    <n v="0"/>
    <x v="0"/>
    <s v="School of Behavioral and Social Sciences"/>
  </r>
  <r>
    <n v="78441696"/>
    <s v="Cesar"/>
    <s v="Lopez"/>
    <s v="cesar.lopez@calbaptist.edu"/>
    <s v="California Baptist University"/>
    <d v="2025-09-18T08:14:00"/>
    <d v="2025-09-30T13:06:00"/>
    <n v="787701"/>
    <s v="Finance, Stats and Data Analytics"/>
    <s v="Sophomore"/>
    <n v="0"/>
    <x v="0"/>
    <s v="Double Major / Cross-College"/>
  </r>
  <r>
    <n v="78464677"/>
    <s v="Alayna"/>
    <s v="Winans"/>
    <s v="alaynachristine.winans@calbaptist.edu"/>
    <s v="California Baptist University"/>
    <d v="2025-09-18T10:35:00"/>
    <m/>
    <n v="772426"/>
    <s v="Creative Writing, History"/>
    <s v="Senior"/>
    <n v="0"/>
    <x v="0"/>
    <s v="Double Major / Cross-College"/>
  </r>
  <r>
    <n v="78483974"/>
    <s v="Hunter"/>
    <s v="Arechiga"/>
    <s v="hunterj.arechiga@calbaptist.edu"/>
    <s v="California Baptist University"/>
    <d v="2025-09-18T12:57:00"/>
    <d v="2025-09-30T12:12:00"/>
    <n v="775779"/>
    <s v="Business Administration"/>
    <s v="Sophomore"/>
    <n v="0"/>
    <x v="0"/>
    <s v="School of Business"/>
  </r>
  <r>
    <n v="78489728"/>
    <s v="Bavly"/>
    <s v="Mikhaeil"/>
    <s v="bavlyy.mikhaeil@calbaptist.edu"/>
    <s v="California Baptist University"/>
    <d v="2025-09-18T13:58:00"/>
    <m/>
    <n v="728508"/>
    <s v="Organizational Leadershp"/>
    <s v="Masters"/>
    <n v="0"/>
    <x v="0"/>
    <s v="School of Business"/>
  </r>
  <r>
    <n v="78495925"/>
    <s v="Jasmine"/>
    <s v="McCullough"/>
    <s v="jasminemichelle.mccullough@calbaptist.edu"/>
    <s v="California Baptist University"/>
    <d v="2025-09-18T15:20:00"/>
    <d v="2025-09-30T12:09:00"/>
    <n v="703444"/>
    <s v="Finance"/>
    <s v="Senior"/>
    <n v="0"/>
    <x v="0"/>
    <s v="School of Business"/>
  </r>
  <r>
    <n v="78499727"/>
    <s v="Hailey"/>
    <s v="Hohmann"/>
    <s v="haileypaige.hohmann@calbaptist.edu"/>
    <s v="California Baptist University"/>
    <d v="2025-09-18T16:44:00"/>
    <d v="2025-09-30T12:08:00"/>
    <n v="776867"/>
    <s v="Anthropology, Marketing"/>
    <s v="Senior"/>
    <n v="0"/>
    <x v="0"/>
    <s v="Double Major / Cross-College"/>
  </r>
  <r>
    <n v="78503395"/>
    <s v="Vicente"/>
    <s v="Atilano"/>
    <s v="vicenteenrique.atilano@calbaptist.edu"/>
    <s v="California Baptist University"/>
    <d v="2025-09-18T18:36:00"/>
    <d v="2025-09-30T11:59:00"/>
    <n v="758346"/>
    <s v="Accounting"/>
    <s v="Senior"/>
    <n v="0"/>
    <x v="0"/>
    <s v="School of Business"/>
  </r>
  <r>
    <n v="78543887"/>
    <s v="Susan"/>
    <s v="Wardak"/>
    <s v="susan.wardak@calbaptist.edu"/>
    <s v="California Baptist University"/>
    <d v="2025-09-19T17:31:00"/>
    <m/>
    <n v="810919"/>
    <s v="Pre-Radiologic Sciences"/>
    <s v="Sophomore"/>
    <n v="0"/>
    <x v="0"/>
    <s v="School of Health Science"/>
  </r>
  <r>
    <n v="78546257"/>
    <s v="David,"/>
    <s v="Estrella"/>
    <s v="david.estrella@calbaptist.edu"/>
    <s v="California Baptist University"/>
    <d v="2025-09-19T20:38:00"/>
    <m/>
    <n v="671094"/>
    <s v="Business Administration"/>
    <s v="Doctorate"/>
    <n v="0"/>
    <x v="0"/>
    <s v="School of Business"/>
  </r>
  <r>
    <n v="78570494"/>
    <s v="Stephanie"/>
    <s v="Gutierrez"/>
    <s v="stephanie.gutierrez1@calbaptist.edu"/>
    <s v="California Baptist University"/>
    <d v="2025-09-21T20:44:00"/>
    <m/>
    <n v="812910"/>
    <s v="Business Administration"/>
    <s v="Sophomore"/>
    <n v="0"/>
    <x v="0"/>
    <s v="School of Business"/>
  </r>
  <r>
    <n v="78572309"/>
    <s v="Tiffany"/>
    <s v="Jones"/>
    <s v="tiffanyrenee.jones@calbaptist.edu"/>
    <s v="California Baptist University"/>
    <d v="2025-09-21T22:50:00"/>
    <m/>
    <n v="812967"/>
    <s v="Psychology"/>
    <s v="Junior"/>
    <n v="0"/>
    <x v="0"/>
    <s v="School of Behavioral and Social Sciences"/>
  </r>
  <r>
    <n v="78620269"/>
    <s v="Gisselle"/>
    <s v="Rivera"/>
    <s v="gisselle.rivera@calbaptist.edu"/>
    <s v="California Baptist University"/>
    <d v="2025-09-22T14:11:00"/>
    <m/>
    <n v="771672"/>
    <s v="Christian Studies, Social Work"/>
    <s v="Junior"/>
    <n v="0"/>
    <x v="0"/>
    <s v="Double Major / Cross-College"/>
  </r>
  <r>
    <n v="78630438"/>
    <s v="Liam"/>
    <s v="Smith"/>
    <s v="liamkevin.smith@calbaptist.edu"/>
    <s v="California Baptist University"/>
    <d v="2025-09-22T17:54:00"/>
    <d v="2025-09-30T13:07:00"/>
    <n v="773208"/>
    <s v="Computer Science"/>
    <s v="Sophomore"/>
    <n v="0"/>
    <x v="0"/>
    <s v="School of Engineering"/>
  </r>
  <r>
    <n v="78630440"/>
    <s v="Dheeraj"/>
    <s v="Kanneganti"/>
    <s v="dheeraj.kanneganti@calbaptist.edu"/>
    <s v="California Baptist University"/>
    <d v="2025-09-22T17:55:00"/>
    <m/>
    <n v="793857"/>
    <s v="Indstrl Organiztnl Psych"/>
    <s v="Masters"/>
    <n v="0"/>
    <x v="0"/>
    <s v="School of Behavioral and Social Sciences"/>
  </r>
  <r>
    <n v="78636124"/>
    <s v="Lauren"/>
    <s v="Nunez"/>
    <s v="lauren.nunez@calbaptist.edu"/>
    <s v="California Baptist University"/>
    <d v="2025-09-22T21:17:00"/>
    <m/>
    <n v="769100"/>
    <s v="Information Tech Mgmt"/>
    <s v="Alumni"/>
    <n v="0"/>
    <x v="0"/>
    <s v="School of Business"/>
  </r>
  <r>
    <n v="78637312"/>
    <s v="Prince"/>
    <s v="Ezeh"/>
    <s v="prince.ezeh@calbaptist.edu"/>
    <s v="California Baptist University"/>
    <d v="2025-09-22T22:20:00"/>
    <m/>
    <n v="765724"/>
    <s v="Business Administration"/>
    <s v="Senior"/>
    <n v="0"/>
    <x v="0"/>
    <s v="School of Business"/>
  </r>
  <r>
    <n v="78655813"/>
    <s v="Christy"/>
    <s v="Perez"/>
    <s v="christy.perez@calbaptist.edu"/>
    <s v="California Baptist University"/>
    <d v="2025-09-23T09:12:00"/>
    <d v="2025-09-30T13:39:00"/>
    <n v="802265"/>
    <s v="Business Administration"/>
    <s v="Masters"/>
    <n v="0"/>
    <x v="0"/>
    <s v="School of Business"/>
  </r>
  <r>
    <n v="78678289"/>
    <s v="Roxanne"/>
    <s v="Gaona"/>
    <s v="roxannemegan.gaona@calbaptist.edu"/>
    <s v="California Baptist University"/>
    <d v="2025-09-23T12:11:00"/>
    <m/>
    <n v="770282"/>
    <s v="Business Administration"/>
    <s v="Junior"/>
    <n v="0"/>
    <x v="0"/>
    <s v="School of Business"/>
  </r>
  <r>
    <n v="78678668"/>
    <s v="Frank"/>
    <s v="Trejo"/>
    <s v="frank.trejo@calbaptist.edu"/>
    <s v="California Baptist University"/>
    <d v="2025-09-23T12:14:00"/>
    <m/>
    <n v="773290"/>
    <s v="Marketing"/>
    <s v="Junior"/>
    <n v="0"/>
    <x v="0"/>
    <s v="School of Business"/>
  </r>
  <r>
    <n v="78690360"/>
    <s v="Ethan"/>
    <s v="Stiefel"/>
    <s v="ethand.stiefel@calbaptist.edu"/>
    <s v="California Baptist University"/>
    <d v="2025-09-23T14:25:00"/>
    <d v="2025-09-30T12:04:00"/>
    <n v="788858"/>
    <s v="Finance"/>
    <s v="Sophomore"/>
    <n v="0"/>
    <x v="0"/>
    <s v="School of Business"/>
  </r>
  <r>
    <n v="78692094"/>
    <s v="Aaron"/>
    <s v="Ramirez"/>
    <s v="aaron.ramirez@calbaptist.edu"/>
    <s v="California Baptist University"/>
    <d v="2025-09-23T14:50:00"/>
    <d v="2025-09-30T12:05:00"/>
    <n v="760369"/>
    <s v="Business Administration"/>
    <s v="Senior"/>
    <n v="0"/>
    <x v="0"/>
    <s v="School of Business"/>
  </r>
  <r>
    <n v="78693947"/>
    <s v="Rachel"/>
    <s v="Baggay"/>
    <s v="rachellynne.baggay@calbaptist.edu"/>
    <s v="California Baptist University"/>
    <d v="2025-09-23T15:23:00"/>
    <m/>
    <n v="437296"/>
    <s v="Business Administration"/>
    <s v="Masters"/>
    <n v="0"/>
    <x v="0"/>
    <s v="School of Business"/>
  </r>
  <r>
    <n v="78702400"/>
    <s v="Pedro"/>
    <s v="Armenta"/>
    <s v="pedro.armenta@calbaptist.edu"/>
    <s v="California Baptist University"/>
    <d v="2025-09-23T19:14:00"/>
    <d v="2025-09-30T13:48:00"/>
    <n v="533478"/>
    <s v="Marketing"/>
    <s v="Alumni"/>
    <n v="0"/>
    <x v="0"/>
    <s v="School of Business"/>
  </r>
  <r>
    <n v="78702409"/>
    <s v="Aleksander"/>
    <s v="Bialek"/>
    <s v="aleksander.bialek@calbaptist.edu"/>
    <s v="California Baptist University"/>
    <d v="2025-09-23T19:14:00"/>
    <d v="2025-09-30T12:56:00"/>
    <n v="801397"/>
    <s v="Business Administration"/>
    <s v="Masters"/>
    <n v="0"/>
    <x v="0"/>
    <s v="School of Business"/>
  </r>
  <r>
    <n v="78704208"/>
    <s v="Anthony"/>
    <s v="Venegas"/>
    <s v="anthony.venegas@calbaptist.edu"/>
    <s v="California Baptist University"/>
    <d v="2025-09-23T20:24:00"/>
    <d v="2025-09-30T12:00:00"/>
    <n v="786304"/>
    <s v="Business Administration"/>
    <s v="Alumni"/>
    <n v="0"/>
    <x v="0"/>
    <s v="School of Business"/>
  </r>
  <r>
    <n v="78707406"/>
    <s v="Kayley"/>
    <s v="Hunter"/>
    <s v="kayley.hunter@calbaptist.edu"/>
    <s v="California Baptist University"/>
    <d v="2025-09-24T00:01:00"/>
    <d v="2025-09-30T11:59:00"/>
    <n v="775059"/>
    <s v="Accounting"/>
    <s v="Sophomore"/>
    <n v="0"/>
    <x v="0"/>
    <s v="School of Business"/>
  </r>
  <r>
    <n v="78722204"/>
    <s v="Thomas"/>
    <s v="Siroky"/>
    <s v="thomashartley.siroky@calbaptist.edu"/>
    <s v="California Baptist University"/>
    <d v="2025-09-24T08:18:00"/>
    <m/>
    <n v="779999"/>
    <s v="Mechanical Engineering"/>
    <s v="Junior"/>
    <n v="0"/>
    <x v="0"/>
    <s v="School of Engineering"/>
  </r>
  <r>
    <n v="78722206"/>
    <s v="Caleb"/>
    <s v="Valcarcel"/>
    <s v="calebnathaniel.valcarcel@calbaptist.edu"/>
    <s v="California Baptist University"/>
    <d v="2025-09-24T08:18:00"/>
    <d v="2025-09-30T12:13:00"/>
    <n v="775859"/>
    <s v="Mechanical Engineering"/>
    <s v="Junior"/>
    <n v="0"/>
    <x v="0"/>
    <s v="School of Engineering"/>
  </r>
  <r>
    <n v="78724579"/>
    <s v="Pawandeep"/>
    <s v="Punian"/>
    <s v="pawandeepkaur.punian@calbaptist.edu"/>
    <s v="California Baptist University"/>
    <d v="2025-09-24T08:37:00"/>
    <d v="2025-09-30T12:13:00"/>
    <n v="792094"/>
    <s v="Accounting"/>
    <s v="Senior"/>
    <n v="0"/>
    <x v="0"/>
    <s v="School of Business"/>
  </r>
  <r>
    <n v="78724844"/>
    <s v="Lency"/>
    <s v="Galo Zelaya"/>
    <s v="lencynohemy.galozelaya@calbaptist.edu"/>
    <s v="California Baptist University"/>
    <d v="2025-09-24T08:40:00"/>
    <d v="2025-09-30T12:16:00"/>
    <n v="771148"/>
    <s v="Business Administration"/>
    <s v="Senior"/>
    <n v="0"/>
    <x v="0"/>
    <s v="School of Business"/>
  </r>
  <r>
    <n v="78731022"/>
    <s v="Emma"/>
    <s v="Gonsalves"/>
    <s v="emmajoy.gonsalves@calbaptist.edu"/>
    <s v="California Baptist University"/>
    <d v="2025-09-24T09:19:00"/>
    <m/>
    <n v="771449"/>
    <s v="Business Administration"/>
    <s v="Senior"/>
    <n v="0"/>
    <x v="0"/>
    <s v="School of Business"/>
  </r>
  <r>
    <n v="78731854"/>
    <s v="Grace"/>
    <s v="Chi"/>
    <s v="graceh.chi@calbaptist.edu"/>
    <s v="California Baptist University"/>
    <d v="2025-09-24T09:25:00"/>
    <d v="2025-09-30T12:05:00"/>
    <n v="791714"/>
    <s v="Marketing"/>
    <s v="Sophomore"/>
    <n v="0"/>
    <x v="0"/>
    <s v="School of Business"/>
  </r>
  <r>
    <n v="78746901"/>
    <s v="Olivia"/>
    <s v="Falls"/>
    <s v="oliviachase.falls@calbaptist.edu"/>
    <s v="California Baptist University"/>
    <d v="2025-09-24T10:44:00"/>
    <m/>
    <n v="772422"/>
    <s v="Business Administration"/>
    <s v="Junior"/>
    <n v="0"/>
    <x v="0"/>
    <s v="School of Business"/>
  </r>
  <r>
    <n v="78748226"/>
    <s v="Abby"/>
    <s v="Daugherty"/>
    <s v="abby.daugherty@calbaptist.edu"/>
    <s v="California Baptist University"/>
    <d v="2025-09-24T10:51:00"/>
    <d v="2025-09-30T12:58:00"/>
    <n v="808897"/>
    <s v="Marketing"/>
    <s v="Freshman"/>
    <n v="0"/>
    <x v="0"/>
    <s v="School of Business"/>
  </r>
  <r>
    <n v="78748554"/>
    <s v="Olivia"/>
    <s v="Spartos"/>
    <s v="olivial.spartos@calbaptist.edu"/>
    <s v="California Baptist University"/>
    <d v="2025-09-24T10:53:00"/>
    <m/>
    <n v="787649"/>
    <s v="Psychology, Business Administration"/>
    <s v="Sophomore"/>
    <n v="0"/>
    <x v="0"/>
    <s v="Double Major / Cross-College"/>
  </r>
  <r>
    <n v="78748665"/>
    <s v="Gabriel"/>
    <s v="Martinez"/>
    <s v="gabriela.martinez2@calbaptist.edu"/>
    <s v="California Baptist University"/>
    <d v="2025-09-24T10:53:00"/>
    <m/>
    <n v="803150"/>
    <s v="Exercise Science"/>
    <s v="Freshman"/>
    <n v="0"/>
    <x v="0"/>
    <s v="School of Health Science"/>
  </r>
  <r>
    <n v="78748940"/>
    <s v="Ulysses"/>
    <s v="Becerra"/>
    <s v="ulysses.becerra@calbaptist.edu"/>
    <s v="California Baptist University"/>
    <d v="2025-09-24T10:54:00"/>
    <m/>
    <n v="784158"/>
    <s v="Business Administration"/>
    <s v="Sophomore"/>
    <n v="0"/>
    <x v="0"/>
    <s v="School of Business"/>
  </r>
  <r>
    <n v="78759204"/>
    <s v="Samantha"/>
    <s v="Herrera"/>
    <s v="samanthaayleen.herrera@calbaptist.edu"/>
    <s v="California Baptist University"/>
    <d v="2025-09-24T11:53:00"/>
    <d v="2025-09-30T12:00:00"/>
    <n v="802745"/>
    <s v="Finance"/>
    <s v="Freshman"/>
    <n v="0"/>
    <x v="0"/>
    <s v="School of Business"/>
  </r>
  <r>
    <n v="78761552"/>
    <s v="Adelaide"/>
    <s v="Conchas"/>
    <s v="adelaide.conchas@calbaptist.edu"/>
    <s v="California Baptist University"/>
    <d v="2025-09-24T12:08:00"/>
    <d v="2025-09-30T12:03:00"/>
    <n v="768296"/>
    <s v="Marketing"/>
    <s v="Senior"/>
    <n v="0"/>
    <x v="0"/>
    <s v="School of Business"/>
  </r>
  <r>
    <n v="78761572"/>
    <s v="Marissa"/>
    <s v="Rodarte"/>
    <s v="marissa.rodarte@calbaptist.edu"/>
    <s v="California Baptist University"/>
    <d v="2025-09-24T12:08:00"/>
    <d v="2025-09-30T12:03:00"/>
    <n v="764236"/>
    <s v="Marketing"/>
    <s v="Junior"/>
    <n v="0"/>
    <x v="0"/>
    <s v="School of Business"/>
  </r>
  <r>
    <n v="78767241"/>
    <s v="Jasmine"/>
    <s v="Aldama"/>
    <s v="jasmine.aldama@calbaptist.edu"/>
    <s v="California Baptist University"/>
    <d v="2025-09-24T12:55:00"/>
    <d v="2025-09-30T12:41:00"/>
    <n v="742666"/>
    <s v="Philosophy, Business Administration"/>
    <s v="Junior"/>
    <n v="0"/>
    <x v="0"/>
    <s v="Double Major / Cross-College"/>
  </r>
  <r>
    <n v="78772154"/>
    <s v="Alan"/>
    <s v="Gutierrez"/>
    <s v="alan.gutierrez@calbaptist.edu"/>
    <s v="California Baptist University"/>
    <d v="2025-09-24T13:20:00"/>
    <d v="2025-09-30T12:44:00"/>
    <n v="758919"/>
    <s v="Accounting"/>
    <s v="Senior"/>
    <n v="0"/>
    <x v="0"/>
    <s v="School of Business"/>
  </r>
  <r>
    <n v="78778480"/>
    <s v="Jessica"/>
    <s v="Ramirez"/>
    <s v="jessicatrinity.ramirez@calbaptist.edu"/>
    <s v="California Baptist University"/>
    <d v="2025-09-24T14:40:00"/>
    <m/>
    <n v="805732"/>
    <s v="Accounting"/>
    <s v="Junior"/>
    <n v="0"/>
    <x v="0"/>
    <s v="School of Business"/>
  </r>
  <r>
    <n v="78787918"/>
    <s v="Jose"/>
    <s v="Lopez"/>
    <s v="josethomas.lopez@calbaptist.edu"/>
    <s v="California Baptist University"/>
    <d v="2025-09-24T17:43:00"/>
    <m/>
    <n v="795956"/>
    <s v="Finance"/>
    <s v="Sophomore"/>
    <n v="0"/>
    <x v="0"/>
    <s v="School of Business"/>
  </r>
  <r>
    <n v="78787932"/>
    <s v="Seth"/>
    <s v="Browning"/>
    <s v="sethj.browning@calbaptist.edu"/>
    <s v="California Baptist University"/>
    <d v="2025-09-24T17:44:00"/>
    <m/>
    <n v="786576"/>
    <s v="Computer Science"/>
    <s v="Sophomore"/>
    <n v="0"/>
    <x v="0"/>
    <s v="School of Engineering"/>
  </r>
  <r>
    <n v="78789276"/>
    <s v="Jason"/>
    <s v="James"/>
    <s v="jasonalan.james@calbaptist.edu"/>
    <s v="California Baptist University"/>
    <d v="2025-09-24T18:30:00"/>
    <m/>
    <n v="796839"/>
    <s v="Computer Info Technology"/>
    <s v="Senior"/>
    <n v="0"/>
    <x v="0"/>
    <s v="School of Engineering"/>
  </r>
  <r>
    <n v="78792516"/>
    <s v="Richard"/>
    <s v="Iniguez"/>
    <s v="richard.iniguez@calbaptist.edu"/>
    <s v="California Baptist University"/>
    <d v="2025-09-24T20:50:00"/>
    <m/>
    <n v="785060"/>
    <s v="Accounting"/>
    <s v="Sophomore"/>
    <n v="0"/>
    <x v="0"/>
    <s v="School of Business"/>
  </r>
  <r>
    <n v="78808101"/>
    <s v="Nicole"/>
    <s v="Marston"/>
    <s v="nicolesierra.marston@calbaptist.edu"/>
    <s v="California Baptist University"/>
    <d v="2025-09-25T08:26:00"/>
    <m/>
    <n v="759698"/>
    <s v="Political Science, Business Administration"/>
    <s v="Senior"/>
    <n v="0"/>
    <x v="0"/>
    <s v="Double Major / Cross-College"/>
  </r>
  <r>
    <n v="78813145"/>
    <s v="Brennan"/>
    <s v="Sams"/>
    <s v="brennanmichael.sams@calbaptist.edu"/>
    <s v="California Baptist University"/>
    <d v="2025-09-25T09:01:00"/>
    <d v="2025-09-30T12:15:00"/>
    <n v="778186"/>
    <s v="Business Administration"/>
    <s v="Senior"/>
    <n v="0"/>
    <x v="0"/>
    <s v="School of Business"/>
  </r>
  <r>
    <n v="78815179"/>
    <s v="Michael"/>
    <s v="Vass"/>
    <s v="michaelbryan.vass@calbaptist.edu"/>
    <s v="California Baptist University"/>
    <d v="2025-09-25T09:12:00"/>
    <d v="2025-09-30T11:59:00"/>
    <n v="771899"/>
    <s v="Creative Writing, Accounting"/>
    <s v="Junior"/>
    <n v="0"/>
    <x v="0"/>
    <s v="Double Major / Cross-College"/>
  </r>
  <r>
    <n v="78819882"/>
    <s v="Connor"/>
    <s v="Berliner"/>
    <s v="connorjosel.berliner@calbaptist.edu"/>
    <s v="California Baptist University"/>
    <d v="2025-09-25T09:37:00"/>
    <m/>
    <n v="778243"/>
    <s v="Computer Science"/>
    <s v="Junior"/>
    <n v="0"/>
    <x v="0"/>
    <s v="School of Engineering"/>
  </r>
  <r>
    <n v="78821197"/>
    <s v="Minyoung"/>
    <s v="Jung"/>
    <s v="minyoung.jung@calbaptist.edu"/>
    <s v="California Baptist University"/>
    <d v="2025-09-25T09:44:00"/>
    <d v="2025-09-30T13:22:00"/>
    <n v="798012"/>
    <s v="Christian Studies, Accounting"/>
    <s v="Freshman"/>
    <n v="0"/>
    <x v="0"/>
    <s v="Double Major / Cross-College"/>
  </r>
  <r>
    <n v="78842942"/>
    <s v="Evan"/>
    <s v="Guerin"/>
    <s v="evan.guerin@calbaptist.edu"/>
    <s v="California Baptist University"/>
    <d v="2025-09-25T11:54:00"/>
    <d v="2025-09-30T12:00:00"/>
    <n v="769890"/>
    <s v="Accounting"/>
    <s v="Senior"/>
    <n v="0"/>
    <x v="0"/>
    <s v="School of Business"/>
  </r>
  <r>
    <n v="78857042"/>
    <s v="Adam"/>
    <s v="Myers"/>
    <s v="a-myers@cox.net"/>
    <s v="California Baptist University"/>
    <d v="2025-09-25T13:49:00"/>
    <d v="2025-09-30T12:22:00"/>
    <n v="794420"/>
    <s v="Accounting"/>
    <s v="Sophomore"/>
    <n v="0"/>
    <x v="0"/>
    <s v="School of Business"/>
  </r>
  <r>
    <n v="78862034"/>
    <s v="Mikaela"/>
    <s v="Reynaga"/>
    <s v="mikaelag.reynaga@calbaptist.edu"/>
    <s v="California Baptist University"/>
    <d v="2025-09-25T15:14:00"/>
    <m/>
    <n v="757361"/>
    <s v="Business Administration"/>
    <s v="Senior"/>
    <n v="0"/>
    <x v="0"/>
    <s v="School of Business"/>
  </r>
  <r>
    <n v="78868360"/>
    <s v="Logan"/>
    <s v="Thompson"/>
    <s v="loganchristian.thompson@calbaptist.edu"/>
    <s v="California Baptist University"/>
    <d v="2025-09-25T17:43:00"/>
    <d v="2025-09-30T13:13:00"/>
    <n v="775362"/>
    <s v="Business Administration"/>
    <s v="Junior"/>
    <n v="0"/>
    <x v="0"/>
    <s v="School of Business"/>
  </r>
  <r>
    <n v="78868843"/>
    <s v="Mischa"/>
    <s v="Mathieu"/>
    <s v="mischamarie.mathieu@calbaptist.edu"/>
    <s v="California Baptist University"/>
    <d v="2025-09-25T18:02:00"/>
    <d v="2025-09-30T12:17:00"/>
    <n v="773956"/>
    <s v="Business Administration"/>
    <s v="Junior"/>
    <n v="0"/>
    <x v="0"/>
    <s v="School of Business"/>
  </r>
  <r>
    <n v="78871694"/>
    <s v="Alyssa"/>
    <s v="Malinowski"/>
    <s v="alyssataylor.malinowski@calbaptist.edu"/>
    <s v="California Baptist University"/>
    <d v="2025-09-25T20:08:00"/>
    <d v="2025-09-30T11:56:00"/>
    <n v="790865"/>
    <s v="Business Administration"/>
    <s v="Junior"/>
    <n v="0"/>
    <x v="0"/>
    <s v="School of Business"/>
  </r>
  <r>
    <n v="78880474"/>
    <s v="Kyle"/>
    <s v="Baiza"/>
    <s v="kylejoseph.baiza@calbaptist.edu"/>
    <s v="California Baptist University"/>
    <d v="2025-09-26T08:26:00"/>
    <d v="2025-09-30T12:03:00"/>
    <n v="757997"/>
    <s v="Business Administration"/>
    <s v="Senior"/>
    <n v="0"/>
    <x v="0"/>
    <s v="School of Business"/>
  </r>
  <r>
    <n v="78890995"/>
    <s v="Elisha"/>
    <s v="Cadaing"/>
    <s v="elishayoung.cadaing@calbaptist.edu"/>
    <s v="California Baptist University"/>
    <d v="2025-09-26T10:52:00"/>
    <m/>
    <n v="796717"/>
    <s v="Finance"/>
    <s v="Freshman"/>
    <n v="0"/>
    <x v="0"/>
    <s v="School of Business"/>
  </r>
  <r>
    <n v="78895918"/>
    <s v="Kyle"/>
    <s v="Thomas"/>
    <s v="kylem.thomas@calbaptist.edu"/>
    <s v="California Baptist University"/>
    <d v="2025-09-26T12:02:00"/>
    <m/>
    <n v="784147"/>
    <s v="Finance"/>
    <s v="Sophomore"/>
    <n v="0"/>
    <x v="0"/>
    <s v="School of Business"/>
  </r>
  <r>
    <n v="78899253"/>
    <s v="Angelina"/>
    <s v="Rodriguez"/>
    <s v="angelinajoanna.rodriguez@calbaptist.edu"/>
    <s v="California Baptist University"/>
    <d v="2025-09-26T13:15:00"/>
    <m/>
    <n v="763106"/>
    <s v="Psychology"/>
    <s v="Senior"/>
    <n v="0"/>
    <x v="0"/>
    <s v="School of Behavioral and Social Sciences"/>
  </r>
  <r>
    <n v="78899309"/>
    <s v="Iris"/>
    <s v="Contreras"/>
    <s v="irisy.contreras@calbaptist.edu"/>
    <s v="California Baptist University"/>
    <d v="2025-09-26T13:17:00"/>
    <m/>
    <n v="760213"/>
    <s v="Communication Studies"/>
    <s v="Senior"/>
    <n v="0"/>
    <x v="0"/>
    <s v="School of Arts and Sciences"/>
  </r>
  <r>
    <n v="78903374"/>
    <s v="Sarah"/>
    <s v="Esterline"/>
    <s v="sarahlynn.esterline@calbaptist.edu"/>
    <s v="California Baptist University"/>
    <d v="2025-09-26T14:48:00"/>
    <d v="2025-09-30T12:03:00"/>
    <n v="762161"/>
    <s v="Business Administration"/>
    <s v="Senior"/>
    <n v="0"/>
    <x v="0"/>
    <s v="School of Business"/>
  </r>
  <r>
    <n v="78907697"/>
    <s v="Anela"/>
    <s v="Encinas"/>
    <s v="anelaz.encinas@calbaptist.edu"/>
    <s v="California Baptist University"/>
    <d v="2025-09-26T19:48:00"/>
    <m/>
    <n v="728128"/>
    <s v="Business Administration"/>
    <s v="Alumni"/>
    <n v="0"/>
    <x v="0"/>
    <s v="School of Business"/>
  </r>
  <r>
    <n v="78909001"/>
    <s v="Martha"/>
    <s v="Maduena"/>
    <s v="marthakarlet.maduena@calbaptist.edu"/>
    <s v="California Baptist University"/>
    <d v="2025-09-27T00:00:00"/>
    <d v="2025-09-30T12:51:00"/>
    <n v="804011"/>
    <s v="Accounting"/>
    <s v="Junior"/>
    <n v="0"/>
    <x v="0"/>
    <s v="School of Business"/>
  </r>
  <r>
    <n v="78914233"/>
    <s v="Gabriel"/>
    <s v="Schumm"/>
    <s v="gabrielrodi.schumm@calbaptist.edu"/>
    <s v="California Baptist University"/>
    <d v="2025-09-27T15:41:00"/>
    <d v="2025-09-30T12:10:00"/>
    <n v="810843"/>
    <s v="Business Administration"/>
    <s v="Masters"/>
    <n v="0"/>
    <x v="0"/>
    <s v="School of Business"/>
  </r>
  <r>
    <n v="78914338"/>
    <s v="Vivien"/>
    <s v="Verdin"/>
    <s v="verdinvivien18@gmail.com"/>
    <s v="California Baptist University"/>
    <d v="2025-09-27T15:55:00"/>
    <d v="2025-09-30T12:01:00"/>
    <n v="773049"/>
    <s v="Business Administration"/>
    <s v="Junior"/>
    <n v="0"/>
    <x v="0"/>
    <s v="School of Business"/>
  </r>
  <r>
    <n v="78917227"/>
    <s v="Asiyah"/>
    <s v="Edwards"/>
    <s v="asiyahr.edwards@calbaptist.edu"/>
    <s v="California Baptist University"/>
    <d v="2025-09-27T21:31:00"/>
    <d v="2025-09-30T11:58:00"/>
    <n v="798824"/>
    <s v="Finance"/>
    <s v="Freshman"/>
    <n v="0"/>
    <x v="0"/>
    <s v="School of Business"/>
  </r>
  <r>
    <n v="78921759"/>
    <s v="Jazmine"/>
    <s v="Velazquez"/>
    <s v="jazmine.velazquez@calbaptist.edu"/>
    <s v="California Baptist University"/>
    <d v="2025-09-28T11:22:00"/>
    <d v="2025-09-30T11:58:00"/>
    <n v="756596"/>
    <s v="Business Administration"/>
    <s v="Senior"/>
    <n v="0"/>
    <x v="0"/>
    <s v="School of Business"/>
  </r>
  <r>
    <n v="78922290"/>
    <s v="Edel"/>
    <s v="Kiprop"/>
    <s v="edelchepkemboi.kiprop@calbaptist.edu"/>
    <s v="California Baptist University"/>
    <d v="2025-09-28T11:57:00"/>
    <m/>
    <n v="809065"/>
    <s v="Computer Science"/>
    <s v="Masters"/>
    <n v="0"/>
    <x v="0"/>
    <s v="School of Engineering"/>
  </r>
  <r>
    <n v="78929841"/>
    <s v="Jeruson Paul"/>
    <s v="Chinnathambi"/>
    <s v="jerusonpaul.chinnathambi@calbaptist.edu"/>
    <s v="California Baptist University"/>
    <d v="2025-09-28T19:07:00"/>
    <d v="2025-09-30T12:28:00"/>
    <n v="806425"/>
    <s v="Business Administration"/>
    <s v="Masters"/>
    <n v="0"/>
    <x v="0"/>
    <s v="School of Business"/>
  </r>
  <r>
    <n v="78959238"/>
    <s v="Nathan"/>
    <s v="King"/>
    <s v="nathana.king@calbaptist.edu"/>
    <s v="California Baptist University"/>
    <d v="2025-09-29T10:53:00"/>
    <d v="2025-09-30T12:05:00"/>
    <n v="794613"/>
    <s v="Finance"/>
    <s v="Sophomore"/>
    <n v="0"/>
    <x v="0"/>
    <s v="School of Business"/>
  </r>
  <r>
    <n v="78959389"/>
    <s v="Shane"/>
    <s v="Sodia"/>
    <s v="shanepatrick.sodia@calbaptist.edu"/>
    <s v="California Baptist University"/>
    <d v="2025-09-29T10:54:00"/>
    <d v="2025-09-30T12:39:00"/>
    <n v="720461"/>
    <s v="Business Administration"/>
    <s v="Senior"/>
    <n v="0"/>
    <x v="0"/>
    <s v="School of Business"/>
  </r>
  <r>
    <n v="78961964"/>
    <s v="Lin"/>
    <s v="Zuo"/>
    <s v="lin.zuo@calbaptist.edu"/>
    <s v="California Baptist University"/>
    <d v="2025-09-29T11:20:00"/>
    <m/>
    <n v="768936"/>
    <s v="Business Administration"/>
    <s v="Masters"/>
    <n v="0"/>
    <x v="0"/>
    <s v="School of Business"/>
  </r>
  <r>
    <n v="78963196"/>
    <s v="Briana"/>
    <s v="Alejandre"/>
    <s v="brianacrystal.alejandre@calbaptist.edu"/>
    <s v="California Baptist University"/>
    <d v="2025-09-29T11:33:00"/>
    <d v="2025-09-30T12:23:00"/>
    <n v="792238"/>
    <s v="Business Administration"/>
    <s v="Junior"/>
    <n v="0"/>
    <x v="0"/>
    <s v="School of Business"/>
  </r>
  <r>
    <n v="78965580"/>
    <s v="Helen"/>
    <s v="Caicedo"/>
    <s v="helen.caicedo@calbaptist.edu"/>
    <s v="California Baptist University"/>
    <d v="2025-09-29T11:58:00"/>
    <m/>
    <n v="809581"/>
    <s v="Accounting"/>
    <s v="Senior"/>
    <n v="0"/>
    <x v="0"/>
    <s v="School of Business"/>
  </r>
  <r>
    <n v="78966807"/>
    <s v="Brooke"/>
    <s v="Shirley"/>
    <s v="brooken.shirley@calbaptist.edu"/>
    <s v="California Baptist University"/>
    <d v="2025-09-29T12:07:00"/>
    <d v="2025-09-30T12:02:00"/>
    <n v="784742"/>
    <s v="Business Administration"/>
    <s v="Sophomore"/>
    <n v="0"/>
    <x v="0"/>
    <s v="School of Business"/>
  </r>
  <r>
    <n v="78967647"/>
    <s v="Gus"/>
    <s v="McEvoy"/>
    <s v="gusronald.mcevoy@calbaptist.edu"/>
    <s v="California Baptist University"/>
    <d v="2025-09-29T12:15:00"/>
    <m/>
    <n v="773697"/>
    <s v="Marketing"/>
    <s v="Senior"/>
    <n v="0"/>
    <x v="0"/>
    <s v="School of Business"/>
  </r>
  <r>
    <n v="78967912"/>
    <s v="Presley"/>
    <s v="Jacobsen"/>
    <s v="presleyrebecca.jacobsen@calbaptist.edu"/>
    <s v="California Baptist University"/>
    <d v="2025-09-29T12:17:00"/>
    <d v="2025-09-30T12:05:00"/>
    <n v="757055"/>
    <s v="Business Administration"/>
    <s v="Senior"/>
    <n v="0"/>
    <x v="0"/>
    <s v="School of Business"/>
  </r>
  <r>
    <n v="78974687"/>
    <s v="Brigette"/>
    <s v="Garcia"/>
    <s v="brigette.garcia@calbaptist.edu"/>
    <s v="California Baptist University"/>
    <d v="2025-09-29T13:33:00"/>
    <d v="2025-09-30T12:28:00"/>
    <n v="781769"/>
    <s v="Accounting"/>
    <s v="Senior"/>
    <n v="0"/>
    <x v="0"/>
    <s v="School of Business"/>
  </r>
  <r>
    <n v="78976859"/>
    <s v="Noah"/>
    <s v="DeMent"/>
    <s v="noahedward.dement@calbaptist.edu"/>
    <s v="California Baptist University"/>
    <d v="2025-09-29T14:02:00"/>
    <d v="2025-09-30T12:28:00"/>
    <n v="743062"/>
    <s v="Software Engineering"/>
    <s v="Alumni"/>
    <n v="0"/>
    <x v="0"/>
    <s v="School of Engineering"/>
  </r>
  <r>
    <n v="78980291"/>
    <s v="Brooke"/>
    <s v="Wagner"/>
    <s v="brookekelly.wagner@calbaptist.edu"/>
    <s v="California Baptist University"/>
    <d v="2025-09-29T15:01:00"/>
    <m/>
    <n v="782170"/>
    <s v="Business Administration"/>
    <s v="Senior"/>
    <n v="0"/>
    <x v="0"/>
    <s v="School of Business"/>
  </r>
  <r>
    <n v="78982335"/>
    <s v="Riya"/>
    <s v="Darji"/>
    <s v="riyalalabhai.darji@calbaptist.edu"/>
    <s v="California Baptist University"/>
    <d v="2025-09-29T15:39:00"/>
    <d v="2025-09-30T12:10:00"/>
    <n v="767393"/>
    <s v="Information Tech Mgmt"/>
    <s v="Masters"/>
    <n v="0"/>
    <x v="0"/>
    <s v="School of Business"/>
  </r>
  <r>
    <n v="78982634"/>
    <s v="Luke"/>
    <s v="Myers"/>
    <s v="lukethomas.myers@calbaptist.edu"/>
    <s v="California Baptist University"/>
    <d v="2025-09-29T15:45:00"/>
    <d v="2025-09-30T13:28:00"/>
    <n v="794423"/>
    <s v="Business Administration"/>
    <s v="Sophomore"/>
    <n v="0"/>
    <x v="0"/>
    <s v="School of Business"/>
  </r>
  <r>
    <n v="78988620"/>
    <s v="Les"/>
    <s v="Higgins"/>
    <s v="lesbrooks.higgins@calbaptist.edu"/>
    <s v="California Baptist University"/>
    <d v="2025-09-29T18:21:00"/>
    <d v="2025-09-30T11:57:00"/>
    <n v="767549"/>
    <s v="Business Administration"/>
    <s v="Senior"/>
    <n v="0"/>
    <x v="0"/>
    <s v="School of Business"/>
  </r>
  <r>
    <n v="78989633"/>
    <s v="Miranda"/>
    <s v="Leyvas"/>
    <s v="miranda.leyvas@calbaptist.edu"/>
    <s v="California Baptist University"/>
    <d v="2025-09-29T18:56:00"/>
    <d v="2025-09-30T12:52:00"/>
    <n v="809611"/>
    <s v="Accounting"/>
    <s v="Senior"/>
    <n v="0"/>
    <x v="0"/>
    <s v="School of Business"/>
  </r>
  <r>
    <n v="78990050"/>
    <s v="George"/>
    <s v="Valenzuela"/>
    <s v="georgeemilio.valenzuela@calbaptist.edu"/>
    <s v="California Baptist University"/>
    <d v="2025-09-29T19:12:00"/>
    <d v="2025-09-30T12:05:00"/>
    <n v="788440"/>
    <s v="Business Administration"/>
    <s v="Sophomore"/>
    <n v="0"/>
    <x v="0"/>
    <s v="School of Business"/>
  </r>
  <r>
    <n v="78990814"/>
    <s v="Berenice"/>
    <s v="Santana"/>
    <s v="berenice.santana@calbaptist.edu"/>
    <s v="California Baptist University"/>
    <d v="2025-09-29T19:45:00"/>
    <d v="2025-09-30T12:16:00"/>
    <n v="793920"/>
    <s v="Behavioral Science, Criminal Justice"/>
    <s v="Sophomore"/>
    <n v="0"/>
    <x v="0"/>
    <s v="Double Major / Cross-College"/>
  </r>
  <r>
    <n v="78992494"/>
    <s v="Bernard"/>
    <s v="Lobe"/>
    <s v="bernardmetombe.lobe@calbaptist.edu"/>
    <s v="California Baptist University"/>
    <d v="2025-09-29T21:07:00"/>
    <d v="2025-09-30T11:57:00"/>
    <n v="810976"/>
    <s v="Leadership Studies"/>
    <s v="Doctorate"/>
    <n v="0"/>
    <x v="0"/>
    <s v="School of Business"/>
  </r>
  <r>
    <n v="78992503"/>
    <s v="Caleb"/>
    <s v="Reading"/>
    <s v="caleb.reading@calbaptist.edu"/>
    <s v="California Baptist University"/>
    <d v="2025-09-29T21:08:00"/>
    <d v="2025-09-30T12:02:00"/>
    <n v="781804"/>
    <s v="Accounting"/>
    <s v="Sophomore"/>
    <n v="0"/>
    <x v="0"/>
    <s v="School of Business"/>
  </r>
  <r>
    <n v="78994098"/>
    <s v="Trilby"/>
    <s v="Hellwich"/>
    <s v="trilbyjoanna.hellwich@calbaptist.edu"/>
    <s v="California Baptist University"/>
    <d v="2025-09-29T23:15:00"/>
    <d v="2025-09-30T12:12:00"/>
    <n v="760398"/>
    <s v="Accounting"/>
    <s v="Senior"/>
    <n v="0"/>
    <x v="0"/>
    <s v="School of Business"/>
  </r>
  <r>
    <n v="78994409"/>
    <s v="Aden"/>
    <s v="Moreno"/>
    <s v="adenjames.moreno@calbaptist.edu"/>
    <s v="California Baptist University"/>
    <d v="2025-09-30T00:01:00"/>
    <d v="2025-09-30T12:18:00"/>
    <n v="776759"/>
    <s v="Finance"/>
    <s v="Junior"/>
    <n v="0"/>
    <x v="0"/>
    <s v="School of Business"/>
  </r>
  <r>
    <n v="79010012"/>
    <s v="Gannon"/>
    <s v="Jones"/>
    <s v="gannonmichael.jones@calbaptist.edu"/>
    <s v="California Baptist University"/>
    <d v="2025-09-30T08:47:00"/>
    <d v="2025-09-30T12:10:00"/>
    <n v="776123"/>
    <s v="Finance"/>
    <s v="Sophomore"/>
    <n v="0"/>
    <x v="0"/>
    <s v="School of Business"/>
  </r>
  <r>
    <n v="79010116"/>
    <s v="Michael"/>
    <s v="Padilla"/>
    <s v="michaela.padilla@calbaptist.edu"/>
    <s v="California Baptist University"/>
    <d v="2025-09-30T08:48:00"/>
    <m/>
    <n v="789295"/>
    <s v="Finance"/>
    <s v="Sophomore"/>
    <n v="0"/>
    <x v="0"/>
    <s v="School of Business"/>
  </r>
  <r>
    <n v="79018951"/>
    <s v="Anthony"/>
    <s v="Osorio"/>
    <s v="anthonylopez.osorio@calbaptist.edu"/>
    <s v="California Baptist University"/>
    <d v="2025-09-30T09:54:00"/>
    <d v="2025-09-30T11:59:00"/>
    <n v="754882"/>
    <s v="Finance"/>
    <s v="Senior"/>
    <n v="0"/>
    <x v="0"/>
    <s v="School of Business"/>
  </r>
  <r>
    <n v="79025212"/>
    <s v="Katie"/>
    <s v="Estrada"/>
    <s v="katie.estrada@calbaptist.edu"/>
    <s v="California Baptist University"/>
    <d v="2025-09-30T10:41:00"/>
    <d v="2025-09-30T12:06:00"/>
    <n v="771452"/>
    <s v="Business Administration"/>
    <s v="Junior"/>
    <n v="0"/>
    <x v="0"/>
    <s v="School of Business"/>
  </r>
  <r>
    <n v="79027760"/>
    <s v="Allexandria"/>
    <s v="Smith"/>
    <s v="allexandrianicole.smith@calbaptist.edu"/>
    <s v="California Baptist University"/>
    <d v="2025-09-30T11:03:00"/>
    <d v="2025-09-30T13:16:00"/>
    <n v="642964"/>
    <s v="Healthcare Admin &amp; Mgmt"/>
    <s v="Alumni"/>
    <n v="0"/>
    <x v="0"/>
    <s v="School of Health Science"/>
  </r>
  <r>
    <n v="79028624"/>
    <s v="Joseph"/>
    <s v="Muganza"/>
    <s v="joseph.muganza@calbaptist.edu"/>
    <s v="California Baptist University"/>
    <m/>
    <d v="2025-09-30T11:09:00"/>
    <n v="762822"/>
    <s v="Business Administration"/>
    <s v="Masters"/>
    <n v="0"/>
    <x v="0"/>
    <s v="School of Business"/>
  </r>
  <r>
    <n v="79031548"/>
    <s v="Rebecca"/>
    <s v="Lee"/>
    <s v="rebeccanoel.lee@calbaptist.edu"/>
    <s v="California Baptist University"/>
    <d v="2025-09-30T11:32:00"/>
    <d v="2025-09-30T11:58:00"/>
    <n v="789404"/>
    <s v="Marketing"/>
    <s v="Senior"/>
    <n v="0"/>
    <x v="0"/>
    <s v="School of Business"/>
  </r>
  <r>
    <n v="79034816"/>
    <s v="Donnovan"/>
    <s v="Rogers"/>
    <s v="donrog2004@gmail.com"/>
    <s v="California Baptist University"/>
    <m/>
    <d v="2025-09-30T11:57:00"/>
    <n v="600097"/>
    <s v="Accounting"/>
    <s v="Alumni"/>
    <n v="0"/>
    <x v="0"/>
    <s v="School of Business"/>
  </r>
  <r>
    <n v="79034824"/>
    <s v="Rafaela"/>
    <s v="De Figueiredo"/>
    <s v="rafaelagois.defigueiredo@calbaptist.edu"/>
    <s v="California Baptist University"/>
    <m/>
    <d v="2025-09-30T11:57:00"/>
    <n v="756071"/>
    <s v="Political Science"/>
    <s v="Senior"/>
    <n v="0"/>
    <x v="0"/>
    <s v="School of Arts and Sciences"/>
  </r>
  <r>
    <n v="79034862"/>
    <s v="Natalie"/>
    <s v="Rivas"/>
    <s v="nataliehope.rivas@calbaptist.edu"/>
    <s v="California Baptist University"/>
    <m/>
    <d v="2025-09-30T11:57:00"/>
    <n v="767915"/>
    <s v="Political Science"/>
    <s v="Senior"/>
    <n v="0"/>
    <x v="0"/>
    <s v="School of Arts and Sciences"/>
  </r>
  <r>
    <n v="79034903"/>
    <s v="Mark"/>
    <s v="Tran"/>
    <s v="mark.tran@calbaptist.edu"/>
    <s v="California Baptist University"/>
    <m/>
    <d v="2025-09-30T11:57:00"/>
    <n v="806385"/>
    <s v="Accounting"/>
    <s v="Junior"/>
    <n v="0"/>
    <x v="0"/>
    <s v="School of Business"/>
  </r>
  <r>
    <n v="79034916"/>
    <s v="Ki-Sang"/>
    <s v="Park"/>
    <s v="kisang.park@calbaptist.edu"/>
    <s v="California Baptist University"/>
    <m/>
    <d v="2025-09-30T11:57:00"/>
    <n v="741454"/>
    <s v="Philosophy, Accounting"/>
    <s v="Sophomore"/>
    <n v="0"/>
    <x v="0"/>
    <s v="Double Major / Cross-College"/>
  </r>
  <r>
    <n v="79034931"/>
    <s v="Cole"/>
    <s v="Thomas"/>
    <s v="colemitchell.thomas@calbaptist.edu"/>
    <s v="California Baptist University"/>
    <m/>
    <d v="2025-09-30T11:57:00"/>
    <n v="796607"/>
    <s v="Business Administration"/>
    <s v="Senior"/>
    <n v="0"/>
    <x v="0"/>
    <s v="School of Business"/>
  </r>
  <r>
    <n v="79035067"/>
    <s v="Sh'leah"/>
    <s v="Johnson"/>
    <s v="shleahcherylyn.johnson@calbaptist.edu"/>
    <s v="California Baptist University"/>
    <m/>
    <d v="2025-09-30T11:58:00"/>
    <n v="757314"/>
    <s v="Finance"/>
    <s v="Senior"/>
    <n v="0"/>
    <x v="0"/>
    <s v="School of Business"/>
  </r>
  <r>
    <n v="79035146"/>
    <s v="Alyson"/>
    <s v="Nishimura"/>
    <s v="alysonk.nishimura@calbaptist.edu"/>
    <s v="California Baptist University"/>
    <m/>
    <d v="2025-09-30T11:59:00"/>
    <n v="775632"/>
    <s v="Accounting"/>
    <s v="Senior"/>
    <n v="0"/>
    <x v="0"/>
    <s v="School of Business"/>
  </r>
  <r>
    <n v="79035705"/>
    <s v="Cara"/>
    <s v="Brigliadoro"/>
    <s v="caramarie.brigliadoro@calbaptist.edu"/>
    <s v="California Baptist University"/>
    <m/>
    <d v="2025-09-30T12:02:00"/>
    <n v="787231"/>
    <s v="Business Administration"/>
    <s v="Freshman"/>
    <n v="0"/>
    <x v="0"/>
    <s v="School of Business"/>
  </r>
  <r>
    <n v="79035871"/>
    <s v="Robert"/>
    <s v="Barba"/>
    <s v="robertalexander.barba@calbaptist.edu"/>
    <s v="California Baptist University"/>
    <m/>
    <d v="2025-09-30T12:03:00"/>
    <n v="756414"/>
    <s v="Finance"/>
    <s v="Senior"/>
    <n v="0"/>
    <x v="0"/>
    <s v="School of Business"/>
  </r>
  <r>
    <n v="79035916"/>
    <s v="Luciano"/>
    <s v="Aguilar"/>
    <s v="lucianomassimiliano.aguilar@calbaptist.edu"/>
    <s v="California Baptist University"/>
    <m/>
    <d v="2025-09-30T12:04:00"/>
    <n v="781908"/>
    <s v="Stats and Data Analytics"/>
    <s v="Sophomore"/>
    <n v="0"/>
    <x v="0"/>
    <s v="School of Arts and Sciences"/>
  </r>
  <r>
    <n v="79036040"/>
    <s v="Daisy"/>
    <s v="Amankwaah"/>
    <s v="daisydufie.amankwaah@calbaptist.edu"/>
    <s v="California Baptist University"/>
    <m/>
    <d v="2025-09-30T12:05:00"/>
    <n v="759980"/>
    <s v="Graphic Design &amp; Vis Exp, Business Administration"/>
    <s v="Senior"/>
    <n v="0"/>
    <x v="0"/>
    <s v="Double Major / Cross-College"/>
  </r>
  <r>
    <n v="79036087"/>
    <s v="Jessica"/>
    <s v="Souza"/>
    <s v="jessica.souza@calbaptist.edu"/>
    <s v="California Baptist University"/>
    <m/>
    <d v="2025-09-30T12:05:00"/>
    <n v="759612"/>
    <s v="Communication Studies"/>
    <s v="Senior"/>
    <n v="0"/>
    <x v="0"/>
    <s v="School of Arts and Sciences"/>
  </r>
  <r>
    <n v="79036262"/>
    <s v="Maya"/>
    <s v="Hitzges"/>
    <s v="mayagrace.hitzges@calbaptist.edu"/>
    <s v="California Baptist University"/>
    <m/>
    <d v="2025-09-30T12:06:00"/>
    <n v="783983"/>
    <s v="Accounting"/>
    <s v="Sophomore"/>
    <n v="0"/>
    <x v="0"/>
    <s v="School of Business"/>
  </r>
  <r>
    <n v="79036271"/>
    <s v="Joshua"/>
    <s v="Rattray"/>
    <s v="joshuaa.rattray@calbaptist.edu"/>
    <s v="California Baptist University"/>
    <m/>
    <d v="2025-09-30T12:06:00"/>
    <n v="766814"/>
    <s v="Business Administration"/>
    <s v="Senior"/>
    <n v="0"/>
    <x v="0"/>
    <s v="School of Business"/>
  </r>
  <r>
    <n v="79036306"/>
    <s v="Kalei"/>
    <s v="Ortuno"/>
    <s v="kalei.ortuno@calbaptist.edu"/>
    <s v="California Baptist University"/>
    <m/>
    <d v="2025-09-30T12:06:00"/>
    <n v="770974"/>
    <s v="Business Administration"/>
    <s v="Junior"/>
    <n v="0"/>
    <x v="0"/>
    <s v="School of Business"/>
  </r>
  <r>
    <n v="79036877"/>
    <s v="Andrew"/>
    <s v="Solis"/>
    <s v="andrewadan.solis@calbaptist.edu"/>
    <s v="California Baptist University"/>
    <m/>
    <d v="2025-09-30T12:11:00"/>
    <n v="789332"/>
    <s v="Business Administration"/>
    <s v="Senior"/>
    <n v="0"/>
    <x v="0"/>
    <s v="School of Business"/>
  </r>
  <r>
    <n v="79036932"/>
    <s v="Lindsey"/>
    <s v="Ifeanyi-Eriri"/>
    <s v="lindseychimelu.ifeanyieriri@calbaptist.edu"/>
    <s v="California Baptist University"/>
    <m/>
    <d v="2025-09-30T12:11:00"/>
    <n v="772610"/>
    <s v="Business Administration"/>
    <s v="Junior"/>
    <n v="0"/>
    <x v="0"/>
    <s v="School of Business"/>
  </r>
  <r>
    <n v="79036951"/>
    <s v="Keira"/>
    <s v="Martinez"/>
    <s v="keiraalana.martinez@calbaptist.edu"/>
    <s v="California Baptist University"/>
    <m/>
    <d v="2025-09-30T12:11:00"/>
    <n v="779622"/>
    <s v="Business Administration"/>
    <s v="Junior"/>
    <n v="0"/>
    <x v="0"/>
    <s v="School of Business"/>
  </r>
  <r>
    <n v="79037045"/>
    <s v="Aiden"/>
    <s v="Alfaro"/>
    <s v="aidenvaughn.alfaro@calbaptist.edu"/>
    <s v="California Baptist University"/>
    <m/>
    <d v="2025-09-30T12:12:00"/>
    <n v="795830"/>
    <s v="Business Administration"/>
    <s v="Junior"/>
    <n v="0"/>
    <x v="0"/>
    <s v="School of Business"/>
  </r>
  <r>
    <n v="79037046"/>
    <s v="Robert"/>
    <s v="Shields"/>
    <s v="robertcorwin.shields@calbaptist.edu"/>
    <s v="California Baptist University"/>
    <m/>
    <d v="2025-09-30T12:12:00"/>
    <n v="738525"/>
    <s v="Studio Production"/>
    <s v="Senior"/>
    <n v="0"/>
    <x v="0"/>
    <s v="School of Performing Arts"/>
  </r>
  <r>
    <n v="79037079"/>
    <s v="Anisah"/>
    <s v="Bhujwala"/>
    <s v="anisahjosie.bhujwala@calbaptist.edu"/>
    <s v="California Baptist University"/>
    <m/>
    <d v="2025-09-30T12:12:00"/>
    <n v="761086"/>
    <s v="Business Administration"/>
    <s v="Senior"/>
    <n v="0"/>
    <x v="0"/>
    <s v="School of Business"/>
  </r>
  <r>
    <n v="79037263"/>
    <s v="Caleb"/>
    <s v="Green"/>
    <s v="calebm.green@calbaptist.edu"/>
    <s v="California Baptist University"/>
    <m/>
    <d v="2025-09-30T12:14:00"/>
    <n v="784477"/>
    <s v="Business Administration"/>
    <s v="Junior"/>
    <n v="0"/>
    <x v="0"/>
    <s v="School of Business"/>
  </r>
  <r>
    <n v="79038063"/>
    <s v="Gabriela"/>
    <s v="Lozada"/>
    <s v="gabrielaalexandra.lozada@calbaptist.edu"/>
    <s v="California Baptist University"/>
    <m/>
    <d v="2025-09-30T12:21:00"/>
    <n v="792244"/>
    <s v="Business Administration"/>
    <s v="Senior"/>
    <n v="0"/>
    <x v="0"/>
    <s v="School of Business"/>
  </r>
  <r>
    <n v="79038090"/>
    <s v="Nala"/>
    <s v="Smith"/>
    <s v="nalaa.smith@calbaptist.edu"/>
    <s v="California Baptist University"/>
    <m/>
    <d v="2025-09-30T12:21:00"/>
    <n v="756691"/>
    <s v="Business Administration"/>
    <s v="Junior"/>
    <n v="0"/>
    <x v="0"/>
    <s v="School of Business"/>
  </r>
  <r>
    <n v="79038092"/>
    <s v="Logan"/>
    <s v="Baldwin"/>
    <s v="loganjusten.baldwin@calbaptist.edu"/>
    <s v="California Baptist University"/>
    <m/>
    <d v="2025-09-30T12:21:00"/>
    <n v="805272"/>
    <s v="Accounting"/>
    <s v="Junior"/>
    <n v="0"/>
    <x v="0"/>
    <s v="School of Business"/>
  </r>
  <r>
    <n v="79038421"/>
    <s v="Cole"/>
    <s v="Townsend"/>
    <s v="coleray.townsend@calbaptist.edu"/>
    <s v="California Baptist University"/>
    <m/>
    <d v="2025-09-30T12:24:00"/>
    <n v="793923"/>
    <s v="Marketing"/>
    <s v="Senior"/>
    <n v="0"/>
    <x v="0"/>
    <s v="School of Business"/>
  </r>
  <r>
    <n v="79038524"/>
    <s v="Kylie"/>
    <s v="Frank"/>
    <s v="kylierae.frank@calbaptist.edu"/>
    <s v="California Baptist University"/>
    <m/>
    <d v="2025-09-30T12:25:00"/>
    <n v="692552"/>
    <s v="Kinesiology"/>
    <s v="Alumni"/>
    <n v="0"/>
    <x v="0"/>
    <s v="School of Health Science"/>
  </r>
  <r>
    <n v="79038554"/>
    <s v="Seyeon"/>
    <s v="Park"/>
    <s v="seyeon.park@calbaptist.edu"/>
    <s v="California Baptist University"/>
    <m/>
    <d v="2025-09-30T12:25:00"/>
    <n v="776473"/>
    <s v="Intercultural Studies, Business Administration"/>
    <s v="Junior"/>
    <n v="0"/>
    <x v="0"/>
    <s v="Double Major / Cross-College"/>
  </r>
  <r>
    <n v="79038772"/>
    <s v="Parker"/>
    <s v="Williams"/>
    <s v="parkerb.williams@calbaptist.edu"/>
    <s v="California Baptist University"/>
    <m/>
    <d v="2025-09-30T12:27:00"/>
    <n v="767166"/>
    <s v="Computer Science"/>
    <s v="Senior"/>
    <n v="0"/>
    <x v="0"/>
    <s v="School of Engineering"/>
  </r>
  <r>
    <n v="79038775"/>
    <s v="Elias"/>
    <s v="Murcray"/>
    <s v="eliasjamison.murcray@calbaptist.edu"/>
    <s v="California Baptist University"/>
    <m/>
    <d v="2025-09-30T12:27:00"/>
    <n v="757316"/>
    <s v="Computer Science"/>
    <s v="Senior"/>
    <n v="0"/>
    <x v="0"/>
    <s v="School of Engineering"/>
  </r>
  <r>
    <n v="79038898"/>
    <s v="Tacy"/>
    <s v="Westhuyzen"/>
    <s v="tacyclaire.westhuyzen@calbaptist.edu"/>
    <s v="California Baptist University"/>
    <m/>
    <d v="2025-09-30T12:28:00"/>
    <n v="784831"/>
    <s v="Philosophy, Marketing"/>
    <s v="Sophomore"/>
    <n v="0"/>
    <x v="0"/>
    <s v="Double Major / Cross-College"/>
  </r>
  <r>
    <n v="79038982"/>
    <s v="Abong"/>
    <s v="Tumban"/>
    <s v="abongadimo.tumban@calbaptist.edu"/>
    <s v="California Baptist University"/>
    <m/>
    <d v="2025-09-30T12:29:00"/>
    <n v="782051"/>
    <s v="Finance"/>
    <s v="Sophomore"/>
    <n v="0"/>
    <x v="0"/>
    <s v="School of Business"/>
  </r>
  <r>
    <n v="79039164"/>
    <s v="Jaylen"/>
    <s v="Trejo"/>
    <s v="jaylen.trejo@calbaptist.edu"/>
    <s v="California Baptist University"/>
    <m/>
    <d v="2025-09-30T12:30:00"/>
    <n v="771352"/>
    <s v="Aviation Management"/>
    <s v="Junior"/>
    <n v="0"/>
    <x v="0"/>
    <s v="School of Engineering"/>
  </r>
  <r>
    <n v="79039346"/>
    <s v="Bryan"/>
    <s v="Salazar"/>
    <s v="bryana.salazar@calbaptist.edu"/>
    <s v="California Baptist University"/>
    <m/>
    <d v="2025-09-30T12:32:00"/>
    <n v="681575"/>
    <s v="Marketing"/>
    <s v="Senior"/>
    <n v="0"/>
    <x v="0"/>
    <s v="School of Business"/>
  </r>
  <r>
    <n v="79039361"/>
    <s v="Lucas"/>
    <s v="Donovan"/>
    <s v="lucaschristian.donovan@calbaptist.edu"/>
    <s v="California Baptist University"/>
    <m/>
    <d v="2025-09-30T12:32:00"/>
    <n v="786413"/>
    <s v="Accounting"/>
    <s v="Junior"/>
    <n v="0"/>
    <x v="0"/>
    <s v="School of Business"/>
  </r>
  <r>
    <n v="79039629"/>
    <s v="Genesis"/>
    <s v="Ano"/>
    <s v="genesisimani.ano@calbaptist.edu"/>
    <s v="California Baptist University"/>
    <m/>
    <d v="2025-09-30T12:33:00"/>
    <n v="789765"/>
    <s v="Strategic Communication"/>
    <s v="Senior"/>
    <n v="0"/>
    <x v="0"/>
    <s v="School of Arts and Sciences"/>
  </r>
  <r>
    <n v="79039675"/>
    <s v="Caleb"/>
    <s v="Prewitt"/>
    <s v="calebmichael.prewitt@calbaptist.edu"/>
    <s v="California Baptist University"/>
    <m/>
    <d v="2025-09-30T12:33:00"/>
    <n v="757059"/>
    <s v="International Business"/>
    <s v="Senior"/>
    <n v="0"/>
    <x v="0"/>
    <s v="School of Business"/>
  </r>
  <r>
    <n v="79039715"/>
    <s v="Emma"/>
    <s v="Rooney"/>
    <s v="emmakathryn.rooney@calbaptist.edu"/>
    <s v="California Baptist University"/>
    <m/>
    <d v="2025-09-30T12:34:00"/>
    <n v="790821"/>
    <s v="Accounting"/>
    <s v="Senior"/>
    <n v="0"/>
    <x v="0"/>
    <s v="School of Business"/>
  </r>
  <r>
    <n v="79040501"/>
    <s v="Annick"/>
    <s v="Uwase"/>
    <s v="annick.uwase@calbaptist.edu"/>
    <s v="California Baptist University"/>
    <m/>
    <d v="2025-09-30T12:39:00"/>
    <n v="786895"/>
    <s v="Finance"/>
    <s v="Senior"/>
    <n v="0"/>
    <x v="0"/>
    <s v="School of Business"/>
  </r>
  <r>
    <n v="79040621"/>
    <s v="Avianna"/>
    <s v="Carballo"/>
    <s v="aviannai.carballo@calbaptist.edu"/>
    <s v="California Baptist University"/>
    <m/>
    <d v="2025-09-30T12:40:00"/>
    <n v="799145"/>
    <s v="Architecture"/>
    <s v="Freshman"/>
    <n v="0"/>
    <x v="0"/>
    <s v="School of Architecture, Visual Arts, and Design"/>
  </r>
  <r>
    <n v="79040694"/>
    <s v="Amy"/>
    <s v="Romero"/>
    <s v="amyruby.romero@calbaptist.edu"/>
    <s v="California Baptist University"/>
    <m/>
    <d v="2025-09-30T12:41:00"/>
    <n v="790763"/>
    <s v="Accounting"/>
    <s v="Freshman"/>
    <n v="0"/>
    <x v="0"/>
    <s v="School of Business"/>
  </r>
  <r>
    <n v="79040827"/>
    <s v="Luke"/>
    <s v="Blower"/>
    <s v="lukejames.blower@calbaptist.edu"/>
    <s v="California Baptist University"/>
    <m/>
    <d v="2025-09-30T12:42:00"/>
    <n v="771735"/>
    <s v="Finance"/>
    <s v="Senior"/>
    <n v="0"/>
    <x v="0"/>
    <s v="School of Business"/>
  </r>
  <r>
    <n v="79040875"/>
    <s v="Emilie"/>
    <s v="Salazar"/>
    <s v="emiliem.salazar@calbaptist.edu"/>
    <s v="California Baptist University"/>
    <m/>
    <d v="2025-09-30T12:42:00"/>
    <n v="798500"/>
    <s v="Business Administration"/>
    <s v="Freshman"/>
    <n v="0"/>
    <x v="0"/>
    <s v="School of Business"/>
  </r>
  <r>
    <n v="79040893"/>
    <s v="Leah"/>
    <s v="Sales"/>
    <s v="leahkatherine.sales@calbaptist.edu"/>
    <s v="California Baptist University"/>
    <m/>
    <d v="2025-09-30T12:43:00"/>
    <n v="798509"/>
    <s v="Business Administration"/>
    <s v="Freshman"/>
    <n v="0"/>
    <x v="0"/>
    <s v="School of Business"/>
  </r>
  <r>
    <n v="79040946"/>
    <s v="Francisco"/>
    <s v="Lopez"/>
    <s v="francisco.lopez@calbaptist.edu"/>
    <s v="California Baptist University"/>
    <m/>
    <d v="2025-09-30T12:43:00"/>
    <n v="797046"/>
    <s v="Finance"/>
    <s v="Senior"/>
    <n v="0"/>
    <x v="0"/>
    <s v="School of Business"/>
  </r>
  <r>
    <n v="79040954"/>
    <s v="Matthew"/>
    <s v="Marks"/>
    <s v="matthewb.marks@calbaptist.edu"/>
    <s v="California Baptist University"/>
    <m/>
    <d v="2025-09-30T12:43:00"/>
    <n v="761886"/>
    <s v="Business Administration"/>
    <s v="Junior"/>
    <n v="0"/>
    <x v="0"/>
    <s v="School of Business"/>
  </r>
  <r>
    <n v="79041550"/>
    <s v="Tyler"/>
    <s v="Marcus"/>
    <s v="tyleralan.marcus@calbaptist.edu"/>
    <s v="California Baptist University"/>
    <m/>
    <d v="2025-09-30T12:48:00"/>
    <n v="812396"/>
    <s v="Business Administration"/>
    <s v="Masters"/>
    <n v="0"/>
    <x v="0"/>
    <s v="School of Business"/>
  </r>
  <r>
    <n v="79041581"/>
    <s v="Karson"/>
    <s v="Wieser"/>
    <s v="karsonelijah.wieser@calbaptist.edu"/>
    <s v="California Baptist University"/>
    <m/>
    <d v="2025-09-30T12:48:00"/>
    <n v="784277"/>
    <s v="Intercultural Studies, Business Administration"/>
    <s v="Sophomore"/>
    <n v="0"/>
    <x v="0"/>
    <s v="Double Major / Cross-College"/>
  </r>
  <r>
    <n v="79041703"/>
    <s v="Nathan"/>
    <s v="Cortez"/>
    <s v="nathan.cortez@calbaptist.edu"/>
    <s v="California Baptist University"/>
    <m/>
    <d v="2025-09-30T12:49:00"/>
    <n v="761149"/>
    <s v="Business Administration"/>
    <s v="Junior"/>
    <n v="0"/>
    <x v="0"/>
    <s v="School of Business"/>
  </r>
  <r>
    <n v="79041725"/>
    <s v="Daniel"/>
    <s v="Greer"/>
    <s v="danielpatrick.greer@calbaptist.edu"/>
    <s v="California Baptist University"/>
    <m/>
    <d v="2025-09-30T12:50:00"/>
    <n v="740702"/>
    <s v="History"/>
    <s v="Alumni"/>
    <n v="0"/>
    <x v="0"/>
    <s v="School of Arts and Sciences"/>
  </r>
  <r>
    <n v="79041742"/>
    <s v="Mia"/>
    <s v="Pollock"/>
    <s v="miam.pollock@calbaptist.edu"/>
    <s v="California Baptist University"/>
    <m/>
    <d v="2025-09-30T12:50:00"/>
    <n v="760770"/>
    <s v="Marketing"/>
    <s v="Senior"/>
    <n v="0"/>
    <x v="0"/>
    <s v="School of Business"/>
  </r>
  <r>
    <n v="79041997"/>
    <s v="Destiny"/>
    <s v="Jimenez"/>
    <s v="destiny.jimenez@calbaptist.edu"/>
    <s v="California Baptist University"/>
    <m/>
    <d v="2025-09-30T12:52:00"/>
    <n v="766086"/>
    <s v="Public Relations"/>
    <s v="Senior"/>
    <n v="0"/>
    <x v="0"/>
    <s v="School of Arts and Sciences"/>
  </r>
  <r>
    <n v="79042012"/>
    <s v="Sedey"/>
    <s v="Tewodros"/>
    <s v="sedeyshefnie.tewodros@calbaptist.edu"/>
    <s v="California Baptist University"/>
    <m/>
    <d v="2025-09-30T12:52:00"/>
    <n v="793653"/>
    <s v="Finance"/>
    <s v="Freshman"/>
    <n v="0"/>
    <x v="0"/>
    <s v="School of Business"/>
  </r>
  <r>
    <n v="79042570"/>
    <s v="Paul"/>
    <s v="Bravo"/>
    <s v="paul.bravo@calbaptist.edu"/>
    <s v="California Baptist University"/>
    <m/>
    <d v="2025-09-30T12:58:00"/>
    <n v="740546"/>
    <s v="Marketing"/>
    <s v="Senior"/>
    <n v="0"/>
    <x v="0"/>
    <s v="School of Business"/>
  </r>
  <r>
    <n v="79043093"/>
    <s v="Isabella"/>
    <s v="Rocher"/>
    <s v="isabellamonet.rocher@calbaptist.edu"/>
    <s v="California Baptist University"/>
    <m/>
    <d v="2025-09-30T13:02:00"/>
    <n v="775448"/>
    <s v="Accounting"/>
    <s v="Junior"/>
    <n v="0"/>
    <x v="0"/>
    <s v="School of Business"/>
  </r>
  <r>
    <n v="79043471"/>
    <s v="Jensen"/>
    <s v="Pascal Smith"/>
    <s v="jensen.pascalsmith@calbaptist.edu"/>
    <s v="California Baptist University"/>
    <m/>
    <d v="2025-09-30T13:05:00"/>
    <n v="768720"/>
    <s v="Business Administration"/>
    <s v="Senior"/>
    <n v="0"/>
    <x v="0"/>
    <s v="School of Business"/>
  </r>
  <r>
    <n v="79043854"/>
    <s v="Kylie"/>
    <s v="Hatfield"/>
    <s v="kyliej.hatfield@calbaptist.edu"/>
    <s v="California Baptist University"/>
    <m/>
    <d v="2025-09-30T13:09:00"/>
    <n v="772549"/>
    <s v="Christian Studies, Business Administration"/>
    <s v="Junior"/>
    <n v="0"/>
    <x v="0"/>
    <s v="Double Major / Cross-College"/>
  </r>
  <r>
    <n v="79044281"/>
    <s v="Amaranta"/>
    <s v="Villalon"/>
    <s v="amaranta.villalon@calbaptist.edu"/>
    <s v="California Baptist University"/>
    <m/>
    <d v="2025-09-30T13:13:00"/>
    <n v="795302"/>
    <s v="Business Administration"/>
    <s v="Masters"/>
    <n v="0"/>
    <x v="0"/>
    <s v="School of Business"/>
  </r>
  <r>
    <n v="79044308"/>
    <s v="Jacob"/>
    <s v="Chabot"/>
    <s v="jacobr.chabot@calbaptist.edu"/>
    <s v="California Baptist University"/>
    <m/>
    <d v="2025-09-30T13:13:00"/>
    <n v="761094"/>
    <s v="Accounting"/>
    <s v="Senior"/>
    <n v="0"/>
    <x v="0"/>
    <s v="School of Business"/>
  </r>
  <r>
    <n v="79044795"/>
    <s v="Justus"/>
    <s v="Tieche"/>
    <s v="justusalan.tieche@calbaptist.edu"/>
    <s v="California Baptist University"/>
    <m/>
    <d v="2025-09-30T13:17:00"/>
    <n v="770510"/>
    <s v="Business Administration"/>
    <s v="Junior"/>
    <n v="0"/>
    <x v="0"/>
    <s v="School of Business"/>
  </r>
  <r>
    <n v="79044931"/>
    <s v="Jessica"/>
    <s v="Conchas"/>
    <s v="jessicaa.conchas@calbaptist.edu"/>
    <s v="California Baptist University"/>
    <m/>
    <d v="2025-09-30T13:18:00"/>
    <n v="773558"/>
    <s v="Marketing"/>
    <s v="Junior"/>
    <n v="0"/>
    <x v="0"/>
    <s v="School of Business"/>
  </r>
  <r>
    <n v="79045073"/>
    <s v="Cesar"/>
    <s v="McGuire"/>
    <s v="cesarmateo.mcguire@calbaptist.edu"/>
    <s v="California Baptist University"/>
    <m/>
    <d v="2025-09-30T13:19:00"/>
    <n v="783054"/>
    <s v="Marketing"/>
    <s v="Senior"/>
    <n v="0"/>
    <x v="0"/>
    <s v="School of Business"/>
  </r>
  <r>
    <n v="79045402"/>
    <s v="Jeremy"/>
    <s v="Cheng"/>
    <s v="jeremyethan.cheng@calbaptist.edu"/>
    <s v="California Baptist University"/>
    <m/>
    <d v="2025-09-30T13:22:00"/>
    <n v="761449"/>
    <s v="Creative Writing"/>
    <s v="Senior"/>
    <n v="0"/>
    <x v="0"/>
    <s v="School of Arts and Sciences"/>
  </r>
  <r>
    <n v="79045949"/>
    <s v="Jeimmy"/>
    <s v="Escobar Mayen"/>
    <s v="jeimmydaniela.escobarmayen@calbaptist.edu"/>
    <s v="California Baptist University"/>
    <m/>
    <d v="2025-09-30T13:27:00"/>
    <n v="776807"/>
    <s v="Business Administration"/>
    <s v="Sophomore"/>
    <n v="0"/>
    <x v="0"/>
    <s v="School of Business"/>
  </r>
  <r>
    <n v="79046621"/>
    <s v="Joshua"/>
    <s v="Malang"/>
    <s v="joshuamallari.malang@calbaptist.edu"/>
    <s v="California Baptist University"/>
    <m/>
    <d v="2025-09-30T13:33:00"/>
    <n v="810864"/>
    <s v="InterdisciplinaryStudies"/>
    <s v="Senior"/>
    <n v="0"/>
    <x v="0"/>
    <s v="School of Arts and Sciences"/>
  </r>
  <r>
    <n v="79046713"/>
    <s v="Phinehas"/>
    <s v="Maina"/>
    <s v="phinehaskiyozeal.maina@calbaptist.edu"/>
    <s v="California Baptist University"/>
    <m/>
    <d v="2025-09-30T13:34:00"/>
    <n v="755911"/>
    <s v="Computer Science"/>
    <s v="Senior"/>
    <n v="0"/>
    <x v="0"/>
    <s v="School of Engineering"/>
  </r>
  <r>
    <n v="79047230"/>
    <s v="Lucas"/>
    <s v="Sloan"/>
    <s v="lucasphillip.sloan@calbaptist.edu"/>
    <s v="California Baptist University"/>
    <m/>
    <d v="2025-09-30T13:38:00"/>
    <n v="701503"/>
    <s v="Business Administration"/>
    <s v="Senior"/>
    <n v="0"/>
    <x v="0"/>
    <s v="School of Business"/>
  </r>
  <r>
    <n v="79047404"/>
    <s v="Sharon"/>
    <s v="Jite"/>
    <s v="sharonchimezie.jite@calbaptist.edu"/>
    <s v="California Baptist University"/>
    <m/>
    <d v="2025-09-30T13:39:00"/>
    <n v="773368"/>
    <s v="Psychology"/>
    <s v="Junior"/>
    <n v="0"/>
    <x v="0"/>
    <s v="School of Behavioral and Social Sciences"/>
  </r>
  <r>
    <n v="79047669"/>
    <s v="Rakesh"/>
    <s v="Chugani"/>
    <s v="rakeshsanjay.chugani@calbaptist.edu"/>
    <s v="California Baptist University"/>
    <m/>
    <d v="2025-09-30T13:43:00"/>
    <n v="780895"/>
    <s v="Indstrl Organiztnl Psych"/>
    <s v="Masters"/>
    <n v="0"/>
    <x v="0"/>
    <s v="School of Behavioral and Social Sciences"/>
  </r>
  <r>
    <n v="79047750"/>
    <s v="Ryan"/>
    <s v="Monroe"/>
    <s v="ryanj.monroe@calbaptist.edu"/>
    <s v="California Baptist University"/>
    <m/>
    <d v="2025-09-30T13:44:00"/>
    <n v="776551"/>
    <s v="Christian Studies, Marketing"/>
    <s v="Junior"/>
    <n v="0"/>
    <x v="0"/>
    <s v="Double Major / Cross-College"/>
  </r>
  <r>
    <n v="77520905"/>
    <s v="Maddox"/>
    <s v="Halls"/>
    <s v="maddoxdesmond.halls@calbaptist.edu"/>
    <s v="California Baptist University"/>
    <d v="2025-09-03T14:41:00"/>
    <d v="2025-10-08T14:59:00"/>
    <n v="773570"/>
    <s v="Chemical Engineering"/>
    <s v="Junior"/>
    <n v="0"/>
    <x v="1"/>
    <s v="School of Engineering"/>
  </r>
  <r>
    <n v="77521893"/>
    <s v="Noah"/>
    <s v="Contreras"/>
    <s v="noah.contreras@calbaptist.edu"/>
    <s v="California Baptist University"/>
    <d v="2025-09-03T14:51:00"/>
    <d v="2025-10-08T16:00:00"/>
    <n v="780992"/>
    <s v="Electrical/Computer Engr"/>
    <s v="Senior"/>
    <n v="0"/>
    <x v="1"/>
    <s v="Double Major / Cross-College"/>
  </r>
  <r>
    <n v="77522216"/>
    <s v="Christian"/>
    <s v="Legaspi"/>
    <s v="christian.legaspi@calbaptist.edu"/>
    <s v="California Baptist University"/>
    <d v="2025-09-03T14:54:00"/>
    <d v="2025-10-08T14:58:00"/>
    <n v="770098"/>
    <s v="Computer Science"/>
    <s v="Sophomore"/>
    <n v="0"/>
    <x v="1"/>
    <s v="School of Engineering"/>
  </r>
  <r>
    <n v="77523991"/>
    <s v="Jaden"/>
    <s v="Whaley"/>
    <s v="jadenthomas.whaley@calbaptist.edu"/>
    <s v="California Baptist University"/>
    <d v="2025-09-03T15:12:00"/>
    <d v="2025-10-08T15:03:00"/>
    <n v="763061"/>
    <s v="Mechanical Engineering"/>
    <s v="Junior"/>
    <n v="0"/>
    <x v="1"/>
    <s v="School of Engineering"/>
  </r>
  <r>
    <n v="77523995"/>
    <s v="Emily"/>
    <s v="Ehrenberg"/>
    <s v="emily.ehrenberg@calbaptist.edu"/>
    <s v="California Baptist University"/>
    <d v="2025-09-03T15:12:00"/>
    <d v="2025-10-08T15:05:00"/>
    <n v="771698"/>
    <s v="Computer Science"/>
    <s v="Junior"/>
    <n v="0"/>
    <x v="1"/>
    <s v="School of Engineering"/>
  </r>
  <r>
    <n v="77523996"/>
    <s v="Hunter"/>
    <s v="Bradshaw"/>
    <s v="hunterjames.bradshaw@calbaptist.edu"/>
    <s v="California Baptist University"/>
    <d v="2025-09-03T15:12:00"/>
    <d v="2025-10-08T15:00:00"/>
    <n v="772711"/>
    <s v="Civil Engineering"/>
    <s v="Junior"/>
    <n v="0"/>
    <x v="1"/>
    <s v="School of Engineering"/>
  </r>
  <r>
    <n v="77523997"/>
    <s v="Haneul"/>
    <s v="Kim"/>
    <s v="haneul.kim@calbaptist.edu"/>
    <s v="California Baptist University"/>
    <d v="2025-09-03T15:12:00"/>
    <d v="2025-10-08T15:05:00"/>
    <n v="774117"/>
    <s v="Computer Science"/>
    <s v="Junior"/>
    <n v="0"/>
    <x v="1"/>
    <s v="School of Engineering"/>
  </r>
  <r>
    <n v="77524001"/>
    <s v="Caleb"/>
    <s v="Valcarcel"/>
    <s v="calebnathaniel.valcarcel@calbaptist.edu"/>
    <s v="California Baptist University"/>
    <d v="2025-09-03T15:12:00"/>
    <d v="2025-10-08T15:05:00"/>
    <n v="775859"/>
    <s v="Mechanical Engineering"/>
    <s v="Senior"/>
    <n v="0"/>
    <x v="1"/>
    <s v="School of Engineering"/>
  </r>
  <r>
    <n v="77524004"/>
    <s v="Matthew"/>
    <s v="Hartford"/>
    <s v="matthewjames.hartford@calbaptist.edu"/>
    <s v="California Baptist University"/>
    <d v="2025-09-03T15:12:00"/>
    <d v="2025-10-08T14:59:00"/>
    <n v="771319"/>
    <s v="Mechanical Engineering"/>
    <s v="Junior"/>
    <n v="0"/>
    <x v="1"/>
    <s v="School of Engineering"/>
  </r>
  <r>
    <n v="77524005"/>
    <s v="Nicole"/>
    <s v="Worland"/>
    <s v="nicole.worland@calbaptist.edu"/>
    <s v="California Baptist University"/>
    <d v="2025-09-03T15:12:00"/>
    <d v="2025-10-08T15:01:00"/>
    <n v="782075"/>
    <s v="Electrical/Computer Engr"/>
    <s v="Senior"/>
    <n v="0"/>
    <x v="1"/>
    <s v="Double Major / Cross-College"/>
  </r>
  <r>
    <n v="77524006"/>
    <s v="Carson"/>
    <s v="Montini"/>
    <s v="carsonmanuel.montini@calbaptist.edu"/>
    <s v="California Baptist University"/>
    <d v="2025-09-03T15:12:00"/>
    <d v="2025-10-08T15:05:00"/>
    <n v="772235"/>
    <s v="Mechanical Engineering"/>
    <s v="Junior"/>
    <n v="0"/>
    <x v="1"/>
    <s v="School of Engineering"/>
  </r>
  <r>
    <n v="77524010"/>
    <s v="Levi"/>
    <s v="Schain"/>
    <s v="levir.schain@calbaptist.edu"/>
    <s v="California Baptist University"/>
    <d v="2025-09-03T15:12:00"/>
    <d v="2025-10-08T15:53:00"/>
    <n v="786231"/>
    <s v="Civil Engineering"/>
    <s v="Senior"/>
    <n v="0"/>
    <x v="1"/>
    <s v="School of Engineering"/>
  </r>
  <r>
    <n v="77524019"/>
    <s v="Micah"/>
    <s v="Ramos"/>
    <s v="micahraditya.ramos@calbaptist.edu"/>
    <s v="California Baptist University"/>
    <d v="2025-09-03T15:12:00"/>
    <d v="2025-10-08T13:26:00"/>
    <n v="777793"/>
    <s v="Mechanical Engineering"/>
    <s v="Junior"/>
    <n v="0"/>
    <x v="1"/>
    <s v="School of Engineering"/>
  </r>
  <r>
    <n v="77524025"/>
    <s v="Mariah"/>
    <s v="Schreiber"/>
    <s v="mariahgene.schreiber@calbaptist.edu"/>
    <s v="California Baptist University"/>
    <d v="2025-09-03T15:12:00"/>
    <d v="2025-10-08T14:42:00"/>
    <n v="766926"/>
    <s v="Chemical Engineering"/>
    <s v="Junior"/>
    <n v="0"/>
    <x v="1"/>
    <s v="School of Engineering"/>
  </r>
  <r>
    <n v="77524026"/>
    <s v="Andrew"/>
    <s v="Servey"/>
    <s v="andrewmark.servey@calbaptist.edu"/>
    <s v="California Baptist University"/>
    <d v="2025-09-03T15:12:00"/>
    <d v="2025-10-08T16:08:00"/>
    <n v="775792"/>
    <s v="Mechanical Engineering"/>
    <s v="Senior"/>
    <n v="0"/>
    <x v="1"/>
    <s v="School of Engineering"/>
  </r>
  <r>
    <n v="77524031"/>
    <s v="Timothy"/>
    <s v="Huang"/>
    <s v="timothym.huang@calbaptist.edu"/>
    <s v="California Baptist University"/>
    <d v="2025-09-03T15:12:00"/>
    <d v="2025-10-08T15:03:00"/>
    <n v="777621"/>
    <s v="Mechanical Engineering"/>
    <s v="Senior"/>
    <n v="0"/>
    <x v="1"/>
    <s v="School of Engineering"/>
  </r>
  <r>
    <n v="77524033"/>
    <s v="Airam"/>
    <s v="Diaz"/>
    <s v="airamjudith.diaz@calbaptist.edu"/>
    <s v="California Baptist University"/>
    <d v="2025-09-03T15:12:00"/>
    <d v="2025-10-08T15:35:00"/>
    <n v="775780"/>
    <s v="Mechanical Engineering"/>
    <s v="Junior"/>
    <n v="0"/>
    <x v="1"/>
    <s v="School of Engineering"/>
  </r>
  <r>
    <n v="77524034"/>
    <s v="Caleb"/>
    <s v="Van Randwyk"/>
    <s v="calebjohn.vanrandwyk@calbaptist.edu"/>
    <s v="California Baptist University"/>
    <d v="2025-09-03T15:12:00"/>
    <d v="2025-10-08T15:07:00"/>
    <n v="772169"/>
    <s v="Computer Science"/>
    <s v="Junior"/>
    <n v="0"/>
    <x v="1"/>
    <s v="School of Engineering"/>
  </r>
  <r>
    <n v="77524035"/>
    <s v="Linsey"/>
    <s v="Miranda"/>
    <s v="linsey.miranda@calbaptist.edu"/>
    <s v="California Baptist University"/>
    <d v="2025-09-03T15:12:00"/>
    <m/>
    <n v="777602"/>
    <s v="Computer Science"/>
    <s v="Junior"/>
    <n v="0"/>
    <x v="1"/>
    <s v="School of Engineering"/>
  </r>
  <r>
    <n v="77524043"/>
    <s v="Kadin"/>
    <s v="Rollins"/>
    <s v="kadin.rollins@calbaptist.edu"/>
    <s v="California Baptist University"/>
    <d v="2025-09-03T15:12:00"/>
    <d v="2025-10-08T15:59:00"/>
    <n v="741209"/>
    <s v="Construction Management"/>
    <s v="Senior"/>
    <n v="1"/>
    <x v="1"/>
    <s v="School of Engineering"/>
  </r>
  <r>
    <n v="77524044"/>
    <s v="William"/>
    <s v="LaClare"/>
    <s v="williamc.laclare@calbaptist.edu"/>
    <s v="California Baptist University"/>
    <d v="2025-09-03T15:12:00"/>
    <d v="2025-10-08T15:00:00"/>
    <n v="788877"/>
    <s v="Chemical Engineering"/>
    <s v="Junior"/>
    <n v="0"/>
    <x v="1"/>
    <s v="School of Engineering"/>
  </r>
  <r>
    <n v="77524048"/>
    <s v="Avery"/>
    <s v="Raya"/>
    <s v="averyd.raya@calbaptist.edu"/>
    <s v="California Baptist University"/>
    <d v="2025-09-03T15:12:00"/>
    <d v="2025-10-08T14:59:00"/>
    <n v="770297"/>
    <s v="Civil Engineering"/>
    <s v="Senior"/>
    <n v="0"/>
    <x v="1"/>
    <s v="School of Engineering"/>
  </r>
  <r>
    <n v="77524049"/>
    <s v="Trevor"/>
    <s v="Bollin"/>
    <s v="trevorp.bollin@calbaptist.edu"/>
    <s v="California Baptist University"/>
    <d v="2025-09-03T15:12:00"/>
    <d v="2025-10-08T14:48:00"/>
    <n v="770841"/>
    <s v="Mechanical Engineering"/>
    <s v="Junior"/>
    <n v="0"/>
    <x v="1"/>
    <s v="School of Engineering"/>
  </r>
  <r>
    <n v="77524051"/>
    <s v="Imanol"/>
    <s v="Perez Mares"/>
    <s v="imanoldejesus.perezmares@calbaptist.edu"/>
    <s v="California Baptist University"/>
    <d v="2025-09-03T15:12:00"/>
    <m/>
    <n v="761447"/>
    <s v="Construction Management"/>
    <s v="Junior"/>
    <n v="0"/>
    <x v="1"/>
    <s v="School of Engineering"/>
  </r>
  <r>
    <n v="77524052"/>
    <s v="Brandon"/>
    <s v="Magana"/>
    <s v="brandon.magana@calbaptist.edu"/>
    <s v="California Baptist University"/>
    <d v="2025-09-03T15:12:00"/>
    <d v="2025-10-08T14:58:00"/>
    <n v="770353"/>
    <s v="Computer Science"/>
    <s v="Junior"/>
    <n v="0"/>
    <x v="1"/>
    <s v="School of Engineering"/>
  </r>
  <r>
    <n v="77524053"/>
    <s v="Blynn"/>
    <s v="Martin"/>
    <s v="blynnelizabeth.martin@calbaptist.edu"/>
    <s v="California Baptist University"/>
    <d v="2025-09-03T15:12:00"/>
    <d v="2025-10-08T14:59:00"/>
    <n v="774619"/>
    <s v="Biomedical Engineering"/>
    <s v="Junior"/>
    <n v="0"/>
    <x v="1"/>
    <s v="School of Engineering"/>
  </r>
  <r>
    <n v="77524054"/>
    <s v="Jenna"/>
    <s v="Ramsay"/>
    <s v="jennan.ramsay@calbaptist.edu"/>
    <s v="California Baptist University"/>
    <d v="2025-09-03T15:12:00"/>
    <d v="2025-10-08T16:03:00"/>
    <n v="780586"/>
    <s v="Biomedical Engineering"/>
    <s v="Junior"/>
    <n v="0"/>
    <x v="1"/>
    <s v="School of Engineering"/>
  </r>
  <r>
    <n v="77524055"/>
    <s v="Randy"/>
    <s v="Herrera"/>
    <s v="randyadam.herrera@calbaptist.edu"/>
    <s v="California Baptist University"/>
    <d v="2025-09-03T15:12:00"/>
    <d v="2025-10-08T15:00:00"/>
    <n v="776816"/>
    <s v="Construction Management"/>
    <s v="Junior"/>
    <n v="1"/>
    <x v="1"/>
    <s v="School of Engineering"/>
  </r>
  <r>
    <n v="77524057"/>
    <s v="Sydney"/>
    <s v="Vermilion"/>
    <s v="sydneymarie.vermilion@calbaptist.edu"/>
    <s v="California Baptist University"/>
    <d v="2025-09-03T15:12:00"/>
    <d v="2025-10-08T16:00:00"/>
    <n v="771595"/>
    <s v="Engineering"/>
    <s v="Junior"/>
    <n v="0"/>
    <x v="1"/>
    <s v="School of Engineering"/>
  </r>
  <r>
    <n v="77524060"/>
    <s v="Zachary"/>
    <s v="Bartell"/>
    <s v="zacharybennett.bartell@calbaptist.edu"/>
    <s v="California Baptist University"/>
    <d v="2025-09-03T15:12:00"/>
    <m/>
    <n v="773568"/>
    <s v="Construction Management"/>
    <s v="Junior"/>
    <n v="0"/>
    <x v="1"/>
    <s v="School of Engineering"/>
  </r>
  <r>
    <n v="77524062"/>
    <s v="Wesley"/>
    <s v="Lehman"/>
    <s v="wesley.lehman@calbaptist.edu"/>
    <s v="California Baptist University"/>
    <d v="2025-09-19T13:17:00"/>
    <d v="2025-10-08T15:07:00"/>
    <n v="788793"/>
    <s v="Electrical/Computer Engr"/>
    <s v="Junior"/>
    <n v="0"/>
    <x v="1"/>
    <s v="Double Major / Cross-College"/>
  </r>
  <r>
    <n v="77524064"/>
    <s v="Kaleb"/>
    <s v="McKinney"/>
    <s v="kalebryan.mckinney@calbaptist.edu"/>
    <s v="California Baptist University"/>
    <d v="2025-09-03T15:12:00"/>
    <d v="2025-10-08T15:04:00"/>
    <n v="790800"/>
    <s v="Mechanical Engineering"/>
    <s v="Senior"/>
    <n v="0"/>
    <x v="1"/>
    <s v="School of Engineering"/>
  </r>
  <r>
    <n v="77524066"/>
    <s v="Addison"/>
    <s v="Reardon"/>
    <s v="addisone.reardon@calbaptist.edu"/>
    <s v="California Baptist University"/>
    <d v="2025-09-03T15:12:00"/>
    <d v="2025-10-08T16:23:00"/>
    <n v="785385"/>
    <s v="Biomedical Engineering"/>
    <s v="Senior"/>
    <n v="0"/>
    <x v="1"/>
    <s v="School of Engineering"/>
  </r>
  <r>
    <n v="77524067"/>
    <s v="Deborah"/>
    <s v="Muganza"/>
    <s v="deborahmusao.muganza@calbaptist.edu"/>
    <s v="California Baptist University"/>
    <d v="2025-09-03T15:12:00"/>
    <d v="2025-10-08T15:04:00"/>
    <n v="791559"/>
    <s v="Biomedical Engineering"/>
    <s v="Senior"/>
    <n v="0"/>
    <x v="1"/>
    <s v="School of Engineering"/>
  </r>
  <r>
    <n v="77524073"/>
    <s v="Andrew"/>
    <s v="Picazo"/>
    <s v="andrewa.picazo@calbaptist.edu"/>
    <s v="California Baptist University"/>
    <d v="2025-09-03T15:12:00"/>
    <d v="2025-10-08T15:04:00"/>
    <n v="776783"/>
    <s v="Civil Engineering"/>
    <s v="Junior"/>
    <n v="0"/>
    <x v="1"/>
    <s v="School of Engineering"/>
  </r>
  <r>
    <n v="77524077"/>
    <s v="Ethan"/>
    <s v="Moronez"/>
    <s v="ethan.moronez@calbaptist.edu"/>
    <s v="California Baptist University"/>
    <d v="2025-09-03T15:12:00"/>
    <d v="2025-10-08T14:48:00"/>
    <n v="794232"/>
    <s v="Mechanical Engineering"/>
    <s v="Junior"/>
    <n v="0"/>
    <x v="1"/>
    <s v="School of Engineering"/>
  </r>
  <r>
    <n v="77524079"/>
    <s v="Isaac"/>
    <s v="Allen"/>
    <s v="isaacdeane.allen@calbaptist.edu"/>
    <s v="California Baptist University"/>
    <d v="2025-09-03T15:12:00"/>
    <d v="2025-10-08T15:03:00"/>
    <n v="773519"/>
    <s v="Civil Engineering"/>
    <s v="Senior"/>
    <n v="0"/>
    <x v="1"/>
    <s v="School of Engineering"/>
  </r>
  <r>
    <n v="77524082"/>
    <s v="Elijah"/>
    <s v="Simmonds"/>
    <s v="lemueldean.simmonds@calbaptist.edu"/>
    <s v="California Baptist University"/>
    <d v="2025-09-03T15:12:00"/>
    <d v="2025-10-08T15:00:00"/>
    <n v="778185"/>
    <s v="Computer Science"/>
    <s v="Senior"/>
    <n v="0"/>
    <x v="1"/>
    <s v="School of Engineering"/>
  </r>
  <r>
    <n v="77524083"/>
    <s v="Gabriel"/>
    <s v="Pivovaroff"/>
    <s v="gabriel.pivovaroff@calbaptist.edu"/>
    <s v="California Baptist University"/>
    <d v="2025-09-03T15:12:00"/>
    <d v="2025-10-08T15:06:00"/>
    <n v="781534"/>
    <s v="Civil Engineering"/>
    <s v="Senior"/>
    <n v="0"/>
    <x v="1"/>
    <s v="School of Engineering"/>
  </r>
  <r>
    <n v="77524085"/>
    <s v="Paul"/>
    <s v="Hsing"/>
    <s v="paulenlee.hsing@calbaptist.edu"/>
    <s v="California Baptist University"/>
    <d v="2025-09-03T15:12:00"/>
    <d v="2025-10-08T15:08:00"/>
    <n v="785113"/>
    <s v="Civil Engineering"/>
    <s v="Senior"/>
    <n v="0"/>
    <x v="1"/>
    <s v="School of Engineering"/>
  </r>
  <r>
    <n v="77524086"/>
    <s v="Ryan"/>
    <s v="Stoffel"/>
    <s v="ryanthomas.stoffel@calbaptist.edu"/>
    <s v="California Baptist University"/>
    <d v="2025-09-03T15:12:00"/>
    <d v="2025-10-08T15:00:00"/>
    <n v="772612"/>
    <s v="Computer Science"/>
    <s v="Junior"/>
    <n v="0"/>
    <x v="1"/>
    <s v="School of Engineering"/>
  </r>
  <r>
    <n v="77524087"/>
    <s v="Payton"/>
    <s v="Henry"/>
    <s v="paytonedward.henry@calbaptist.edu"/>
    <s v="California Baptist University"/>
    <d v="2025-09-03T15:12:00"/>
    <d v="2025-10-08T15:00:00"/>
    <n v="777376"/>
    <s v="Computer Science"/>
    <s v="Junior"/>
    <n v="0"/>
    <x v="1"/>
    <s v="School of Engineering"/>
  </r>
  <r>
    <n v="77524096"/>
    <s v="Amy"/>
    <s v="Gomez"/>
    <s v="amys.gomez@calbaptist.edu"/>
    <s v="California Baptist University"/>
    <d v="2025-09-03T15:12:00"/>
    <d v="2025-10-08T16:10:00"/>
    <n v="775732"/>
    <s v="Computer Science"/>
    <s v="Senior"/>
    <n v="0"/>
    <x v="1"/>
    <s v="School of Engineering"/>
  </r>
  <r>
    <n v="77524097"/>
    <s v="Christian"/>
    <s v="Carter"/>
    <s v="christian.carter@calbaptist.edu"/>
    <s v="California Baptist University"/>
    <d v="2025-09-03T15:12:00"/>
    <d v="2025-10-08T14:58:00"/>
    <n v="763681"/>
    <s v="Mechanical Engineering"/>
    <s v="Senior"/>
    <n v="0"/>
    <x v="1"/>
    <s v="School of Engineering"/>
  </r>
  <r>
    <n v="77524103"/>
    <s v="Jensen"/>
    <s v="Xi"/>
    <s v="jensen.xi@calbaptist.edu"/>
    <s v="California Baptist University"/>
    <d v="2025-09-03T15:12:00"/>
    <d v="2025-10-08T14:59:00"/>
    <n v="734539"/>
    <s v="Mechanical Engineering"/>
    <s v="Senior"/>
    <n v="0"/>
    <x v="1"/>
    <s v="School of Engineering"/>
  </r>
  <r>
    <n v="77524107"/>
    <s v="William"/>
    <s v="Wilcox"/>
    <s v="williamryan.wilcox@calbaptist.edu"/>
    <s v="California Baptist University"/>
    <d v="2025-09-03T15:13:00"/>
    <d v="2025-10-08T16:10:00"/>
    <n v="776820"/>
    <s v="Mechanical Engineering"/>
    <s v="Junior"/>
    <n v="0"/>
    <x v="1"/>
    <s v="School of Engineering"/>
  </r>
  <r>
    <n v="77524131"/>
    <s v="Trent"/>
    <s v="Higa"/>
    <s v="trentjameskaipo.higa@calbaptist.edu"/>
    <s v="California Baptist University"/>
    <d v="2025-09-03T15:13:00"/>
    <d v="2025-10-08T15:03:00"/>
    <n v="743723"/>
    <s v="Electrical/Computer Engr"/>
    <s v="Senior"/>
    <n v="0"/>
    <x v="1"/>
    <s v="Double Major / Cross-College"/>
  </r>
  <r>
    <n v="77524134"/>
    <s v="Christian"/>
    <s v="Gonzalez"/>
    <s v="christianlee.gonzalez@calbaptist.edu"/>
    <s v="California Baptist University"/>
    <d v="2025-09-03T15:13:00"/>
    <d v="2025-10-08T15:00:00"/>
    <n v="774958"/>
    <s v="Computer Science"/>
    <s v="Junior"/>
    <n v="0"/>
    <x v="1"/>
    <s v="School of Engineering"/>
  </r>
  <r>
    <n v="77524141"/>
    <s v="Ryan"/>
    <s v="Vang"/>
    <s v="ryant.vang@calbaptist.edu"/>
    <s v="California Baptist University"/>
    <d v="2025-09-03T15:13:00"/>
    <d v="2025-10-08T15:39:00"/>
    <n v="775664"/>
    <s v="Mechanical Engineering"/>
    <s v="Junior"/>
    <n v="0"/>
    <x v="1"/>
    <s v="School of Engineering"/>
  </r>
  <r>
    <n v="77524146"/>
    <s v="Ethan"/>
    <s v="Smith"/>
    <s v="ethan.smith@calbaptist.edu"/>
    <s v="California Baptist University"/>
    <d v="2025-09-03T15:13:00"/>
    <d v="2025-10-08T15:06:00"/>
    <n v="776264"/>
    <s v="Chemical Engineering, Mechanical Engineering"/>
    <s v="Junior"/>
    <n v="0"/>
    <x v="1"/>
    <s v="Double Major / Cross-College"/>
  </r>
  <r>
    <n v="77524158"/>
    <s v="Kaden"/>
    <s v="Yip"/>
    <s v="kaden.yip@calbaptist.edu"/>
    <s v="California Baptist University"/>
    <d v="2025-09-03T15:13:00"/>
    <d v="2025-10-08T15:08:00"/>
    <n v="774564"/>
    <s v="Civil Engineering"/>
    <s v="Junior"/>
    <n v="0"/>
    <x v="1"/>
    <s v="School of Engineering"/>
  </r>
  <r>
    <n v="77524164"/>
    <s v="Thomas"/>
    <s v="De La Vega"/>
    <s v="thomas.delavega@calbaptist.edu"/>
    <s v="California Baptist University"/>
    <d v="2025-09-03T15:13:00"/>
    <d v="2025-10-08T16:05:00"/>
    <n v="771844"/>
    <s v="Electrical/Computer Engr"/>
    <s v="Senior"/>
    <n v="0"/>
    <x v="1"/>
    <s v="Double Major / Cross-College"/>
  </r>
  <r>
    <n v="77524166"/>
    <s v="Laci"/>
    <s v="Harpenau"/>
    <s v="lacia.harpenau@calbaptist.edu"/>
    <s v="California Baptist University"/>
    <d v="2025-09-03T15:13:00"/>
    <d v="2025-10-08T15:03:00"/>
    <n v="771369"/>
    <s v="Mechanical Engineering"/>
    <s v="Senior"/>
    <n v="0"/>
    <x v="1"/>
    <s v="School of Engineering"/>
  </r>
  <r>
    <n v="77524172"/>
    <s v="Omar"/>
    <s v="Chegue"/>
    <s v="omar.chegue@calbaptist.edu"/>
    <s v="California Baptist University"/>
    <d v="2025-09-03T15:13:00"/>
    <d v="2025-10-08T16:16:00"/>
    <n v="774882"/>
    <s v="Mechanical Engineering"/>
    <s v="Junior"/>
    <n v="0"/>
    <x v="1"/>
    <s v="School of Engineering"/>
  </r>
  <r>
    <n v="77524177"/>
    <s v="Tianxiang"/>
    <s v="Yang"/>
    <s v="tianxiang.yang@calbaptist.edu"/>
    <s v="California Baptist University"/>
    <d v="2025-09-03T15:13:00"/>
    <d v="2025-10-08T16:16:00"/>
    <n v="774572"/>
    <s v="Mechanical Engineering"/>
    <s v="Junior"/>
    <n v="0"/>
    <x v="1"/>
    <s v="School of Engineering"/>
  </r>
  <r>
    <n v="77524182"/>
    <s v="William"/>
    <s v="Corr"/>
    <s v="william.corr@calbaptist.edu"/>
    <s v="California Baptist University"/>
    <d v="2025-09-03T15:13:00"/>
    <d v="2025-10-08T16:51:00"/>
    <n v="782704"/>
    <s v="Mechanical Engineering"/>
    <s v="Senior"/>
    <n v="0"/>
    <x v="1"/>
    <s v="School of Engineering"/>
  </r>
  <r>
    <n v="77524184"/>
    <s v="Thomas"/>
    <s v="Siroky"/>
    <s v="thomashartley.siroky@calbaptist.edu"/>
    <s v="California Baptist University"/>
    <d v="2025-09-03T15:13:00"/>
    <d v="2025-10-08T15:08:00"/>
    <n v="779999"/>
    <s v="Mechanical Engineering"/>
    <s v="Junior"/>
    <n v="0"/>
    <x v="1"/>
    <s v="School of Engineering"/>
  </r>
  <r>
    <n v="77524203"/>
    <s v="Mya"/>
    <s v="Santacroce"/>
    <s v="myacarroll.santacroce@calbaptist.edu"/>
    <s v="California Baptist University"/>
    <d v="2025-09-03T15:13:00"/>
    <d v="2025-10-08T16:52:00"/>
    <n v="782562"/>
    <s v="Biology"/>
    <s v="Senior"/>
    <n v="0"/>
    <x v="1"/>
    <s v="School of Health Science"/>
  </r>
  <r>
    <n v="77524232"/>
    <s v="Jonathan"/>
    <s v="Sum"/>
    <s v="jonathanrichard.sum@calbaptist.edu"/>
    <s v="California Baptist University"/>
    <d v="2025-09-03T15:14:00"/>
    <d v="2025-10-08T15:02:00"/>
    <n v="771675"/>
    <s v="Biomedical Engineering"/>
    <s v="Junior"/>
    <n v="0"/>
    <x v="1"/>
    <s v="School of Engineering"/>
  </r>
  <r>
    <n v="77524239"/>
    <s v="Mason"/>
    <s v="Espinoza"/>
    <s v="masonnicholas.espinoza@calbaptist.edu"/>
    <s v="California Baptist University"/>
    <d v="2025-09-03T15:14:00"/>
    <d v="2025-10-08T16:55:00"/>
    <n v="781762"/>
    <s v="Construction Management"/>
    <s v="Junior"/>
    <n v="0"/>
    <x v="1"/>
    <s v="School of Engineering"/>
  </r>
  <r>
    <n v="77524243"/>
    <s v="Evan"/>
    <s v="Pennington"/>
    <s v="evan.pennington@calbaptist.edu"/>
    <s v="California Baptist University"/>
    <d v="2025-09-03T15:14:00"/>
    <d v="2025-10-08T14:59:00"/>
    <n v="788885"/>
    <s v="Mechanical Engineering"/>
    <s v="Senior"/>
    <n v="0"/>
    <x v="1"/>
    <s v="School of Engineering"/>
  </r>
  <r>
    <n v="77524276"/>
    <s v="Samuel"/>
    <s v="Davis"/>
    <s v="samuel.davis@calbaptist.edu"/>
    <s v="California Baptist University"/>
    <d v="2025-09-03T15:14:00"/>
    <d v="2025-10-08T15:35:00"/>
    <n v="772016"/>
    <s v="Mechanical Engineering"/>
    <s v="Senior"/>
    <n v="0"/>
    <x v="1"/>
    <s v="School of Engineering"/>
  </r>
  <r>
    <n v="77524277"/>
    <s v="Abigail"/>
    <s v="Sumida"/>
    <s v="abigailm.sumida@calbaptist.edu"/>
    <s v="California Baptist University"/>
    <d v="2025-09-03T15:14:00"/>
    <d v="2025-10-08T16:03:00"/>
    <n v="774520"/>
    <s v="Biomedical Engineering"/>
    <s v="Junior"/>
    <n v="0"/>
    <x v="1"/>
    <s v="School of Engineering"/>
  </r>
  <r>
    <n v="77524283"/>
    <s v="Diego"/>
    <s v="Gomez"/>
    <s v="diego.gomez1@calbaptist.edu"/>
    <s v="California Baptist University"/>
    <d v="2025-09-03T15:14:00"/>
    <d v="2025-10-08T16:00:00"/>
    <n v="772969"/>
    <s v="Biomedical Engineering"/>
    <s v="Junior"/>
    <n v="0"/>
    <x v="1"/>
    <s v="School of Engineering"/>
  </r>
  <r>
    <n v="77524349"/>
    <s v="Jorge"/>
    <s v="Leon Duran"/>
    <s v="jorge.leonduran@calbaptist.edu"/>
    <s v="California Baptist University"/>
    <d v="2025-09-03T15:14:00"/>
    <d v="2025-10-08T15:01:00"/>
    <n v="787739"/>
    <s v="Electrical/Computer Engr"/>
    <s v="Junior"/>
    <n v="0"/>
    <x v="1"/>
    <s v="Double Major / Cross-College"/>
  </r>
  <r>
    <n v="77524358"/>
    <s v="Serly"/>
    <s v="Boyadjian"/>
    <s v="serly.boyadjian@calbaptist.edu"/>
    <s v="California Baptist University"/>
    <d v="2025-09-03T15:15:00"/>
    <d v="2025-10-08T16:02:00"/>
    <n v="780489"/>
    <s v="Biomedical Engineering"/>
    <s v="Junior"/>
    <n v="0"/>
    <x v="1"/>
    <s v="School of Engineering"/>
  </r>
  <r>
    <n v="77524365"/>
    <s v="Sean"/>
    <s v="Daquioag"/>
    <s v="seananthonypascual.daquioag@calbaptist.edu"/>
    <s v="California Baptist University"/>
    <d v="2025-09-03T15:15:00"/>
    <d v="2025-10-08T15:02:00"/>
    <n v="795952"/>
    <s v="Biomedical Engineering"/>
    <s v="Junior"/>
    <n v="0"/>
    <x v="1"/>
    <s v="School of Engineering"/>
  </r>
  <r>
    <n v="77524407"/>
    <s v="Nathan"/>
    <s v="Courvoisier"/>
    <s v="nathanj.courvoisier@calbaptist.edu"/>
    <s v="California Baptist University"/>
    <d v="2025-09-03T15:15:00"/>
    <d v="2025-10-08T14:59:00"/>
    <n v="777344"/>
    <s v="Chemical Engineering"/>
    <s v="Junior"/>
    <n v="0"/>
    <x v="1"/>
    <s v="School of Engineering"/>
  </r>
  <r>
    <n v="77524435"/>
    <s v="Matthew"/>
    <s v="Kropp"/>
    <s v="matthewanthony.kropp@calbaptist.edu"/>
    <s v="California Baptist University"/>
    <d v="2025-09-03T15:15:00"/>
    <d v="2025-10-08T14:59:00"/>
    <n v="793554"/>
    <s v="Mechanical Engineering"/>
    <s v="Junior"/>
    <n v="0"/>
    <x v="1"/>
    <s v="School of Engineering"/>
  </r>
  <r>
    <n v="77524455"/>
    <s v="Manuel"/>
    <s v="Alcaraz"/>
    <s v="manuel.alcaraz@calbaptist.edu"/>
    <s v="California Baptist University"/>
    <d v="2025-09-03T15:15:00"/>
    <d v="2025-10-08T15:01:00"/>
    <n v="774395"/>
    <s v="Electrical/Computer Engr"/>
    <s v="Senior"/>
    <n v="0"/>
    <x v="1"/>
    <s v="Double Major / Cross-College"/>
  </r>
  <r>
    <n v="77524525"/>
    <s v="Jensen"/>
    <s v="Henry"/>
    <s v="jensen.henry@calbaptist.edu"/>
    <s v="California Baptist University"/>
    <d v="2025-09-03T15:16:00"/>
    <d v="2025-10-08T15:01:00"/>
    <n v="772725"/>
    <s v="Mechanical Engineering"/>
    <s v="Junior"/>
    <n v="0"/>
    <x v="1"/>
    <s v="School of Engineering"/>
  </r>
  <r>
    <n v="77527525"/>
    <s v="Dakota"/>
    <s v="Dodridge"/>
    <s v="dakotajoy.dodridge@calbaptist.edu"/>
    <s v="California Baptist University"/>
    <d v="2025-09-03T15:52:00"/>
    <d v="2025-10-08T15:59:00"/>
    <n v="772811"/>
    <s v="Construction Management"/>
    <s v="Junior"/>
    <n v="0"/>
    <x v="1"/>
    <s v="School of Engineering"/>
  </r>
  <r>
    <n v="77531934"/>
    <s v="Akina"/>
    <s v="Au"/>
    <s v="akina.au@calbaptist.edu"/>
    <s v="California Baptist University"/>
    <d v="2025-09-03T16:51:00"/>
    <m/>
    <n v="801579"/>
    <s v="Film &amp; Cinematic Arts"/>
    <s v="Freshman"/>
    <n v="0"/>
    <x v="1"/>
    <s v="School of Architecture, Visual Arts, and Design"/>
  </r>
  <r>
    <n v="77542694"/>
    <s v="Joshua"/>
    <s v="Massie"/>
    <s v="joshuarorora.massie@calbaptist.edu"/>
    <s v="California Baptist University"/>
    <d v="2025-09-03T21:18:00"/>
    <d v="2025-10-08T09:21:00"/>
    <n v="785907"/>
    <s v="Mechanical Engineering"/>
    <s v="Senior"/>
    <n v="0"/>
    <x v="1"/>
    <s v="School of Engineering"/>
  </r>
  <r>
    <n v="77619437"/>
    <s v="Gurdev"/>
    <s v="Singh"/>
    <s v="gurdev.singh@calbaptist.edu"/>
    <s v="California Baptist University"/>
    <d v="2025-09-04T19:25:00"/>
    <d v="2025-10-08T15:05:00"/>
    <n v="769576"/>
    <s v="Information Tech Mgmt"/>
    <s v="Masters"/>
    <n v="0"/>
    <x v="1"/>
    <s v="School of Business"/>
  </r>
  <r>
    <n v="77783409"/>
    <s v="Gavin"/>
    <s v="Deering"/>
    <s v="gavinalton.deering@calbaptist.edu"/>
    <s v="California Baptist University"/>
    <d v="2025-09-08T18:20:00"/>
    <d v="2025-10-08T15:04:00"/>
    <n v="755939"/>
    <s v="Mechanical Engineering"/>
    <s v="Junior"/>
    <n v="0"/>
    <x v="1"/>
    <s v="School of Engineering"/>
  </r>
  <r>
    <n v="77846015"/>
    <s v="Isaac"/>
    <s v="Leon"/>
    <s v="isaacpeter.leon@calbaptist.edu"/>
    <s v="California Baptist University"/>
    <d v="2025-09-09T11:56:00"/>
    <d v="2025-10-08T16:16:00"/>
    <n v="800716"/>
    <s v="Mechanical Engineering"/>
    <s v="Freshman"/>
    <n v="0"/>
    <x v="1"/>
    <s v="School of Engineering"/>
  </r>
  <r>
    <n v="77891260"/>
    <s v="Demiana"/>
    <s v="Guirgis"/>
    <s v="demianam.guirgis@calbaptist.edu"/>
    <s v="California Baptist University"/>
    <d v="2025-09-09T21:54:00"/>
    <d v="2025-10-08T16:04:00"/>
    <n v="806202"/>
    <s v="Chemical Engineering"/>
    <s v="Sophomore"/>
    <n v="0"/>
    <x v="1"/>
    <s v="School of Engineering"/>
  </r>
  <r>
    <n v="77936615"/>
    <s v="Mitchell"/>
    <s v="Ortloff"/>
    <s v="mitchelllogan.ortloff@calbaptist.edu"/>
    <s v="California Baptist University"/>
    <d v="2025-09-10T11:05:00"/>
    <d v="2025-10-08T15:06:00"/>
    <n v="798829"/>
    <s v="Electrical/Computer Engr"/>
    <s v="Freshman"/>
    <n v="0"/>
    <x v="1"/>
    <s v="Double Major / Cross-College"/>
  </r>
  <r>
    <n v="77975089"/>
    <s v="Brandon"/>
    <s v="Hohn"/>
    <s v="brandons.hohn@calbaptist.edu"/>
    <s v="California Baptist University"/>
    <d v="2025-09-10T15:24:00"/>
    <d v="2025-10-08T16:15:00"/>
    <n v="794928"/>
    <s v="Computer Science"/>
    <s v="Senior"/>
    <n v="0"/>
    <x v="1"/>
    <s v="School of Engineering"/>
  </r>
  <r>
    <n v="77987673"/>
    <s v="Jacob"/>
    <s v="Jones"/>
    <s v="jacobmicheal.jones@calbaptist.edu"/>
    <s v="California Baptist University"/>
    <d v="2025-09-10T20:23:00"/>
    <d v="2025-10-08T16:06:00"/>
    <n v="792145"/>
    <s v="Electrical/Computer Engr"/>
    <s v="Senior"/>
    <n v="0"/>
    <x v="1"/>
    <s v="Double Major / Cross-College"/>
  </r>
  <r>
    <n v="77989696"/>
    <s v="Zachary"/>
    <s v="Romito"/>
    <s v="zacharyj.romito@calbaptist.edu"/>
    <s v="California Baptist University"/>
    <d v="2025-09-10T22:00:00"/>
    <d v="2025-10-08T16:11:00"/>
    <n v="776509"/>
    <s v="Electrical/Computer Engr"/>
    <s v="Junior"/>
    <n v="0"/>
    <x v="1"/>
    <s v="Double Major / Cross-College"/>
  </r>
  <r>
    <n v="77989705"/>
    <s v="Jeremy"/>
    <s v="Freeman"/>
    <s v="jeremymatthew.freeman@calbaptist.edu"/>
    <s v="California Baptist University"/>
    <d v="2025-09-10T22:01:00"/>
    <d v="2025-10-08T15:26:00"/>
    <n v="770363"/>
    <s v="Computer Science"/>
    <s v="Junior"/>
    <n v="0"/>
    <x v="1"/>
    <s v="School of Engineering"/>
  </r>
  <r>
    <n v="77989707"/>
    <s v="Andrew"/>
    <s v="Willis"/>
    <s v="andrewwilliam.willis@calbaptist.edu"/>
    <s v="California Baptist University"/>
    <d v="2025-09-10T22:01:00"/>
    <d v="2025-10-08T15:26:00"/>
    <n v="774959"/>
    <s v="Electrical/Computer Engr"/>
    <s v="Junior"/>
    <n v="0"/>
    <x v="1"/>
    <s v="Double Major / Cross-College"/>
  </r>
  <r>
    <n v="77989795"/>
    <s v="Landon"/>
    <s v="Petriccione"/>
    <s v="landonmatthew.petriccione@calbaptist.edu"/>
    <s v="California Baptist University"/>
    <d v="2025-09-10T22:08:00"/>
    <d v="2025-10-08T16:07:00"/>
    <n v="772010"/>
    <s v="Computer Science"/>
    <s v="Junior"/>
    <n v="0"/>
    <x v="1"/>
    <s v="School of Engineering"/>
  </r>
  <r>
    <n v="78031496"/>
    <s v="Andrew"/>
    <s v="Johnstone"/>
    <s v="andrew.johnstone@calbaptist.edu"/>
    <s v="California Baptist University"/>
    <d v="2025-09-11T11:38:00"/>
    <d v="2025-10-08T15:26:00"/>
    <n v="778444"/>
    <s v="Electrical/Computer Engr"/>
    <s v="Junior"/>
    <n v="0"/>
    <x v="1"/>
    <s v="Double Major / Cross-College"/>
  </r>
  <r>
    <n v="78045375"/>
    <s v="Nathaniel"/>
    <s v="Wilberding"/>
    <s v="nathanieljoseph.wilberding@calbaptist.edu"/>
    <s v="California Baptist University"/>
    <d v="2025-09-11T13:35:00"/>
    <d v="2025-10-08T15:54:00"/>
    <n v="775727"/>
    <s v="Mechanical Engineering"/>
    <s v="Junior"/>
    <n v="0"/>
    <x v="1"/>
    <s v="School of Engineering"/>
  </r>
  <r>
    <n v="78045751"/>
    <s v="Taylor"/>
    <s v="Navarro"/>
    <s v="taylornicole.navarro@calbaptist.edu"/>
    <s v="California Baptist University"/>
    <d v="2025-09-11T13:39:00"/>
    <d v="2025-10-08T15:10:00"/>
    <n v="784210"/>
    <s v="Mechanical Engineering"/>
    <s v="Sophomore"/>
    <n v="0"/>
    <x v="1"/>
    <s v="School of Engineering"/>
  </r>
  <r>
    <n v="78056063"/>
    <s v="Kaylee"/>
    <s v="Houghton"/>
    <s v="kayleemarissa.houghton@calbaptist.edu"/>
    <s v="California Baptist University"/>
    <d v="2025-09-11T16:01:00"/>
    <m/>
    <n v="757880"/>
    <s v="Creative Writing"/>
    <s v="Senior"/>
    <n v="0"/>
    <x v="1"/>
    <s v="School of Arts and Sciences"/>
  </r>
  <r>
    <n v="78091645"/>
    <s v="Ruth"/>
    <s v="Thibault"/>
    <s v="ruthamy.thibault@calbaptist.edu"/>
    <s v="California Baptist University"/>
    <d v="2025-09-12T11:10:00"/>
    <d v="2025-10-08T15:40:00"/>
    <n v="771972"/>
    <s v="Chemical Engineering"/>
    <s v="Junior"/>
    <n v="0"/>
    <x v="1"/>
    <s v="School of Engineering"/>
  </r>
  <r>
    <n v="78093683"/>
    <s v="Kathryn"/>
    <s v="Nungester"/>
    <s v="kathrynhannah.nungester@calbaptist.edu"/>
    <s v="California Baptist University"/>
    <d v="2025-09-12T11:33:00"/>
    <d v="2025-10-08T15:03:00"/>
    <n v="781625"/>
    <s v="Mechanical Engineering"/>
    <s v="Sophomore"/>
    <n v="0"/>
    <x v="1"/>
    <s v="School of Engineering"/>
  </r>
  <r>
    <n v="78095283"/>
    <s v="Rebecca"/>
    <s v="Horvatich"/>
    <s v="rebecca.horvatich@calbaptist.edu"/>
    <s v="California Baptist University"/>
    <d v="2025-09-12T11:54:00"/>
    <m/>
    <n v="773044"/>
    <s v="Civil Engineering"/>
    <s v="Sophomore"/>
    <n v="0"/>
    <x v="1"/>
    <s v="School of Engineering"/>
  </r>
  <r>
    <n v="78124468"/>
    <s v="Edgar"/>
    <s v="Gonzalez"/>
    <s v="edgar.gonzalez@calbaptist.edu"/>
    <s v="California Baptist University"/>
    <d v="2025-09-14T01:18:00"/>
    <d v="2025-10-08T15:05:00"/>
    <n v="788153"/>
    <s v="Mechanical Engineering"/>
    <s v="Junior"/>
    <n v="0"/>
    <x v="1"/>
    <s v="School of Engineering"/>
  </r>
  <r>
    <n v="78149278"/>
    <s v="Chayne"/>
    <s v="Banks"/>
    <s v="chaynen.banks@calbaptist.edu"/>
    <s v="California Baptist University"/>
    <d v="2025-09-15T00:05:00"/>
    <d v="2025-10-08T16:02:00"/>
    <n v="760179"/>
    <s v="Mechanical Engineering"/>
    <s v="Junior"/>
    <n v="0"/>
    <x v="1"/>
    <s v="School of Engineering"/>
  </r>
  <r>
    <n v="78171955"/>
    <s v="Madison"/>
    <s v="Ritarita"/>
    <s v="madisonmarie.ritarita@calbaptist.edu"/>
    <s v="California Baptist University"/>
    <d v="2025-09-15T09:31:00"/>
    <d v="2025-10-08T15:08:00"/>
    <n v="758090"/>
    <s v="Mechanical Engineering"/>
    <s v="Senior"/>
    <n v="0"/>
    <x v="1"/>
    <s v="School of Engineering"/>
  </r>
  <r>
    <n v="78189591"/>
    <s v="Sam"/>
    <s v="Mourtzanos"/>
    <s v="samuel.mourtzanos@calbaptist.edu"/>
    <s v="California Baptist University"/>
    <d v="2025-09-15T11:48:00"/>
    <d v="2025-10-08T14:08:00"/>
    <n v="737752"/>
    <s v="Mechanical Engineering"/>
    <s v="Senior"/>
    <n v="0"/>
    <x v="1"/>
    <s v="School of Engineering"/>
  </r>
  <r>
    <n v="78208345"/>
    <s v="Tara"/>
    <s v="Powell"/>
    <s v="tarae.powell@calbaptist.edu"/>
    <s v="California Baptist University"/>
    <d v="2025-09-15T14:51:00"/>
    <d v="2025-10-08T15:01:00"/>
    <n v="784004"/>
    <s v="Mechanical Engineering"/>
    <s v="Sophomore"/>
    <n v="0"/>
    <x v="1"/>
    <s v="School of Engineering"/>
  </r>
  <r>
    <n v="78251703"/>
    <s v="Adam"/>
    <s v="Aguilar"/>
    <s v="adamj.aguilar@calbaptist.edu"/>
    <s v="California Baptist University"/>
    <d v="2025-09-16T09:02:00"/>
    <m/>
    <n v="757499"/>
    <s v="Computer Science"/>
    <s v="Junior"/>
    <n v="0"/>
    <x v="1"/>
    <s v="School of Engineering"/>
  </r>
  <r>
    <n v="78269866"/>
    <s v="David"/>
    <s v="Jimenez"/>
    <s v="david.jimenez4@calbaptist.edu"/>
    <s v="California Baptist University"/>
    <d v="2025-09-16T10:48:00"/>
    <d v="2025-10-08T16:16:00"/>
    <n v="811583"/>
    <s v="Construction Management"/>
    <s v="Sophomore"/>
    <n v="1"/>
    <x v="1"/>
    <s v="School of Engineering"/>
  </r>
  <r>
    <n v="78285778"/>
    <s v="Dayanara"/>
    <s v="Vega"/>
    <s v="dayanara.vega@calbaptist.edu"/>
    <s v="California Baptist University"/>
    <d v="2025-09-16T12:26:00"/>
    <m/>
    <n v="778667"/>
    <s v="Mechanical Engineering"/>
    <s v="Junior"/>
    <n v="0"/>
    <x v="1"/>
    <s v="School of Engineering"/>
  </r>
  <r>
    <n v="78315730"/>
    <s v="Md Naveed"/>
    <s v="Ahmed"/>
    <s v="mdnaveed.ahmed@calbaptist.edu"/>
    <s v="California Baptist University"/>
    <d v="2025-09-16T17:42:00"/>
    <d v="2025-10-08T15:50:00"/>
    <n v="796963"/>
    <s v="Information Tech Mgmt"/>
    <s v="Masters"/>
    <n v="0"/>
    <x v="1"/>
    <s v="School of Business"/>
  </r>
  <r>
    <n v="78360001"/>
    <s v="Gerritt Ernest"/>
    <s v="Goodman"/>
    <s v="gerritternesternest.goodman@calbaptist.edu"/>
    <s v="California Baptist University"/>
    <d v="2025-09-17T10:01:00"/>
    <m/>
    <n v="790530"/>
    <s v="Mechanical Engineering"/>
    <s v="Sophomore"/>
    <n v="0"/>
    <x v="1"/>
    <s v="School of Engineering"/>
  </r>
  <r>
    <n v="78369439"/>
    <s v="Brennan"/>
    <s v="Cosgrove"/>
    <s v="brennandavid.cosgrove@calbaptist.edu"/>
    <s v="California Baptist University"/>
    <d v="2025-09-17T10:37:00"/>
    <d v="2025-10-08T15:03:00"/>
    <n v="771149"/>
    <s v="Civil Engineering"/>
    <s v="Junior"/>
    <n v="0"/>
    <x v="1"/>
    <s v="School of Engineering"/>
  </r>
  <r>
    <n v="78369476"/>
    <s v="Daniel"/>
    <s v="Menendez"/>
    <s v="danielnelson.menendez@calbaptist.edu"/>
    <s v="California Baptist University"/>
    <d v="2025-09-17T10:37:00"/>
    <d v="2025-10-08T15:00:00"/>
    <n v="771158"/>
    <s v="Civil Engineering"/>
    <s v="Junior"/>
    <n v="0"/>
    <x v="1"/>
    <s v="School of Engineering"/>
  </r>
  <r>
    <n v="78373416"/>
    <s v="Joshua"/>
    <s v="Cortes"/>
    <s v="joshua.cortes@calbaptist.edu"/>
    <s v="California Baptist University"/>
    <d v="2025-09-17T10:56:00"/>
    <d v="2025-10-08T15:50:00"/>
    <n v="803970"/>
    <s v="Computer Science"/>
    <s v="Junior"/>
    <n v="0"/>
    <x v="1"/>
    <s v="School of Engineering"/>
  </r>
  <r>
    <n v="78411132"/>
    <s v="Joshua"/>
    <s v="Parsio"/>
    <s v="joshua.parsio@calbaptist.edu"/>
    <s v="California Baptist University"/>
    <d v="2025-09-17T14:32:00"/>
    <d v="2025-10-08T15:58:00"/>
    <n v="769952"/>
    <s v="Computer Science"/>
    <s v="Senior"/>
    <n v="0"/>
    <x v="1"/>
    <s v="School of Engineering"/>
  </r>
  <r>
    <n v="78411863"/>
    <s v="Sandy"/>
    <s v="Thomas"/>
    <s v="sandy.thomas@calbaptist.edu"/>
    <s v="California Baptist University"/>
    <d v="2025-09-17T14:39:00"/>
    <d v="2025-10-08T15:00:00"/>
    <n v="773748"/>
    <s v="Computer Science"/>
    <s v="Junior"/>
    <n v="0"/>
    <x v="1"/>
    <s v="School of Engineering"/>
  </r>
  <r>
    <n v="78415392"/>
    <s v="Liliana"/>
    <s v="Leaman"/>
    <s v="lilianaj.leaman@calbaptist.edu"/>
    <s v="California Baptist University"/>
    <d v="2025-09-17T15:16:00"/>
    <d v="2025-10-08T15:01:00"/>
    <n v="775375"/>
    <s v="Mechanical Engineering"/>
    <s v="Senior"/>
    <n v="0"/>
    <x v="1"/>
    <s v="School of Engineering"/>
  </r>
  <r>
    <n v="78415409"/>
    <s v="Alexandra"/>
    <s v="Frederick"/>
    <s v="alexandrac.frederick@calbaptist.edu"/>
    <s v="California Baptist University"/>
    <d v="2025-09-17T15:16:00"/>
    <d v="2025-10-08T15:35:00"/>
    <n v="761876"/>
    <s v="Mechanical Engineering"/>
    <s v="Junior"/>
    <n v="0"/>
    <x v="1"/>
    <s v="School of Engineering"/>
  </r>
  <r>
    <n v="78415466"/>
    <s v="Sophia"/>
    <s v="Hekman"/>
    <s v="sophianaifa.hekman@calbaptist.edu"/>
    <s v="California Baptist University"/>
    <d v="2025-09-17T15:17:00"/>
    <d v="2025-10-08T15:07:00"/>
    <n v="777465"/>
    <s v="Mechanical Engineering"/>
    <s v="Junior"/>
    <n v="0"/>
    <x v="1"/>
    <s v="School of Engineering"/>
  </r>
  <r>
    <n v="78415470"/>
    <s v="Eric"/>
    <s v="Ulloa"/>
    <s v="eric.ulloa@calbaptist.edu"/>
    <s v="California Baptist University"/>
    <d v="2025-09-17T15:17:00"/>
    <d v="2025-10-08T15:51:00"/>
    <n v="783298"/>
    <s v="Mechanical Engineering"/>
    <s v="Senior"/>
    <n v="0"/>
    <x v="1"/>
    <s v="School of Engineering"/>
  </r>
  <r>
    <n v="78415488"/>
    <s v="Jack"/>
    <s v="Helfer"/>
    <s v="jackchristian.helfer@calbaptist.edu"/>
    <s v="California Baptist University"/>
    <d v="2025-09-17T15:18:00"/>
    <d v="2025-10-08T15:02:00"/>
    <n v="771126"/>
    <s v="Electrical/Computer Engr"/>
    <s v="Junior"/>
    <n v="0"/>
    <x v="1"/>
    <s v="Double Major / Cross-College"/>
  </r>
  <r>
    <n v="78415507"/>
    <s v="Caden"/>
    <s v="Cooper"/>
    <s v="cadenjohn.cooper@calbaptist.edu"/>
    <s v="California Baptist University"/>
    <d v="2025-09-17T15:18:00"/>
    <d v="2025-10-08T15:07:00"/>
    <n v="770295"/>
    <s v="Mechanical Engineering"/>
    <s v="Junior"/>
    <n v="0"/>
    <x v="1"/>
    <s v="School of Engineering"/>
  </r>
  <r>
    <n v="78415523"/>
    <s v="Jacob"/>
    <s v="Pugh"/>
    <s v="jacobdean.pugh@calbaptist.edu"/>
    <s v="California Baptist University"/>
    <d v="2025-09-17T15:18:00"/>
    <d v="2025-10-08T14:59:00"/>
    <n v="772161"/>
    <s v="Computer Science"/>
    <s v="Junior"/>
    <n v="0"/>
    <x v="1"/>
    <s v="School of Engineering"/>
  </r>
  <r>
    <n v="78415527"/>
    <s v="Isaac"/>
    <s v="Vass"/>
    <s v="isaac.vass@calbaptist.edu"/>
    <s v="California Baptist University"/>
    <d v="2025-09-17T15:18:00"/>
    <d v="2025-10-08T15:02:00"/>
    <n v="771034"/>
    <s v="Computer Science"/>
    <s v="Senior"/>
    <n v="0"/>
    <x v="1"/>
    <s v="School of Engineering"/>
  </r>
  <r>
    <n v="78415547"/>
    <s v="Andrew"/>
    <s v="Zubiate"/>
    <s v="andrewthomas.zubiate@calbaptist.edu"/>
    <s v="California Baptist University"/>
    <d v="2025-09-17T15:18:00"/>
    <d v="2025-10-08T15:02:00"/>
    <n v="775346"/>
    <s v="Electrical/Computer Engr"/>
    <s v="Sophomore"/>
    <n v="0"/>
    <x v="1"/>
    <s v="Double Major / Cross-College"/>
  </r>
  <r>
    <n v="78415552"/>
    <s v="Nathaniel"/>
    <s v="Griffin"/>
    <s v="nathanieljoseph.griffin@calbaptist.edu"/>
    <s v="California Baptist University"/>
    <d v="2025-09-17T15:18:00"/>
    <d v="2025-10-08T16:51:00"/>
    <n v="774066"/>
    <s v="Mechanical Engineering"/>
    <s v="Junior"/>
    <n v="0"/>
    <x v="1"/>
    <s v="School of Engineering"/>
  </r>
  <r>
    <n v="78415563"/>
    <s v="Cutter"/>
    <s v="Rolfs"/>
    <s v="cuttert.rolfs@calbaptist.edu"/>
    <s v="California Baptist University"/>
    <d v="2025-09-17T15:19:00"/>
    <d v="2025-10-08T15:05:00"/>
    <n v="777079"/>
    <s v="Mechanical Engineering"/>
    <s v="Junior"/>
    <n v="0"/>
    <x v="1"/>
    <s v="School of Engineering"/>
  </r>
  <r>
    <n v="78415567"/>
    <s v="William"/>
    <s v="Anklam"/>
    <s v="williamjames.anklam@calbaptist.edu"/>
    <s v="California Baptist University"/>
    <d v="2025-09-17T15:19:00"/>
    <d v="2025-10-08T15:01:00"/>
    <n v="763012"/>
    <s v="Mathematics, Computer Science"/>
    <s v="Senior"/>
    <n v="0"/>
    <x v="1"/>
    <s v="Double Major / Cross-College"/>
  </r>
  <r>
    <n v="78415592"/>
    <s v="Ian"/>
    <s v="Deckman"/>
    <s v="iana.deckman@calbaptist.edu"/>
    <s v="California Baptist University"/>
    <d v="2025-09-17T15:19:00"/>
    <d v="2025-10-08T14:58:00"/>
    <n v="771876"/>
    <s v="Mechanical Engineering"/>
    <s v="Junior"/>
    <n v="0"/>
    <x v="1"/>
    <s v="School of Engineering"/>
  </r>
  <r>
    <n v="78415722"/>
    <s v="Collin"/>
    <s v="Kerker"/>
    <s v="collin.kerker@calbaptist.edu"/>
    <s v="California Baptist University"/>
    <d v="2025-09-17T15:21:00"/>
    <d v="2025-10-08T16:08:00"/>
    <n v="774797"/>
    <s v="Computer Science"/>
    <s v="Senior"/>
    <n v="0"/>
    <x v="1"/>
    <s v="School of Engineering"/>
  </r>
  <r>
    <n v="78415744"/>
    <s v="Ashley"/>
    <s v="Hood"/>
    <s v="ashley.hood@calbaptist.edu"/>
    <s v="California Baptist University"/>
    <d v="2025-09-17T15:21:00"/>
    <m/>
    <n v="762229"/>
    <s v="Electrical/Computer Engr"/>
    <s v="Junior"/>
    <n v="0"/>
    <x v="1"/>
    <s v="Double Major / Cross-College"/>
  </r>
  <r>
    <n v="78488018"/>
    <s v="Katie"/>
    <s v="Domke"/>
    <s v="kaitlynlaurel.domke@calbaptist.edu"/>
    <s v="California Baptist University"/>
    <d v="2025-09-18T13:37:00"/>
    <d v="2025-10-08T15:05:00"/>
    <n v="762930"/>
    <s v="Computer Science"/>
    <s v="Senior"/>
    <n v="0"/>
    <x v="1"/>
    <s v="School of Engineering"/>
  </r>
  <r>
    <n v="78489824"/>
    <s v="Joseph"/>
    <s v="Russell"/>
    <s v="josephbernard.russell@calbaptist.edu"/>
    <s v="California Baptist University"/>
    <d v="2025-09-18T13:59:00"/>
    <d v="2025-10-08T15:00:00"/>
    <n v="774251"/>
    <s v="Computer Science"/>
    <s v="Junior"/>
    <n v="0"/>
    <x v="1"/>
    <s v="School of Engineering"/>
  </r>
  <r>
    <n v="78490890"/>
    <s v="David"/>
    <s v="Treto"/>
    <s v="davidalejandro.treto@calbaptist.edu"/>
    <s v="California Baptist University"/>
    <d v="2025-09-18T14:11:00"/>
    <m/>
    <n v="740566"/>
    <s v="Construction Management"/>
    <s v="Junior"/>
    <n v="0"/>
    <x v="1"/>
    <s v="School of Engineering"/>
  </r>
  <r>
    <n v="78497489"/>
    <s v="Arturo"/>
    <s v="Valle"/>
    <s v="arturog.valle@calbaptist.edu"/>
    <s v="California Baptist University"/>
    <d v="2025-09-18T15:51:00"/>
    <m/>
    <n v="762370"/>
    <s v="Computer Science"/>
    <s v="Senior"/>
    <n v="0"/>
    <x v="1"/>
    <s v="School of Engineering"/>
  </r>
  <r>
    <n v="78498266"/>
    <s v="Aidan"/>
    <s v="Arroyo"/>
    <s v="aidanjohn.arroyo@calbaptist.edu"/>
    <s v="California Baptist University"/>
    <d v="2025-09-18T16:05:00"/>
    <m/>
    <n v="805589"/>
    <s v="Mechanical Engineering"/>
    <s v="Freshman"/>
    <n v="0"/>
    <x v="1"/>
    <s v="School of Engineering"/>
  </r>
  <r>
    <n v="78498645"/>
    <s v="Joshua"/>
    <s v="Baeza"/>
    <s v="joshuaalexander.baeza@calbaptist.edu"/>
    <s v="California Baptist University"/>
    <d v="2025-09-18T16:14:00"/>
    <d v="2025-10-08T15:57:00"/>
    <n v="782008"/>
    <s v="Computer Science"/>
    <s v="Junior"/>
    <n v="0"/>
    <x v="1"/>
    <s v="School of Engineering"/>
  </r>
  <r>
    <n v="78542119"/>
    <s v="Ella"/>
    <s v="Alcantara"/>
    <s v="ellar.alcantara@calbaptist.edu"/>
    <s v="California Baptist University"/>
    <d v="2025-09-19T15:26:00"/>
    <m/>
    <n v="739388"/>
    <s v="Biomedical Engineering"/>
    <s v="Senior"/>
    <n v="0"/>
    <x v="1"/>
    <s v="School of Engineering"/>
  </r>
  <r>
    <n v="78552481"/>
    <s v="Kaleb"/>
    <s v="Limtiaco"/>
    <s v="kaleb.limtiaco@calbaptist.edu"/>
    <s v="California Baptist University"/>
    <d v="2025-09-20T15:04:00"/>
    <d v="2025-10-08T16:01:00"/>
    <n v="769840"/>
    <s v="Civil Engineering"/>
    <s v="Junior"/>
    <n v="1"/>
    <x v="1"/>
    <s v="School of Engineering"/>
  </r>
  <r>
    <n v="78561847"/>
    <s v="David"/>
    <s v="Evans"/>
    <s v="davidkent.evans@calbaptist.edu"/>
    <s v="California Baptist University"/>
    <d v="2025-09-21T13:46:00"/>
    <d v="2025-10-08T17:12:00"/>
    <n v="762223"/>
    <s v="Mechanical Engineering"/>
    <s v="Senior"/>
    <n v="0"/>
    <x v="1"/>
    <s v="School of Engineering"/>
  </r>
  <r>
    <n v="78573410"/>
    <s v="AnalÃ­"/>
    <s v="Mucino"/>
    <s v="anali.mucino@calbaptist.edu"/>
    <s v="California Baptist University"/>
    <d v="2025-09-22T01:30:00"/>
    <d v="2025-10-08T15:58:00"/>
    <n v="774123"/>
    <s v="Chemical Engineering"/>
    <s v="Junior"/>
    <n v="0"/>
    <x v="1"/>
    <s v="School of Engineering"/>
  </r>
  <r>
    <n v="78583366"/>
    <s v="Deborah"/>
    <s v="Toma"/>
    <s v="deborah.toma@calbaptist.edu"/>
    <s v="California Baptist University"/>
    <d v="2025-09-22T08:18:00"/>
    <d v="2025-10-08T15:21:00"/>
    <n v="774655"/>
    <s v="Civil Engineering"/>
    <s v="Senior"/>
    <n v="0"/>
    <x v="1"/>
    <s v="School of Engineering"/>
  </r>
  <r>
    <n v="78618728"/>
    <s v="Annalisse"/>
    <s v="Leyva"/>
    <s v="annalissemikaela.leyva@calbaptist.edu"/>
    <s v="California Baptist University"/>
    <d v="2025-09-22T13:50:00"/>
    <d v="2025-10-08T15:07:00"/>
    <n v="805914"/>
    <s v="Biomedical Engineering"/>
    <s v="Freshman"/>
    <n v="0"/>
    <x v="1"/>
    <s v="School of Engineering"/>
  </r>
  <r>
    <n v="78630899"/>
    <s v="James"/>
    <s v="Harshbarger"/>
    <s v="jameskeith.harshbarger@calbaptist.edu"/>
    <s v="California Baptist University"/>
    <d v="2025-09-22T18:09:00"/>
    <d v="2025-10-08T15:26:00"/>
    <n v="780630"/>
    <s v="Mechanical Engineering"/>
    <s v="Senior"/>
    <n v="0"/>
    <x v="1"/>
    <s v="School of Engineering"/>
  </r>
  <r>
    <n v="78659274"/>
    <s v="Miguel"/>
    <s v="Gonzalez"/>
    <s v="miguelangel.gonzalez1@calbaptist.edu"/>
    <s v="California Baptist University"/>
    <d v="2025-09-23T09:39:00"/>
    <m/>
    <n v="810625"/>
    <s v="Construction Management"/>
    <s v="Freshman"/>
    <n v="0"/>
    <x v="1"/>
    <s v="School of Engineering"/>
  </r>
  <r>
    <n v="78659455"/>
    <s v="Jasmine"/>
    <s v="Aldama"/>
    <s v="jasmine.aldama@calbaptist.edu"/>
    <s v="California Baptist University"/>
    <d v="2025-09-23T09:40:00"/>
    <m/>
    <n v="742666"/>
    <s v="Philosophy, Business Administration"/>
    <s v="Junior"/>
    <n v="0"/>
    <x v="1"/>
    <s v="Double Major / Cross-College"/>
  </r>
  <r>
    <n v="78691539"/>
    <s v="Felix"/>
    <s v="Cabral"/>
    <s v="felix.cabral@calbaptist.edu"/>
    <s v="California Baptist University"/>
    <d v="2025-09-23T14:42:00"/>
    <d v="2025-10-08T15:05:00"/>
    <n v="760245"/>
    <s v="Architecture"/>
    <s v="Senior"/>
    <n v="1"/>
    <x v="1"/>
    <s v="School of Architecture, Visual Arts, and Design"/>
  </r>
  <r>
    <n v="78693380"/>
    <s v="Gidalti"/>
    <s v="Chavez"/>
    <s v="gidaltijatniel.chavez@calbaptist.edu"/>
    <s v="California Baptist University"/>
    <d v="2025-09-23T15:10:00"/>
    <d v="2025-10-08T16:10:00"/>
    <n v="758410"/>
    <s v="Computer Science"/>
    <s v="Junior"/>
    <n v="0"/>
    <x v="1"/>
    <s v="School of Engineering"/>
  </r>
  <r>
    <n v="78697389"/>
    <s v="Jorge"/>
    <s v="Lacayo"/>
    <s v="jorge.lacayo@calbaptist.edu"/>
    <s v="California Baptist University"/>
    <d v="2025-09-23T16:39:00"/>
    <m/>
    <n v="813035"/>
    <s v="Construction Management"/>
    <s v="Senior"/>
    <n v="0"/>
    <x v="1"/>
    <s v="School of Engineering"/>
  </r>
  <r>
    <n v="78706632"/>
    <s v="Diego"/>
    <s v="Gutierrez"/>
    <s v="diego.gutierrez1@calbaptist.edu"/>
    <s v="California Baptist University"/>
    <d v="2025-09-23T22:41:00"/>
    <d v="2025-10-08T15:00:00"/>
    <n v="788696"/>
    <s v="Civil Engineering"/>
    <s v="Sophomore"/>
    <n v="0"/>
    <x v="1"/>
    <s v="School of Engineering"/>
  </r>
  <r>
    <n v="78707974"/>
    <s v="Andrew"/>
    <s v="Mourtzanos"/>
    <s v="andrewrobson.mourtzanos@calbaptist.edu"/>
    <s v="California Baptist University"/>
    <d v="2025-09-24T02:24:00"/>
    <d v="2025-10-08T15:50:00"/>
    <n v="785406"/>
    <s v="Mechanical Engineering"/>
    <s v="Junior"/>
    <n v="0"/>
    <x v="1"/>
    <s v="School of Engineering"/>
  </r>
  <r>
    <n v="78764904"/>
    <s v="John"/>
    <s v="Pearson"/>
    <s v="johnelliot.pearson@calbaptist.edu"/>
    <s v="California Baptist University"/>
    <d v="2025-09-24T12:33:00"/>
    <d v="2025-10-08T15:01:00"/>
    <n v="777613"/>
    <s v="Electrical/Computer Engr"/>
    <s v="Sophomore"/>
    <n v="0"/>
    <x v="1"/>
    <s v="Double Major / Cross-College"/>
  </r>
  <r>
    <n v="78787761"/>
    <s v="Seth"/>
    <s v="Browning"/>
    <s v="sethj.browning@calbaptist.edu"/>
    <s v="California Baptist University"/>
    <d v="2025-09-24T17:39:00"/>
    <d v="2025-10-08T16:07:00"/>
    <n v="786576"/>
    <s v="Computer Science"/>
    <s v="Sophomore"/>
    <n v="0"/>
    <x v="1"/>
    <s v="School of Engineering"/>
  </r>
  <r>
    <n v="78790826"/>
    <s v="Carter"/>
    <s v="Benson"/>
    <s v="carter.benson@calbaptist.edu"/>
    <s v="California Baptist University"/>
    <d v="2025-09-24T19:33:00"/>
    <d v="2025-10-08T15:50:00"/>
    <n v="788478"/>
    <s v="Photography"/>
    <s v="Junior"/>
    <n v="0"/>
    <x v="1"/>
    <s v="School of Architecture, Visual Arts, and Design"/>
  </r>
  <r>
    <n v="78807607"/>
    <s v="Alex"/>
    <s v="Brown"/>
    <s v="alex.brown@calbaptist.edu"/>
    <s v="California Baptist University"/>
    <d v="2025-09-25T08:23:00"/>
    <d v="2025-10-08T15:04:00"/>
    <n v="810546"/>
    <s v="Mechanical Engineering"/>
    <s v="Senior"/>
    <n v="0"/>
    <x v="1"/>
    <s v="School of Engineering"/>
  </r>
  <r>
    <n v="78807701"/>
    <s v="Kiara"/>
    <s v="Bravo Valenzuela"/>
    <s v="kiara.bravovalenzuela@calbaptist.edu"/>
    <s v="California Baptist University"/>
    <d v="2025-09-25T08:23:00"/>
    <d v="2025-10-08T15:04:00"/>
    <n v="810553"/>
    <s v="Mechanical Engineering"/>
    <s v="Junior"/>
    <n v="0"/>
    <x v="1"/>
    <s v="School of Engineering"/>
  </r>
  <r>
    <n v="78820558"/>
    <s v="Josiah"/>
    <s v="Berryman"/>
    <s v="josiah.berryman@calbaptist.edu"/>
    <s v="California Baptist University"/>
    <d v="2025-09-25T09:39:00"/>
    <d v="2025-10-08T17:08:00"/>
    <n v="802823"/>
    <s v="Mechanical Engineering"/>
    <s v="Sophomore"/>
    <n v="1"/>
    <x v="1"/>
    <s v="School of Engineering"/>
  </r>
  <r>
    <n v="78822145"/>
    <s v="Kayla"/>
    <s v="Koppes"/>
    <s v="kaylan.koppes@calbaptist.edu"/>
    <s v="California Baptist University"/>
    <d v="2025-09-25T09:50:00"/>
    <m/>
    <n v="759292"/>
    <s v="Mechanical Engineering"/>
    <s v="Senior"/>
    <n v="0"/>
    <x v="1"/>
    <s v="School of Engineering"/>
  </r>
  <r>
    <n v="78822773"/>
    <s v="Jesus"/>
    <s v="Hernandez"/>
    <s v="jesus.hernandez3@calbaptist.edu"/>
    <s v="California Baptist University"/>
    <d v="2025-09-25T09:53:00"/>
    <d v="2025-10-08T16:23:00"/>
    <n v="756986"/>
    <s v="Mechanical Engineering"/>
    <s v="Senior"/>
    <n v="0"/>
    <x v="1"/>
    <s v="School of Engineering"/>
  </r>
  <r>
    <n v="78833704"/>
    <s v="Bryan"/>
    <s v="Del Cid Campos"/>
    <s v="bryanj.delcidcampos@calbaptist.edu"/>
    <s v="California Baptist University"/>
    <d v="2025-09-25T10:55:00"/>
    <d v="2025-10-08T16:09:00"/>
    <n v="781530"/>
    <s v="Construction Management"/>
    <s v="Junior"/>
    <n v="0"/>
    <x v="1"/>
    <s v="School of Engineering"/>
  </r>
  <r>
    <n v="78862162"/>
    <s v="Salvador"/>
    <s v="Casanova"/>
    <s v="salvador.casanova@calbaptist.edu"/>
    <s v="California Baptist University"/>
    <d v="2025-09-25T15:17:00"/>
    <d v="2025-10-08T15:20:00"/>
    <n v="766557"/>
    <s v="Electrical/Computer Engr"/>
    <s v="Senior"/>
    <n v="0"/>
    <x v="1"/>
    <s v="Double Major / Cross-College"/>
  </r>
  <r>
    <n v="78866440"/>
    <s v="Alexa"/>
    <s v="Gonzalez"/>
    <s v="alexa.gonzalez@calbaptist.edu"/>
    <s v="California Baptist University"/>
    <d v="2025-09-25T16:40:00"/>
    <d v="2025-10-08T16:02:00"/>
    <n v="785546"/>
    <s v="Construction Management"/>
    <s v="Sophomore"/>
    <n v="0"/>
    <x v="1"/>
    <s v="School of Engineering"/>
  </r>
  <r>
    <n v="78873464"/>
    <s v="Micah"/>
    <s v="Suk"/>
    <s v="micahyounggil.suk@calbaptist.edu"/>
    <s v="California Baptist University"/>
    <d v="2025-09-25T22:23:00"/>
    <d v="2025-10-08T15:01:00"/>
    <n v="772668"/>
    <s v="Computer Science"/>
    <s v="Junior"/>
    <n v="0"/>
    <x v="1"/>
    <s v="School of Engineering"/>
  </r>
  <r>
    <n v="78874191"/>
    <s v="Ryan Thomas"/>
    <s v="Bondoc"/>
    <s v="ryanthomas.bondoc@calbaptist.edu"/>
    <s v="California Baptist University"/>
    <d v="2025-09-26T00:10:00"/>
    <d v="2025-10-08T16:26:00"/>
    <n v="799998"/>
    <s v="Civil Engineering"/>
    <s v="Junior"/>
    <n v="0"/>
    <x v="1"/>
    <s v="School of Engineering"/>
  </r>
  <r>
    <n v="78892636"/>
    <s v="Matthew"/>
    <s v="Waggoner"/>
    <s v="matthewthomas.waggoner@calbaptist.edu"/>
    <s v="California Baptist University"/>
    <d v="2025-09-26T11:10:00"/>
    <d v="2025-10-08T15:54:00"/>
    <n v="779162"/>
    <s v="Construction Management"/>
    <s v="Junior"/>
    <n v="0"/>
    <x v="1"/>
    <s v="School of Engineering"/>
  </r>
  <r>
    <n v="78910583"/>
    <s v="James"/>
    <s v="Mena"/>
    <s v="jamesa.mena@calbaptist.edu"/>
    <s v="California Baptist University"/>
    <d v="2025-09-27T09:17:00"/>
    <d v="2025-10-08T16:01:00"/>
    <n v="776327"/>
    <s v="Mechanical Engineering"/>
    <s v="Sophomore"/>
    <n v="0"/>
    <x v="1"/>
    <s v="School of Engineering"/>
  </r>
  <r>
    <n v="78910898"/>
    <s v="Reagan"/>
    <s v="Villanueva"/>
    <s v="reagan.villanueva@calbaptist.edu"/>
    <s v="California Baptist University"/>
    <d v="2025-09-27T09:54:00"/>
    <m/>
    <n v="798420"/>
    <s v="Accounting"/>
    <s v="Sophomore"/>
    <n v="0"/>
    <x v="1"/>
    <s v="School of Business"/>
  </r>
  <r>
    <n v="78914557"/>
    <s v="Alejandro"/>
    <s v="Alarcon"/>
    <s v="alejandrouriel.alarcon@calbaptist.edu"/>
    <s v="California Baptist University"/>
    <d v="2025-09-27T16:27:00"/>
    <d v="2025-10-08T17:06:00"/>
    <n v="788290"/>
    <s v="Mechanical Engineering"/>
    <s v="Sophomore"/>
    <n v="0"/>
    <x v="1"/>
    <s v="School of Engineering"/>
  </r>
  <r>
    <n v="78922268"/>
    <s v="Edel"/>
    <s v="Kiprop"/>
    <s v="edelchepkemboi.kiprop@calbaptist.edu"/>
    <s v="California Baptist University"/>
    <d v="2025-09-28T11:56:00"/>
    <m/>
    <n v="809065"/>
    <s v="Computer Science"/>
    <s v="Masters"/>
    <n v="0"/>
    <x v="1"/>
    <s v="School of Engineering"/>
  </r>
  <r>
    <n v="78928293"/>
    <s v="Angel"/>
    <s v="Cancelado"/>
    <s v="angele.cancelado@calbaptist.edu"/>
    <s v="California Baptist University"/>
    <d v="2025-09-28T17:51:00"/>
    <d v="2025-10-08T15:02:00"/>
    <n v="799159"/>
    <s v="Civil Engineering"/>
    <s v="Freshman"/>
    <n v="0"/>
    <x v="1"/>
    <s v="School of Engineering"/>
  </r>
  <r>
    <n v="78933200"/>
    <s v="Tatiana"/>
    <s v="Hunter"/>
    <s v="tatianamae.hunter@calbaptist.edu"/>
    <s v="California Baptist University"/>
    <d v="2025-09-28T22:28:00"/>
    <d v="2025-10-08T16:13:00"/>
    <n v="799157"/>
    <s v="Mechanical Engineering"/>
    <s v="Freshman"/>
    <n v="0"/>
    <x v="1"/>
    <s v="School of Engineering"/>
  </r>
  <r>
    <n v="78967534"/>
    <s v="Ian"/>
    <s v="Garcia"/>
    <s v="ian.garcia@calbaptist.edu"/>
    <s v="California Baptist University"/>
    <d v="2025-09-29T12:14:00"/>
    <d v="2025-10-08T16:38:00"/>
    <n v="806460"/>
    <s v="Mechanical Engineering"/>
    <s v="Sophomore"/>
    <n v="0"/>
    <x v="1"/>
    <s v="School of Engineering"/>
  </r>
  <r>
    <n v="78975586"/>
    <s v="Giuseppe"/>
    <s v="Serrao"/>
    <s v="giuseppe.serrao@calbaptist.edu"/>
    <s v="California Baptist University"/>
    <d v="2025-09-29T13:44:00"/>
    <d v="2025-10-08T15:05:00"/>
    <n v="803635"/>
    <s v="Mechanical Engineering"/>
    <s v="Freshman"/>
    <n v="0"/>
    <x v="1"/>
    <s v="School of Engineering"/>
  </r>
  <r>
    <n v="78976788"/>
    <s v="Noah"/>
    <s v="DeMent"/>
    <s v="noahedward.dement@calbaptist.edu"/>
    <s v="California Baptist University"/>
    <d v="2025-09-29T14:02:00"/>
    <d v="2025-10-08T14:39:00"/>
    <n v="743062"/>
    <s v="Software Engineering"/>
    <s v="Alumni"/>
    <n v="0"/>
    <x v="1"/>
    <s v="School of Engineering"/>
  </r>
  <r>
    <n v="78987713"/>
    <s v="Maria"/>
    <s v="Isabeles"/>
    <s v="mariadelcarmen.isabeles@calbaptist.edu"/>
    <s v="California Baptist University"/>
    <d v="2025-09-29T17:54:00"/>
    <d v="2025-10-08T15:08:00"/>
    <n v="796505"/>
    <s v="Construction Management"/>
    <s v="Senior"/>
    <n v="0"/>
    <x v="1"/>
    <s v="School of Engineering"/>
  </r>
  <r>
    <n v="78987888"/>
    <s v="Ed"/>
    <s v="Pineda"/>
    <s v="edlogan.pineda@calbaptist.edu"/>
    <s v="California Baptist University"/>
    <d v="2025-09-29T17:59:00"/>
    <d v="2025-10-08T15:04:00"/>
    <n v="794788"/>
    <s v="Mechanical Engineering"/>
    <s v="Senior"/>
    <n v="0"/>
    <x v="1"/>
    <s v="School of Engineering"/>
  </r>
  <r>
    <n v="78990635"/>
    <s v="Gabriela"/>
    <s v="Vasquez"/>
    <s v="gabrielafaith.vasquez@calbaptist.edu"/>
    <s v="California Baptist University"/>
    <d v="2025-09-29T19:38:00"/>
    <d v="2025-10-08T16:49:00"/>
    <n v="805886"/>
    <s v="Mechanical Engineering"/>
    <s v="Sophomore"/>
    <n v="0"/>
    <x v="1"/>
    <s v="School of Engineering"/>
  </r>
  <r>
    <n v="78990644"/>
    <s v="Ellie"/>
    <s v="Goltiao"/>
    <s v="elliefaith.goltiao@calbaptist.edu"/>
    <s v="California Baptist University"/>
    <d v="2025-09-29T19:38:00"/>
    <d v="2025-10-08T16:48:00"/>
    <n v="804162"/>
    <s v="Biomedical Engineering"/>
    <s v="Freshman"/>
    <n v="0"/>
    <x v="1"/>
    <s v="School of Engineering"/>
  </r>
  <r>
    <n v="79023092"/>
    <s v="Fischer"/>
    <s v="Mcgrath"/>
    <s v="fischerthomas.mcgrath@calbaptist.edu"/>
    <s v="California Baptist University"/>
    <d v="2025-09-30T10:24:00"/>
    <d v="2025-10-08T15:03:00"/>
    <n v="757376"/>
    <s v="Mechanical Engineering"/>
    <s v="Senior"/>
    <n v="0"/>
    <x v="1"/>
    <s v="School of Engineering"/>
  </r>
  <r>
    <n v="79026874"/>
    <s v="Connor"/>
    <s v="Murray"/>
    <s v="connorsteven.murray@calbaptist.edu"/>
    <s v="California Baptist University"/>
    <d v="2025-09-30T10:56:00"/>
    <m/>
    <n v="758520"/>
    <s v="Civil Engineering"/>
    <s v="Senior"/>
    <n v="0"/>
    <x v="1"/>
    <s v="School of Engineering"/>
  </r>
  <r>
    <n v="79048841"/>
    <s v="Abigail"/>
    <s v="Kroger"/>
    <s v="abigailmadelaine.kroger@calbaptist.edu"/>
    <s v="California Baptist University"/>
    <d v="2025-09-30T13:55:00"/>
    <d v="2025-10-08T15:51:00"/>
    <n v="799156"/>
    <s v="Mechanical Engineering"/>
    <s v="Freshman"/>
    <n v="0"/>
    <x v="1"/>
    <s v="School of Engineering"/>
  </r>
  <r>
    <n v="79052340"/>
    <s v="Benjamin"/>
    <s v="Elmore"/>
    <s v="benjaminneal.elmore@calbaptist.edu"/>
    <s v="California Baptist University"/>
    <d v="2025-09-30T14:39:00"/>
    <d v="2025-10-08T16:23:00"/>
    <n v="799370"/>
    <s v="Computer Science"/>
    <s v="Freshman"/>
    <n v="0"/>
    <x v="1"/>
    <s v="School of Engineering"/>
  </r>
  <r>
    <n v="79058154"/>
    <s v="Alejandro G."/>
    <s v="Gomez"/>
    <s v="alejandrog.gomez@calbaptist.edu"/>
    <s v="California Baptist University"/>
    <d v="2025-09-30T16:21:00"/>
    <d v="2025-10-08T15:54:00"/>
    <n v="699188"/>
    <s v="Mechanical Engineering"/>
    <s v="Senior"/>
    <n v="0"/>
    <x v="1"/>
    <s v="School of Engineering"/>
  </r>
  <r>
    <n v="79064964"/>
    <s v="Jessica"/>
    <s v="Atienza"/>
    <s v="jessica.atienza@calbaptist.edu"/>
    <s v="California Baptist University"/>
    <d v="2025-09-30T19:59:00"/>
    <m/>
    <n v="742814"/>
    <s v="Nursing"/>
    <s v="Senior"/>
    <n v="0"/>
    <x v="1"/>
    <s v="School of Nursing"/>
  </r>
  <r>
    <n v="79079707"/>
    <s v="Cooper"/>
    <s v="Randeen"/>
    <s v="cooperd.randeen@calbaptist.edu"/>
    <s v="California Baptist University"/>
    <d v="2025-10-01T08:08:00"/>
    <d v="2025-10-08T15:02:00"/>
    <n v="776924"/>
    <s v="Biomedical Engineering"/>
    <s v="Junior"/>
    <n v="0"/>
    <x v="1"/>
    <s v="School of Engineering"/>
  </r>
  <r>
    <n v="79081241"/>
    <s v="Ethan"/>
    <s v="DuPree"/>
    <s v="ethanandrew.dupree@calbaptist.edu"/>
    <s v="California Baptist University"/>
    <d v="2025-10-01T08:23:00"/>
    <d v="2025-10-08T17:40:00"/>
    <n v="784356"/>
    <s v="Mechanical Engineering"/>
    <s v="Sophomore"/>
    <n v="0"/>
    <x v="1"/>
    <s v="School of Engineering"/>
  </r>
  <r>
    <n v="79087991"/>
    <s v="Nicholas"/>
    <s v="Valle"/>
    <s v="nicholasgraff.valle@calbaptist.edu"/>
    <s v="California Baptist University"/>
    <d v="2025-10-01T09:16:00"/>
    <d v="2025-10-08T15:02:00"/>
    <n v="773647"/>
    <s v="Electrical/Computer Engr"/>
    <s v="Junior"/>
    <n v="0"/>
    <x v="1"/>
    <s v="Double Major / Cross-College"/>
  </r>
  <r>
    <n v="79101237"/>
    <s v="Elias"/>
    <s v="Diaz"/>
    <s v="eliascarlos.diaz@calbaptist.edu"/>
    <s v="California Baptist University"/>
    <d v="2025-10-01T10:42:00"/>
    <d v="2025-10-08T15:37:00"/>
    <n v="806079"/>
    <s v="Mechanical Engineering"/>
    <s v="Sophomore"/>
    <n v="0"/>
    <x v="1"/>
    <s v="School of Engineering"/>
  </r>
  <r>
    <n v="79111798"/>
    <s v="Daniel"/>
    <s v="Elias"/>
    <s v="danielr.elias@calbaptist.edu"/>
    <s v="California Baptist University"/>
    <d v="2025-10-01T11:47:00"/>
    <d v="2025-10-08T15:02:00"/>
    <n v="785600"/>
    <s v="Construction Management"/>
    <s v="Sophomore"/>
    <n v="0"/>
    <x v="1"/>
    <s v="School of Engineering"/>
  </r>
  <r>
    <n v="79119328"/>
    <s v="Aiden"/>
    <s v="Baladad"/>
    <s v="aidenjoseph.baladad@calbaptist.edu"/>
    <s v="California Baptist University"/>
    <d v="2025-10-01T12:42:00"/>
    <d v="2025-10-08T14:58:00"/>
    <n v="780250"/>
    <s v="Chemical Engineering"/>
    <s v="Junior"/>
    <n v="0"/>
    <x v="1"/>
    <s v="School of Engineering"/>
  </r>
  <r>
    <n v="79130522"/>
    <s v="Jessie"/>
    <s v="Gordon"/>
    <s v="jessicamae.gordon@calbaptist.edu"/>
    <s v="California Baptist University"/>
    <d v="2025-10-01T14:24:00"/>
    <d v="2025-10-08T15:04:00"/>
    <n v="759763"/>
    <s v="Biomedical Engineering"/>
    <s v="Senior"/>
    <n v="0"/>
    <x v="1"/>
    <s v="School of Engineering"/>
  </r>
  <r>
    <n v="79131066"/>
    <s v="Konnor"/>
    <s v="Moshier"/>
    <s v="konnorjames.moshier@calbaptist.edu"/>
    <s v="California Baptist University"/>
    <d v="2025-10-01T14:31:00"/>
    <d v="2025-10-08T15:06:00"/>
    <n v="771285"/>
    <s v="Mechanical Engineering"/>
    <s v="Senior"/>
    <n v="0"/>
    <x v="1"/>
    <s v="School of Engineering"/>
  </r>
  <r>
    <n v="79131318"/>
    <s v="Cole"/>
    <s v="Schulenberg"/>
    <s v="colem.schulenberg@calbaptist.edu"/>
    <s v="California Baptist University"/>
    <d v="2025-10-01T14:35:00"/>
    <d v="2025-10-08T15:55:00"/>
    <n v="756815"/>
    <s v="Mechanical Engineering"/>
    <s v="Senior"/>
    <n v="0"/>
    <x v="1"/>
    <s v="School of Engineering"/>
  </r>
  <r>
    <n v="79132121"/>
    <s v="Jack"/>
    <s v="Stevens"/>
    <s v="jack.stevens1@calbaptist.edu"/>
    <s v="California Baptist University"/>
    <d v="2025-10-01T14:45:00"/>
    <d v="2025-10-08T17:02:00"/>
    <n v="761580"/>
    <s v="Mechanical Engineering"/>
    <s v="Senior"/>
    <n v="0"/>
    <x v="1"/>
    <s v="School of Engineering"/>
  </r>
  <r>
    <n v="79133688"/>
    <s v="Jacob"/>
    <s v="Garber"/>
    <s v="jacobperry.garber@calbaptist.edu"/>
    <s v="California Baptist University"/>
    <d v="2025-10-01T15:10:00"/>
    <d v="2025-10-08T15:57:00"/>
    <n v="764313"/>
    <s v="Mechanical Engineering"/>
    <s v="Junior"/>
    <n v="0"/>
    <x v="1"/>
    <s v="School of Engineering"/>
  </r>
  <r>
    <n v="79133809"/>
    <s v="Karter"/>
    <s v="Fluck"/>
    <s v="karterd.fluck@calbaptist.edu"/>
    <s v="California Baptist University"/>
    <d v="2025-10-01T15:12:00"/>
    <d v="2025-10-08T15:02:00"/>
    <n v="776274"/>
    <s v="Civil Engineering"/>
    <s v="Senior"/>
    <n v="0"/>
    <x v="1"/>
    <s v="School of Engineering"/>
  </r>
  <r>
    <n v="79134100"/>
    <s v="Caden"/>
    <s v="McReynolds"/>
    <s v="caden.mcreynolds@calbaptist.edu"/>
    <s v="California Baptist University"/>
    <d v="2025-10-01T15:17:00"/>
    <d v="2025-10-08T15:01:00"/>
    <n v="771805"/>
    <s v="Mechanical Engineering"/>
    <s v="Senior"/>
    <n v="0"/>
    <x v="1"/>
    <s v="School of Engineering"/>
  </r>
  <r>
    <n v="79134500"/>
    <s v="Joaquin"/>
    <s v="Luna"/>
    <s v="joaquindiego.luna@calbaptist.edu"/>
    <s v="California Baptist University"/>
    <d v="2025-10-01T15:25:00"/>
    <d v="2025-10-08T14:59:00"/>
    <n v="775528"/>
    <s v="Computer Science"/>
    <s v="Junior"/>
    <n v="0"/>
    <x v="1"/>
    <s v="School of Engineering"/>
  </r>
  <r>
    <n v="79135142"/>
    <s v="Ashley"/>
    <s v="Barber"/>
    <s v="ashleyn.barber@calbaptist.edu"/>
    <s v="California Baptist University"/>
    <d v="2025-10-01T15:37:00"/>
    <d v="2025-10-08T14:27:00"/>
    <n v="776660"/>
    <s v="Chemical Engineering"/>
    <s v="Junior"/>
    <n v="0"/>
    <x v="1"/>
    <s v="School of Engineering"/>
  </r>
  <r>
    <n v="79139111"/>
    <s v="Chris"/>
    <s v="Stock"/>
    <s v="christophershawn.stock@calbaptist.edu"/>
    <s v="California Baptist University"/>
    <d v="2025-10-01T16:56:00"/>
    <m/>
    <n v="592469"/>
    <s v="Computer Science"/>
    <s v="Senior"/>
    <n v="0"/>
    <x v="1"/>
    <s v="School of Engineering"/>
  </r>
  <r>
    <n v="79140936"/>
    <s v="Miles"/>
    <s v="Watrous"/>
    <s v="milesd.watrous@calbaptist.edu"/>
    <s v="California Baptist University"/>
    <d v="2025-10-01T18:02:00"/>
    <d v="2025-10-08T16:23:00"/>
    <n v="799042"/>
    <s v="Civil Engineering"/>
    <s v="Sophomore"/>
    <n v="1"/>
    <x v="1"/>
    <s v="School of Engineering"/>
  </r>
  <r>
    <n v="79141846"/>
    <s v="Ivana"/>
    <s v="Malenkovic"/>
    <s v="ivananela.malenkovic@calbaptist.edu"/>
    <s v="California Baptist University"/>
    <d v="2025-10-01T18:43:00"/>
    <d v="2025-10-08T15:02:00"/>
    <n v="806126"/>
    <s v="Mechanical Engineering"/>
    <s v="Freshman"/>
    <n v="0"/>
    <x v="1"/>
    <s v="School of Engineering"/>
  </r>
  <r>
    <n v="79142009"/>
    <s v="Hayden"/>
    <s v="Updegraff"/>
    <s v="haydena.updegraff@calbaptist.edu"/>
    <s v="California Baptist University"/>
    <d v="2025-10-01T18:51:00"/>
    <m/>
    <n v="779414"/>
    <s v="Construction Management"/>
    <s v="Junior"/>
    <n v="0"/>
    <x v="1"/>
    <s v="School of Engineering"/>
  </r>
  <r>
    <n v="79146145"/>
    <s v="Alexander"/>
    <s v="Morente"/>
    <s v="alexandervillavicencio.morente@calbaptist.edu"/>
    <s v="California Baptist University"/>
    <d v="2025-10-02T00:24:00"/>
    <d v="2025-10-08T14:33:00"/>
    <n v="771301"/>
    <s v="Electrical/Computer Engr"/>
    <s v="Junior"/>
    <n v="0"/>
    <x v="1"/>
    <s v="Double Major / Cross-College"/>
  </r>
  <r>
    <n v="79155072"/>
    <s v="Benjamin"/>
    <s v="Iliev"/>
    <s v="benjamin.iliev@calbaptist.edu"/>
    <s v="California Baptist University"/>
    <d v="2025-10-02T08:40:00"/>
    <d v="2025-10-08T17:40:00"/>
    <n v="765533"/>
    <s v="Biomedical Engineering"/>
    <s v="Senior"/>
    <n v="0"/>
    <x v="1"/>
    <s v="School of Engineering"/>
  </r>
  <r>
    <n v="79184127"/>
    <s v="Isaiah"/>
    <s v="Hreische"/>
    <s v="isaiaha.hreische@calbaptist.edu"/>
    <s v="California Baptist University"/>
    <d v="2025-10-02T13:58:00"/>
    <d v="2025-10-08T15:06:00"/>
    <n v="770533"/>
    <s v="Civil Engineering"/>
    <s v="Junior"/>
    <n v="0"/>
    <x v="1"/>
    <s v="School of Engineering"/>
  </r>
  <r>
    <n v="79185795"/>
    <s v="Samuel"/>
    <s v="Estrick"/>
    <s v="samueljoseph.estrick@calbaptist.edu"/>
    <s v="California Baptist University"/>
    <d v="2025-10-02T14:28:00"/>
    <d v="2025-10-08T16:09:00"/>
    <n v="757436"/>
    <s v="Mechanical Engineering"/>
    <s v="Senior"/>
    <n v="0"/>
    <x v="1"/>
    <s v="School of Engineering"/>
  </r>
  <r>
    <n v="79210707"/>
    <s v="Cole"/>
    <s v="Ikenouye"/>
    <s v="colethomas.ikenouye@calbaptist.edu"/>
    <s v="California Baptist University"/>
    <d v="2025-10-03T09:35:00"/>
    <d v="2025-10-08T15:07:00"/>
    <n v="775860"/>
    <s v="Mechanical Engineering"/>
    <s v="Junior"/>
    <n v="0"/>
    <x v="1"/>
    <s v="School of Engineering"/>
  </r>
  <r>
    <n v="79211140"/>
    <s v="Luke"/>
    <s v="Cox"/>
    <s v="lukequinton.cox@calbaptist.edu"/>
    <s v="California Baptist University"/>
    <d v="2025-10-03T09:42:00"/>
    <d v="2025-10-08T14:59:00"/>
    <n v="779160"/>
    <s v="Civil Engineering"/>
    <s v="Junior"/>
    <n v="0"/>
    <x v="1"/>
    <s v="School of Engineering"/>
  </r>
  <r>
    <n v="79215699"/>
    <s v="Riley"/>
    <s v="Kis"/>
    <s v="rileychristian.kis@calbaptist.edu"/>
    <s v="California Baptist University"/>
    <d v="2025-10-03T10:55:00"/>
    <d v="2025-10-08T16:04:00"/>
    <n v="758960"/>
    <s v="Mechanical Engineering"/>
    <s v="Senior"/>
    <n v="0"/>
    <x v="1"/>
    <s v="School of Engineering"/>
  </r>
  <r>
    <n v="79219520"/>
    <s v="Connor"/>
    <s v="Berliner"/>
    <s v="connorjosel.berliner@calbaptist.edu"/>
    <s v="California Baptist University"/>
    <d v="2025-10-03T12:14:00"/>
    <d v="2025-10-08T15:40:00"/>
    <n v="778243"/>
    <s v="Computer Science"/>
    <s v="Junior"/>
    <n v="0"/>
    <x v="1"/>
    <s v="School of Engineering"/>
  </r>
  <r>
    <n v="79228792"/>
    <s v="Drew"/>
    <s v="Harris"/>
    <s v="andrewc.harris@calbaptist.edu"/>
    <s v="California Baptist University"/>
    <d v="2025-10-04T02:26:00"/>
    <d v="2025-10-08T15:07:00"/>
    <n v="772589"/>
    <s v="Mechanical Engineering"/>
    <s v="Senior"/>
    <n v="0"/>
    <x v="1"/>
    <s v="School of Engineering"/>
  </r>
  <r>
    <n v="79230592"/>
    <s v="Lucas"/>
    <s v="Sandoval"/>
    <s v="lucasdavid.sandoval@calbaptist.edu"/>
    <s v="California Baptist University"/>
    <d v="2025-10-04T09:41:00"/>
    <d v="2025-10-08T15:05:00"/>
    <n v="788370"/>
    <s v="Mechanical Engineering"/>
    <s v="Sophomore"/>
    <n v="0"/>
    <x v="1"/>
    <s v="School of Engineering"/>
  </r>
  <r>
    <n v="79233569"/>
    <s v="Caleb"/>
    <s v="Slagter"/>
    <s v="calebb.slagter@calbaptist.edu"/>
    <s v="California Baptist University"/>
    <d v="2025-10-04T16:01:00"/>
    <d v="2025-10-08T16:45:00"/>
    <n v="792219"/>
    <s v="Electrical/Computer Engr"/>
    <s v="Junior"/>
    <n v="0"/>
    <x v="1"/>
    <s v="Double Major / Cross-College"/>
  </r>
  <r>
    <n v="79239095"/>
    <s v="Sanika"/>
    <s v="Pawar"/>
    <s v="sanikadilip.pawar@calbaptist.edu"/>
    <s v="California Baptist University"/>
    <d v="2025-10-05T12:24:00"/>
    <d v="2025-10-08T15:51:00"/>
    <n v="777555"/>
    <s v="Information Tech Mgmt"/>
    <s v="Alumni"/>
    <n v="0"/>
    <x v="1"/>
    <s v="School of Business"/>
  </r>
  <r>
    <n v="79242444"/>
    <s v="Kylie"/>
    <s v="Linthicum"/>
    <s v="kyliea.linthicum@calbaptist.edu"/>
    <s v="California Baptist University"/>
    <d v="2025-10-05T16:47:00"/>
    <d v="2025-10-08T15:27:00"/>
    <n v="807545"/>
    <s v="Biomedical Engineering"/>
    <s v="Junior"/>
    <n v="0"/>
    <x v="1"/>
    <s v="School of Engineering"/>
  </r>
  <r>
    <n v="79242674"/>
    <s v="Agustin"/>
    <s v="Castillo"/>
    <s v="agustinangel.castillo@calbaptist.edu"/>
    <s v="California Baptist University"/>
    <d v="2025-10-05T17:07:00"/>
    <d v="2025-10-08T16:05:00"/>
    <n v="792003"/>
    <s v="Civil Engineering"/>
    <s v="Sophomore"/>
    <n v="0"/>
    <x v="1"/>
    <s v="School of Engineering"/>
  </r>
  <r>
    <n v="79244152"/>
    <s v="Duncan"/>
    <s v="Snow"/>
    <s v="duncanjak.snow@calbaptist.edu"/>
    <s v="California Baptist University"/>
    <d v="2025-10-05T18:44:00"/>
    <d v="2025-10-08T15:20:00"/>
    <n v="787801"/>
    <s v="Mechanical Engineering"/>
    <s v="Sophomore"/>
    <n v="0"/>
    <x v="1"/>
    <s v="School of Engineering"/>
  </r>
  <r>
    <n v="79244728"/>
    <s v="Ashlyn"/>
    <s v="Davis"/>
    <s v="ashlyn.davis@calbaptist.edu"/>
    <s v="California Baptist University"/>
    <d v="2025-10-05T19:24:00"/>
    <d v="2025-10-08T15:21:00"/>
    <n v="773405"/>
    <s v="Electrical/Computer Engr"/>
    <s v="Junior"/>
    <n v="0"/>
    <x v="1"/>
    <s v="Double Major / Cross-College"/>
  </r>
  <r>
    <n v="79245620"/>
    <s v="Diego"/>
    <s v="Patterson"/>
    <s v="diegochristopher.patterson@calbaptist.edu"/>
    <s v="California Baptist University"/>
    <d v="2025-10-05T20:34:00"/>
    <d v="2025-10-08T15:58:00"/>
    <n v="761633"/>
    <s v="Computer Science"/>
    <s v="Junior"/>
    <n v="0"/>
    <x v="1"/>
    <s v="School of Engineering"/>
  </r>
  <r>
    <n v="79256310"/>
    <s v="Jessica"/>
    <s v="Jang"/>
    <s v="jessica.jang@calbaptist.edu"/>
    <s v="California Baptist University"/>
    <d v="2025-10-06T08:54:00"/>
    <d v="2025-10-08T16:04:00"/>
    <n v="784553"/>
    <s v="Civil Engineering"/>
    <s v="Sophomore"/>
    <n v="0"/>
    <x v="1"/>
    <s v="School of Engineering"/>
  </r>
  <r>
    <n v="79259095"/>
    <s v="Garrett"/>
    <s v="Francis"/>
    <s v="garrettmorgan.francis@calbaptist.edu"/>
    <s v="California Baptist University"/>
    <d v="2025-10-06T09:38:00"/>
    <m/>
    <n v="760965"/>
    <s v="Computer Science, Philosophy"/>
    <s v="Senior"/>
    <n v="0"/>
    <x v="1"/>
    <s v="Double Major / Cross-College"/>
  </r>
  <r>
    <n v="79262740"/>
    <s v="David"/>
    <s v="Kamel"/>
    <s v="david.kamel@calbaptist.edu"/>
    <s v="California Baptist University"/>
    <d v="2025-10-06T10:33:00"/>
    <d v="2025-10-08T16:55:00"/>
    <n v="769468"/>
    <s v="Construction Management"/>
    <s v="Junior"/>
    <n v="0"/>
    <x v="1"/>
    <s v="School of Engineering"/>
  </r>
  <r>
    <n v="79262869"/>
    <s v="Aleksandra"/>
    <s v="Antanasijevic"/>
    <s v="aleksandra.antanasijevic@calbaptist.edu"/>
    <s v="California Baptist University"/>
    <d v="2025-10-06T10:35:00"/>
    <d v="2025-10-08T16:04:00"/>
    <n v="795267"/>
    <s v="Chemical Engineering"/>
    <s v="Junior"/>
    <n v="0"/>
    <x v="1"/>
    <s v="School of Engineering"/>
  </r>
  <r>
    <n v="79267174"/>
    <s v="Tyler"/>
    <s v="Kaewpalug"/>
    <s v="tylerscott.kaewpalug@calbaptist.edu"/>
    <s v="California Baptist University"/>
    <d v="2025-10-06T11:41:00"/>
    <d v="2025-10-08T14:58:00"/>
    <n v="772698"/>
    <s v="Mechanical Engineering"/>
    <s v="Junior"/>
    <n v="0"/>
    <x v="1"/>
    <s v="School of Engineering"/>
  </r>
  <r>
    <n v="79267980"/>
    <s v="William"/>
    <s v="Henry"/>
    <s v="william.henry@calbaptist.edu"/>
    <s v="California Baptist University"/>
    <d v="2025-10-06T11:54:00"/>
    <d v="2025-10-08T16:20:00"/>
    <n v="754897"/>
    <s v="Civil Engineering"/>
    <s v="Senior"/>
    <n v="0"/>
    <x v="1"/>
    <s v="School of Engineering"/>
  </r>
  <r>
    <n v="79269601"/>
    <s v="Micah"/>
    <s v="Erickson"/>
    <s v="micahc.erickson@calbaptist.edu"/>
    <s v="California Baptist University"/>
    <d v="2025-10-06T12:14:00"/>
    <d v="2025-10-08T16:23:00"/>
    <n v="756555"/>
    <s v="Mechanical Engineering"/>
    <s v="Senior"/>
    <n v="0"/>
    <x v="1"/>
    <s v="School of Engineering"/>
  </r>
  <r>
    <n v="79271204"/>
    <s v="Emma"/>
    <s v="Mabry"/>
    <s v="emmaelicia.mabry@calbaptist.edu"/>
    <s v="California Baptist University"/>
    <d v="2025-10-06T12:37:00"/>
    <d v="2025-10-08T16:08:00"/>
    <n v="738141"/>
    <s v="Construction Management"/>
    <s v="Senior"/>
    <n v="0"/>
    <x v="1"/>
    <s v="School of Engineering"/>
  </r>
  <r>
    <n v="79275628"/>
    <s v="Nayeli"/>
    <s v="Martin"/>
    <s v="nayelijmartin@gmail.com"/>
    <s v="California Baptist University"/>
    <d v="2025-10-06T13:36:00"/>
    <d v="2025-10-08T15:57:00"/>
    <n v="717533"/>
    <s v="Civil Engineering"/>
    <s v="Alumni"/>
    <n v="0"/>
    <x v="1"/>
    <s v="School of Engineering"/>
  </r>
  <r>
    <n v="79290113"/>
    <s v="Andrew"/>
    <s v="Alvarado"/>
    <s v="andrewjonathan.alvarado@calbaptist.edu"/>
    <s v="California Baptist University"/>
    <d v="2025-10-06T21:24:00"/>
    <d v="2025-10-08T15:07:00"/>
    <n v="791878"/>
    <s v="Electrical/Computer Engr"/>
    <s v="Sophomore"/>
    <n v="0"/>
    <x v="1"/>
    <s v="Double Major / Cross-College"/>
  </r>
  <r>
    <n v="79290780"/>
    <s v="Liam"/>
    <s v="Smith"/>
    <s v="liamkevin.smith@calbaptist.edu"/>
    <s v="California Baptist University"/>
    <d v="2025-10-06T22:25:00"/>
    <d v="2025-10-08T15:40:00"/>
    <n v="773208"/>
    <s v="Computer Science"/>
    <s v="Sophomore"/>
    <n v="0"/>
    <x v="1"/>
    <s v="School of Engineering"/>
  </r>
  <r>
    <n v="79290967"/>
    <s v="Andrew"/>
    <s v="Valiente"/>
    <s v="andrewjosue.valiente@calbaptist.edu"/>
    <s v="California Baptist University"/>
    <d v="2025-10-06T22:43:00"/>
    <d v="2025-10-08T15:43:00"/>
    <n v="758935"/>
    <s v="Civil Engineering"/>
    <s v="Senior"/>
    <n v="0"/>
    <x v="1"/>
    <s v="School of Engineering"/>
  </r>
  <r>
    <n v="79301252"/>
    <s v="Austin"/>
    <s v="Dickinson"/>
    <s v="austinw.dickinson@calbaptist.edu"/>
    <s v="California Baptist University"/>
    <d v="2025-10-07T08:32:00"/>
    <d v="2025-10-08T16:17:00"/>
    <n v="797915"/>
    <s v="Mechanical Engineering"/>
    <s v="Junior"/>
    <n v="0"/>
    <x v="1"/>
    <s v="School of Engineering"/>
  </r>
  <r>
    <n v="79302212"/>
    <s v="Kaitlynn"/>
    <s v="Teasley"/>
    <s v="kaitlynn.teasley@calbaptist.edu"/>
    <s v="California Baptist University"/>
    <d v="2025-10-07T08:45:00"/>
    <m/>
    <n v="799848"/>
    <s v="Civil Engineering"/>
    <s v="Freshman"/>
    <n v="0"/>
    <x v="1"/>
    <s v="School of Engineering"/>
  </r>
  <r>
    <n v="79302497"/>
    <s v="Priscilla"/>
    <s v="Lee"/>
    <s v="priscillayizhen.lee@calbaptist.edu"/>
    <s v="California Baptist University"/>
    <d v="2025-10-07T08:49:00"/>
    <m/>
    <n v="763734"/>
    <s v="Chemical Engineering"/>
    <s v="Senior"/>
    <n v="0"/>
    <x v="1"/>
    <s v="School of Engineering"/>
  </r>
  <r>
    <n v="79308270"/>
    <s v="Kiersten"/>
    <s v="Eads"/>
    <s v="kiersten.eads@calbaptist.edu"/>
    <s v="California Baptist University"/>
    <d v="2025-10-07T09:43:00"/>
    <d v="2025-10-08T16:16:00"/>
    <n v="799436"/>
    <s v="Mechanical Engineering"/>
    <s v="Freshman"/>
    <n v="0"/>
    <x v="1"/>
    <s v="School of Engineering"/>
  </r>
  <r>
    <n v="79309566"/>
    <s v="Jarrett"/>
    <s v="Macias"/>
    <s v="jarrett.macias@calbaptist.edu"/>
    <s v="California Baptist University"/>
    <d v="2025-10-07T09:58:00"/>
    <d v="2025-10-08T15:01:00"/>
    <n v="752763"/>
    <s v="Construction Management"/>
    <s v="Senior"/>
    <n v="0"/>
    <x v="1"/>
    <s v="School of Engineering"/>
  </r>
  <r>
    <n v="79309734"/>
    <s v="Jeffrey"/>
    <s v="Fowlkes"/>
    <s v="jeffreyallen.fowlkes@calbaptist.edu"/>
    <s v="California Baptist University"/>
    <d v="2025-10-07T10:00:00"/>
    <d v="2025-10-08T15:00:00"/>
    <n v="767558"/>
    <s v="Construction Management"/>
    <s v="Junior"/>
    <n v="0"/>
    <x v="1"/>
    <s v="School of Engineering"/>
  </r>
  <r>
    <n v="79313514"/>
    <s v="Caleb"/>
    <s v="Waller"/>
    <s v="calebmichael.waller@calbaptist.edu"/>
    <s v="California Baptist University"/>
    <d v="2025-10-07T10:35:00"/>
    <d v="2025-10-08T16:31:00"/>
    <n v="770744"/>
    <s v="Mechanical Engineering"/>
    <s v="Senior"/>
    <n v="0"/>
    <x v="1"/>
    <s v="School of Engineering"/>
  </r>
  <r>
    <n v="79313644"/>
    <s v="Luke"/>
    <s v="Buss"/>
    <s v="lukea.buss@calbaptist.edu"/>
    <s v="California Baptist University"/>
    <d v="2025-10-07T10:37:00"/>
    <m/>
    <n v="784044"/>
    <s v="Electrical/Computer Engr"/>
    <s v="Sophomore"/>
    <n v="0"/>
    <x v="1"/>
    <s v="Double Major / Cross-College"/>
  </r>
  <r>
    <n v="79314262"/>
    <s v="Justin"/>
    <s v="Nguyen"/>
    <s v="justin.nguyen@calbaptist.edu"/>
    <s v="California Baptist University"/>
    <d v="2025-10-07T10:43:00"/>
    <d v="2025-10-08T15:05:00"/>
    <n v="736546"/>
    <s v="Mechanical Engineering"/>
    <s v="Senior"/>
    <n v="0"/>
    <x v="1"/>
    <s v="School of Engineering"/>
  </r>
  <r>
    <n v="79318502"/>
    <s v="Sean"/>
    <s v="Eperjesi"/>
    <s v="sean.eperjesi@calbaptist.edu"/>
    <s v="California Baptist University"/>
    <d v="2025-10-07T11:23:00"/>
    <d v="2025-10-08T15:06:00"/>
    <n v="774062"/>
    <s v="Chemical Engineering, Mechanical Engineering"/>
    <s v="Junior"/>
    <n v="0"/>
    <x v="1"/>
    <s v="Double Major / Cross-College"/>
  </r>
  <r>
    <n v="79319042"/>
    <s v="Akira"/>
    <s v="Padilla"/>
    <s v="akirasofie.padilla@calbaptist.edu"/>
    <s v="California Baptist University"/>
    <d v="2025-10-07T11:28:00"/>
    <m/>
    <n v="738130"/>
    <s v="Nursing"/>
    <s v="Senior"/>
    <n v="0"/>
    <x v="1"/>
    <s v="School of Nursing"/>
  </r>
  <r>
    <n v="79320863"/>
    <s v="Joziah"/>
    <s v="Vergara"/>
    <s v="joziah.vergara@calbaptist.edu"/>
    <s v="California Baptist University"/>
    <d v="2025-10-07T11:50:00"/>
    <m/>
    <n v="791618"/>
    <s v="Electrical/Computer Engr"/>
    <s v="Sophomore"/>
    <n v="0"/>
    <x v="1"/>
    <s v="Double Major / Cross-College"/>
  </r>
  <r>
    <n v="79322105"/>
    <s v="Mauricio"/>
    <s v="Marquez"/>
    <s v="mauriciogonzalomasin.marquez@calbaptist.edu"/>
    <s v="California Baptist University"/>
    <d v="2025-10-07T12:02:00"/>
    <d v="2025-10-08T15:05:00"/>
    <n v="790230"/>
    <s v="Civil Engineering"/>
    <s v="Sophomore"/>
    <n v="0"/>
    <x v="1"/>
    <s v="School of Engineering"/>
  </r>
  <r>
    <n v="79323831"/>
    <s v="Kyle"/>
    <s v="Kilham"/>
    <s v="kyle.kilham@calbaptist.edu"/>
    <s v="California Baptist University"/>
    <d v="2025-10-07T12:20:00"/>
    <m/>
    <n v="791057"/>
    <s v="Engineering"/>
    <s v="Freshman"/>
    <n v="0"/>
    <x v="1"/>
    <s v="School of Engineering"/>
  </r>
  <r>
    <n v="79331172"/>
    <s v="Andrew"/>
    <s v="Tolentino"/>
    <s v="andrewcesar.tolentino@calbaptist.edu"/>
    <s v="California Baptist University"/>
    <d v="2025-10-07T13:54:00"/>
    <d v="2025-10-08T15:43:00"/>
    <n v="756552"/>
    <s v="Civil Engineering"/>
    <s v="Senior"/>
    <n v="0"/>
    <x v="1"/>
    <s v="School of Engineering"/>
  </r>
  <r>
    <n v="79331177"/>
    <s v="Eli"/>
    <s v="Manning"/>
    <s v="eli.manning@calbaptist.edu"/>
    <s v="California Baptist University"/>
    <d v="2025-10-07T13:54:00"/>
    <d v="2025-10-08T16:00:00"/>
    <n v="791178"/>
    <s v="Computer Science"/>
    <s v="Junior"/>
    <n v="0"/>
    <x v="1"/>
    <s v="School of Engineering"/>
  </r>
  <r>
    <n v="79332371"/>
    <s v="Conor"/>
    <s v="McHorney"/>
    <s v="conorgregory.mchorney@calbaptist.edu"/>
    <s v="California Baptist University"/>
    <d v="2025-10-07T14:10:00"/>
    <d v="2025-10-08T15:05:00"/>
    <n v="698600"/>
    <s v="Mechanical Engineering"/>
    <s v="Alumni"/>
    <n v="0"/>
    <x v="1"/>
    <s v="School of Engineering"/>
  </r>
  <r>
    <n v="79332660"/>
    <s v="Fridrik"/>
    <s v="Tiedemann"/>
    <s v="fridrikedward.tiedemann@calbaptist.edu"/>
    <s v="California Baptist University"/>
    <d v="2025-10-07T14:14:00"/>
    <m/>
    <n v="764541"/>
    <s v="Mechanical Engineering"/>
    <s v="Senior"/>
    <n v="0"/>
    <x v="1"/>
    <s v="School of Engineering"/>
  </r>
  <r>
    <n v="79333710"/>
    <s v="Robert"/>
    <s v="Reagan"/>
    <s v="robertb.reagan@calbaptist.edu"/>
    <s v="California Baptist University"/>
    <d v="2025-10-07T14:30:00"/>
    <d v="2025-10-08T16:18:00"/>
    <n v="806593"/>
    <s v="Civil Engineering"/>
    <s v="Freshman"/>
    <n v="0"/>
    <x v="1"/>
    <s v="School of Engineering"/>
  </r>
  <r>
    <n v="79336498"/>
    <s v="Evan"/>
    <s v="Ryan"/>
    <s v="evan.ryan@calbaptist.edu"/>
    <s v="California Baptist University"/>
    <d v="2025-10-07T15:12:00"/>
    <m/>
    <n v="758998"/>
    <s v="Electrical/Computer Engr"/>
    <s v="Senior"/>
    <n v="0"/>
    <x v="1"/>
    <s v="Double Major / Cross-College"/>
  </r>
  <r>
    <n v="79336733"/>
    <s v="Austin"/>
    <s v="Lehr"/>
    <s v="austin.lehr@calbaptist.edu"/>
    <s v="California Baptist University"/>
    <d v="2025-10-07T15:16:00"/>
    <d v="2025-10-08T15:42:00"/>
    <n v="772571"/>
    <s v="Mechanical Engineering"/>
    <s v="Junior"/>
    <n v="0"/>
    <x v="1"/>
    <s v="School of Engineering"/>
  </r>
  <r>
    <n v="79337205"/>
    <s v="Brody"/>
    <s v="Larsen"/>
    <s v="brodyjohn.larsen@calbaptist.edu"/>
    <s v="California Baptist University"/>
    <d v="2025-10-07T15:25:00"/>
    <d v="2025-10-08T16:11:00"/>
    <n v="790870"/>
    <s v="Computer Science"/>
    <s v="Junior"/>
    <n v="0"/>
    <x v="1"/>
    <s v="School of Engineering"/>
  </r>
  <r>
    <n v="79338855"/>
    <s v="Abie"/>
    <s v="Ortiz"/>
    <s v="abiem.ortiz@calbaptist.edu"/>
    <s v="California Baptist University"/>
    <d v="2025-10-07T16:01:00"/>
    <d v="2025-10-08T15:03:00"/>
    <n v="783133"/>
    <s v="Construction Management"/>
    <s v="Freshman"/>
    <n v="0"/>
    <x v="1"/>
    <s v="School of Engineering"/>
  </r>
  <r>
    <n v="79341284"/>
    <s v="Sequoia-Rock"/>
    <s v="Hall"/>
    <s v="sequoiarockjeshurun.hall@calbaptist.edu"/>
    <s v="California Baptist University"/>
    <d v="2025-10-07T17:16:00"/>
    <d v="2025-10-08T15:01:00"/>
    <n v="811600"/>
    <s v="Electrical/Computer Engr"/>
    <s v="Junior"/>
    <n v="0"/>
    <x v="1"/>
    <s v="Double Major / Cross-College"/>
  </r>
  <r>
    <n v="79341632"/>
    <s v="Lani"/>
    <s v="Lee"/>
    <s v="lanijoy.lee@calbaptist.edu"/>
    <s v="California Baptist University"/>
    <d v="2025-10-07T17:30:00"/>
    <m/>
    <n v="715725"/>
    <s v="Nursing"/>
    <s v="Senior"/>
    <n v="0"/>
    <x v="1"/>
    <s v="School of Nursing"/>
  </r>
  <r>
    <n v="79342141"/>
    <s v="Trevor"/>
    <s v="Johnson"/>
    <s v="trevormichael.johnson@calbaptist.edu"/>
    <s v="California Baptist University"/>
    <d v="2025-10-07T17:50:00"/>
    <d v="2025-10-08T15:06:00"/>
    <n v="800878"/>
    <s v="Mechanical Engineering"/>
    <s v="Sophomore"/>
    <n v="0"/>
    <x v="1"/>
    <s v="School of Engineering"/>
  </r>
  <r>
    <n v="79342596"/>
    <s v="Taylor"/>
    <s v="Cowan"/>
    <s v="taylorglenn.cowan@calbaptist.edu"/>
    <s v="California Baptist University"/>
    <d v="2025-10-07T18:08:00"/>
    <d v="2025-10-08T16:04:00"/>
    <n v="730530"/>
    <s v="Mechanical Engineering"/>
    <s v="Alumni"/>
    <n v="0"/>
    <x v="1"/>
    <s v="School of Engineering"/>
  </r>
  <r>
    <n v="79344171"/>
    <s v="Jake"/>
    <s v="Baca"/>
    <s v="jakedalton.baca@calbaptist.edu"/>
    <s v="California Baptist University"/>
    <d v="2025-10-07T19:16:00"/>
    <d v="2025-10-08T15:04:00"/>
    <n v="790863"/>
    <s v="Construction Management"/>
    <s v="Junior"/>
    <n v="0"/>
    <x v="1"/>
    <s v="School of Engineering"/>
  </r>
  <r>
    <n v="79344885"/>
    <s v="Nathan"/>
    <s v="Castaneda"/>
    <s v="nathana.castaneda@calbaptist.edu"/>
    <s v="California Baptist University"/>
    <d v="2025-10-07T19:51:00"/>
    <m/>
    <n v="761472"/>
    <s v="Computer Science"/>
    <s v="Senior"/>
    <n v="0"/>
    <x v="1"/>
    <s v="School of Engineering"/>
  </r>
  <r>
    <n v="79345023"/>
    <s v="Joel"/>
    <s v="Burns"/>
    <s v="joelalexender.burns@calbaptist.edu"/>
    <s v="California Baptist University"/>
    <d v="2025-10-07T19:58:00"/>
    <d v="2025-10-08T15:58:00"/>
    <n v="762266"/>
    <s v="Computer Science"/>
    <s v="Senior"/>
    <n v="0"/>
    <x v="1"/>
    <s v="School of Engineering"/>
  </r>
  <r>
    <n v="79345587"/>
    <s v="Brian"/>
    <s v="Serrano"/>
    <s v="brianisrael.serrano@calbaptist.edu"/>
    <s v="California Baptist University"/>
    <d v="2025-10-07T20:29:00"/>
    <d v="2025-10-08T15:03:00"/>
    <n v="811424"/>
    <s v="Civil Engineering"/>
    <s v="Freshman"/>
    <n v="1"/>
    <x v="1"/>
    <s v="School of Engineering"/>
  </r>
  <r>
    <n v="79345664"/>
    <s v="Josiah"/>
    <s v="Giles"/>
    <s v="josiahmathew.giles@calbaptist.edu"/>
    <s v="California Baptist University"/>
    <d v="2025-10-07T20:34:00"/>
    <d v="2025-10-08T15:07:00"/>
    <n v="720073"/>
    <s v="Electrical/Computer Engr"/>
    <s v="Junior"/>
    <n v="0"/>
    <x v="1"/>
    <s v="Double Major / Cross-College"/>
  </r>
  <r>
    <n v="79346072"/>
    <s v="Jacell"/>
    <s v="Phay"/>
    <s v="jacelljonah.phay@calbaptist.edu"/>
    <s v="California Baptist University"/>
    <d v="2025-10-07T21:02:00"/>
    <d v="2025-10-08T15:54:00"/>
    <n v="711567"/>
    <s v="Mechanical Engineering"/>
    <s v="Alumni"/>
    <n v="0"/>
    <x v="1"/>
    <s v="School of Engineering"/>
  </r>
  <r>
    <n v="79346257"/>
    <s v="Selena"/>
    <s v="Torres"/>
    <s v="selenacarina.torres@calbaptist.edu"/>
    <s v="California Baptist University"/>
    <d v="2025-10-07T21:16:00"/>
    <m/>
    <n v="751603"/>
    <s v="Nursing"/>
    <s v="Senior"/>
    <n v="0"/>
    <x v="1"/>
    <s v="School of Nursing"/>
  </r>
  <r>
    <n v="79346273"/>
    <s v="Ruben"/>
    <s v="Lecaro"/>
    <s v="ruben.lecaro@calbaptist.edu"/>
    <s v="California Baptist University"/>
    <d v="2025-10-07T21:17:00"/>
    <d v="2025-10-08T15:54:00"/>
    <n v="801127"/>
    <s v="Mechanical Engineering"/>
    <s v="Freshman"/>
    <n v="0"/>
    <x v="1"/>
    <s v="School of Engineering"/>
  </r>
  <r>
    <n v="79346289"/>
    <s v="Elliott"/>
    <s v="Willer"/>
    <s v="elliottmathew.willer@calbaptist.edu"/>
    <s v="California Baptist University"/>
    <d v="2025-10-07T21:18:00"/>
    <d v="2025-10-08T16:04:00"/>
    <n v="775910"/>
    <s v="Computer Science"/>
    <s v="Junior"/>
    <n v="0"/>
    <x v="1"/>
    <s v="School of Engineering"/>
  </r>
  <r>
    <n v="79346770"/>
    <s v="Nathan"/>
    <s v="Arndt"/>
    <s v="nathan.arndt@calbaptist.edu"/>
    <s v="California Baptist University"/>
    <d v="2025-10-07T21:52:00"/>
    <d v="2025-10-08T15:03:00"/>
    <n v="780536"/>
    <s v="Civil Engineering"/>
    <s v="Junior"/>
    <n v="0"/>
    <x v="1"/>
    <s v="School of Engineering"/>
  </r>
  <r>
    <n v="79346855"/>
    <s v="Jacob"/>
    <s v="Eaton"/>
    <s v="jacobr.eaton@calbaptist.edu"/>
    <s v="California Baptist University"/>
    <d v="2025-10-07T22:00:00"/>
    <d v="2025-10-08T16:09:00"/>
    <n v="703701"/>
    <s v="Software Engineering"/>
    <s v="Alumni"/>
    <n v="0"/>
    <x v="1"/>
    <s v="School of Engineering"/>
  </r>
  <r>
    <n v="79346866"/>
    <s v="Ron"/>
    <s v="Webb"/>
    <s v="rona.webb@calbaptist.edu"/>
    <s v="California Baptist University"/>
    <d v="2025-10-07T22:01:00"/>
    <m/>
    <n v="731511"/>
    <s v="Civil Engineering"/>
    <s v="Senior"/>
    <n v="0"/>
    <x v="1"/>
    <s v="School of Engineering"/>
  </r>
  <r>
    <n v="79346897"/>
    <s v="Tom"/>
    <s v="Brownfield"/>
    <s v="tbrown8185@gmail.com"/>
    <s v="California Baptist University"/>
    <d v="2025-10-07T22:03:00"/>
    <d v="2025-10-08T15:51:00"/>
    <n v="756655"/>
    <s v="Information Tech Mgmt"/>
    <s v="Alumni"/>
    <n v="0"/>
    <x v="1"/>
    <s v="School of Business"/>
  </r>
  <r>
    <n v="79346921"/>
    <s v="Joshua"/>
    <s v="Gomez"/>
    <s v="joshuahernando.gomez@calbaptist.edu"/>
    <s v="California Baptist University"/>
    <d v="2025-10-07T22:06:00"/>
    <d v="2025-10-08T15:58:00"/>
    <n v="757053"/>
    <s v="Computer Science"/>
    <s v="Senior"/>
    <n v="0"/>
    <x v="1"/>
    <s v="School of Engineering"/>
  </r>
  <r>
    <n v="79347225"/>
    <s v="Jared"/>
    <s v="Uluan-Birrueta"/>
    <s v="jaredb.uluanbirrueta@calbaptist.edu"/>
    <s v="California Baptist University"/>
    <d v="2025-10-07T22:34:00"/>
    <m/>
    <n v="785125"/>
    <s v="Civil Engineering"/>
    <s v="Sophomore"/>
    <n v="0"/>
    <x v="1"/>
    <s v="School of Engineering"/>
  </r>
  <r>
    <n v="79347547"/>
    <s v="Elizabeth"/>
    <s v="Bleier"/>
    <s v="elizabethc.bleier@calbaptist.edu"/>
    <s v="California Baptist University"/>
    <d v="2025-10-07T23:11:00"/>
    <d v="2025-10-08T16:56:00"/>
    <n v="766871"/>
    <s v="Mechanical Engineering"/>
    <s v="Junior"/>
    <n v="0"/>
    <x v="1"/>
    <s v="School of Engineering"/>
  </r>
  <r>
    <n v="79347550"/>
    <s v="Autumn"/>
    <s v="Morlock"/>
    <s v="autumnelizabeth.morlock@calbaptist.edu"/>
    <s v="California Baptist University"/>
    <d v="2025-10-07T23:12:00"/>
    <d v="2025-10-08T15:58:00"/>
    <n v="764192"/>
    <s v="Civil Engineering"/>
    <s v="Senior"/>
    <n v="0"/>
    <x v="1"/>
    <s v="School of Engineering"/>
  </r>
  <r>
    <n v="79347558"/>
    <s v="Samuel"/>
    <s v="Hromyk"/>
    <s v="samuelchristian.hromyk@calbaptist.edu"/>
    <s v="California Baptist University"/>
    <d v="2025-10-07T23:12:00"/>
    <d v="2025-10-08T15:04:00"/>
    <n v="793828"/>
    <s v="Mechanical Engineering"/>
    <s v="Senior"/>
    <n v="0"/>
    <x v="1"/>
    <s v="School of Engineering"/>
  </r>
  <r>
    <n v="79347874"/>
    <s v="Jonathan Abishek"/>
    <s v="Barrie"/>
    <s v="jonathanabishek.barrie@calbaptist.edu"/>
    <s v="California Baptist University"/>
    <d v="2025-10-07T23:54:00"/>
    <d v="2025-10-08T16:16:00"/>
    <n v="792413"/>
    <s v="Information Tech Mgmt"/>
    <s v="Alumni"/>
    <n v="0"/>
    <x v="1"/>
    <s v="School of Business"/>
  </r>
  <r>
    <n v="79347931"/>
    <s v="Genevieve"/>
    <s v="Cybart"/>
    <s v="genevieverose.cybart@calbaptist.edu"/>
    <s v="California Baptist University"/>
    <d v="2025-10-08T00:02:00"/>
    <d v="2025-10-08T15:55:00"/>
    <n v="776071"/>
    <s v="Biomedical Engineering"/>
    <s v="Senior"/>
    <n v="0"/>
    <x v="1"/>
    <s v="School of Engineering"/>
  </r>
  <r>
    <n v="79348057"/>
    <s v="Benjamin"/>
    <s v="Kroeker"/>
    <s v="benjamincaleb.kroeker@calbaptist.edu"/>
    <s v="California Baptist University"/>
    <d v="2025-10-08T00:24:00"/>
    <d v="2025-10-08T15:53:00"/>
    <n v="791591"/>
    <s v="Electrical/Computer Engr"/>
    <s v="Senior"/>
    <n v="0"/>
    <x v="1"/>
    <s v="Double Major / Cross-College"/>
  </r>
  <r>
    <n v="79348204"/>
    <s v="Rose"/>
    <s v="Davidson"/>
    <s v="rose.davidson@calbaptist.edu"/>
    <s v="California Baptist University"/>
    <d v="2025-10-08T01:02:00"/>
    <d v="2025-10-08T15:00:00"/>
    <n v="771674"/>
    <s v="Mechanical Engineering"/>
    <s v="Junior"/>
    <n v="0"/>
    <x v="1"/>
    <s v="School of Engineering"/>
  </r>
  <r>
    <n v="79348229"/>
    <s v="Hannah"/>
    <s v="Gray"/>
    <s v="hannah.gray1@calbaptist.edu"/>
    <s v="California Baptist University"/>
    <d v="2025-10-08T01:09:00"/>
    <d v="2025-10-08T16:15:00"/>
    <n v="748625"/>
    <s v="Mathematics"/>
    <s v="Senior"/>
    <n v="0"/>
    <x v="1"/>
    <s v="School of Arts and Sciences"/>
  </r>
  <r>
    <n v="79348625"/>
    <s v="Braden"/>
    <s v="Herzog"/>
    <s v="braden.herzog@calbaptist.edu"/>
    <s v="California Baptist University"/>
    <d v="2025-10-08T04:26:00"/>
    <d v="2025-10-08T16:16:00"/>
    <n v="759795"/>
    <s v="Biomedical Engineering"/>
    <s v="Senior"/>
    <n v="0"/>
    <x v="1"/>
    <s v="School of Engineering"/>
  </r>
  <r>
    <n v="79352617"/>
    <s v="Jason"/>
    <s v="Asariah"/>
    <s v="jasonsean.asariah@calbaptist.edu"/>
    <s v="California Baptist University"/>
    <d v="2025-10-08T07:20:00"/>
    <d v="2025-10-08T15:02:00"/>
    <n v="780540"/>
    <s v="Electrical/Computer Engr"/>
    <s v="Junior"/>
    <n v="0"/>
    <x v="1"/>
    <s v="Double Major / Cross-College"/>
  </r>
  <r>
    <n v="79359312"/>
    <s v="Colton"/>
    <s v="Wells"/>
    <s v="coltonbruce.wells@calbaptist.edu"/>
    <s v="California Baptist University"/>
    <d v="2025-10-08T08:39:00"/>
    <m/>
    <n v="761076"/>
    <s v="Civil Engineering"/>
    <s v="Senior"/>
    <n v="0"/>
    <x v="1"/>
    <s v="School of Engineering"/>
  </r>
  <r>
    <n v="79360017"/>
    <s v="Wyatt"/>
    <s v="Van Buren"/>
    <s v="wyatt.vanburen@calbaptist.edu"/>
    <s v="California Baptist University"/>
    <d v="2025-10-08T08:47:00"/>
    <d v="2025-10-08T15:05:00"/>
    <n v="769850"/>
    <s v="Civil Engineering"/>
    <s v="Freshman"/>
    <n v="0"/>
    <x v="1"/>
    <s v="School of Engineering"/>
  </r>
  <r>
    <n v="79362136"/>
    <s v="Justice"/>
    <s v="Eriksen"/>
    <s v="justicedaniel.eriksen@calbaptist.edu"/>
    <s v="California Baptist University"/>
    <d v="2025-10-08T09:05:00"/>
    <d v="2025-10-08T15:29:00"/>
    <n v="741083"/>
    <s v="Electrical/Computer Engr"/>
    <s v="Alumni"/>
    <n v="0"/>
    <x v="1"/>
    <s v="Double Major / Cross-College"/>
  </r>
  <r>
    <n v="79366938"/>
    <s v="Kameron"/>
    <s v="Fudenna"/>
    <s v="kameronleonard.fudenna@calbaptist.edu"/>
    <s v="California Baptist University"/>
    <d v="2025-10-08T09:49:00"/>
    <d v="2025-10-08T15:27:00"/>
    <n v="807510"/>
    <s v="Biomedical Engineering"/>
    <s v="Sophomore"/>
    <n v="0"/>
    <x v="1"/>
    <s v="School of Engineering"/>
  </r>
  <r>
    <n v="79368840"/>
    <s v="Zachary"/>
    <s v="Thompson"/>
    <s v="zacharya.thompson@calbaptist.edu"/>
    <s v="California Baptist University"/>
    <d v="2025-10-08T10:04:00"/>
    <d v="2025-10-08T15:43:00"/>
    <n v="764430"/>
    <s v="Civil Engineering"/>
    <s v="Senior"/>
    <n v="0"/>
    <x v="1"/>
    <s v="School of Engineering"/>
  </r>
  <r>
    <n v="79372999"/>
    <s v="Dagmar"/>
    <s v="Medrano"/>
    <s v="dagmardamaris.medrano@calbaptist.edu"/>
    <s v="California Baptist University"/>
    <d v="2025-10-08T10:39:00"/>
    <m/>
    <n v="803364"/>
    <s v="Mechanical Engineering"/>
    <s v="Freshman"/>
    <n v="0"/>
    <x v="1"/>
    <s v="School of Engineering"/>
  </r>
  <r>
    <n v="79378006"/>
    <s v="Samantha"/>
    <s v="Arcos"/>
    <s v="samanthak.arcos@calbaptist.edu"/>
    <s v="California Baptist University"/>
    <d v="2025-10-08T11:26:00"/>
    <d v="2025-10-08T16:06:00"/>
    <n v="804322"/>
    <s v="Construction Management"/>
    <s v="Freshman"/>
    <n v="0"/>
    <x v="1"/>
    <s v="School of Engineering"/>
  </r>
  <r>
    <n v="79379379"/>
    <s v="Emily"/>
    <s v="Barrett"/>
    <s v="emily.barrett@calbaptist.edu"/>
    <s v="California Baptist University"/>
    <d v="2025-10-08T11:40:00"/>
    <d v="2025-10-08T16:13:00"/>
    <n v="802205"/>
    <s v="Health Science"/>
    <s v="Freshman"/>
    <n v="0"/>
    <x v="1"/>
    <s v="School of Health Science"/>
  </r>
  <r>
    <n v="79380139"/>
    <s v="Camden"/>
    <s v="Winter"/>
    <s v="camdenjoshuasiaki.winter@calbaptist.edu"/>
    <s v="California Baptist University"/>
    <d v="2025-10-08T11:46:00"/>
    <d v="2025-10-08T15:27:00"/>
    <n v="705140"/>
    <s v="Biomedical Engineering"/>
    <s v="Senior"/>
    <n v="0"/>
    <x v="1"/>
    <s v="School of Engineering"/>
  </r>
  <r>
    <n v="79381475"/>
    <s v="Emma"/>
    <s v="Foster"/>
    <s v="emmaelizabeth.foster@calbaptist.edu"/>
    <s v="California Baptist University"/>
    <d v="2025-10-08T11:59:00"/>
    <m/>
    <n v="799171"/>
    <s v="Mechanical Engineering"/>
    <s v="Freshman"/>
    <n v="0"/>
    <x v="1"/>
    <s v="School of Engineering"/>
  </r>
  <r>
    <n v="79382812"/>
    <s v="Caleb"/>
    <s v="Garland"/>
    <s v="calebm.garland@calbaptist.edu"/>
    <s v="California Baptist University"/>
    <d v="2025-10-08T12:12:00"/>
    <m/>
    <n v="758313"/>
    <s v="Mechanical Engineering"/>
    <s v="Senior"/>
    <n v="0"/>
    <x v="1"/>
    <s v="School of Engineering"/>
  </r>
  <r>
    <n v="79382991"/>
    <s v="Jacob"/>
    <s v="Hicks"/>
    <s v="jacobbradley.hicks@calbaptist.edu"/>
    <s v="California Baptist University"/>
    <d v="2025-10-08T12:14:00"/>
    <d v="2025-10-08T15:40:00"/>
    <n v="743090"/>
    <s v="Mechanical Engineering"/>
    <s v="Senior"/>
    <n v="0"/>
    <x v="1"/>
    <s v="School of Engineering"/>
  </r>
  <r>
    <n v="79385072"/>
    <s v="Elijah"/>
    <s v="Lansang"/>
    <s v="elijahcaleb.lansang@calbaptist.edu"/>
    <s v="California Baptist University"/>
    <d v="2025-10-08T12:35:00"/>
    <d v="2025-10-08T15:02:00"/>
    <n v="761029"/>
    <s v="Mechanical Engineering"/>
    <s v="Senior"/>
    <n v="0"/>
    <x v="1"/>
    <s v="School of Engineering"/>
  </r>
  <r>
    <n v="79387323"/>
    <s v="Savannah"/>
    <s v="Punak"/>
    <s v="savannahs.punak@calbaptist.edu"/>
    <s v="California Baptist University"/>
    <d v="2025-10-08T13:03:00"/>
    <d v="2025-10-08T16:10:00"/>
    <n v="778839"/>
    <s v="Computer Science"/>
    <s v="Senior"/>
    <n v="0"/>
    <x v="1"/>
    <s v="School of Engineering"/>
  </r>
  <r>
    <n v="79388057"/>
    <s v="Enrique"/>
    <s v="Cruz"/>
    <s v="enriquepena.cruz@calbaptist.edu"/>
    <s v="California Baptist University"/>
    <d v="2025-10-08T13:12:00"/>
    <d v="2025-10-08T17:11:00"/>
    <n v="803041"/>
    <s v="Finance"/>
    <s v="Sophomore"/>
    <n v="0"/>
    <x v="1"/>
    <s v="School of Business"/>
  </r>
  <r>
    <n v="79388244"/>
    <s v="Juan Carlos"/>
    <s v="Olea"/>
    <s v="juancarlos.olea@calbaptist.edu"/>
    <s v="California Baptist University"/>
    <m/>
    <d v="2025-10-08T13:14:00"/>
    <n v="789843"/>
    <s v="Construction Management"/>
    <s v="Senior"/>
    <n v="0"/>
    <x v="1"/>
    <s v="School of Engineering"/>
  </r>
  <r>
    <n v="79388403"/>
    <s v="Nicolas"/>
    <s v="Lopez"/>
    <s v="nicolascesar.lopez@calbaptist.edu"/>
    <s v="California Baptist University"/>
    <d v="2025-10-08T13:16:00"/>
    <d v="2025-10-08T16:01:00"/>
    <n v="786889"/>
    <s v="Computer Info Technology"/>
    <s v="Senior"/>
    <n v="0"/>
    <x v="1"/>
    <s v="School of Engineering"/>
  </r>
  <r>
    <n v="79388610"/>
    <s v="Nicandro"/>
    <s v="Rosas"/>
    <s v="nicandro.rosas@calbaptist.edu"/>
    <s v="California Baptist University"/>
    <d v="2025-10-08T13:19:00"/>
    <d v="2025-10-08T15:51:00"/>
    <n v="805422"/>
    <s v="Civil Engineering"/>
    <s v="Senior"/>
    <n v="0"/>
    <x v="1"/>
    <s v="School of Engineering"/>
  </r>
  <r>
    <n v="79389249"/>
    <s v="Devlen"/>
    <s v="Mateo"/>
    <s v="devlen.mateo@calbaptist.edu"/>
    <s v="California Baptist University"/>
    <d v="2025-10-08T13:27:00"/>
    <d v="2025-10-08T15:03:00"/>
    <n v="766420"/>
    <s v="Mechanical Engineering"/>
    <s v="Senior"/>
    <n v="0"/>
    <x v="1"/>
    <s v="School of Engineering"/>
  </r>
  <r>
    <n v="79389710"/>
    <s v="Isaiah"/>
    <s v="Sanborn"/>
    <s v="isaiahalbert.sanborn@calbaptist.edu"/>
    <s v="California Baptist University"/>
    <d v="2025-10-08T13:34:00"/>
    <m/>
    <n v="757019"/>
    <s v="Mechanical Engineering"/>
    <s v="Senior"/>
    <n v="0"/>
    <x v="1"/>
    <s v="School of Engineering"/>
  </r>
  <r>
    <n v="79389735"/>
    <s v="Ryan"/>
    <s v="Contreras"/>
    <s v="ryananthony.contreras@calbaptist.edu"/>
    <s v="California Baptist University"/>
    <d v="2025-10-08T13:34:00"/>
    <d v="2025-10-08T15:21:00"/>
    <n v="764050"/>
    <s v="Mechanical Engineering"/>
    <s v="Senior"/>
    <n v="0"/>
    <x v="1"/>
    <s v="School of Engineering"/>
  </r>
  <r>
    <n v="79391625"/>
    <s v="Andrew"/>
    <s v="Parker"/>
    <s v="andrewdavid.parker@calbaptist.edu"/>
    <s v="California Baptist University"/>
    <d v="2025-10-08T14:02:00"/>
    <d v="2025-10-08T15:03:00"/>
    <n v="773323"/>
    <s v="Civil Engineering"/>
    <s v="Junior"/>
    <n v="0"/>
    <x v="1"/>
    <s v="School of Engineering"/>
  </r>
  <r>
    <n v="79393008"/>
    <s v="Zachary"/>
    <s v="Labnow"/>
    <s v="zacharyd.labnow@calbaptist.edu"/>
    <s v="California Baptist University"/>
    <d v="2025-10-08T14:23:00"/>
    <d v="2025-10-08T16:17:00"/>
    <n v="760424"/>
    <s v="Mechanical Engineering"/>
    <s v="Senior"/>
    <n v="0"/>
    <x v="1"/>
    <s v="School of Engineering"/>
  </r>
  <r>
    <n v="79393313"/>
    <s v="Albert"/>
    <s v="Hernandez"/>
    <s v="albertestevan.hernandez@calbaptist.edu"/>
    <s v="California Baptist University"/>
    <d v="2025-10-08T14:28:00"/>
    <d v="2025-10-08T16:31:00"/>
    <n v="762330"/>
    <s v="Mechanical Engineering"/>
    <s v="Senior"/>
    <n v="0"/>
    <x v="1"/>
    <s v="School of Engineering"/>
  </r>
  <r>
    <n v="79395006"/>
    <s v="Brandon"/>
    <s v="Guevarra"/>
    <s v="brandon.guevarra@calbaptist.edu"/>
    <s v="California Baptist University"/>
    <m/>
    <d v="2025-10-08T14:59:00"/>
    <n v="769457"/>
    <s v="Architecture"/>
    <s v="Senior"/>
    <n v="0"/>
    <x v="1"/>
    <s v="School of Architecture, Visual Arts, and Design"/>
  </r>
  <r>
    <n v="79395007"/>
    <s v="Even"/>
    <s v="Sollie"/>
    <s v="evenf.sollie@calbaptist.edu"/>
    <s v="California Baptist University"/>
    <m/>
    <d v="2025-10-08T14:59:00"/>
    <n v="744863"/>
    <s v="Electrical/Computer Engr"/>
    <s v="Senior"/>
    <n v="0"/>
    <x v="1"/>
    <s v="Double Major / Cross-College"/>
  </r>
  <r>
    <n v="79395060"/>
    <s v="Herbert"/>
    <s v="Mejia-Munoz"/>
    <s v="herbertr.mejiamunoz@calbaptist.edu"/>
    <s v="California Baptist University"/>
    <m/>
    <d v="2025-10-08T15:00:00"/>
    <n v="750242"/>
    <s v="Mechanical Engineering"/>
    <s v="Junior"/>
    <n v="1"/>
    <x v="1"/>
    <s v="School of Engineering"/>
  </r>
  <r>
    <n v="79395074"/>
    <s v="Jonathan"/>
    <s v="Lumley"/>
    <s v="jonathan.lumley@calbaptist.edu"/>
    <s v="California Baptist University"/>
    <m/>
    <d v="2025-10-08T15:00:00"/>
    <n v="579744"/>
    <s v="Civil Engineering"/>
    <s v="Senior"/>
    <n v="0"/>
    <x v="1"/>
    <s v="School of Engineering"/>
  </r>
  <r>
    <n v="79395111"/>
    <s v="John"/>
    <s v="Chruszcz"/>
    <s v="johnpaul.chruszcz@calbaptist.edu"/>
    <s v="California Baptist University"/>
    <m/>
    <d v="2025-10-08T15:01:00"/>
    <n v="776329"/>
    <s v="Mechanical Engineering"/>
    <s v="Junior"/>
    <n v="0"/>
    <x v="1"/>
    <s v="School of Engineering"/>
  </r>
  <r>
    <n v="79395131"/>
    <s v="Mili"/>
    <s v="Anderson"/>
    <s v="mili.anderson@calbaptist.edu"/>
    <s v="California Baptist University"/>
    <m/>
    <d v="2025-10-08T15:01:00"/>
    <n v="773392"/>
    <s v="Computer Science"/>
    <s v="Junior"/>
    <n v="0"/>
    <x v="1"/>
    <s v="School of Engineering"/>
  </r>
  <r>
    <n v="79395141"/>
    <s v="Randy"/>
    <s v="Grim"/>
    <s v="randy.grim@calbaptist.edu"/>
    <s v="California Baptist University"/>
    <m/>
    <d v="2025-10-08T15:02:00"/>
    <n v="788412"/>
    <s v="Electrical/Computer Engr"/>
    <s v="Senior"/>
    <n v="0"/>
    <x v="1"/>
    <s v="Double Major / Cross-College"/>
  </r>
  <r>
    <n v="79395180"/>
    <s v="Noah"/>
    <s v="Petras"/>
    <s v="noahdaniel.petras@calbaptist.edu"/>
    <s v="California Baptist University"/>
    <m/>
    <d v="2025-10-08T15:02:00"/>
    <n v="794221"/>
    <s v="Mechanical Engineering"/>
    <s v="Sophomore"/>
    <n v="0"/>
    <x v="1"/>
    <s v="School of Engineering"/>
  </r>
  <r>
    <n v="79395218"/>
    <s v="Maximus"/>
    <s v="Solorzano"/>
    <s v="maximuslee.solorzano@calbaptist.edu"/>
    <s v="California Baptist University"/>
    <m/>
    <d v="2025-10-08T15:03:00"/>
    <n v="785445"/>
    <s v="Mechanical Engineering"/>
    <s v="Sophomore"/>
    <n v="0"/>
    <x v="1"/>
    <s v="School of Engineering"/>
  </r>
  <r>
    <n v="79395224"/>
    <s v="Caleb"/>
    <s v="Krispin"/>
    <s v="calebjosiah.krispin@calbaptist.edu"/>
    <s v="California Baptist University"/>
    <m/>
    <d v="2025-10-08T15:03:00"/>
    <n v="773520"/>
    <s v="Civil Engineering"/>
    <s v="Junior"/>
    <n v="0"/>
    <x v="1"/>
    <s v="School of Engineering"/>
  </r>
  <r>
    <n v="79395229"/>
    <s v="Marisa"/>
    <s v="Durkin"/>
    <s v="marisa.durkin@calbaptist.edu"/>
    <s v="California Baptist University"/>
    <m/>
    <d v="2025-10-08T15:03:00"/>
    <n v="781983"/>
    <s v="Interior Design"/>
    <s v="Senior"/>
    <n v="0"/>
    <x v="1"/>
    <s v="School of Architecture, Visual Arts, and Design"/>
  </r>
  <r>
    <n v="79395239"/>
    <s v="Miguel"/>
    <s v="Sanchez"/>
    <s v="miguela.sanchez1@calbaptist.edu"/>
    <s v="California Baptist University"/>
    <m/>
    <d v="2025-10-08T15:03:00"/>
    <n v="804467"/>
    <s v="Construction Management"/>
    <s v="Freshman"/>
    <n v="0"/>
    <x v="1"/>
    <s v="School of Engineering"/>
  </r>
  <r>
    <n v="79395250"/>
    <s v="Matthew"/>
    <s v="Lopez"/>
    <s v="matthewedward.lopez@calbaptist.edu"/>
    <s v="California Baptist University"/>
    <m/>
    <d v="2025-10-08T15:04:00"/>
    <n v="804759"/>
    <s v="Electrical/Computer Engr"/>
    <s v="Junior"/>
    <n v="0"/>
    <x v="1"/>
    <s v="Double Major / Cross-College"/>
  </r>
  <r>
    <n v="79395271"/>
    <s v="Ricky"/>
    <s v="Rivero"/>
    <s v="rickyjesus.rivero@calbaptist.edu"/>
    <s v="California Baptist University"/>
    <m/>
    <d v="2025-10-08T15:04:00"/>
    <n v="787718"/>
    <s v="Chemical Engineering"/>
    <s v="Sophomore"/>
    <n v="0"/>
    <x v="1"/>
    <s v="School of Engineering"/>
  </r>
  <r>
    <n v="79395274"/>
    <s v="Malachi"/>
    <s v="Lopez"/>
    <s v="malachij.lopez@calbaptist.edu"/>
    <s v="California Baptist University"/>
    <m/>
    <d v="2025-10-08T15:04:00"/>
    <n v="785294"/>
    <s v="Mechanical Engineering"/>
    <s v="Sophomore"/>
    <n v="0"/>
    <x v="1"/>
    <s v="School of Engineering"/>
  </r>
  <r>
    <n v="79395284"/>
    <s v="Danny"/>
    <s v="Franquez"/>
    <s v="danny.franquez@calbaptist.edu"/>
    <s v="California Baptist University"/>
    <m/>
    <d v="2025-10-08T15:04:00"/>
    <n v="752497"/>
    <s v="Mechanical Engineering"/>
    <s v="Senior"/>
    <n v="0"/>
    <x v="1"/>
    <s v="School of Engineering"/>
  </r>
  <r>
    <n v="79395288"/>
    <s v="Isaac"/>
    <s v="Gritters"/>
    <s v="isaacmichael.gritters@calbaptist.edu"/>
    <s v="California Baptist University"/>
    <m/>
    <d v="2025-10-08T15:04:00"/>
    <n v="787097"/>
    <s v="Electrical/Computer Engr"/>
    <s v="Sophomore"/>
    <n v="0"/>
    <x v="1"/>
    <s v="Double Major / Cross-College"/>
  </r>
  <r>
    <n v="79395289"/>
    <s v="Christopher"/>
    <s v="Petrov"/>
    <s v="christopherp.petrov@calbaptist.edu"/>
    <s v="California Baptist University"/>
    <m/>
    <d v="2025-10-08T15:04:00"/>
    <n v="787984"/>
    <s v="Mechanical Engineering"/>
    <s v="Sophomore"/>
    <n v="0"/>
    <x v="1"/>
    <s v="School of Engineering"/>
  </r>
  <r>
    <n v="79395292"/>
    <s v="Adrian"/>
    <s v="Pina"/>
    <s v="adrian.pina@calbaptist.edu"/>
    <s v="California Baptist University"/>
    <m/>
    <d v="2025-10-08T15:04:00"/>
    <n v="788899"/>
    <s v="Mechanical Engineering"/>
    <s v="Sophomore"/>
    <n v="0"/>
    <x v="1"/>
    <s v="School of Engineering"/>
  </r>
  <r>
    <n v="79395303"/>
    <s v="Taylor"/>
    <s v="Bolton"/>
    <s v="taylorg.bolton@calbaptist.edu"/>
    <s v="California Baptist University"/>
    <m/>
    <d v="2025-10-08T15:04:00"/>
    <n v="786445"/>
    <s v="Mechanical Engineering"/>
    <s v="Sophomore"/>
    <n v="0"/>
    <x v="1"/>
    <s v="School of Engineering"/>
  </r>
  <r>
    <n v="79395334"/>
    <s v="Lily"/>
    <s v="Poma"/>
    <s v="lilynoelxiaohuan.poma@calbaptist.edu"/>
    <s v="California Baptist University"/>
    <m/>
    <d v="2025-10-08T15:05:00"/>
    <n v="771027"/>
    <s v="Graphic Design &amp; Vis Exp"/>
    <s v="Junior"/>
    <n v="0"/>
    <x v="1"/>
    <s v="School of Architecture, Visual Arts, and Design"/>
  </r>
  <r>
    <n v="79395340"/>
    <s v="Kip"/>
    <s v="Park"/>
    <s v="kipung.park@calbaptist.edu"/>
    <s v="California Baptist University"/>
    <m/>
    <d v="2025-10-08T15:05:00"/>
    <n v="779407"/>
    <s v="Computer Science"/>
    <s v="Senior"/>
    <n v="0"/>
    <x v="1"/>
    <s v="School of Engineering"/>
  </r>
  <r>
    <n v="79395369"/>
    <s v="Lin"/>
    <s v="Zuo"/>
    <s v="lin.zuo@calbaptist.edu"/>
    <s v="California Baptist University"/>
    <m/>
    <d v="2025-10-08T15:06:00"/>
    <n v="768936"/>
    <s v="Business Administration"/>
    <s v="Masters"/>
    <n v="0"/>
    <x v="1"/>
    <s v="School of Business"/>
  </r>
  <r>
    <n v="79395388"/>
    <s v="Daniel"/>
    <s v="Pineda"/>
    <s v="danielfernando.pineda@calbaptist.edu"/>
    <s v="California Baptist University"/>
    <m/>
    <d v="2025-10-08T15:06:00"/>
    <n v="459082"/>
    <s v="Civil Engineering"/>
    <s v="Senior"/>
    <n v="0"/>
    <x v="1"/>
    <s v="School of Engineering"/>
  </r>
  <r>
    <n v="79395394"/>
    <s v="Wyatt"/>
    <s v="Deering"/>
    <s v="wyatt.deering@calbaptist.edu"/>
    <s v="California Baptist University"/>
    <m/>
    <d v="2025-10-08T15:06:00"/>
    <n v="790997"/>
    <s v="Electrical/Computer Engr, Mechanical Engineering"/>
    <s v="Sophomore"/>
    <n v="0"/>
    <x v="1"/>
    <s v="Double Major / Cross-College"/>
  </r>
  <r>
    <n v="79395396"/>
    <s v="Eli"/>
    <s v="Fernandez"/>
    <s v="elixavier.fernandez@calbaptist.edu"/>
    <s v="California Baptist University"/>
    <m/>
    <d v="2025-10-08T15:06:00"/>
    <n v="770502"/>
    <s v="Civil Engineering"/>
    <s v="Junior"/>
    <n v="0"/>
    <x v="1"/>
    <s v="School of Engineering"/>
  </r>
  <r>
    <n v="79395427"/>
    <s v="Jorge"/>
    <s v="Rivera"/>
    <s v="jorge.rivera@calbaptist.edu"/>
    <s v="California Baptist University"/>
    <m/>
    <d v="2025-10-08T15:07:00"/>
    <n v="763436"/>
    <s v="Civil Engineering"/>
    <s v="Junior"/>
    <n v="0"/>
    <x v="1"/>
    <s v="School of Engineering"/>
  </r>
  <r>
    <n v="79395428"/>
    <s v="Jose"/>
    <s v="Mendoza"/>
    <s v="joser.mendoza@calbaptist.edu"/>
    <s v="California Baptist University"/>
    <m/>
    <d v="2025-10-08T15:07:00"/>
    <n v="761599"/>
    <s v="Mechanical Engineering"/>
    <s v="Senior"/>
    <n v="0"/>
    <x v="1"/>
    <s v="School of Engineering"/>
  </r>
  <r>
    <n v="79395448"/>
    <s v="Catherine"/>
    <s v="Oser"/>
    <s v="catieelizabeth.oser@calbaptist.edu"/>
    <s v="California Baptist University"/>
    <m/>
    <d v="2025-10-08T15:07:00"/>
    <n v="799883"/>
    <s v="Chemical Engineering"/>
    <s v="Freshman"/>
    <n v="0"/>
    <x v="1"/>
    <s v="School of Engineering"/>
  </r>
  <r>
    <n v="79395450"/>
    <s v="Hokulani"/>
    <s v="Howard"/>
    <s v="hokulani.howard@calbaptist.edu"/>
    <s v="California Baptist University"/>
    <m/>
    <d v="2025-10-08T15:07:00"/>
    <n v="798418"/>
    <s v="Biomedical Engineering"/>
    <s v="Freshman"/>
    <n v="0"/>
    <x v="1"/>
    <s v="School of Engineering"/>
  </r>
  <r>
    <n v="79395473"/>
    <s v="Amy"/>
    <s v="End"/>
    <s v="amylynn.end@calbaptist.edu"/>
    <s v="California Baptist University"/>
    <m/>
    <d v="2025-10-08T15:07:00"/>
    <n v="805076"/>
    <s v="Electrical/Computer Engr"/>
    <s v="Freshman"/>
    <n v="0"/>
    <x v="1"/>
    <s v="Double Major / Cross-College"/>
  </r>
  <r>
    <n v="79395478"/>
    <s v="Riley"/>
    <s v="Adams"/>
    <s v="rileykristopher.adams@calbaptist.edu"/>
    <s v="California Baptist University"/>
    <m/>
    <d v="2025-10-08T15:08:00"/>
    <n v="759713"/>
    <s v="Mechanical Engineering"/>
    <s v="Senior"/>
    <n v="0"/>
    <x v="1"/>
    <s v="School of Engineering"/>
  </r>
  <r>
    <n v="79395492"/>
    <s v="Jasmine"/>
    <s v="Lugo"/>
    <s v="jasminesarah.lugo@calbaptist.edu"/>
    <s v="California Baptist University"/>
    <m/>
    <d v="2025-10-08T15:08:00"/>
    <n v="789215"/>
    <s v="Construction Management"/>
    <s v="Sophomore"/>
    <n v="0"/>
    <x v="1"/>
    <s v="School of Engineering"/>
  </r>
  <r>
    <n v="79395609"/>
    <s v="Issac"/>
    <s v="Ruiz"/>
    <s v="issacmichael.ruiz@calbaptist.edu"/>
    <s v="California Baptist University"/>
    <m/>
    <d v="2025-10-08T15:10:00"/>
    <n v="774607"/>
    <s v="Chemical Engineering"/>
    <s v="Junior"/>
    <n v="0"/>
    <x v="1"/>
    <s v="School of Engineering"/>
  </r>
  <r>
    <n v="79395731"/>
    <s v="Naim"/>
    <s v="Khnifs"/>
    <s v="naim.khnifs@calbaptist.edu"/>
    <s v="California Baptist University"/>
    <m/>
    <d v="2025-10-08T15:12:00"/>
    <n v="794914"/>
    <s v="Construction Management"/>
    <s v="Junior"/>
    <n v="0"/>
    <x v="1"/>
    <s v="School of Engineering"/>
  </r>
  <r>
    <n v="79396030"/>
    <s v="Julie"/>
    <s v="Moncada"/>
    <s v="julie.moncada@calbaptist.edu"/>
    <s v="California Baptist University"/>
    <m/>
    <d v="2025-10-08T15:20:00"/>
    <n v="779536"/>
    <s v="Chemical Engineering"/>
    <s v="Sophomore"/>
    <n v="0"/>
    <x v="1"/>
    <s v="School of Engineering"/>
  </r>
  <r>
    <n v="79396039"/>
    <s v="Michael"/>
    <s v="Pettiford"/>
    <s v="michaelxavier.pettiford@calbaptist.edu"/>
    <s v="California Baptist University"/>
    <m/>
    <d v="2025-10-08T15:21:00"/>
    <n v="811242"/>
    <s v="Electrical/Computer Engr"/>
    <s v="Freshman"/>
    <n v="0"/>
    <x v="1"/>
    <s v="Double Major / Cross-College"/>
  </r>
  <r>
    <n v="79396044"/>
    <s v="Rodrigo"/>
    <s v="Alcaraz"/>
    <s v="rodrigof.alcaraz@calbaptist.edu"/>
    <s v="California Baptist University"/>
    <m/>
    <d v="2025-10-08T15:21:00"/>
    <n v="726487"/>
    <s v="Construction Management"/>
    <s v="Senior"/>
    <n v="0"/>
    <x v="1"/>
    <s v="School of Engineering"/>
  </r>
  <r>
    <n v="79396222"/>
    <s v="Hannah"/>
    <s v="Rehard"/>
    <s v="hannaherin.rehard@calbaptist.edu"/>
    <s v="California Baptist University"/>
    <m/>
    <d v="2025-10-08T15:25:00"/>
    <n v="798398"/>
    <s v="Computer Science"/>
    <s v="Freshman"/>
    <n v="0"/>
    <x v="1"/>
    <s v="School of Engineering"/>
  </r>
  <r>
    <n v="79396624"/>
    <s v="Alec"/>
    <s v="Berghorst"/>
    <s v="alecj.berghorst@calbaptist.edu"/>
    <s v="California Baptist University"/>
    <m/>
    <d v="2025-10-08T15:35:00"/>
    <n v="740280"/>
    <s v="Architecture"/>
    <s v="Masters"/>
    <n v="0"/>
    <x v="1"/>
    <s v="School of Architecture, Visual Arts, and Design"/>
  </r>
  <r>
    <n v="79396641"/>
    <s v="Ricardo"/>
    <s v="Vargas-Silva"/>
    <s v="ricardo.vargassilva@calbaptist.edu"/>
    <s v="California Baptist University"/>
    <m/>
    <d v="2025-10-08T15:35:00"/>
    <n v="741216"/>
    <s v="Architecture"/>
    <s v="Masters"/>
    <n v="0"/>
    <x v="1"/>
    <s v="School of Architecture, Visual Arts, and Design"/>
  </r>
  <r>
    <n v="79396644"/>
    <s v="Jack"/>
    <s v="Nied"/>
    <s v="jackthomas.nied@calbaptist.edu"/>
    <s v="California Baptist University"/>
    <m/>
    <d v="2025-10-08T15:35:00"/>
    <n v="772786"/>
    <s v="Mechanical Engineering"/>
    <s v="Junior"/>
    <n v="0"/>
    <x v="1"/>
    <s v="School of Engineering"/>
  </r>
  <r>
    <n v="79396650"/>
    <s v="Jayden"/>
    <s v="Summers"/>
    <s v="jaydenarthur.summers@calbaptist.edu"/>
    <s v="California Baptist University"/>
    <m/>
    <d v="2025-10-08T15:35:00"/>
    <n v="782302"/>
    <s v="Mechanical Engineering"/>
    <s v="Junior"/>
    <n v="0"/>
    <x v="1"/>
    <s v="School of Engineering"/>
  </r>
  <r>
    <n v="79396729"/>
    <s v="Matthew"/>
    <s v="Walker"/>
    <s v="matthewryan.walker@calbaptist.edu"/>
    <s v="California Baptist University"/>
    <m/>
    <d v="2025-10-08T15:37:00"/>
    <n v="758369"/>
    <s v="Mechanical Engineering"/>
    <s v="Senior"/>
    <n v="0"/>
    <x v="1"/>
    <s v="School of Engineering"/>
  </r>
  <r>
    <n v="79396734"/>
    <s v="Elijah"/>
    <s v="Lawson"/>
    <s v="elijahford.lawson@calbaptist.edu"/>
    <s v="California Baptist University"/>
    <m/>
    <d v="2025-10-08T15:37:00"/>
    <n v="802433"/>
    <s v="Engineering"/>
    <s v="Freshman"/>
    <n v="0"/>
    <x v="1"/>
    <s v="School of Engineering"/>
  </r>
  <r>
    <n v="79396737"/>
    <s v="Julia"/>
    <s v="Dagel"/>
    <s v="juliaa.dagel@calbaptist.edu"/>
    <s v="California Baptist University"/>
    <m/>
    <d v="2025-10-08T15:37:00"/>
    <n v="758695"/>
    <s v="Mechanical Engineering"/>
    <s v="Senior"/>
    <n v="0"/>
    <x v="1"/>
    <s v="School of Engineering"/>
  </r>
  <r>
    <n v="79396739"/>
    <s v="Gianna"/>
    <s v="Lawson"/>
    <s v="giannaeve.lawson@calbaptist.edu"/>
    <s v="California Baptist University"/>
    <m/>
    <d v="2025-10-08T15:38:00"/>
    <n v="763463"/>
    <s v="Biomedical Engineering"/>
    <s v="Senior"/>
    <n v="0"/>
    <x v="1"/>
    <s v="School of Engineering"/>
  </r>
  <r>
    <n v="79396832"/>
    <s v="Jeremy"/>
    <s v="Orozco"/>
    <s v="jeremyd.orozco@calbaptist.edu"/>
    <s v="California Baptist University"/>
    <m/>
    <d v="2025-10-08T15:40:00"/>
    <n v="776082"/>
    <s v="Computer Science"/>
    <s v="Sophomore"/>
    <n v="0"/>
    <x v="1"/>
    <s v="School of Engineering"/>
  </r>
  <r>
    <n v="79396898"/>
    <s v="Grace"/>
    <s v="Van Haaster"/>
    <s v="graceelizabeth.vanhaaster@calbaptist.edu"/>
    <s v="California Baptist University"/>
    <m/>
    <d v="2025-10-08T15:42:00"/>
    <n v="777667"/>
    <s v="Mechanical Engineering"/>
    <s v="Junior"/>
    <n v="0"/>
    <x v="1"/>
    <s v="School of Engineering"/>
  </r>
  <r>
    <n v="79396937"/>
    <s v="Garrett"/>
    <s v="Westwick"/>
    <s v="garrettmatthew.westwick@calbaptist.edu"/>
    <s v="California Baptist University"/>
    <m/>
    <d v="2025-10-08T15:43:00"/>
    <n v="780343"/>
    <s v="Civil Engineering"/>
    <s v="Senior"/>
    <n v="0"/>
    <x v="1"/>
    <s v="School of Engineering"/>
  </r>
  <r>
    <n v="79396997"/>
    <s v="Titus"/>
    <s v="Rehard"/>
    <s v="titus.rehard@calbaptist.edu"/>
    <s v="California Baptist University"/>
    <m/>
    <d v="2025-10-08T15:45:00"/>
    <n v="759811"/>
    <s v="Computer Science"/>
    <s v="Senior"/>
    <n v="0"/>
    <x v="1"/>
    <s v="School of Engineering"/>
  </r>
  <r>
    <n v="79397009"/>
    <s v="Andrew"/>
    <s v="Hollister"/>
    <s v="andrewjeffrey.hollister@calbaptist.edu"/>
    <s v="California Baptist University"/>
    <m/>
    <d v="2025-10-08T15:45:00"/>
    <n v="781611"/>
    <s v="Construction Management"/>
    <s v="Junior"/>
    <n v="0"/>
    <x v="1"/>
    <s v="School of Engineering"/>
  </r>
  <r>
    <n v="79397010"/>
    <s v="Logan"/>
    <s v="Foley"/>
    <s v="loganb.foley@calbaptist.edu"/>
    <s v="California Baptist University"/>
    <m/>
    <d v="2025-10-08T15:45:00"/>
    <n v="774264"/>
    <s v="Mechanical Engineering"/>
    <s v="Senior"/>
    <n v="0"/>
    <x v="1"/>
    <s v="School of Engineering"/>
  </r>
  <r>
    <n v="79397014"/>
    <s v="Micah"/>
    <s v="Pommer"/>
    <s v="micahstewart.pommer@calbaptist.edu"/>
    <s v="California Baptist University"/>
    <m/>
    <d v="2025-10-08T15:45:00"/>
    <n v="774768"/>
    <s v="Construction Management"/>
    <s v="Junior"/>
    <n v="0"/>
    <x v="1"/>
    <s v="School of Engineering"/>
  </r>
  <r>
    <n v="79397188"/>
    <s v="Fady"/>
    <s v="Baskhayroun"/>
    <s v="fady.baskhayroun@calbaptist.edu"/>
    <s v="California Baptist University"/>
    <m/>
    <d v="2025-10-08T15:50:00"/>
    <n v="802039"/>
    <s v="Mechanical Engineering"/>
    <s v="Freshman"/>
    <n v="0"/>
    <x v="1"/>
    <s v="School of Engineering"/>
  </r>
  <r>
    <n v="79397216"/>
    <s v="Lizbeth"/>
    <s v="Espinoza"/>
    <s v="lizbethisabel.espinoza@calbaptist.edu"/>
    <s v="California Baptist University"/>
    <m/>
    <d v="2025-10-08T15:51:00"/>
    <n v="802997"/>
    <s v="Biomedical Engineering"/>
    <s v="Sophomore"/>
    <n v="0"/>
    <x v="1"/>
    <s v="School of Engineering"/>
  </r>
  <r>
    <n v="79397217"/>
    <s v="Kaitlyn"/>
    <s v="Greene"/>
    <s v="kaitlyn.greene@calbaptist.edu"/>
    <s v="California Baptist University"/>
    <m/>
    <d v="2025-10-08T15:51:00"/>
    <n v="798727"/>
    <s v="Biomedical Engineering"/>
    <s v="Sophomore"/>
    <n v="0"/>
    <x v="1"/>
    <s v="School of Engineering"/>
  </r>
  <r>
    <n v="79397234"/>
    <s v="Victoria"/>
    <s v="Ugarte"/>
    <s v="victoriahennessy.ugarte@calbaptist.edu"/>
    <s v="California Baptist University"/>
    <m/>
    <d v="2025-10-08T15:51:00"/>
    <n v="736504"/>
    <s v="Chemical Engineering"/>
    <s v="Senior"/>
    <n v="0"/>
    <x v="1"/>
    <s v="School of Engineering"/>
  </r>
  <r>
    <n v="79397316"/>
    <s v="Jonah"/>
    <s v="Parker"/>
    <s v="jonahm.parker@calbaptist.edu"/>
    <s v="California Baptist University"/>
    <m/>
    <d v="2025-10-08T15:53:00"/>
    <n v="722887"/>
    <s v="Communication Studies"/>
    <s v="Alumni"/>
    <n v="0"/>
    <x v="1"/>
    <s v="School of Arts and Sciences"/>
  </r>
  <r>
    <n v="79397329"/>
    <s v="Logan"/>
    <s v="Clements"/>
    <s v="loganmicheal.clements@calbaptist.edu"/>
    <s v="California Baptist University"/>
    <m/>
    <d v="2025-10-08T15:54:00"/>
    <n v="775812"/>
    <s v="Computer Science"/>
    <s v="Junior"/>
    <n v="0"/>
    <x v="1"/>
    <s v="School of Engineering"/>
  </r>
  <r>
    <n v="79397337"/>
    <s v="William"/>
    <s v="Barrera"/>
    <s v="william.barrera@calbaptist.edu"/>
    <s v="California Baptist University"/>
    <m/>
    <d v="2025-10-08T15:54:00"/>
    <n v="811882"/>
    <s v="Construction Management"/>
    <s v="Freshman"/>
    <n v="0"/>
    <x v="1"/>
    <s v="School of Engineering"/>
  </r>
  <r>
    <n v="79397354"/>
    <s v="Anika"/>
    <s v="Ibnat Tuba"/>
    <s v="anika.ibnattuba@calbaptist.edu"/>
    <s v="California Baptist University"/>
    <m/>
    <d v="2025-10-08T15:54:00"/>
    <n v="806072"/>
    <s v="Biomedical Engineering"/>
    <s v="Junior"/>
    <n v="0"/>
    <x v="1"/>
    <s v="School of Engineering"/>
  </r>
  <r>
    <n v="79397459"/>
    <s v="Juan"/>
    <s v="Neri-Avila"/>
    <s v="juanmanuel.neriavila@calbaptist.edu"/>
    <s v="California Baptist University"/>
    <m/>
    <d v="2025-10-08T15:57:00"/>
    <n v="760463"/>
    <s v="Biomedical Engineering"/>
    <s v="Senior"/>
    <n v="0"/>
    <x v="1"/>
    <s v="School of Engineering"/>
  </r>
  <r>
    <n v="79397498"/>
    <s v="Juan"/>
    <s v="Mendoza Mondragon"/>
    <s v="juancarlos.mendozamondragon@calbaptist.edu"/>
    <s v="California Baptist University"/>
    <m/>
    <d v="2025-10-08T15:58:00"/>
    <n v="797487"/>
    <s v="Construction Management"/>
    <s v="Senior"/>
    <n v="0"/>
    <x v="1"/>
    <s v="School of Engineering"/>
  </r>
  <r>
    <n v="79397534"/>
    <s v="Andrew"/>
    <s v="Smith"/>
    <s v="andrewa.smith@calbaptist.edu"/>
    <s v="California Baptist University"/>
    <m/>
    <d v="2025-10-08T15:59:00"/>
    <n v="794141"/>
    <s v="Mechanical Engineering"/>
    <s v="Freshman"/>
    <n v="0"/>
    <x v="1"/>
    <s v="School of Engineering"/>
  </r>
  <r>
    <n v="79397606"/>
    <s v="Jaxon"/>
    <s v="Adrain"/>
    <s v="jaxon.adrain@calbaptist.edu"/>
    <s v="California Baptist University"/>
    <m/>
    <d v="2025-10-08T16:00:00"/>
    <n v="789165"/>
    <s v="Mechanical Engineering"/>
    <s v="Sophomore"/>
    <n v="0"/>
    <x v="1"/>
    <s v="School of Engineering"/>
  </r>
  <r>
    <n v="79397651"/>
    <s v="Joshua"/>
    <s v="Schmitt"/>
    <s v="joshua.schmitt@calbaptist.edu"/>
    <s v="California Baptist University"/>
    <m/>
    <d v="2025-10-08T16:01:00"/>
    <n v="802068"/>
    <s v="Civil Engineering"/>
    <s v="Senior"/>
    <n v="0"/>
    <x v="1"/>
    <s v="School of Engineering"/>
  </r>
  <r>
    <n v="79397698"/>
    <s v="Alan"/>
    <s v="Franco"/>
    <s v="alan.franco@calbaptist.edu"/>
    <s v="California Baptist University"/>
    <m/>
    <d v="2025-10-08T16:01:00"/>
    <n v="785521"/>
    <s v="Mechanical Engineering"/>
    <s v="Freshman"/>
    <n v="0"/>
    <x v="1"/>
    <s v="School of Engineering"/>
  </r>
  <r>
    <n v="79397722"/>
    <s v="Diane"/>
    <s v="Montellano"/>
    <s v="dianecastro.montellano@calbaptist.edu"/>
    <s v="California Baptist University"/>
    <m/>
    <d v="2025-10-08T16:02:00"/>
    <n v="809240"/>
    <s v="Civil Engineering"/>
    <s v="Senior"/>
    <n v="0"/>
    <x v="1"/>
    <s v="School of Engineering"/>
  </r>
  <r>
    <n v="79397738"/>
    <s v="Dania"/>
    <s v="Cordova"/>
    <s v="daniaalessandra.cordova@calbaptist.edu"/>
    <s v="California Baptist University"/>
    <m/>
    <d v="2025-10-08T16:02:00"/>
    <n v="787341"/>
    <s v="Construction Management"/>
    <s v="Sophomore"/>
    <n v="0"/>
    <x v="1"/>
    <s v="School of Engineering"/>
  </r>
  <r>
    <n v="79397749"/>
    <s v="William"/>
    <s v="Klein"/>
    <s v="william.klein@calbaptist.edu"/>
    <s v="California Baptist University"/>
    <m/>
    <d v="2025-10-08T16:02:00"/>
    <n v="793800"/>
    <s v="Mechanical Engineering"/>
    <s v="Junior"/>
    <n v="0"/>
    <x v="1"/>
    <s v="School of Engineering"/>
  </r>
  <r>
    <n v="79397789"/>
    <s v="Harrison"/>
    <s v="Tincknell"/>
    <s v="harrisongrant.tincknell@calbaptist.edu"/>
    <s v="California Baptist University"/>
    <m/>
    <d v="2025-10-08T16:03:00"/>
    <n v="672662"/>
    <s v="Business Administration"/>
    <s v="Alumni"/>
    <n v="0"/>
    <x v="1"/>
    <s v="School of Business"/>
  </r>
  <r>
    <n v="79397805"/>
    <s v="Michael"/>
    <s v="Armenta"/>
    <s v="michaelr.armenta@calbaptist.edu"/>
    <s v="California Baptist University"/>
    <m/>
    <d v="2025-10-08T16:04:00"/>
    <n v="787607"/>
    <s v="Business Administration"/>
    <s v="Sophomore"/>
    <n v="0"/>
    <x v="1"/>
    <s v="School of Business"/>
  </r>
  <r>
    <n v="79397861"/>
    <s v="Gabriel"/>
    <s v="Villegas"/>
    <s v="gabrieljames.villegas@calbaptist.edu"/>
    <s v="California Baptist University"/>
    <m/>
    <d v="2025-10-08T16:05:00"/>
    <n v="809760"/>
    <s v="Electrical/Computer Engr"/>
    <s v="Senior"/>
    <n v="0"/>
    <x v="1"/>
    <s v="Double Major / Cross-College"/>
  </r>
  <r>
    <n v="79397873"/>
    <s v="Ilish"/>
    <s v="Pena"/>
    <s v="ilish.pena@calbaptist.edu"/>
    <s v="California Baptist University"/>
    <m/>
    <d v="2025-10-08T16:05:00"/>
    <n v="795407"/>
    <s v="Chemical Engineering"/>
    <s v="Senior"/>
    <n v="0"/>
    <x v="1"/>
    <s v="School of Engineering"/>
  </r>
  <r>
    <n v="79397889"/>
    <s v="Jesus"/>
    <s v="Vargas"/>
    <s v="jesusangel.vargas@calbaptist.edu"/>
    <s v="California Baptist University"/>
    <m/>
    <d v="2025-10-08T16:06:00"/>
    <n v="789010"/>
    <s v="Mechanical Engineering"/>
    <s v="Sophomore"/>
    <n v="0"/>
    <x v="1"/>
    <s v="School of Engineering"/>
  </r>
  <r>
    <n v="79398017"/>
    <s v="William"/>
    <s v="Crowell"/>
    <s v="williamgabrielpierce.crowell@calbaptist.edu"/>
    <s v="California Baptist University"/>
    <m/>
    <d v="2025-10-08T16:07:00"/>
    <n v="765436"/>
    <s v="Mechanical Engineering"/>
    <s v="Senior"/>
    <n v="0"/>
    <x v="1"/>
    <s v="School of Engineering"/>
  </r>
  <r>
    <n v="79398051"/>
    <s v="Matthew"/>
    <s v="Poonoosamy"/>
    <s v="matthewsundrasen.poonoosamy@calbaptist.edu"/>
    <s v="California Baptist University"/>
    <m/>
    <d v="2025-10-08T16:08:00"/>
    <n v="777303"/>
    <s v="Biomedical Engineering"/>
    <s v="Sophomore"/>
    <n v="0"/>
    <x v="1"/>
    <s v="School of Engineering"/>
  </r>
  <r>
    <n v="79398093"/>
    <s v="Christian"/>
    <s v="Lack"/>
    <s v="christian.lack@calbaptist.edu"/>
    <s v="California Baptist University"/>
    <m/>
    <d v="2025-10-08T16:09:00"/>
    <n v="776675"/>
    <s v="Mechanical Engineering"/>
    <s v="Senior"/>
    <n v="0"/>
    <x v="1"/>
    <s v="School of Engineering"/>
  </r>
  <r>
    <n v="79398095"/>
    <s v="Jason"/>
    <s v="Hensley"/>
    <s v="jasonc.hensley@calbaptist.edu"/>
    <s v="California Baptist University"/>
    <m/>
    <d v="2025-10-08T16:09:00"/>
    <n v="796822"/>
    <s v="Computer Science"/>
    <s v="Senior"/>
    <n v="0"/>
    <x v="1"/>
    <s v="School of Engineering"/>
  </r>
  <r>
    <n v="79398112"/>
    <s v="Brandon"/>
    <s v="Carney"/>
    <s v="brandonj.carney@calbaptist.edu"/>
    <s v="California Baptist University"/>
    <m/>
    <d v="2025-10-08T16:09:00"/>
    <n v="785270"/>
    <s v="Mechanical Engineering"/>
    <s v="Junior"/>
    <n v="0"/>
    <x v="1"/>
    <s v="School of Engineering"/>
  </r>
  <r>
    <n v="79398142"/>
    <s v="Josue"/>
    <s v="Hernandez"/>
    <s v="josue.hernandez1@calbaptist.edu"/>
    <s v="California Baptist University"/>
    <m/>
    <d v="2025-10-08T16:10:00"/>
    <n v="731865"/>
    <s v="Construction Management"/>
    <s v="Senior"/>
    <n v="0"/>
    <x v="1"/>
    <s v="School of Engineering"/>
  </r>
  <r>
    <n v="79398192"/>
    <s v="Ryan"/>
    <s v="Ringenberg"/>
    <s v="ryanjoseph.ringenberg@calbaptist.edu"/>
    <s v="California Baptist University"/>
    <m/>
    <d v="2025-10-08T16:10:00"/>
    <n v="799552"/>
    <s v="Mechanical Engineering"/>
    <s v="Freshman"/>
    <n v="0"/>
    <x v="1"/>
    <s v="School of Engineering"/>
  </r>
  <r>
    <n v="79398247"/>
    <s v="Jessalyn"/>
    <s v="Qualls"/>
    <s v="jessalyndawn.qualls@calbaptist.edu"/>
    <s v="California Baptist University"/>
    <m/>
    <d v="2025-10-08T16:12:00"/>
    <n v="789885"/>
    <s v="Creative Writing"/>
    <s v="Sophomore"/>
    <n v="0"/>
    <x v="1"/>
    <s v="School of Arts and Sciences"/>
  </r>
  <r>
    <n v="79398315"/>
    <s v="Landon"/>
    <s v="Sabins"/>
    <s v="landonmateo.sabins@calbaptist.edu"/>
    <s v="California Baptist University"/>
    <m/>
    <d v="2025-10-08T16:14:00"/>
    <n v="803846"/>
    <s v="Civil Engineering"/>
    <s v="Freshman"/>
    <n v="0"/>
    <x v="1"/>
    <s v="School of Engineering"/>
  </r>
  <r>
    <n v="79398318"/>
    <s v="Lucas"/>
    <s v="Schilz"/>
    <s v="lucaspauldanger.schilz@calbaptist.edu"/>
    <s v="California Baptist University"/>
    <m/>
    <d v="2025-10-08T16:14:00"/>
    <n v="802519"/>
    <s v="Chemical Engineering"/>
    <s v="Freshman"/>
    <n v="0"/>
    <x v="1"/>
    <s v="School of Engineering"/>
  </r>
  <r>
    <n v="79398331"/>
    <s v="Ryan"/>
    <s v="Price"/>
    <s v="ryanl.price@calbaptist.edu"/>
    <s v="California Baptist University"/>
    <m/>
    <d v="2025-10-08T16:14:00"/>
    <n v="802598"/>
    <s v="Mechanical Engineering"/>
    <s v="Freshman"/>
    <n v="0"/>
    <x v="1"/>
    <s v="School of Engineering"/>
  </r>
  <r>
    <n v="79398337"/>
    <s v="Cesar"/>
    <s v="Challenger"/>
    <s v="cesartimothy.challenger@calbaptist.edu"/>
    <s v="California Baptist University"/>
    <m/>
    <d v="2025-10-08T16:14:00"/>
    <n v="802485"/>
    <s v="Civil Engineering"/>
    <s v="Freshman"/>
    <n v="0"/>
    <x v="1"/>
    <s v="School of Engineering"/>
  </r>
  <r>
    <n v="79398338"/>
    <s v="Joshua"/>
    <s v="Breyer"/>
    <s v="joshuaparker.breyer@calbaptist.edu"/>
    <s v="California Baptist University"/>
    <m/>
    <d v="2025-10-08T16:14:00"/>
    <n v="804940"/>
    <s v="Civil Engineering"/>
    <s v="Freshman"/>
    <n v="0"/>
    <x v="1"/>
    <s v="School of Engineering"/>
  </r>
  <r>
    <n v="79398394"/>
    <s v="Kathleen"/>
    <s v="Granger"/>
    <s v="kathleenmary.granger@calbaptist.edu"/>
    <s v="California Baptist University"/>
    <m/>
    <d v="2025-10-08T16:16:00"/>
    <n v="803232"/>
    <s v="Mechanical Engineering"/>
    <s v="Sophomore"/>
    <n v="0"/>
    <x v="1"/>
    <s v="School of Engineering"/>
  </r>
  <r>
    <n v="79398433"/>
    <s v="Carson"/>
    <s v="Woodard"/>
    <s v="carsonjames.woodard@calbaptist.edu"/>
    <s v="California Baptist University"/>
    <m/>
    <d v="2025-10-08T16:17:00"/>
    <n v="779567"/>
    <s v="Mechanical Engineering"/>
    <s v="Junior"/>
    <n v="0"/>
    <x v="1"/>
    <s v="School of Engineering"/>
  </r>
  <r>
    <n v="79398548"/>
    <s v="Peter"/>
    <s v="Eiles"/>
    <s v="peterandrew.eiles@calbaptist.edu"/>
    <s v="California Baptist University"/>
    <m/>
    <d v="2025-10-08T16:20:00"/>
    <n v="793912"/>
    <s v="Civil Engineering"/>
    <s v="Sophomore"/>
    <n v="0"/>
    <x v="1"/>
    <s v="School of Engineering"/>
  </r>
  <r>
    <n v="79398560"/>
    <s v="Joshua"/>
    <s v="Patel"/>
    <s v="joshua.patel@calbaptist.edu"/>
    <s v="California Baptist University"/>
    <m/>
    <d v="2025-10-08T16:21:00"/>
    <n v="793520"/>
    <s v="Construction Management"/>
    <s v="Sophomore"/>
    <n v="0"/>
    <x v="1"/>
    <s v="School of Engineering"/>
  </r>
  <r>
    <n v="79398659"/>
    <s v="Alexander"/>
    <s v="Roeder"/>
    <s v="alexanderjames.roeder@calbaptist.edu"/>
    <s v="California Baptist University"/>
    <m/>
    <d v="2025-10-08T16:23:00"/>
    <n v="802202"/>
    <s v="Mechanical Engineering"/>
    <s v="Sophomore"/>
    <n v="0"/>
    <x v="1"/>
    <s v="School of Engineering"/>
  </r>
  <r>
    <n v="79398684"/>
    <s v="William"/>
    <s v="Simonton"/>
    <s v="williamdylan.simonton@calbaptist.edu"/>
    <s v="California Baptist University"/>
    <m/>
    <d v="2025-10-08T16:24:00"/>
    <n v="764134"/>
    <s v="Mechanical Engineering"/>
    <s v="Senior"/>
    <n v="0"/>
    <x v="1"/>
    <s v="School of Engineering"/>
  </r>
  <r>
    <n v="79398701"/>
    <s v="Emma"/>
    <s v="Catiller"/>
    <s v="emmanoelle.catiller@calbaptist.edu"/>
    <s v="California Baptist University"/>
    <m/>
    <d v="2025-10-08T16:24:00"/>
    <n v="799239"/>
    <s v="Computer Science"/>
    <s v="Freshman"/>
    <n v="0"/>
    <x v="1"/>
    <s v="School of Engineering"/>
  </r>
  <r>
    <n v="79398734"/>
    <s v="Jenna"/>
    <s v="Hofman"/>
    <s v="jennalynn.hofman@calbaptist.edu"/>
    <s v="California Baptist University"/>
    <m/>
    <d v="2025-10-08T16:25:00"/>
    <n v="762592"/>
    <s v="Civil Engineering"/>
    <s v="Senior"/>
    <n v="0"/>
    <x v="1"/>
    <s v="School of Engineering"/>
  </r>
  <r>
    <n v="79398758"/>
    <s v="Azam"/>
    <s v="Shaikh"/>
    <s v="azam.shaikh@calbaptist.edu"/>
    <s v="California Baptist University"/>
    <m/>
    <d v="2025-10-08T16:25:00"/>
    <n v="750647"/>
    <s v="Business Administration"/>
    <s v="Alumni"/>
    <n v="0"/>
    <x v="1"/>
    <s v="School of Business"/>
  </r>
  <r>
    <n v="79398778"/>
    <s v="Kathleen"/>
    <s v="Nehrbass"/>
    <s v="kathleenruth.nehrbass@calbaptist.edu"/>
    <s v="California Baptist University"/>
    <m/>
    <d v="2025-10-08T16:26:00"/>
    <n v="765167"/>
    <s v="Chemical Engineering"/>
    <s v="Senior"/>
    <n v="0"/>
    <x v="1"/>
    <s v="School of Engineering"/>
  </r>
  <r>
    <n v="79398878"/>
    <s v="Jaden"/>
    <s v="Wright"/>
    <s v="jaden.wright@calbaptist.edu"/>
    <s v="California Baptist University"/>
    <m/>
    <d v="2025-10-08T16:28:00"/>
    <n v="785857"/>
    <s v="Mechanical Engineering"/>
    <s v="Sophomore"/>
    <n v="0"/>
    <x v="1"/>
    <s v="School of Engineering"/>
  </r>
  <r>
    <n v="79398952"/>
    <s v="Jacob"/>
    <s v="Fiala"/>
    <s v="jacobmartin.fiala@calbaptist.edu"/>
    <s v="California Baptist University"/>
    <m/>
    <d v="2025-10-08T16:29:00"/>
    <n v="757140"/>
    <s v="Civil Engineering"/>
    <s v="Senior"/>
    <n v="0"/>
    <x v="1"/>
    <s v="School of Engineering"/>
  </r>
  <r>
    <n v="79399020"/>
    <s v="Jonah"/>
    <s v="Olsen"/>
    <s v="jonahedward.olsen@calbaptist.edu"/>
    <s v="California Baptist University"/>
    <m/>
    <d v="2025-10-08T16:31:00"/>
    <n v="775075"/>
    <s v="Christian Studies, Civil Engineering"/>
    <s v="Senior"/>
    <n v="0"/>
    <x v="1"/>
    <s v="Double Major / Cross-College"/>
  </r>
  <r>
    <n v="79399189"/>
    <s v="Sander"/>
    <s v="Johnson"/>
    <s v="sandertimothy.johnson@calbaptist.edu"/>
    <s v="California Baptist University"/>
    <m/>
    <d v="2025-10-08T16:35:00"/>
    <n v="795561"/>
    <s v="Mechanical Engineering"/>
    <s v="Sophomore"/>
    <n v="0"/>
    <x v="1"/>
    <s v="School of Engineering"/>
  </r>
  <r>
    <n v="79399344"/>
    <s v="Joshua"/>
    <s v="Ramirez"/>
    <s v="joshuadavid.ramirez@calbaptist.edu"/>
    <s v="California Baptist University"/>
    <m/>
    <d v="2025-10-08T16:41:00"/>
    <n v="760678"/>
    <s v="Mechanical Engineering"/>
    <s v="Senior"/>
    <n v="0"/>
    <x v="1"/>
    <s v="School of Engineering"/>
  </r>
  <r>
    <n v="79399372"/>
    <s v="Ethan"/>
    <s v="Pulley"/>
    <s v="ethanmichael.pulley@calbaptist.edu"/>
    <s v="California Baptist University"/>
    <m/>
    <d v="2025-10-08T16:42:00"/>
    <n v="792491"/>
    <s v="Computer Info Technology"/>
    <s v="Senior"/>
    <n v="0"/>
    <x v="1"/>
    <s v="School of Engineering"/>
  </r>
  <r>
    <n v="79399488"/>
    <s v="Robert"/>
    <s v="Powell"/>
    <s v="robertjohn.powell@calbaptist.edu"/>
    <s v="California Baptist University"/>
    <m/>
    <d v="2025-10-08T16:45:00"/>
    <n v="789648"/>
    <s v="Electrical/Computer Engr"/>
    <s v="Sophomore"/>
    <n v="0"/>
    <x v="1"/>
    <s v="Double Major / Cross-College"/>
  </r>
  <r>
    <n v="79399493"/>
    <s v="Noah"/>
    <s v="Wolf"/>
    <s v="noahlee.wolf@calbaptist.edu"/>
    <s v="California Baptist University"/>
    <m/>
    <d v="2025-10-08T16:45:00"/>
    <n v="789640"/>
    <s v="Mechanical Engineering"/>
    <s v="Sophomore"/>
    <n v="0"/>
    <x v="1"/>
    <s v="School of Engineering"/>
  </r>
  <r>
    <n v="79399536"/>
    <s v="Paul"/>
    <s v="Kelly"/>
    <s v="pauljoseph.kelly@calbaptist.edu"/>
    <s v="California Baptist University"/>
    <m/>
    <d v="2025-10-08T16:47:00"/>
    <n v="787580"/>
    <s v="Mechanical Engineering"/>
    <s v="Sophomore"/>
    <n v="0"/>
    <x v="1"/>
    <s v="School of Engineering"/>
  </r>
  <r>
    <n v="79399667"/>
    <s v="Ava"/>
    <s v="Barbee"/>
    <s v="avarose.barbee@calbaptist.edu"/>
    <s v="California Baptist University"/>
    <m/>
    <d v="2025-10-08T16:52:00"/>
    <n v="785527"/>
    <s v="Mechanical Engineering"/>
    <s v="Sophomore"/>
    <n v="0"/>
    <x v="1"/>
    <s v="School of Engineering"/>
  </r>
  <r>
    <n v="79399728"/>
    <s v="Joe"/>
    <s v="Yang"/>
    <s v="joee.yang@calbaptist.edu"/>
    <s v="California Baptist University"/>
    <m/>
    <d v="2025-10-08T16:53:00"/>
    <n v="774919"/>
    <s v="Mathematics"/>
    <s v="Junior"/>
    <n v="0"/>
    <x v="1"/>
    <s v="School of Arts and Sciences"/>
  </r>
  <r>
    <n v="79399738"/>
    <s v="Grace"/>
    <s v="Frisbee"/>
    <s v="graceelizabeth.frisbee@calbaptist.edu"/>
    <s v="California Baptist University"/>
    <m/>
    <d v="2025-10-08T16:54:00"/>
    <n v="774274"/>
    <s v="Chemical Engineering"/>
    <s v="Senior"/>
    <n v="0"/>
    <x v="1"/>
    <s v="School of Engineering"/>
  </r>
  <r>
    <n v="79399760"/>
    <s v="Natalie"/>
    <s v="Pina"/>
    <s v="nataliek.pina@calbaptist.edu"/>
    <s v="California Baptist University"/>
    <m/>
    <d v="2025-10-08T16:54:00"/>
    <n v="766715"/>
    <s v="Chemical Engineering"/>
    <s v="Senior"/>
    <n v="0"/>
    <x v="1"/>
    <s v="School of Engineering"/>
  </r>
  <r>
    <n v="79399921"/>
    <s v="Johnathan"/>
    <s v="Fierro"/>
    <s v="johnathant.fierro@calbaptist.edu"/>
    <s v="California Baptist University"/>
    <m/>
    <d v="2025-10-08T16:58:00"/>
    <n v="779453"/>
    <s v="Computer Science"/>
    <s v="Sophomore"/>
    <n v="0"/>
    <x v="1"/>
    <s v="School of Engineering"/>
  </r>
  <r>
    <n v="79400254"/>
    <s v="Javier"/>
    <s v="Sanchez"/>
    <s v="javierjose.sanchez@calbaptist.edu"/>
    <s v="California Baptist University"/>
    <m/>
    <d v="2025-10-08T17:07:00"/>
    <n v="789639"/>
    <s v="Civil Engineering"/>
    <s v="Sophomore"/>
    <n v="0"/>
    <x v="1"/>
    <s v="School of Engineering"/>
  </r>
  <r>
    <n v="79400292"/>
    <s v="Jay"/>
    <s v="Patel"/>
    <s v="jayn.patel@calbaptist.edu"/>
    <s v="California Baptist University"/>
    <m/>
    <d v="2025-10-08T17:07:00"/>
    <n v="790831"/>
    <s v="Computer Science"/>
    <s v="Freshman"/>
    <n v="0"/>
    <x v="1"/>
    <s v="School of Engineering"/>
  </r>
  <r>
    <n v="79400309"/>
    <s v="Nicholas"/>
    <s v="Cammarato"/>
    <s v="nicholassteven.cammarato@calbaptist.edu"/>
    <s v="California Baptist University"/>
    <m/>
    <d v="2025-10-08T17:08:00"/>
    <n v="759852"/>
    <s v="Criminal Justice, Philosophy"/>
    <s v="Senior"/>
    <n v="0"/>
    <x v="1"/>
    <s v="Double Major / Cross-College"/>
  </r>
  <r>
    <n v="79400325"/>
    <s v="Elizabeth"/>
    <s v="Dahlgren"/>
    <s v="elizabethmorgan.dahlgren@calbaptist.edu"/>
    <s v="California Baptist University"/>
    <m/>
    <d v="2025-10-08T17:08:00"/>
    <n v="800348"/>
    <s v="Computer Science"/>
    <s v="Sophomore"/>
    <n v="0"/>
    <x v="1"/>
    <s v="School of Engineering"/>
  </r>
  <r>
    <n v="79400609"/>
    <s v="William"/>
    <s v="Sims"/>
    <s v="williamfrederick.sims@calbaptist.edu"/>
    <s v="California Baptist University"/>
    <m/>
    <d v="2025-10-08T17:17:00"/>
    <n v="758041"/>
    <s v="International Studies, Mechanical Engineering"/>
    <s v="Senior"/>
    <n v="0"/>
    <x v="1"/>
    <s v="Double Major / Cross-College"/>
  </r>
  <r>
    <n v="79400610"/>
    <s v="Samuel"/>
    <s v="Berkebile"/>
    <s v="samuelthomas.berkebile@calbaptist.edu"/>
    <s v="California Baptist University"/>
    <m/>
    <d v="2025-10-08T17:17:00"/>
    <n v="761244"/>
    <s v="Chemical Engineering"/>
    <s v="Senior"/>
    <n v="0"/>
    <x v="1"/>
    <s v="School of Engineering"/>
  </r>
  <r>
    <n v="79400670"/>
    <s v="Abigail"/>
    <s v="Smith"/>
    <s v="abigailgrace.smith@calbaptist.edu"/>
    <s v="California Baptist University"/>
    <m/>
    <d v="2025-10-08T17:19:00"/>
    <n v="758479"/>
    <s v="Intercultural Studies, Spanish"/>
    <s v="Junior"/>
    <n v="0"/>
    <x v="1"/>
    <s v="Double Major / Cross-College"/>
  </r>
  <r>
    <n v="79400732"/>
    <s v="Brooke"/>
    <s v="Hunter"/>
    <s v="brookegianna.hunter@calbaptist.edu"/>
    <s v="California Baptist University"/>
    <m/>
    <d v="2025-10-08T17:21:00"/>
    <n v="785387"/>
    <s v="Computer Science"/>
    <s v="Junior"/>
    <n v="0"/>
    <x v="1"/>
    <s v="School of Engineering"/>
  </r>
  <r>
    <n v="79400738"/>
    <s v="Janae"/>
    <s v="Frazier"/>
    <s v="janaea.frazier@calbaptist.edu"/>
    <s v="California Baptist University"/>
    <m/>
    <d v="2025-10-08T17:21:00"/>
    <n v="784895"/>
    <s v="Biomedical Engineering"/>
    <s v="Sophomore"/>
    <n v="0"/>
    <x v="1"/>
    <s v="School of Engineering"/>
  </r>
  <r>
    <n v="79400790"/>
    <s v="Benjamin"/>
    <s v="Artiga"/>
    <s v="benjaminshiloh.artiga@calbaptist.edu"/>
    <s v="California Baptist University"/>
    <m/>
    <d v="2025-10-08T17:23:00"/>
    <n v="808828"/>
    <s v="Civil Engineering"/>
    <s v="Freshman"/>
    <n v="0"/>
    <x v="1"/>
    <s v="School of Engineering"/>
  </r>
  <r>
    <n v="79400829"/>
    <s v="Matthew"/>
    <s v="Chan"/>
    <s v="matthewrobert.chan@calbaptist.edu"/>
    <s v="California Baptist University"/>
    <m/>
    <d v="2025-10-08T17:25:00"/>
    <n v="756368"/>
    <s v="Chemical Engineering"/>
    <s v="Junior"/>
    <n v="0"/>
    <x v="1"/>
    <s v="School of Engineering"/>
  </r>
  <r>
    <n v="79401179"/>
    <s v="Christopher"/>
    <s v="Bragg"/>
    <s v="christopherwesley.bragg@calbaptist.edu"/>
    <s v="California Baptist University"/>
    <m/>
    <d v="2025-10-08T17:36:00"/>
    <n v="785700"/>
    <s v="Mechanical Engineering"/>
    <s v="Sophomore"/>
    <n v="0"/>
    <x v="1"/>
    <s v="School of Engineering"/>
  </r>
  <r>
    <n v="77400004"/>
    <s v="Amedee"/>
    <s v="Ngano"/>
    <s v="amedee.ngano@calbaptist.edu"/>
    <s v="California Baptist University"/>
    <d v="2025-09-02T11:16:00"/>
    <d v="2025-11-13T13:50:00"/>
    <n v="769540"/>
    <s v="Nursing"/>
    <s v="Senior"/>
    <n v="0"/>
    <x v="2"/>
    <s v="School of Nursing"/>
  </r>
  <r>
    <n v="77400090"/>
    <s v="Tzu Ying (Yume)"/>
    <s v="Hsu"/>
    <s v="tzuying.hsu@calbaptist.edu"/>
    <s v="California Baptist University"/>
    <d v="2025-09-02T11:17:00"/>
    <m/>
    <n v="720439"/>
    <s v="Nursing"/>
    <s v="Senior"/>
    <n v="0"/>
    <x v="2"/>
    <s v="School of Nursing"/>
  </r>
  <r>
    <n v="77400143"/>
    <s v="Jayden"/>
    <s v="Johnson"/>
    <s v="jayden.johnson@calbaptist.edu"/>
    <s v="California Baptist University"/>
    <d v="2025-09-02T11:17:00"/>
    <m/>
    <n v="767375"/>
    <s v="Nursing"/>
    <s v="Senior"/>
    <n v="0"/>
    <x v="2"/>
    <s v="School of Nursing"/>
  </r>
  <r>
    <n v="77400478"/>
    <s v="Emmalea"/>
    <s v="Ma"/>
    <s v="emmaleaalexisbo.ma@calbaptist.edu"/>
    <s v="California Baptist University"/>
    <d v="2025-09-02T11:20:00"/>
    <m/>
    <n v="736608"/>
    <s v="Nursing"/>
    <s v="Senior"/>
    <n v="0"/>
    <x v="2"/>
    <s v="School of Nursing"/>
  </r>
  <r>
    <n v="77400614"/>
    <s v="Madison"/>
    <s v="Gordinier"/>
    <s v="madisonpaige.gordinier@calbaptist.edu"/>
    <s v="California Baptist University"/>
    <d v="2025-09-02T11:20:00"/>
    <m/>
    <n v="734959"/>
    <s v="Nursing"/>
    <s v="Senior"/>
    <n v="0"/>
    <x v="2"/>
    <s v="School of Nursing"/>
  </r>
  <r>
    <n v="77400802"/>
    <s v="Mia"/>
    <s v="Ortega"/>
    <s v="miakathrine.ortega@calbaptist.edu"/>
    <s v="California Baptist University"/>
    <d v="2025-09-02T11:21:00"/>
    <m/>
    <n v="744728"/>
    <s v="Nursing"/>
    <s v="Senior"/>
    <n v="0"/>
    <x v="2"/>
    <s v="School of Nursing"/>
  </r>
  <r>
    <n v="77508958"/>
    <s v="Luke"/>
    <s v="Fleming"/>
    <s v="luke.fleming@calbaptist.edu"/>
    <s v="California Baptist University"/>
    <d v="2025-09-03T13:08:00"/>
    <m/>
    <n v="737582"/>
    <s v="Entrepreneurship, Business Administration"/>
    <s v="Alumni"/>
    <n v="0"/>
    <x v="2"/>
    <s v="Double Major / Cross-College"/>
  </r>
  <r>
    <n v="77520926"/>
    <s v="Jessalyn"/>
    <s v="Qualls"/>
    <s v="jessalyndawn.qualls@calbaptist.edu"/>
    <s v="California Baptist University"/>
    <d v="2025-09-03T14:41:00"/>
    <d v="2025-11-13T13:03:00"/>
    <n v="789885"/>
    <s v="Creative Writing"/>
    <s v="Sophomore"/>
    <n v="0"/>
    <x v="2"/>
    <s v="School of Arts and Sciences"/>
  </r>
  <r>
    <n v="77524190"/>
    <s v="Randy"/>
    <s v="Herrera"/>
    <s v="randyadam.herrera@calbaptist.edu"/>
    <s v="California Baptist University"/>
    <d v="2025-09-03T15:13:00"/>
    <m/>
    <n v="776816"/>
    <s v="Construction Management"/>
    <s v="Junior"/>
    <n v="0"/>
    <x v="2"/>
    <s v="School of Engineering"/>
  </r>
  <r>
    <n v="77524244"/>
    <s v="Thomas"/>
    <s v="De La Vega"/>
    <s v="thomas.delavega@calbaptist.edu"/>
    <s v="California Baptist University"/>
    <d v="2025-09-03T15:14:00"/>
    <m/>
    <n v="771844"/>
    <s v="Electrical/Computer Engr"/>
    <s v="Senior"/>
    <n v="0"/>
    <x v="2"/>
    <s v="Double Major / Cross-College"/>
  </r>
  <r>
    <n v="77524251"/>
    <s v="Haneul"/>
    <s v="Kim"/>
    <s v="haneul.kim@calbaptist.edu"/>
    <s v="California Baptist University"/>
    <d v="2025-09-03T15:14:00"/>
    <m/>
    <n v="774117"/>
    <s v="Computer Science"/>
    <s v="Junior"/>
    <n v="0"/>
    <x v="2"/>
    <s v="School of Engineering"/>
  </r>
  <r>
    <n v="77524258"/>
    <s v="Payton"/>
    <s v="Henry"/>
    <s v="paytonedward.henry@calbaptist.edu"/>
    <s v="California Baptist University"/>
    <d v="2025-09-03T15:14:00"/>
    <m/>
    <n v="777376"/>
    <s v="Computer Science"/>
    <s v="Junior"/>
    <n v="0"/>
    <x v="2"/>
    <s v="School of Engineering"/>
  </r>
  <r>
    <n v="77524261"/>
    <s v="Thomas"/>
    <s v="Siroky"/>
    <s v="thomashartley.siroky@calbaptist.edu"/>
    <s v="California Baptist University"/>
    <d v="2025-09-03T15:14:00"/>
    <m/>
    <n v="779999"/>
    <s v="Mechanical Engineering"/>
    <s v="Junior"/>
    <n v="0"/>
    <x v="2"/>
    <s v="School of Engineering"/>
  </r>
  <r>
    <n v="77524264"/>
    <s v="William"/>
    <s v="LaClare"/>
    <s v="williamc.laclare@calbaptist.edu"/>
    <s v="California Baptist University"/>
    <d v="2025-09-03T15:14:00"/>
    <m/>
    <n v="788877"/>
    <s v="Chemical Engineering"/>
    <s v="Junior"/>
    <n v="0"/>
    <x v="2"/>
    <s v="School of Engineering"/>
  </r>
  <r>
    <n v="77524267"/>
    <s v="Kadin"/>
    <s v="Rollins"/>
    <s v="kadin.rollins@calbaptist.edu"/>
    <s v="California Baptist University"/>
    <d v="2025-09-03T15:14:00"/>
    <m/>
    <n v="741209"/>
    <s v="Construction Management"/>
    <s v="Senior"/>
    <n v="0"/>
    <x v="2"/>
    <s v="School of Engineering"/>
  </r>
  <r>
    <n v="77524274"/>
    <s v="Ryan"/>
    <s v="Stoffel"/>
    <s v="ryanthomas.stoffel@calbaptist.edu"/>
    <s v="California Baptist University"/>
    <d v="2025-09-03T15:14:00"/>
    <m/>
    <n v="772612"/>
    <s v="Computer Science"/>
    <s v="Junior"/>
    <n v="0"/>
    <x v="2"/>
    <s v="School of Engineering"/>
  </r>
  <r>
    <n v="77524294"/>
    <s v="Christian"/>
    <s v="Legaspi"/>
    <s v="christian.legaspi@calbaptist.edu"/>
    <s v="California Baptist University"/>
    <d v="2025-09-03T15:14:00"/>
    <m/>
    <n v="770098"/>
    <s v="Computer Science"/>
    <s v="Sophomore"/>
    <n v="0"/>
    <x v="2"/>
    <s v="School of Engineering"/>
  </r>
  <r>
    <n v="77524295"/>
    <s v="Hunter"/>
    <s v="Bradshaw"/>
    <s v="hunterjames.bradshaw@calbaptist.edu"/>
    <s v="California Baptist University"/>
    <d v="2025-09-03T15:14:00"/>
    <m/>
    <n v="772711"/>
    <s v="Civil Engineering"/>
    <s v="Junior"/>
    <n v="0"/>
    <x v="2"/>
    <s v="School of Engineering"/>
  </r>
  <r>
    <n v="77524373"/>
    <s v="Jensen"/>
    <s v="Xi"/>
    <s v="jensen.xi@calbaptist.edu"/>
    <s v="California Baptist University"/>
    <d v="2025-09-03T15:15:00"/>
    <m/>
    <n v="734539"/>
    <s v="Mechanical Engineering"/>
    <s v="Senior"/>
    <n v="0"/>
    <x v="2"/>
    <s v="School of Engineering"/>
  </r>
  <r>
    <n v="77524415"/>
    <s v="Ryan"/>
    <s v="Vang"/>
    <s v="ryant.vang@calbaptist.edu"/>
    <s v="California Baptist University"/>
    <d v="2025-09-03T15:15:00"/>
    <m/>
    <n v="775664"/>
    <s v="Mechanical Engineering"/>
    <s v="Junior"/>
    <n v="0"/>
    <x v="2"/>
    <s v="School of Engineering"/>
  </r>
  <r>
    <n v="77524418"/>
    <s v="Deborah"/>
    <s v="Muganza"/>
    <s v="deborahmusao.muganza@calbaptist.edu"/>
    <s v="California Baptist University"/>
    <d v="2025-09-03T15:15:00"/>
    <m/>
    <n v="791559"/>
    <s v="Biomedical Engineering"/>
    <s v="Senior"/>
    <n v="0"/>
    <x v="2"/>
    <s v="School of Engineering"/>
  </r>
  <r>
    <n v="77524496"/>
    <s v="Gabriel"/>
    <s v="Pivovaroff"/>
    <s v="gabriel.pivovaroff@calbaptist.edu"/>
    <s v="California Baptist University"/>
    <d v="2025-09-03T15:16:00"/>
    <m/>
    <n v="781534"/>
    <s v="Civil Engineering"/>
    <s v="Senior"/>
    <n v="0"/>
    <x v="2"/>
    <s v="School of Engineering"/>
  </r>
  <r>
    <n v="77524602"/>
    <s v="Mason"/>
    <s v="Espinoza"/>
    <s v="masonnicholas.espinoza@calbaptist.edu"/>
    <s v="California Baptist University"/>
    <d v="2025-09-03T15:17:00"/>
    <d v="2025-11-13T14:08:00"/>
    <n v="781762"/>
    <s v="Construction Management"/>
    <s v="Junior"/>
    <n v="0"/>
    <x v="2"/>
    <s v="School of Engineering"/>
  </r>
  <r>
    <n v="77524902"/>
    <s v="Kaleb"/>
    <s v="McKinney"/>
    <s v="kalebryan.mckinney@calbaptist.edu"/>
    <s v="California Baptist University"/>
    <d v="2025-09-03T15:20:00"/>
    <m/>
    <n v="790800"/>
    <s v="Mechanical Engineering"/>
    <s v="Senior"/>
    <n v="0"/>
    <x v="2"/>
    <s v="School of Engineering"/>
  </r>
  <r>
    <n v="77677920"/>
    <s v="Richard"/>
    <s v="Talley"/>
    <s v="richards.talley@calbaptist.edu"/>
    <s v="California Baptist University"/>
    <d v="2025-09-06T13:23:00"/>
    <d v="2025-11-13T13:11:00"/>
    <n v="746006"/>
    <s v="Nursing"/>
    <s v="Senior"/>
    <n v="0"/>
    <x v="2"/>
    <s v="School of Nursing"/>
  </r>
  <r>
    <n v="77783522"/>
    <s v="Gavin"/>
    <s v="Deering"/>
    <s v="gavinalton.deering@calbaptist.edu"/>
    <s v="California Baptist University"/>
    <d v="2025-09-08T18:22:00"/>
    <m/>
    <n v="755939"/>
    <s v="Mechanical Engineering"/>
    <s v="Junior"/>
    <n v="0"/>
    <x v="2"/>
    <s v="School of Engineering"/>
  </r>
  <r>
    <n v="77936714"/>
    <s v="Mitchell"/>
    <s v="Ortloff"/>
    <s v="mitchelllogan.ortloff@calbaptist.edu"/>
    <s v="California Baptist University"/>
    <d v="2025-09-10T11:05:00"/>
    <m/>
    <n v="798829"/>
    <s v="Electrical/Computer Engr"/>
    <s v="Freshman"/>
    <n v="0"/>
    <x v="2"/>
    <s v="Double Major / Cross-College"/>
  </r>
  <r>
    <n v="78056077"/>
    <s v="Kaylee"/>
    <s v="Houghton"/>
    <s v="kayleemarissa.houghton@calbaptist.edu"/>
    <s v="California Baptist University"/>
    <d v="2025-09-11T16:01:00"/>
    <m/>
    <n v="757880"/>
    <s v="Creative Writing"/>
    <s v="Senior"/>
    <n v="0"/>
    <x v="2"/>
    <s v="School of Arts and Sciences"/>
  </r>
  <r>
    <n v="78107543"/>
    <s v="Daniel"/>
    <s v="Carrasco"/>
    <s v="danielalexander.carrasco@calbaptist.edu"/>
    <s v="California Baptist University"/>
    <d v="2025-09-12T17:58:00"/>
    <m/>
    <n v="806458"/>
    <s v="Psychology"/>
    <s v="Freshman"/>
    <n v="0"/>
    <x v="2"/>
    <s v="School of Behavioral and Social Sciences"/>
  </r>
  <r>
    <n v="78226302"/>
    <s v="Dylan"/>
    <s v="Williams"/>
    <s v="dylanchanyi.williams@calbaptist.edu"/>
    <s v="California Baptist University"/>
    <d v="2025-09-15T20:26:00"/>
    <m/>
    <n v="756916"/>
    <s v="Marketing"/>
    <s v="Senior"/>
    <n v="0"/>
    <x v="2"/>
    <s v="School of Business"/>
  </r>
  <r>
    <n v="78430628"/>
    <s v="Andrew"/>
    <s v="Mourtzanos"/>
    <s v="andrewrobson.mourtzanos@calbaptist.edu"/>
    <s v="California Baptist University"/>
    <d v="2025-09-17T22:59:00"/>
    <m/>
    <n v="785406"/>
    <s v="Mechanical Engineering"/>
    <s v="Junior"/>
    <n v="0"/>
    <x v="2"/>
    <s v="School of Engineering"/>
  </r>
  <r>
    <n v="78459637"/>
    <s v="Avery '"/>
    <s v="Rooney"/>
    <s v="averykaren.rooney@calbaptist.edu"/>
    <s v="California Baptist University"/>
    <d v="2025-09-18T10:06:00"/>
    <m/>
    <n v="810747"/>
    <s v="Health &amp; Human Sciences, Pre-Nursing Curriculum"/>
    <s v="Sophomore"/>
    <n v="0"/>
    <x v="2"/>
    <s v="Double Major / Cross-College"/>
  </r>
  <r>
    <n v="78498259"/>
    <s v="Aidan"/>
    <s v="Arroyo"/>
    <s v="aidanjohn.arroyo@calbaptist.edu"/>
    <s v="California Baptist University"/>
    <d v="2025-09-18T16:05:00"/>
    <m/>
    <n v="805589"/>
    <s v="Mechanical Engineering"/>
    <s v="Freshman"/>
    <n v="0"/>
    <x v="2"/>
    <s v="School of Engineering"/>
  </r>
  <r>
    <n v="78636150"/>
    <s v="Lauren"/>
    <s v="Nunez"/>
    <s v="lauren.nunez@calbaptist.edu"/>
    <s v="California Baptist University"/>
    <d v="2025-09-22T21:18:00"/>
    <m/>
    <n v="769100"/>
    <s v="Information Tech Mgmt"/>
    <s v="Alumni"/>
    <n v="0"/>
    <x v="2"/>
    <s v="School of Business"/>
  </r>
  <r>
    <n v="78659402"/>
    <s v="Miguel"/>
    <s v="Gonzalez"/>
    <s v="miguelangel.gonzalez1@calbaptist.edu"/>
    <s v="California Baptist University"/>
    <d v="2025-09-23T09:40:00"/>
    <m/>
    <n v="810625"/>
    <s v="Construction Management"/>
    <s v="Freshman"/>
    <n v="0"/>
    <x v="2"/>
    <s v="School of Engineering"/>
  </r>
  <r>
    <n v="78697540"/>
    <s v="Jorge"/>
    <s v="Lacayo"/>
    <s v="jorge.lacayo@calbaptist.edu"/>
    <s v="California Baptist University"/>
    <d v="2025-09-23T16:42:00"/>
    <m/>
    <n v="813035"/>
    <s v="Construction Management"/>
    <s v="Senior"/>
    <n v="0"/>
    <x v="2"/>
    <s v="School of Engineering"/>
  </r>
  <r>
    <n v="78697545"/>
    <s v="David"/>
    <s v="Treto"/>
    <s v="davidalejandro.treto@calbaptist.edu"/>
    <s v="California Baptist University"/>
    <d v="2025-09-23T16:42:00"/>
    <m/>
    <n v="740566"/>
    <s v="Construction Management"/>
    <s v="Junior"/>
    <n v="0"/>
    <x v="2"/>
    <s v="School of Engineering"/>
  </r>
  <r>
    <n v="78700335"/>
    <s v="Yaritza"/>
    <s v="Quezada"/>
    <s v="yaritzamichelle.quezada@calbaptist.edu"/>
    <s v="California Baptist University"/>
    <d v="2025-09-23T18:00:00"/>
    <m/>
    <n v="743269"/>
    <s v="Forensic Psychology"/>
    <s v="Masters"/>
    <n v="0"/>
    <x v="2"/>
    <s v="School of Behavioral and Social Sciences"/>
  </r>
  <r>
    <n v="78836090"/>
    <s v="Julian John"/>
    <s v="Mathew"/>
    <s v="julianjohn.mathew@calbaptist.edu"/>
    <s v="California Baptist University"/>
    <d v="2025-09-25T11:08:00"/>
    <m/>
    <n v="809075"/>
    <s v="Kinesiology"/>
    <s v="Masters"/>
    <n v="0"/>
    <x v="2"/>
    <s v="School of Health Science"/>
  </r>
  <r>
    <n v="78899320"/>
    <s v="Iris"/>
    <s v="Contreras"/>
    <s v="irisy.contreras@calbaptist.edu"/>
    <s v="California Baptist University"/>
    <d v="2025-09-26T13:17:00"/>
    <m/>
    <n v="760213"/>
    <s v="Communication Studies"/>
    <s v="Senior"/>
    <n v="0"/>
    <x v="2"/>
    <s v="School of Arts and Sciences"/>
  </r>
  <r>
    <n v="78907487"/>
    <s v="Parth"/>
    <s v="Kadam"/>
    <s v="parth.kadam@calbaptist.edu"/>
    <s v="California Baptist University"/>
    <d v="2025-09-26T19:25:00"/>
    <m/>
    <n v="794672"/>
    <s v="Kinesiology"/>
    <s v="Masters"/>
    <n v="0"/>
    <x v="2"/>
    <s v="School of Health Science"/>
  </r>
  <r>
    <n v="78910900"/>
    <s v="Reagan"/>
    <s v="Villanueva"/>
    <s v="reagan.villanueva@calbaptist.edu"/>
    <s v="California Baptist University"/>
    <d v="2025-09-27T09:54:00"/>
    <m/>
    <n v="798420"/>
    <s v="Accounting"/>
    <s v="Sophomore"/>
    <n v="0"/>
    <x v="2"/>
    <s v="School of Business"/>
  </r>
  <r>
    <n v="78983809"/>
    <s v="Melanie"/>
    <s v="Dieguez"/>
    <s v="melaniechris.dieguez@calbaptist.edu"/>
    <s v="California Baptist University"/>
    <d v="2025-09-29T16:08:00"/>
    <m/>
    <n v="787158"/>
    <s v="Political Science, Criminal Justice"/>
    <s v="Sophomore"/>
    <n v="0"/>
    <x v="2"/>
    <s v="Double Major / Cross-College"/>
  </r>
  <r>
    <n v="78994406"/>
    <s v="Kiaurra"/>
    <s v="Grinstead"/>
    <s v="kiaurra.grinstead@calbaptist.edu"/>
    <s v="California Baptist University"/>
    <d v="2025-09-30T00:01:00"/>
    <d v="2025-11-13T14:20:00"/>
    <n v="807581"/>
    <s v="Indstrl Organiztnl Psych"/>
    <s v="Masters"/>
    <n v="0"/>
    <x v="2"/>
    <s v="School of Behavioral and Social Sciences"/>
  </r>
  <r>
    <n v="79036873"/>
    <s v="Jordan"/>
    <s v="Arca"/>
    <s v="jordanleanne.arca@calbaptist.edu"/>
    <s v="California Baptist University"/>
    <d v="2025-09-30T12:11:00"/>
    <d v="2025-11-13T13:27:00"/>
    <n v="757435"/>
    <s v="Communication Studies, Psychology"/>
    <s v="Senior"/>
    <n v="0"/>
    <x v="2"/>
    <s v="Double Major / Cross-College"/>
  </r>
  <r>
    <n v="79068379"/>
    <s v="Solomon"/>
    <s v="Negash"/>
    <s v="solomon.negash@calbaptist.edu"/>
    <s v="California Baptist University"/>
    <d v="2025-10-01T00:36:00"/>
    <m/>
    <n v="801786"/>
    <s v="Psychology"/>
    <s v="Junior"/>
    <n v="0"/>
    <x v="2"/>
    <s v="School of Behavioral and Social Sciences"/>
  </r>
  <r>
    <n v="79137669"/>
    <s v="Frederick"/>
    <s v="McHantaf"/>
    <s v="frederickkamal.mchantaf@calbaptist.edu"/>
    <s v="California Baptist University"/>
    <d v="2025-10-01T16:14:00"/>
    <m/>
    <n v="619391"/>
    <s v="Business Administration"/>
    <s v="Alumni"/>
    <n v="0"/>
    <x v="2"/>
    <s v="School of Business"/>
  </r>
  <r>
    <n v="79143449"/>
    <s v="Faith"/>
    <s v="Humphreys"/>
    <s v="faithe.humphreys@calbaptist.edu"/>
    <s v="California Baptist University"/>
    <d v="2025-10-01T20:02:00"/>
    <m/>
    <n v="774600"/>
    <s v="Accounting"/>
    <s v="Junior"/>
    <n v="0"/>
    <x v="2"/>
    <s v="School of Business"/>
  </r>
  <r>
    <n v="79179651"/>
    <s v="Ryan Thomas"/>
    <s v="Bondoc"/>
    <s v="ryanthomas.bondoc@calbaptist.edu"/>
    <s v="California Baptist University"/>
    <d v="2025-10-02T12:47:00"/>
    <m/>
    <n v="799998"/>
    <s v="Civil Engineering"/>
    <s v="Junior"/>
    <n v="0"/>
    <x v="2"/>
    <s v="School of Engineering"/>
  </r>
  <r>
    <n v="79194410"/>
    <s v="Angelica"/>
    <s v="Patillo"/>
    <s v="angelicaleilani.patillo@calbaptist.edu"/>
    <s v="California Baptist University"/>
    <d v="2025-10-02T18:14:00"/>
    <m/>
    <n v="801724"/>
    <s v="Criminal Justice"/>
    <s v="Freshman"/>
    <n v="0"/>
    <x v="2"/>
    <s v="School of Arts and Sciences"/>
  </r>
  <r>
    <n v="79222224"/>
    <s v="TeAnna"/>
    <s v="Bermudez"/>
    <s v="teannamarie.bermudez@calbaptist.edu"/>
    <s v="California Baptist University"/>
    <d v="2025-10-03T13:30:00"/>
    <m/>
    <n v="725845"/>
    <s v="Counseling Psychology"/>
    <s v="Masters"/>
    <n v="0"/>
    <x v="2"/>
    <s v="School of Behavioral and Social Sciences"/>
  </r>
  <r>
    <n v="79239120"/>
    <s v="Sanika"/>
    <s v="Pawar"/>
    <s v="sanikadilip.pawar@calbaptist.edu"/>
    <s v="California Baptist University"/>
    <d v="2025-10-05T12:26:00"/>
    <d v="2025-11-13T13:42:00"/>
    <n v="777555"/>
    <s v="Information Tech Mgmt"/>
    <s v="Alumni"/>
    <n v="0"/>
    <x v="2"/>
    <s v="School of Business"/>
  </r>
  <r>
    <n v="79249436"/>
    <s v="Kalei"/>
    <s v="Ortuno"/>
    <s v="kalei.ortuno@calbaptist.edu"/>
    <s v="California Baptist University"/>
    <d v="2025-10-06T06:20:00"/>
    <m/>
    <n v="770974"/>
    <s v="Business Administration"/>
    <s v="Junior"/>
    <n v="0"/>
    <x v="2"/>
    <s v="School of Business"/>
  </r>
  <r>
    <n v="79262769"/>
    <s v="David"/>
    <s v="Kamel"/>
    <s v="david.kamel@calbaptist.edu"/>
    <s v="California Baptist University"/>
    <d v="2025-10-06T10:33:00"/>
    <m/>
    <n v="769468"/>
    <s v="Construction Management"/>
    <s v="Junior"/>
    <n v="0"/>
    <x v="2"/>
    <s v="School of Engineering"/>
  </r>
  <r>
    <n v="79333728"/>
    <s v="Robert"/>
    <s v="Reagan"/>
    <s v="robertb.reagan@calbaptist.edu"/>
    <s v="California Baptist University"/>
    <d v="2025-10-07T14:31:00"/>
    <m/>
    <n v="806593"/>
    <s v="Civil Engineering"/>
    <s v="Freshman"/>
    <n v="0"/>
    <x v="2"/>
    <s v="School of Engineering"/>
  </r>
  <r>
    <n v="79337094"/>
    <s v="Maria"/>
    <s v="Isabeles"/>
    <s v="mariadelcarmen.isabeles@calbaptist.edu"/>
    <s v="California Baptist University"/>
    <d v="2025-10-07T15:23:00"/>
    <m/>
    <n v="796505"/>
    <s v="Construction Management"/>
    <s v="Junior"/>
    <n v="0"/>
    <x v="2"/>
    <s v="School of Engineering"/>
  </r>
  <r>
    <n v="79341638"/>
    <s v="Lani"/>
    <s v="Lee"/>
    <s v="lanijoy.lee@calbaptist.edu"/>
    <s v="California Baptist University"/>
    <d v="2025-10-07T17:30:00"/>
    <m/>
    <n v="715725"/>
    <s v="Nursing"/>
    <s v="Senior"/>
    <n v="0"/>
    <x v="2"/>
    <s v="School of Nursing"/>
  </r>
  <r>
    <n v="79343165"/>
    <s v="Madison"/>
    <s v="Ritarita"/>
    <s v="madisonmarie.ritarita@calbaptist.edu"/>
    <s v="California Baptist University"/>
    <d v="2025-10-07T18:30:00"/>
    <d v="2025-11-13T13:07:00"/>
    <n v="758090"/>
    <s v="Mechanical Engineering"/>
    <s v="Senior"/>
    <n v="0"/>
    <x v="2"/>
    <s v="School of Engineering"/>
  </r>
  <r>
    <n v="79348061"/>
    <s v="Ricky"/>
    <s v="Rivero"/>
    <s v="rickyjesus.rivero@calbaptist.edu"/>
    <s v="California Baptist University"/>
    <d v="2025-10-08T00:25:00"/>
    <m/>
    <n v="787718"/>
    <s v="Chemical Engineering"/>
    <s v="Sophomore"/>
    <n v="0"/>
    <x v="2"/>
    <s v="School of Engineering"/>
  </r>
  <r>
    <n v="79376179"/>
    <s v="Mirna"/>
    <s v="Garcia"/>
    <s v="mirnaerendira.garcia@calbaptist.edu"/>
    <s v="California Baptist University"/>
    <d v="2025-10-08T11:09:00"/>
    <d v="2025-11-13T13:00:00"/>
    <n v="806456"/>
    <s v="Criminal Justice"/>
    <s v="Sophomore"/>
    <n v="0"/>
    <x v="2"/>
    <s v="School of Arts and Sciences"/>
  </r>
  <r>
    <n v="79392964"/>
    <s v="Autumn"/>
    <s v="Morlock"/>
    <s v="autumnelizabeth.morlock@calbaptist.edu"/>
    <s v="California Baptist University"/>
    <d v="2025-10-08T14:22:00"/>
    <m/>
    <n v="764192"/>
    <s v="Civil Engineering"/>
    <s v="Senior"/>
    <n v="0"/>
    <x v="2"/>
    <s v="School of Engineering"/>
  </r>
  <r>
    <n v="79449238"/>
    <s v="Demiana"/>
    <s v="Guirgis"/>
    <s v="demianam.guirgis@calbaptist.edu"/>
    <s v="California Baptist University"/>
    <d v="2025-10-09T20:14:00"/>
    <m/>
    <n v="806202"/>
    <s v="Chemical Engineering"/>
    <s v="Sophomore"/>
    <n v="0"/>
    <x v="2"/>
    <s v="School of Engineering"/>
  </r>
  <r>
    <n v="79464099"/>
    <s v="Daniel"/>
    <s v="Samperio"/>
    <s v="daniel.samperio@calbaptist.edu"/>
    <s v="California Baptist University"/>
    <d v="2025-10-10T12:38:00"/>
    <m/>
    <n v="807747"/>
    <s v="Pre-Nursing Curriculum, Health &amp; Human Sciences"/>
    <s v="Freshman"/>
    <n v="0"/>
    <x v="2"/>
    <s v="Double Major / Cross-College"/>
  </r>
  <r>
    <n v="79470011"/>
    <s v="Riya"/>
    <s v="Darji"/>
    <s v="riyalalabhai.darji@calbaptist.edu"/>
    <s v="California Baptist University"/>
    <d v="2025-10-10T18:08:00"/>
    <d v="2025-11-13T13:23:00"/>
    <n v="767393"/>
    <s v="Information Tech Mgmt"/>
    <s v="Masters"/>
    <n v="0"/>
    <x v="2"/>
    <s v="School of Business"/>
  </r>
  <r>
    <n v="79475844"/>
    <s v="Andrew"/>
    <s v="Johnstone"/>
    <s v="andrew.johnstone@calbaptist.edu"/>
    <s v="California Baptist University"/>
    <d v="2025-10-11T20:14:00"/>
    <m/>
    <n v="778444"/>
    <s v="Electrical/Computer Engr"/>
    <s v="Junior"/>
    <n v="0"/>
    <x v="2"/>
    <s v="Double Major / Cross-College"/>
  </r>
  <r>
    <n v="79501861"/>
    <s v="Rebecca"/>
    <s v="Lee"/>
    <s v="rebeccayiling.lee@calbaptist.edu"/>
    <s v="California Baptist University"/>
    <d v="2025-10-13T13:15:00"/>
    <m/>
    <n v="796115"/>
    <s v="Kinesiology"/>
    <s v="Freshman"/>
    <n v="0"/>
    <x v="2"/>
    <s v="School of Health Science"/>
  </r>
  <r>
    <n v="79531715"/>
    <s v="Samantha"/>
    <s v="Knapp"/>
    <s v="samanthapaige.knapp@calbaptist.edu"/>
    <s v="California Baptist University"/>
    <d v="2025-10-14T10:41:00"/>
    <d v="2025-11-13T13:01:00"/>
    <n v="809109"/>
    <s v="Business Administration"/>
    <s v="Freshman"/>
    <n v="0"/>
    <x v="2"/>
    <s v="School of Business"/>
  </r>
  <r>
    <n v="79539709"/>
    <s v="Jaley"/>
    <s v="Croy"/>
    <s v="jaleycarolyn.croy@calbaptist.edu"/>
    <s v="California Baptist University"/>
    <d v="2025-10-14T12:40:00"/>
    <m/>
    <n v="758178"/>
    <s v="Psychology"/>
    <s v="Senior"/>
    <n v="0"/>
    <x v="2"/>
    <s v="School of Behavioral and Social Sciences"/>
  </r>
  <r>
    <n v="79542602"/>
    <s v="Isis"/>
    <s v="Ramirez"/>
    <s v="isis.ramirez@calbaptist.edu"/>
    <s v="California Baptist University"/>
    <d v="2025-10-14T13:24:00"/>
    <m/>
    <n v="802985"/>
    <s v="Psychology"/>
    <s v="Junior"/>
    <n v="0"/>
    <x v="2"/>
    <s v="School of Behavioral and Social Sciences"/>
  </r>
  <r>
    <n v="79543592"/>
    <s v="Felix"/>
    <s v="Cabral"/>
    <s v="felix.cabral@calbaptist.edu"/>
    <s v="California Baptist University"/>
    <d v="2025-10-14T13:46:00"/>
    <m/>
    <n v="760245"/>
    <s v="Architecture"/>
    <s v="Senior"/>
    <n v="0"/>
    <x v="2"/>
    <s v="School of Architecture, Visual Arts, and Design"/>
  </r>
  <r>
    <n v="79548059"/>
    <s v="Zac"/>
    <s v="Smith"/>
    <s v="zachary.smith@calbaptist.edu"/>
    <s v="California Baptist University"/>
    <d v="2025-10-14T15:31:00"/>
    <m/>
    <n v="769462"/>
    <s v="Accounting"/>
    <s v="Sophomore"/>
    <n v="0"/>
    <x v="2"/>
    <s v="School of Business"/>
  </r>
  <r>
    <n v="79555689"/>
    <s v="Aaliyah"/>
    <s v="Epps"/>
    <s v="aaliyahm.epps@calbaptist.edu"/>
    <s v="California Baptist University"/>
    <d v="2025-10-14T20:25:00"/>
    <m/>
    <n v="764548"/>
    <s v="Criminal Justice"/>
    <s v="Senior"/>
    <n v="0"/>
    <x v="2"/>
    <s v="School of Arts and Sciences"/>
  </r>
  <r>
    <n v="79556761"/>
    <s v="Tiffany"/>
    <s v="Jones"/>
    <s v="tiffanyrenee.jones@calbaptist.edu"/>
    <s v="California Baptist University"/>
    <d v="2025-10-14T21:53:00"/>
    <m/>
    <n v="812967"/>
    <s v="Psychology"/>
    <s v="Junior"/>
    <n v="0"/>
    <x v="2"/>
    <s v="School of Behavioral and Social Sciences"/>
  </r>
  <r>
    <n v="79556788"/>
    <s v="Jessica"/>
    <s v="Obledo"/>
    <s v="jessicairene.obledo@calbaptist.edu"/>
    <s v="California Baptist University"/>
    <d v="2025-10-14T21:56:00"/>
    <d v="2025-11-13T13:24:00"/>
    <n v="794060"/>
    <s v="Psychology"/>
    <s v="Senior"/>
    <n v="0"/>
    <x v="2"/>
    <s v="School of Behavioral and Social Sciences"/>
  </r>
  <r>
    <n v="79595133"/>
    <s v="Mariah"/>
    <s v="Schreiber"/>
    <s v="mariahgene.schreiber@calbaptist.edu"/>
    <s v="California Baptist University"/>
    <d v="2025-10-15T14:58:00"/>
    <m/>
    <n v="766926"/>
    <s v="Chemical Engineering"/>
    <s v="Junior"/>
    <n v="0"/>
    <x v="2"/>
    <s v="School of Engineering"/>
  </r>
  <r>
    <n v="79596021"/>
    <s v="Nathaniel"/>
    <s v="Wilberding"/>
    <s v="nathanieljoseph.wilberding@calbaptist.edu"/>
    <s v="California Baptist University"/>
    <d v="2025-10-15T15:22:00"/>
    <m/>
    <n v="775727"/>
    <s v="Mechanical Engineering"/>
    <s v="Junior"/>
    <n v="0"/>
    <x v="2"/>
    <s v="School of Engineering"/>
  </r>
  <r>
    <n v="79596033"/>
    <s v="Matthew"/>
    <s v="Hartford"/>
    <s v="matthewjames.hartford@calbaptist.edu"/>
    <s v="California Baptist University"/>
    <d v="2025-10-15T15:22:00"/>
    <m/>
    <n v="771319"/>
    <s v="Mechanical Engineering"/>
    <s v="Senior"/>
    <n v="0"/>
    <x v="2"/>
    <s v="School of Engineering"/>
  </r>
  <r>
    <n v="79596054"/>
    <s v="Isaac"/>
    <s v="Allen"/>
    <s v="isaacdeane.allen@calbaptist.edu"/>
    <s v="California Baptist University"/>
    <d v="2025-10-15T15:23:00"/>
    <m/>
    <n v="773519"/>
    <s v="Civil Engineering"/>
    <s v="Senior"/>
    <n v="0"/>
    <x v="2"/>
    <s v="School of Engineering"/>
  </r>
  <r>
    <n v="79596071"/>
    <s v="Ethan"/>
    <s v="Moronez"/>
    <s v="ethan.moronez@calbaptist.edu"/>
    <s v="California Baptist University"/>
    <d v="2025-10-15T15:24:00"/>
    <m/>
    <n v="794232"/>
    <s v="Mechanical Engineering"/>
    <s v="Junior"/>
    <n v="0"/>
    <x v="2"/>
    <s v="School of Engineering"/>
  </r>
  <r>
    <n v="79624940"/>
    <s v="Sara"/>
    <s v="Svorcan"/>
    <s v="sara.svorcan@calbaptist.edu"/>
    <s v="California Baptist University"/>
    <d v="2025-10-16T11:43:00"/>
    <m/>
    <n v="774574"/>
    <s v="Marketing"/>
    <s v="Junior"/>
    <n v="0"/>
    <x v="2"/>
    <s v="School of Business"/>
  </r>
  <r>
    <n v="79627568"/>
    <s v="Alan"/>
    <s v="Sigala"/>
    <s v="alan.sigala@calbaptist.edu"/>
    <s v="California Baptist University"/>
    <d v="2025-10-16T12:20:00"/>
    <m/>
    <n v="801777"/>
    <s v="Kinesiology"/>
    <s v="Masters"/>
    <n v="0"/>
    <x v="2"/>
    <s v="School of Health Science"/>
  </r>
  <r>
    <n v="79666494"/>
    <s v="Gurdev"/>
    <s v="Singh"/>
    <s v="gurdev.singh@calbaptist.edu"/>
    <s v="California Baptist University"/>
    <d v="2025-10-17T19:06:00"/>
    <m/>
    <n v="769576"/>
    <s v="Information Tech Mgmt"/>
    <s v="Masters"/>
    <n v="0"/>
    <x v="2"/>
    <s v="School of Business"/>
  </r>
  <r>
    <n v="79671324"/>
    <s v="Megan"/>
    <s v="Rakoski"/>
    <s v="megana.rakoski@calbaptist.edu"/>
    <s v="California Baptist University"/>
    <d v="2025-10-18T19:45:00"/>
    <d v="2025-11-13T12:57:00"/>
    <n v="775604"/>
    <s v="History"/>
    <s v="Junior"/>
    <n v="0"/>
    <x v="2"/>
    <s v="School of Arts and Sciences"/>
  </r>
  <r>
    <n v="79725653"/>
    <s v="Jasmine"/>
    <s v="Contreras"/>
    <s v="jasminestarr.contreras@calbaptist.edu"/>
    <s v="California Baptist University"/>
    <d v="2025-10-21T09:25:00"/>
    <d v="2025-11-13T13:13:00"/>
    <n v="748485"/>
    <s v="Nursing"/>
    <s v="Senior"/>
    <n v="0"/>
    <x v="2"/>
    <s v="School of Nursing"/>
  </r>
  <r>
    <n v="79725725"/>
    <s v="Haydee"/>
    <s v="Munoz-Dionicio"/>
    <s v="haydeezulay.munozdionicio@calbaptist.edu"/>
    <s v="California Baptist University"/>
    <d v="2025-10-21T09:26:00"/>
    <d v="2025-11-13T13:15:00"/>
    <n v="747397"/>
    <s v="Nursing"/>
    <s v="Senior"/>
    <n v="0"/>
    <x v="2"/>
    <s v="School of Nursing"/>
  </r>
  <r>
    <n v="79740028"/>
    <s v="Jisauri"/>
    <s v="Duarte"/>
    <s v="jisauriivan.duarte@calbaptist.edu"/>
    <s v="California Baptist University"/>
    <d v="2025-10-21T12:42:00"/>
    <d v="2025-11-13T13:26:00"/>
    <n v="773295"/>
    <s v="Construction Management"/>
    <s v="Junior"/>
    <n v="0"/>
    <x v="2"/>
    <s v="School of Engineering"/>
  </r>
  <r>
    <n v="79744185"/>
    <s v="Cossette"/>
    <s v="Campos"/>
    <s v="cossettedanielle.campos@calbaptist.edu"/>
    <s v="California Baptist University"/>
    <d v="2025-10-21T14:09:00"/>
    <d v="2025-11-13T13:08:00"/>
    <n v="800186"/>
    <s v="Biomedical Sciences"/>
    <s v="Freshman"/>
    <n v="0"/>
    <x v="2"/>
    <s v="School of Health Science"/>
  </r>
  <r>
    <n v="79744718"/>
    <s v="Bridgette"/>
    <s v="Herrera"/>
    <s v="bridgette.herrera@calbaptist.edu"/>
    <s v="California Baptist University"/>
    <d v="2025-10-21T14:21:00"/>
    <m/>
    <n v="787209"/>
    <s v="Psychology, Criminal Justice"/>
    <s v="Sophomore"/>
    <n v="0"/>
    <x v="2"/>
    <s v="Double Major / Cross-College"/>
  </r>
  <r>
    <n v="79753065"/>
    <s v="Erial"/>
    <s v="Lara"/>
    <s v="erialrenee.lara@calbaptist.edu"/>
    <s v="California Baptist University"/>
    <d v="2025-10-21T19:36:00"/>
    <m/>
    <n v="776619"/>
    <s v="Accounting"/>
    <s v="Senior"/>
    <n v="0"/>
    <x v="2"/>
    <s v="School of Business"/>
  </r>
  <r>
    <n v="79764370"/>
    <s v="Zahra"/>
    <s v="Mosquera"/>
    <s v="zahrak.mosquera@calbaptist.edu"/>
    <s v="California Baptist University"/>
    <d v="2025-10-22T08:42:00"/>
    <m/>
    <n v="802206"/>
    <s v="Health &amp; Human Sciences, Pre-Nursing Curriculum"/>
    <s v="Freshman"/>
    <n v="0"/>
    <x v="2"/>
    <s v="Double Major / Cross-College"/>
  </r>
  <r>
    <n v="79769556"/>
    <s v="Braden"/>
    <s v="Houston"/>
    <s v="bradenedward.houston@calbaptist.edu"/>
    <s v="California Baptist University"/>
    <d v="2025-10-22T09:44:00"/>
    <d v="2025-11-13T13:09:00"/>
    <n v="759049"/>
    <s v="Sociology, Psychology"/>
    <s v="Senior"/>
    <n v="0"/>
    <x v="2"/>
    <s v="Double Major / Cross-College"/>
  </r>
  <r>
    <n v="79781628"/>
    <s v="Chelsey"/>
    <s v="Morgan"/>
    <s v="chelseynicole.morgan@calbaptist.edu"/>
    <s v="California Baptist University"/>
    <d v="2025-10-22T12:16:00"/>
    <m/>
    <n v="767259"/>
    <s v="Graphic Design &amp; Vis Exp"/>
    <s v="Senior"/>
    <n v="0"/>
    <x v="2"/>
    <s v="School of Architecture, Visual Arts, and Design"/>
  </r>
  <r>
    <n v="79781689"/>
    <s v="Maria"/>
    <s v="Lopez"/>
    <s v="maria.lopez2@calbaptist.edu"/>
    <s v="California Baptist University"/>
    <d v="2025-10-22T12:17:00"/>
    <m/>
    <n v="804793"/>
    <s v="Business Administration"/>
    <s v="Senior"/>
    <n v="0"/>
    <x v="2"/>
    <s v="School of Business"/>
  </r>
  <r>
    <n v="79781699"/>
    <s v="Stephanie"/>
    <s v="Avila"/>
    <s v="stephaniemonique.avila@calbaptist.edu"/>
    <s v="California Baptist University"/>
    <d v="2025-10-22T12:17:00"/>
    <m/>
    <n v="778564"/>
    <s v="Healthcare Admin"/>
    <s v="Masters"/>
    <n v="0"/>
    <x v="2"/>
    <s v="School of Health Science"/>
  </r>
  <r>
    <n v="79781739"/>
    <s v="Nicolas"/>
    <s v="Lopez"/>
    <s v="nicolascesar.lopez@calbaptist.edu"/>
    <s v="California Baptist University"/>
    <d v="2025-10-22T12:17:00"/>
    <d v="2025-11-13T13:05:00"/>
    <n v="786889"/>
    <s v="Computer Info Technology"/>
    <s v="Senior"/>
    <n v="0"/>
    <x v="2"/>
    <s v="School of Engineering"/>
  </r>
  <r>
    <n v="79782404"/>
    <s v="Isaac"/>
    <s v="Vass"/>
    <s v="isaac.vass@calbaptist.edu"/>
    <s v="California Baptist University"/>
    <d v="2025-10-22T12:27:00"/>
    <d v="2025-11-13T13:00:00"/>
    <n v="771034"/>
    <s v="Computer Science"/>
    <s v="Senior"/>
    <n v="0"/>
    <x v="2"/>
    <s v="School of Engineering"/>
  </r>
  <r>
    <n v="79792524"/>
    <s v="Jahdai"/>
    <s v="Dwyer"/>
    <s v="jahdaia.dwyer@calbaptist.edu"/>
    <s v="California Baptist University"/>
    <d v="2025-10-22T15:28:00"/>
    <m/>
    <n v="791974"/>
    <s v="Health &amp; Human Sciences, Pre-Nursing Curriculum"/>
    <s v="Sophomore"/>
    <n v="0"/>
    <x v="2"/>
    <s v="Double Major / Cross-College"/>
  </r>
  <r>
    <n v="79793170"/>
    <s v="Chrystione"/>
    <s v="Warren"/>
    <s v="chrystioned.warren@calbaptist.edu"/>
    <s v="California Baptist University"/>
    <d v="2025-10-22T15:47:00"/>
    <m/>
    <n v="807816"/>
    <s v="Kinesiology"/>
    <s v="Senior"/>
    <n v="0"/>
    <x v="2"/>
    <s v="School of Health Science"/>
  </r>
  <r>
    <n v="79795145"/>
    <s v="Musaib"/>
    <s v="Kamil"/>
    <s v="musaib.kamil@calbaptist.edu"/>
    <s v="California Baptist University"/>
    <d v="2025-10-22T16:58:00"/>
    <m/>
    <n v="801768"/>
    <s v="Forensic Psychology"/>
    <s v="Masters"/>
    <n v="0"/>
    <x v="2"/>
    <s v="School of Behavioral and Social Sciences"/>
  </r>
  <r>
    <n v="79795298"/>
    <s v="Elizabeth"/>
    <s v="Suggs"/>
    <s v="elizabeth.suggs@calbaptist.edu"/>
    <s v="California Baptist University"/>
    <d v="2025-10-22T17:04:00"/>
    <d v="2025-11-13T13:14:00"/>
    <n v="771671"/>
    <s v="Philosophy, Psychology"/>
    <s v="Junior"/>
    <n v="0"/>
    <x v="2"/>
    <s v="Double Major / Cross-College"/>
  </r>
  <r>
    <n v="79814531"/>
    <s v="Akina"/>
    <s v="Au"/>
    <s v="akina.au@calbaptist.edu"/>
    <s v="California Baptist University"/>
    <d v="2025-10-23T10:44:00"/>
    <m/>
    <n v="801579"/>
    <s v="Film &amp; Cinematic Arts"/>
    <s v="Freshman"/>
    <n v="0"/>
    <x v="2"/>
    <s v="School of Architecture, Visual Arts, and Design"/>
  </r>
  <r>
    <n v="79816229"/>
    <s v="Troy"/>
    <s v="Barbarin Jr"/>
    <s v="troy.barbarinjr@calbaptist.edu"/>
    <s v="California Baptist University"/>
    <d v="2025-10-23T11:13:00"/>
    <m/>
    <n v="797256"/>
    <s v="Kinesiology"/>
    <s v="Senior"/>
    <n v="0"/>
    <x v="2"/>
    <s v="School of Health Science"/>
  </r>
  <r>
    <n v="79828989"/>
    <s v="Sarah"/>
    <s v="Esterline"/>
    <s v="sarahlynn.esterline@calbaptist.edu"/>
    <s v="California Baptist University"/>
    <d v="2025-10-23T14:30:00"/>
    <m/>
    <n v="762161"/>
    <s v="Business Administration"/>
    <s v="Senior"/>
    <n v="0"/>
    <x v="2"/>
    <s v="School of Business"/>
  </r>
  <r>
    <n v="79834329"/>
    <s v="Sofia"/>
    <s v="Gonsalez"/>
    <s v="sofiasaraih.gonsalez@calbaptist.edu"/>
    <s v="California Baptist University"/>
    <d v="2025-10-23T18:30:00"/>
    <m/>
    <n v="802922"/>
    <s v="Pre-Elementary Education"/>
    <s v="Freshman"/>
    <n v="0"/>
    <x v="2"/>
    <s v="School of Education"/>
  </r>
  <r>
    <n v="79843788"/>
    <s v="Kameron"/>
    <s v="Fudenna"/>
    <s v="kameronleonard.fudenna@calbaptist.edu"/>
    <s v="California Baptist University"/>
    <d v="2025-10-24T09:40:00"/>
    <m/>
    <n v="807510"/>
    <s v="Biomedical Engineering"/>
    <s v="Sophomore"/>
    <n v="0"/>
    <x v="2"/>
    <s v="School of Engineering"/>
  </r>
  <r>
    <n v="79847237"/>
    <s v="Edel"/>
    <s v="Kiprop"/>
    <s v="edelchepkemboi.kiprop@calbaptist.edu"/>
    <s v="California Baptist University"/>
    <d v="2025-10-24T10:59:00"/>
    <m/>
    <n v="809065"/>
    <s v="Computer Science"/>
    <s v="Masters"/>
    <n v="0"/>
    <x v="2"/>
    <s v="School of Engineering"/>
  </r>
  <r>
    <n v="79867918"/>
    <s v="Melissa"/>
    <s v="Bernal"/>
    <s v="melissa.bernal@calbaptist.edu"/>
    <s v="California Baptist University"/>
    <d v="2025-10-26T19:15:00"/>
    <m/>
    <n v="767759"/>
    <s v="School Counseling"/>
    <s v="Alumni"/>
    <n v="0"/>
    <x v="2"/>
    <s v="School of Education"/>
  </r>
  <r>
    <n v="79869092"/>
    <s v="Cyrus"/>
    <s v="Damirchi"/>
    <s v="cyrus.damirchi@calbaptist.edu"/>
    <s v="California Baptist University"/>
    <d v="2025-10-26T21:04:00"/>
    <m/>
    <n v="763333"/>
    <s v="Business Administration"/>
    <s v="Junior"/>
    <n v="0"/>
    <x v="2"/>
    <s v="School of Business"/>
  </r>
  <r>
    <n v="79882935"/>
    <s v="Elvira"/>
    <s v="Martefleac"/>
    <s v="elvira.martefleac@calbaptist.edu"/>
    <s v="California Baptist University"/>
    <d v="2025-10-27T11:10:00"/>
    <m/>
    <n v="808887"/>
    <s v="Film &amp; Cinematic Arts"/>
    <s v="Junior"/>
    <n v="0"/>
    <x v="2"/>
    <s v="School of Architecture, Visual Arts, and Design"/>
  </r>
  <r>
    <n v="79885547"/>
    <s v="Karina"/>
    <s v="Ibarra"/>
    <s v="karina.ibarra@calbaptist.edu"/>
    <s v="California Baptist University"/>
    <d v="2025-10-27T12:01:00"/>
    <m/>
    <n v="811255"/>
    <s v="Counseling Psychology"/>
    <s v="Masters"/>
    <n v="0"/>
    <x v="2"/>
    <s v="School of Behavioral and Social Sciences"/>
  </r>
  <r>
    <n v="79899614"/>
    <s v="Kevin"/>
    <s v="Monroy"/>
    <s v="kevinmanuel.monroy@calbaptist.edu"/>
    <s v="California Baptist University"/>
    <d v="2025-10-27T19:52:00"/>
    <m/>
    <n v="809492"/>
    <s v="Counseling Psychology"/>
    <s v="Masters"/>
    <n v="0"/>
    <x v="2"/>
    <s v="School of Behavioral and Social Sciences"/>
  </r>
  <r>
    <n v="79900690"/>
    <s v="Nathaniel"/>
    <s v="Gordon"/>
    <s v="nathaniela.gordon@calbaptist.edu"/>
    <s v="California Baptist University"/>
    <d v="2025-10-27T21:38:00"/>
    <m/>
    <n v="660193"/>
    <s v="Indstrl Organiztnl Psych"/>
    <s v="Masters"/>
    <n v="0"/>
    <x v="2"/>
    <s v="School of Behavioral and Social Sciences"/>
  </r>
  <r>
    <n v="79912023"/>
    <s v="Kailani_Nanea"/>
    <s v="Balbas"/>
    <s v="kailaninanearecaido.balbas@calbaptist.edu"/>
    <s v="California Baptist University"/>
    <d v="2025-10-28T09:33:00"/>
    <d v="2025-11-13T13:03:00"/>
    <n v="766749"/>
    <s v="Aviation Management, Aviation Flight"/>
    <s v="Senior"/>
    <n v="0"/>
    <x v="2"/>
    <s v="Double Major / Cross-College"/>
  </r>
  <r>
    <n v="79915976"/>
    <s v="Auztin Gaebriel"/>
    <s v="Villamil"/>
    <s v="auztingaebrielcaubalejo.villamil@calbaptist.edu"/>
    <s v="California Baptist University"/>
    <d v="2025-10-28T10:09:00"/>
    <m/>
    <n v="744617"/>
    <s v="Nursing"/>
    <s v="Senior"/>
    <n v="0"/>
    <x v="2"/>
    <s v="School of Nursing"/>
  </r>
  <r>
    <n v="79917631"/>
    <s v="Frank"/>
    <s v="Charolla"/>
    <s v="frankmartin.charolla@calbaptist.edu"/>
    <s v="California Baptist University"/>
    <d v="2025-10-28T10:32:00"/>
    <d v="2025-11-13T13:02:00"/>
    <n v="780262"/>
    <s v="Aviation Flight"/>
    <s v="Senior"/>
    <n v="0"/>
    <x v="2"/>
    <s v="School of Engineering"/>
  </r>
  <r>
    <n v="79933205"/>
    <s v="Akira"/>
    <s v="Padilla"/>
    <s v="akirasofie.padilla@calbaptist.edu"/>
    <s v="California Baptist University"/>
    <d v="2025-10-28T16:09:00"/>
    <m/>
    <n v="738130"/>
    <s v="Nursing"/>
    <s v="Senior"/>
    <n v="0"/>
    <x v="2"/>
    <s v="School of Nursing"/>
  </r>
  <r>
    <n v="79937647"/>
    <s v="Khoi"/>
    <s v="Van"/>
    <s v="khoiducnguyen.van@calbaptist.edu"/>
    <s v="California Baptist University"/>
    <d v="2025-10-28T21:15:00"/>
    <d v="2025-11-13T13:51:00"/>
    <n v="808950"/>
    <s v="Aviation Flight"/>
    <s v="Junior"/>
    <n v="0"/>
    <x v="2"/>
    <s v="School of Engineering"/>
  </r>
  <r>
    <n v="79959177"/>
    <s v="Giselle"/>
    <s v="Arreola"/>
    <s v="giselle.arreola@calbaptist.edu"/>
    <s v="California Baptist University"/>
    <d v="2025-10-29T12:10:00"/>
    <d v="2025-11-13T13:14:00"/>
    <n v="764202"/>
    <s v="Philosophy, Business Administration"/>
    <s v="Senior"/>
    <n v="0"/>
    <x v="2"/>
    <s v="Double Major / Cross-College"/>
  </r>
  <r>
    <n v="79961986"/>
    <s v="Sydney"/>
    <s v="Culp"/>
    <s v="sydneychristina.culp@calbaptist.edu"/>
    <s v="California Baptist University"/>
    <d v="2025-10-29T13:04:00"/>
    <d v="2025-11-13T13:01:00"/>
    <n v="756441"/>
    <s v="Business Administration"/>
    <s v="Senior"/>
    <n v="0"/>
    <x v="2"/>
    <s v="School of Business"/>
  </r>
  <r>
    <n v="79967281"/>
    <s v="Amanda"/>
    <s v="Younes"/>
    <s v="amanda.younes@calbaptist.edu"/>
    <s v="California Baptist University"/>
    <d v="2025-10-29T14:54:00"/>
    <d v="2025-11-13T13:19:00"/>
    <n v="800879"/>
    <s v="Business Administration"/>
    <s v="Masters"/>
    <n v="0"/>
    <x v="2"/>
    <s v="School of Business"/>
  </r>
  <r>
    <n v="79970547"/>
    <s v="Oscar"/>
    <s v="Soriano"/>
    <s v="oscarjesus.soriano@calbaptist.edu"/>
    <s v="California Baptist University"/>
    <d v="2025-10-29T17:36:00"/>
    <m/>
    <n v="801473"/>
    <s v="Kinesiology"/>
    <s v="Senior"/>
    <n v="0"/>
    <x v="2"/>
    <s v="School of Health Science"/>
  </r>
  <r>
    <n v="79971521"/>
    <s v="Ethan"/>
    <s v="Ouyang"/>
    <s v="ethan.ouyang@calbaptist.edu"/>
    <s v="California Baptist University"/>
    <d v="2025-10-29T18:43:00"/>
    <m/>
    <n v="729555"/>
    <s v="Exercise Science"/>
    <s v="Senior"/>
    <n v="0"/>
    <x v="2"/>
    <s v="School of Health Science"/>
  </r>
  <r>
    <n v="79972146"/>
    <s v="Soham"/>
    <s v="Saleem"/>
    <s v="soham.saleem@calbaptist.edu"/>
    <s v="California Baptist University"/>
    <d v="2025-10-29T19:20:00"/>
    <m/>
    <n v="811447"/>
    <s v="Clinical Psychology"/>
    <s v="Doctorate"/>
    <n v="0"/>
    <x v="2"/>
    <s v="School of Behavioral and Social Sciences"/>
  </r>
  <r>
    <n v="79972262"/>
    <s v="Hailey"/>
    <s v="Hohmann"/>
    <s v="haileypaige.hohmann@calbaptist.edu"/>
    <s v="California Baptist University"/>
    <d v="2025-10-29T19:30:00"/>
    <d v="2025-11-13T13:10:00"/>
    <n v="776867"/>
    <s v="Anthropology, Marketing"/>
    <s v="Senior"/>
    <n v="0"/>
    <x v="2"/>
    <s v="Double Major / Cross-College"/>
  </r>
  <r>
    <n v="79973107"/>
    <s v="Luke"/>
    <s v="Myers"/>
    <s v="lukethomas.myers@calbaptist.edu"/>
    <s v="California Baptist University"/>
    <d v="2025-10-29T21:12:00"/>
    <d v="2025-11-13T13:51:00"/>
    <n v="794423"/>
    <s v="Business Administration"/>
    <s v="Sophomore"/>
    <n v="0"/>
    <x v="2"/>
    <s v="School of Business"/>
  </r>
  <r>
    <n v="79988692"/>
    <s v="Samriddhi Sudhanshu"/>
    <s v="Agarwal"/>
    <s v="samriddhisudhanshu.agarwal@calbaptist.edu"/>
    <s v="California Baptist University"/>
    <d v="2025-10-30T11:31:00"/>
    <m/>
    <n v="797843"/>
    <s v="Counseling Psychology"/>
    <s v="Masters"/>
    <n v="0"/>
    <x v="2"/>
    <s v="School of Behavioral and Social Sciences"/>
  </r>
  <r>
    <n v="79994430"/>
    <s v="Kaira"/>
    <s v="Prieto"/>
    <s v="kairapearly.prieto@calbaptist.edu"/>
    <s v="California Baptist University"/>
    <d v="2025-10-30T13:53:00"/>
    <m/>
    <n v="803918"/>
    <s v="Architecture"/>
    <s v="Junior"/>
    <n v="0"/>
    <x v="2"/>
    <s v="School of Architecture, Visual Arts, and Design"/>
  </r>
  <r>
    <n v="79997563"/>
    <s v="Nancy"/>
    <s v="Jwaied"/>
    <s v="nancygloria.jwaied@calbaptist.edu"/>
    <s v="California Baptist University"/>
    <d v="2025-10-30T17:23:00"/>
    <d v="2025-11-13T13:36:00"/>
    <n v="799232"/>
    <s v="Public Health"/>
    <s v="Freshman"/>
    <n v="0"/>
    <x v="2"/>
    <s v="School of Health Science"/>
  </r>
  <r>
    <n v="79999601"/>
    <s v="Patty"/>
    <s v="De Santiago"/>
    <s v="pattysomang.desantiago@calbaptist.edu"/>
    <s v="California Baptist University"/>
    <d v="2025-10-30T21:51:00"/>
    <m/>
    <n v="810628"/>
    <s v="Architecture"/>
    <s v="Senior"/>
    <n v="0"/>
    <x v="2"/>
    <s v="School of Architecture, Visual Arts, and Design"/>
  </r>
  <r>
    <n v="80002360"/>
    <s v="Ayleen"/>
    <s v="Contreras"/>
    <s v="ayleenchelise.contreras@calbaptist.edu"/>
    <s v="California Baptist University"/>
    <d v="2025-10-31T07:20:00"/>
    <m/>
    <n v="800824"/>
    <s v="Pre-Nursing Curriculum"/>
    <s v="Freshman"/>
    <n v="0"/>
    <x v="2"/>
    <s v="School of Nursing"/>
  </r>
  <r>
    <n v="80015894"/>
    <s v="Rebekah"/>
    <s v="Jow"/>
    <s v="rebekahkatelyn.jow@calbaptist.edu"/>
    <s v="California Baptist University"/>
    <d v="2025-11-01T13:05:00"/>
    <m/>
    <n v="791795"/>
    <s v="Psychology"/>
    <s v="Senior"/>
    <n v="0"/>
    <x v="2"/>
    <s v="School of Behavioral and Social Sciences"/>
  </r>
  <r>
    <n v="80016100"/>
    <s v="Shanteal"/>
    <s v="Martinez"/>
    <s v="mariashanteal.martinez@calbaptist.edu"/>
    <s v="California Baptist University"/>
    <d v="2025-11-01T13:48:00"/>
    <m/>
    <n v="796106"/>
    <s v="Indstrl Organiztnl Psych"/>
    <s v="Masters"/>
    <n v="0"/>
    <x v="2"/>
    <s v="School of Behavioral and Social Sciences"/>
  </r>
  <r>
    <n v="80017015"/>
    <s v="Reetvy"/>
    <s v="Patel"/>
    <s v="reetvyhiren.patel@calbaptist.edu"/>
    <s v="California Baptist University"/>
    <d v="2025-11-01T16:47:00"/>
    <d v="2025-11-13T13:21:00"/>
    <n v="767433"/>
    <s v="Architecture"/>
    <s v="Senior"/>
    <n v="0"/>
    <x v="2"/>
    <s v="School of Architecture, Visual Arts, and Design"/>
  </r>
  <r>
    <n v="80017554"/>
    <s v="Brian"/>
    <s v="Gonzalez"/>
    <s v="briana.gonzalez1@calbaptist.edu"/>
    <s v="California Baptist University"/>
    <d v="2025-11-01T20:00:00"/>
    <d v="2025-11-13T14:19:00"/>
    <n v="805808"/>
    <s v="Psychology, Business Administration"/>
    <s v="Masters"/>
    <n v="0"/>
    <x v="2"/>
    <s v="Double Major / Cross-College"/>
  </r>
  <r>
    <n v="80025761"/>
    <s v="Md Naveed"/>
    <s v="Ahmed"/>
    <s v="mdnaveed.ahmed@calbaptist.edu"/>
    <s v="California Baptist University"/>
    <d v="2025-11-03T03:26:00"/>
    <d v="2025-11-13T13:00:00"/>
    <n v="796963"/>
    <s v="Information Tech Mgmt"/>
    <s v="Masters"/>
    <n v="0"/>
    <x v="2"/>
    <s v="School of Business"/>
  </r>
  <r>
    <n v="80031654"/>
    <s v="Mary"/>
    <s v="Bridget"/>
    <s v="maryhelen.bridget@calbaptist.edu"/>
    <s v="California Baptist University"/>
    <d v="2025-11-03T07:05:00"/>
    <d v="2025-11-13T13:22:00"/>
    <n v="806956"/>
    <s v="Counseling Psychology"/>
    <s v="Masters"/>
    <n v="0"/>
    <x v="2"/>
    <s v="School of Behavioral and Social Sciences"/>
  </r>
  <r>
    <n v="80037850"/>
    <s v="Berenice"/>
    <s v="Santana"/>
    <s v="berenice.santana@calbaptist.edu"/>
    <s v="California Baptist University"/>
    <d v="2025-11-03T09:35:00"/>
    <m/>
    <n v="793920"/>
    <s v="Behavioral Science, Criminal Justice"/>
    <s v="Sophomore"/>
    <n v="0"/>
    <x v="2"/>
    <s v="Double Major / Cross-College"/>
  </r>
  <r>
    <n v="80044090"/>
    <s v="Natalie"/>
    <s v="Jacobo"/>
    <s v="natalieabigail.jacobo@calbaptist.edu"/>
    <s v="California Baptist University"/>
    <d v="2025-11-04T10:34:00"/>
    <m/>
    <n v="799882"/>
    <s v="Criminal Justice"/>
    <s v="Freshman"/>
    <n v="0"/>
    <x v="2"/>
    <s v="School of Arts and Sciences"/>
  </r>
  <r>
    <n v="80054082"/>
    <s v="ShaRena"/>
    <s v="Steeple"/>
    <s v="sharenab.steeple@calbaptist.edu"/>
    <s v="California Baptist University"/>
    <d v="2025-11-03T16:06:00"/>
    <m/>
    <n v="797354"/>
    <s v="Architecture"/>
    <s v="Senior"/>
    <n v="0"/>
    <x v="2"/>
    <s v="School of Architecture, Visual Arts, and Design"/>
  </r>
  <r>
    <n v="80076855"/>
    <s v="Gisselle"/>
    <s v="Rivera"/>
    <s v="gisselle.rivera@calbaptist.edu"/>
    <s v="California Baptist University"/>
    <d v="2025-11-04T12:48:00"/>
    <m/>
    <n v="771672"/>
    <s v="Christian Studies, Social Work"/>
    <s v="Junior"/>
    <n v="0"/>
    <x v="2"/>
    <s v="Double Major / Cross-College"/>
  </r>
  <r>
    <n v="80086769"/>
    <s v="Jesus"/>
    <s v="Miranda Flores"/>
    <s v="jesusalejandro.mirandaflores@calbaptist.edu"/>
    <s v="California Baptist University"/>
    <d v="2025-11-04T17:43:00"/>
    <d v="2025-11-13T13:29:00"/>
    <n v="807616"/>
    <s v="Biology"/>
    <s v="Freshman"/>
    <n v="0"/>
    <x v="2"/>
    <s v="School of Health Science"/>
  </r>
  <r>
    <n v="80088253"/>
    <s v="Lea"/>
    <s v="Bendantunguka"/>
    <s v="leauwera.bendantunguka@calbaptist.edu"/>
    <s v="California Baptist University"/>
    <d v="2025-11-04T20:14:00"/>
    <d v="2025-11-13T13:57:00"/>
    <n v="795828"/>
    <s v="International Studies"/>
    <s v="Senior"/>
    <n v="0"/>
    <x v="2"/>
    <s v="School of Arts and Sciences"/>
  </r>
  <r>
    <n v="80089232"/>
    <s v="Joud"/>
    <s v="Aghyorli Zalt"/>
    <s v="joud.aghyorlizalt@calbaptist.edu"/>
    <s v="California Baptist University"/>
    <d v="2025-11-04T23:25:00"/>
    <d v="2025-11-13T13:48:00"/>
    <n v="789228"/>
    <s v="Public Health"/>
    <s v="Alumni"/>
    <n v="0"/>
    <x v="2"/>
    <s v="School of Health Science"/>
  </r>
  <r>
    <n v="80102818"/>
    <s v="Mckenzie"/>
    <s v="Espinoza"/>
    <s v="mckenzielee.espinoza@calbaptist.edu"/>
    <s v="California Baptist University"/>
    <d v="2025-11-05T10:26:00"/>
    <m/>
    <n v="774482"/>
    <s v="Exercise Science"/>
    <s v="Junior"/>
    <n v="0"/>
    <x v="2"/>
    <s v="School of Health Science"/>
  </r>
  <r>
    <n v="80106273"/>
    <s v="Emily"/>
    <s v="Drossel"/>
    <s v="emilyariana.drossel@calbaptist.edu"/>
    <s v="California Baptist University"/>
    <d v="2025-11-05T11:36:00"/>
    <d v="2025-11-13T13:31:00"/>
    <n v="766859"/>
    <s v="Business Administration"/>
    <s v="Masters"/>
    <n v="0"/>
    <x v="2"/>
    <s v="School of Business"/>
  </r>
  <r>
    <n v="80122356"/>
    <s v="Jenna"/>
    <s v="Harmon"/>
    <s v="jenna.harmon@calbaptist.edu"/>
    <s v="California Baptist University"/>
    <d v="2025-11-05T23:25:00"/>
    <m/>
    <n v="798417"/>
    <s v="Pre-Elementary Education"/>
    <s v="Sophomore"/>
    <n v="0"/>
    <x v="2"/>
    <s v="School of Education"/>
  </r>
  <r>
    <n v="80130784"/>
    <s v="Josiah"/>
    <s v="Parks"/>
    <s v="josiah.parks@calbaptist.edu"/>
    <s v="California Baptist University"/>
    <d v="2025-11-06T09:26:00"/>
    <m/>
    <n v="791438"/>
    <s v="Christian Ministries, Business Administration"/>
    <s v="Senior"/>
    <n v="0"/>
    <x v="2"/>
    <s v="Double Major / Cross-College"/>
  </r>
  <r>
    <n v="80134292"/>
    <s v="Elisha"/>
    <s v="Cadaing"/>
    <s v="elishayoung.cadaing@calbaptist.edu"/>
    <s v="California Baptist University"/>
    <d v="2025-11-06T10:31:00"/>
    <d v="2025-11-13T14:00:00"/>
    <n v="796717"/>
    <s v="Finance"/>
    <s v="Freshman"/>
    <n v="0"/>
    <x v="2"/>
    <s v="School of Business"/>
  </r>
  <r>
    <n v="80138958"/>
    <s v="Regan"/>
    <s v="Rodriguez"/>
    <s v="reganelizabeth.rodriguez@calbaptist.edu"/>
    <s v="California Baptist University"/>
    <d v="2025-11-06T11:41:00"/>
    <m/>
    <n v="762659"/>
    <s v="Public Health"/>
    <s v="Senior"/>
    <n v="0"/>
    <x v="2"/>
    <s v="School of Health Science"/>
  </r>
  <r>
    <n v="80145540"/>
    <s v="Rosa"/>
    <s v="Rivera"/>
    <s v="rosairis.rivera@calbaptist.edu"/>
    <s v="California Baptist University"/>
    <d v="2025-11-06T14:32:00"/>
    <m/>
    <n v="805932"/>
    <s v="Organizational Leadershp"/>
    <s v="Senior"/>
    <n v="0"/>
    <x v="2"/>
    <s v="School of Business"/>
  </r>
  <r>
    <n v="80146249"/>
    <s v="Alexia"/>
    <s v="Kingsley"/>
    <s v="alexiarose.kingsley@calbaptist.edu"/>
    <s v="California Baptist University"/>
    <d v="2025-11-06T15:00:00"/>
    <m/>
    <n v="780667"/>
    <s v="InterdisciplinaryStudies"/>
    <s v="Senior"/>
    <n v="0"/>
    <x v="2"/>
    <s v="School of Arts and Sciences"/>
  </r>
  <r>
    <n v="80148642"/>
    <s v="Indhira"/>
    <s v="Gagnon"/>
    <s v="indhira.gagnon@calbaptist.edu"/>
    <s v="California Baptist University"/>
    <d v="2025-11-06T17:12:00"/>
    <m/>
    <n v="689710"/>
    <s v="Leadership Studies"/>
    <s v="Doctorate"/>
    <n v="0"/>
    <x v="2"/>
    <s v="School of Business"/>
  </r>
  <r>
    <n v="80149242"/>
    <s v="Tyler"/>
    <s v="Mansheim"/>
    <s v="tylermatthew.mansheim@calbaptist.edu"/>
    <s v="California Baptist University"/>
    <d v="2025-11-06T18:03:00"/>
    <d v="2025-11-13T13:56:00"/>
    <n v="768722"/>
    <s v="Business Administration"/>
    <s v="Masters"/>
    <n v="0"/>
    <x v="2"/>
    <s v="School of Business"/>
  </r>
  <r>
    <n v="80149743"/>
    <s v="Samija"/>
    <s v="Camacho"/>
    <s v="samijafaithbianca.camacho@calbaptist.edu"/>
    <s v="California Baptist University"/>
    <d v="2025-11-06T19:05:00"/>
    <m/>
    <n v="803343"/>
    <s v="Biology"/>
    <s v="Freshman"/>
    <n v="0"/>
    <x v="2"/>
    <s v="School of Health Science"/>
  </r>
  <r>
    <n v="80150427"/>
    <s v="Stephen"/>
    <s v="Lyles"/>
    <s v="stephen.lyles@calbaptist.edu"/>
    <s v="California Baptist University"/>
    <d v="2025-11-06T20:54:00"/>
    <d v="2025-11-13T14:05:00"/>
    <n v="587226"/>
    <s v="Business Administration"/>
    <s v="Masters"/>
    <n v="0"/>
    <x v="2"/>
    <s v="School of Business"/>
  </r>
  <r>
    <n v="80150568"/>
    <s v="Tyler"/>
    <s v="Marcus"/>
    <s v="tyleralan.marcus@calbaptist.edu"/>
    <s v="California Baptist University"/>
    <d v="2025-11-06T21:32:00"/>
    <m/>
    <n v="812396"/>
    <s v="Business Administration"/>
    <s v="Masters"/>
    <n v="0"/>
    <x v="2"/>
    <s v="School of Business"/>
  </r>
  <r>
    <n v="80150813"/>
    <s v="Matthew"/>
    <s v="Marks"/>
    <s v="matthewb.marks@calbaptist.edu"/>
    <s v="California Baptist University"/>
    <d v="2025-11-06T23:13:00"/>
    <m/>
    <n v="761886"/>
    <s v="Business Administration"/>
    <s v="Senior"/>
    <n v="0"/>
    <x v="2"/>
    <s v="School of Business"/>
  </r>
  <r>
    <n v="80157474"/>
    <s v="Delaney"/>
    <s v="Cordes"/>
    <s v="delaneykate.cordes@calbaptist.edu"/>
    <s v="California Baptist University"/>
    <d v="2025-11-07T09:48:00"/>
    <d v="2025-11-13T13:19:00"/>
    <n v="807906"/>
    <s v="Creative Writing, Exercise Science"/>
    <s v="Freshman"/>
    <n v="0"/>
    <x v="2"/>
    <s v="Double Major / Cross-College"/>
  </r>
  <r>
    <n v="80161611"/>
    <s v="Grace"/>
    <s v="Chi"/>
    <s v="graceh.chi@calbaptist.edu"/>
    <s v="California Baptist University"/>
    <d v="2025-11-07T12:15:00"/>
    <d v="2025-11-13T13:20:00"/>
    <n v="791714"/>
    <s v="Marketing"/>
    <s v="Sophomore"/>
    <n v="0"/>
    <x v="2"/>
    <s v="School of Business"/>
  </r>
  <r>
    <n v="80164255"/>
    <s v="Margaret"/>
    <s v="Aguilar"/>
    <s v="margaret.aguilar@calbaptist.edu"/>
    <s v="California Baptist University"/>
    <d v="2025-11-07T15:00:00"/>
    <m/>
    <n v="787106"/>
    <s v="Communctn Sci &amp; Disorder"/>
    <s v="Senior"/>
    <n v="0"/>
    <x v="2"/>
    <s v="School of Health Science"/>
  </r>
  <r>
    <n v="80165093"/>
    <s v="Jordan"/>
    <s v="Woolfork"/>
    <s v="jordanp.woolfork@calbaptist.edu"/>
    <s v="California Baptist University"/>
    <d v="2025-11-07T17:29:00"/>
    <m/>
    <n v="758740"/>
    <s v="Illustration"/>
    <s v="Junior"/>
    <n v="0"/>
    <x v="2"/>
    <s v="School of Architecture, Visual Arts, and Design"/>
  </r>
  <r>
    <n v="80165235"/>
    <s v="Brennan"/>
    <s v="Cosgrove"/>
    <s v="brennandavid.cosgrove@calbaptist.edu"/>
    <s v="California Baptist University"/>
    <d v="2025-11-07T18:05:00"/>
    <d v="2025-11-13T14:26:00"/>
    <n v="771149"/>
    <s v="Civil Engineering"/>
    <s v="Junior"/>
    <n v="0"/>
    <x v="2"/>
    <s v="School of Engineering"/>
  </r>
  <r>
    <n v="80166183"/>
    <s v="Gabe"/>
    <s v="Avila"/>
    <s v="gabrielluis.avila@calbaptist.edu"/>
    <s v="California Baptist University"/>
    <d v="2025-11-08T02:13:00"/>
    <m/>
    <n v="805276"/>
    <s v="Sociology"/>
    <s v="Senior"/>
    <n v="0"/>
    <x v="2"/>
    <s v="School of Behavioral and Social Sciences"/>
  </r>
  <r>
    <n v="80167173"/>
    <s v="Adedotun"/>
    <s v="Akinsunmi"/>
    <s v="adedotunabiola.akinsunmi@calbaptist.edu"/>
    <s v="California Baptist University"/>
    <d v="2025-11-08T10:16:00"/>
    <d v="2025-11-13T13:20:00"/>
    <n v="750857"/>
    <s v="Information Tech Mgmt"/>
    <s v="Masters"/>
    <n v="0"/>
    <x v="2"/>
    <s v="School of Business"/>
  </r>
  <r>
    <n v="80168494"/>
    <s v="Lyle"/>
    <s v="Schroeder"/>
    <s v="lyleharvey.schroeder@calbaptist.edu"/>
    <s v="California Baptist University"/>
    <d v="2025-11-08T19:26:00"/>
    <d v="2025-11-13T13:15:00"/>
    <n v="765305"/>
    <s v="Philosophy, Business Administration"/>
    <s v="Junior"/>
    <n v="0"/>
    <x v="2"/>
    <s v="Double Major / Cross-College"/>
  </r>
  <r>
    <n v="80168537"/>
    <s v="Ember"/>
    <s v="Bloxham"/>
    <s v="emberreann.bloxham@calbaptist.edu"/>
    <s v="California Baptist University"/>
    <d v="2025-11-08T19:45:00"/>
    <d v="2025-11-13T14:13:00"/>
    <n v="798839"/>
    <s v="Forensic Chemistry"/>
    <s v="Junior"/>
    <n v="0"/>
    <x v="2"/>
    <s v="School of Arts and Sciences"/>
  </r>
  <r>
    <n v="80174015"/>
    <s v="Mia"/>
    <s v="Pineda"/>
    <s v="mia.pineda1@calbaptist.edu"/>
    <s v="California Baptist University"/>
    <d v="2025-11-09T21:50:00"/>
    <m/>
    <n v="801413"/>
    <s v="Business Administration"/>
    <s v="Junior"/>
    <n v="0"/>
    <x v="2"/>
    <s v="School of Business"/>
  </r>
  <r>
    <n v="80179916"/>
    <s v="Zachary"/>
    <s v="Conquest"/>
    <s v="zacharyjames.conquest@calbaptist.edu"/>
    <s v="California Baptist University"/>
    <d v="2025-11-10T09:05:00"/>
    <d v="2025-11-13T13:01:00"/>
    <n v="756701"/>
    <s v="English"/>
    <s v="Senior"/>
    <n v="0"/>
    <x v="2"/>
    <s v="School of Arts and Sciences"/>
  </r>
  <r>
    <n v="80186883"/>
    <s v="Claire"/>
    <s v="Allardyce"/>
    <s v="clairemarie.allardyce@calbaptist.edu"/>
    <s v="California Baptist University"/>
    <d v="2025-11-10T12:03:00"/>
    <d v="2025-11-13T13:07:00"/>
    <n v="773062"/>
    <s v="Business Administration"/>
    <s v="Sophomore"/>
    <n v="0"/>
    <x v="2"/>
    <s v="School of Business"/>
  </r>
  <r>
    <n v="80195944"/>
    <s v="Diego"/>
    <s v="Patterson"/>
    <s v="diegochristopher.patterson@calbaptist.edu"/>
    <s v="California Baptist University"/>
    <d v="2025-11-10T18:20:00"/>
    <d v="2025-11-13T13:00:00"/>
    <n v="761633"/>
    <s v="Computer Science"/>
    <s v="Junior"/>
    <n v="0"/>
    <x v="2"/>
    <s v="School of Engineering"/>
  </r>
  <r>
    <n v="80196427"/>
    <s v="Susan"/>
    <s v="Arce"/>
    <s v="susan.arce@calbaptist.edu"/>
    <s v="California Baptist University"/>
    <d v="2025-11-10T19:28:00"/>
    <m/>
    <n v="802700"/>
    <s v="Forensic Psychology"/>
    <s v="Masters"/>
    <n v="0"/>
    <x v="2"/>
    <s v="School of Behavioral and Social Sciences"/>
  </r>
  <r>
    <n v="80196473"/>
    <s v="Grace"/>
    <s v="Villagomez Arellano"/>
    <s v="grace.villagomezarellano@calbaptist.edu"/>
    <s v="California Baptist University"/>
    <d v="2025-11-10T19:34:00"/>
    <d v="2025-11-13T13:42:00"/>
    <n v="803924"/>
    <s v="Architecture"/>
    <s v="Freshman"/>
    <n v="0"/>
    <x v="2"/>
    <s v="School of Architecture, Visual Arts, and Design"/>
  </r>
  <r>
    <n v="80196979"/>
    <s v="McKenna"/>
    <s v="Alvarez"/>
    <s v="mckennalynn.alvarez@calbaptist.edu"/>
    <s v="California Baptist University"/>
    <d v="2025-11-10T20:38:00"/>
    <m/>
    <n v="723337"/>
    <s v="Nursing"/>
    <s v="Senior"/>
    <n v="0"/>
    <x v="2"/>
    <s v="School of Nursing"/>
  </r>
  <r>
    <n v="80197149"/>
    <s v="Christian"/>
    <s v="Reyes"/>
    <s v="christiano.reyes@calbaptist.edu"/>
    <s v="California Baptist University"/>
    <d v="2025-11-10T21:00:00"/>
    <m/>
    <n v="748880"/>
    <s v="Film"/>
    <s v="Senior"/>
    <n v="0"/>
    <x v="2"/>
    <s v="School of Architecture, Visual Arts, and Design"/>
  </r>
  <r>
    <n v="80197151"/>
    <s v="Ronisha"/>
    <s v="Jessie"/>
    <s v="ronishal.jessie@calbaptist.edu"/>
    <s v="California Baptist University"/>
    <d v="2025-11-10T21:01:00"/>
    <m/>
    <n v="796422"/>
    <s v="Communctn Sci &amp; Disorder"/>
    <s v="Junior"/>
    <n v="0"/>
    <x v="2"/>
    <s v="School of Health Science"/>
  </r>
  <r>
    <n v="80200706"/>
    <s v="Christopher"/>
    <s v="Soto-Warhop"/>
    <s v="christophermilo.sotowarhop@calbaptist.edu"/>
    <s v="California Baptist University"/>
    <d v="2025-11-13T00:46:00"/>
    <m/>
    <n v="781766"/>
    <s v="Business Administration"/>
    <s v="Senior"/>
    <n v="0"/>
    <x v="2"/>
    <s v="School of Business"/>
  </r>
  <r>
    <n v="80204411"/>
    <s v="Stephanie"/>
    <s v="Aguilar"/>
    <s v="stephanie.aguilar1@calbaptist.edu"/>
    <s v="California Baptist University"/>
    <d v="2025-11-11T09:28:00"/>
    <m/>
    <n v="808908"/>
    <s v="Social Work"/>
    <s v="Masters"/>
    <n v="0"/>
    <x v="2"/>
    <s v="School of Behavioral and Social Sciences"/>
  </r>
  <r>
    <n v="80206895"/>
    <s v="Daisy"/>
    <s v="Amankwaah"/>
    <s v="daisydufie.amankwaah@calbaptist.edu"/>
    <s v="California Baptist University"/>
    <d v="2025-11-11T10:15:00"/>
    <m/>
    <n v="759980"/>
    <s v="Graphic Design &amp; Vis Exp, Business Administration"/>
    <s v="Senior"/>
    <n v="0"/>
    <x v="2"/>
    <s v="Double Major / Cross-College"/>
  </r>
  <r>
    <n v="80207384"/>
    <s v="Eli"/>
    <s v="Manning"/>
    <s v="eli.manning@calbaptist.edu"/>
    <s v="California Baptist University"/>
    <d v="2025-11-11T10:33:00"/>
    <m/>
    <n v="791178"/>
    <s v="Computer Science"/>
    <s v="Junior"/>
    <n v="0"/>
    <x v="2"/>
    <s v="School of Engineering"/>
  </r>
  <r>
    <n v="80207911"/>
    <s v="Anika"/>
    <s v="Ibnat Tuba"/>
    <s v="anika.ibnattuba@calbaptist.edu"/>
    <s v="California Baptist University"/>
    <d v="2025-11-11T10:52:00"/>
    <m/>
    <n v="806072"/>
    <s v="Biomedical Engineering"/>
    <s v="Junior"/>
    <n v="0"/>
    <x v="2"/>
    <s v="School of Engineering"/>
  </r>
  <r>
    <n v="80208170"/>
    <s v="Jose Luis"/>
    <s v="Pineda"/>
    <s v="joseluis.pineda@calbaptist.edu"/>
    <s v="California Baptist University"/>
    <d v="2025-11-11T11:01:00"/>
    <d v="2025-11-13T13:02:00"/>
    <n v="777735"/>
    <s v="Nursing"/>
    <s v="Senior"/>
    <n v="0"/>
    <x v="2"/>
    <s v="School of Nursing"/>
  </r>
  <r>
    <n v="80208613"/>
    <s v="Johanna"/>
    <s v="Zamano"/>
    <s v="johannaa.zamano@calbaptist.edu"/>
    <s v="California Baptist University"/>
    <d v="2025-11-11T11:10:00"/>
    <d v="2025-11-13T13:51:00"/>
    <n v="803065"/>
    <s v="Health Science"/>
    <s v="Freshman"/>
    <n v="0"/>
    <x v="2"/>
    <s v="School of Health Science"/>
  </r>
  <r>
    <n v="80209367"/>
    <s v="Daniel"/>
    <s v="Gnandt"/>
    <s v="danielmilad.gnandt@calbaptist.edu"/>
    <s v="California Baptist University"/>
    <d v="2025-11-11T11:31:00"/>
    <d v="2025-11-13T13:06:00"/>
    <n v="812130"/>
    <s v="Business Administration"/>
    <s v="Masters"/>
    <n v="0"/>
    <x v="2"/>
    <s v="School of Business"/>
  </r>
  <r>
    <n v="80210521"/>
    <s v="Grace"/>
    <s v="Chestnut"/>
    <s v="graceevelyn.chestnut@calbaptist.edu"/>
    <s v="California Baptist University"/>
    <d v="2025-11-11T12:16:00"/>
    <m/>
    <n v="786142"/>
    <s v="Kinesiology"/>
    <s v="Sophomore"/>
    <n v="0"/>
    <x v="2"/>
    <s v="School of Health Science"/>
  </r>
  <r>
    <n v="80210650"/>
    <s v="Sophie"/>
    <s v="Vijayam"/>
    <s v="sophievachna.vijayam@calbaptist.edu"/>
    <s v="California Baptist University"/>
    <d v="2025-11-11T12:24:00"/>
    <m/>
    <n v="784981"/>
    <s v="Aviation Flight"/>
    <s v="Sophomore"/>
    <n v="0"/>
    <x v="2"/>
    <s v="School of Engineering"/>
  </r>
  <r>
    <n v="80211202"/>
    <s v="Kayla"/>
    <s v="Pankey"/>
    <s v="kaylaa.pankey@calbaptist.edu"/>
    <s v="California Baptist University"/>
    <d v="2025-11-11T12:46:00"/>
    <d v="2025-11-13T13:51:00"/>
    <n v="803076"/>
    <s v="Business Administration"/>
    <s v="Freshman"/>
    <n v="0"/>
    <x v="2"/>
    <s v="School of Business"/>
  </r>
  <r>
    <n v="80216308"/>
    <s v="Lucas"/>
    <s v="Donovan"/>
    <s v="lucaschristian.donovan@calbaptist.edu"/>
    <s v="California Baptist University"/>
    <d v="2025-11-11T17:43:00"/>
    <d v="2025-11-13T13:45:00"/>
    <n v="786413"/>
    <s v="Accounting"/>
    <s v="Junior"/>
    <n v="0"/>
    <x v="2"/>
    <s v="School of Business"/>
  </r>
  <r>
    <n v="80217694"/>
    <s v="Stephanie"/>
    <s v="Vega"/>
    <s v="stephanier.vega@calbaptist.edu"/>
    <s v="California Baptist University"/>
    <d v="2025-11-11T21:12:00"/>
    <m/>
    <n v="798161"/>
    <s v="Psychology"/>
    <s v="Senior"/>
    <n v="0"/>
    <x v="2"/>
    <s v="School of Behavioral and Social Sciences"/>
  </r>
  <r>
    <n v="80221488"/>
    <s v="Annie"/>
    <s v="Whitney"/>
    <s v="anniemargaret.whitney@calbaptist.edu"/>
    <s v="California Baptist University"/>
    <d v="2025-11-12T07:39:00"/>
    <d v="2025-11-13T13:06:00"/>
    <n v="784896"/>
    <s v="Aviation Management"/>
    <s v="Sophomore"/>
    <n v="0"/>
    <x v="2"/>
    <s v="School of Engineering"/>
  </r>
  <r>
    <n v="80221794"/>
    <s v="Harshitha"/>
    <s v="Paladugu"/>
    <s v="harshitha.paladugu@calbaptist.edu"/>
    <s v="California Baptist University"/>
    <d v="2025-11-12T07:50:00"/>
    <m/>
    <n v="781349"/>
    <s v="Education"/>
    <s v="Masters"/>
    <n v="0"/>
    <x v="2"/>
    <s v="School of Education"/>
  </r>
  <r>
    <n v="80225521"/>
    <s v="Clarissa"/>
    <s v="Flores"/>
    <s v="clarissalizette.flores@calbaptist.edu"/>
    <s v="California Baptist University"/>
    <d v="2025-11-12T09:24:00"/>
    <d v="2025-11-13T13:53:00"/>
    <n v="807444"/>
    <s v="Psychology"/>
    <s v="Junior"/>
    <n v="0"/>
    <x v="2"/>
    <s v="School of Behavioral and Social Sciences"/>
  </r>
  <r>
    <n v="80226452"/>
    <s v="Natalia"/>
    <s v="Martin"/>
    <s v="natalia.martin@calbaptist.edu"/>
    <s v="California Baptist University"/>
    <d v="2025-11-12T09:46:00"/>
    <d v="2025-11-13T13:25:00"/>
    <n v="809916"/>
    <s v="Kinesiology"/>
    <s v="Junior"/>
    <n v="0"/>
    <x v="2"/>
    <s v="School of Health Science"/>
  </r>
  <r>
    <n v="80229431"/>
    <s v="Katie"/>
    <s v="Domke"/>
    <s v="kaitlynlaurel.domke@calbaptist.edu"/>
    <s v="California Baptist University"/>
    <d v="2025-11-12T10:47:00"/>
    <d v="2025-11-13T13:01:00"/>
    <n v="762930"/>
    <s v="Computer Science"/>
    <s v="Senior"/>
    <n v="0"/>
    <x v="2"/>
    <s v="School of Engineering"/>
  </r>
  <r>
    <n v="80229601"/>
    <s v="Adrian"/>
    <s v="Calderon"/>
    <s v="adrianfrancisco.calderon@calbaptist.edu"/>
    <s v="California Baptist University"/>
    <d v="2025-11-12T10:51:00"/>
    <m/>
    <n v="793803"/>
    <s v="Business Administration"/>
    <s v="Sophomore"/>
    <n v="0"/>
    <x v="2"/>
    <s v="School of Business"/>
  </r>
  <r>
    <n v="80230977"/>
    <s v="Alejandro G."/>
    <s v="Gomez"/>
    <s v="alejandrog.gomez@calbaptist.edu"/>
    <s v="California Baptist University"/>
    <d v="2025-11-12T11:25:00"/>
    <d v="2025-11-13T14:36:00"/>
    <n v="699188"/>
    <s v="Mechanical Engineering"/>
    <s v="Senior"/>
    <n v="0"/>
    <x v="2"/>
    <s v="School of Engineering"/>
  </r>
  <r>
    <n v="80231898"/>
    <s v="Adianna"/>
    <s v="Smith"/>
    <s v="adianna.smith@calbaptist.edu"/>
    <s v="California Baptist University"/>
    <d v="2025-11-12T11:53:00"/>
    <m/>
    <n v="799134"/>
    <s v="Early Childhood Studies"/>
    <s v="Sophomore"/>
    <n v="0"/>
    <x v="2"/>
    <s v="School of Education"/>
  </r>
  <r>
    <n v="80234151"/>
    <s v="Lucero"/>
    <s v="Castro"/>
    <s v="luceromariela.castro@calbaptist.edu"/>
    <s v="California Baptist University"/>
    <d v="2025-11-12T12:47:00"/>
    <m/>
    <n v="630952"/>
    <s v="Public Relations"/>
    <s v="Junior"/>
    <n v="0"/>
    <x v="2"/>
    <s v="School of Arts and Sciences"/>
  </r>
  <r>
    <n v="80234460"/>
    <s v="Jacqueline"/>
    <s v="Zazueta"/>
    <s v="jacquelineveronica.zazueta@calbaptist.edu"/>
    <s v="California Baptist University"/>
    <d v="2025-11-12T12:57:00"/>
    <d v="2025-11-13T13:10:00"/>
    <n v="760906"/>
    <s v="Anthropology"/>
    <s v="Senior"/>
    <n v="0"/>
    <x v="2"/>
    <s v="School of Arts and Sciences"/>
  </r>
  <r>
    <n v="80235822"/>
    <s v="Nolan"/>
    <s v="Lamberth"/>
    <s v="nolanm.lamberth@calbaptist.edu"/>
    <s v="California Baptist University"/>
    <d v="2025-11-12T13:36:00"/>
    <m/>
    <n v="714143"/>
    <s v="Philosophy"/>
    <s v="Alumni"/>
    <n v="0"/>
    <x v="2"/>
    <s v="School of Arts and Sciences"/>
  </r>
  <r>
    <n v="80237208"/>
    <s v="Kaleb"/>
    <s v="Limtiaco"/>
    <s v="kaleb.limtiaco@calbaptist.edu"/>
    <s v="California Baptist University"/>
    <d v="2025-11-12T14:22:00"/>
    <m/>
    <n v="769840"/>
    <s v="Civil Engineering"/>
    <s v="Junior"/>
    <n v="0"/>
    <x v="2"/>
    <s v="School of Engineering"/>
  </r>
  <r>
    <n v="80237266"/>
    <s v="Nicandro"/>
    <s v="Rosas"/>
    <s v="nicandro.rosas@calbaptist.edu"/>
    <s v="California Baptist University"/>
    <d v="2025-11-12T14:25:00"/>
    <m/>
    <n v="805422"/>
    <s v="Civil Engineering"/>
    <s v="Senior"/>
    <n v="0"/>
    <x v="2"/>
    <s v="School of Engineering"/>
  </r>
  <r>
    <n v="80237268"/>
    <s v="Naim"/>
    <s v="Khnifs"/>
    <s v="naim.khnifs@calbaptist.edu"/>
    <s v="California Baptist University"/>
    <d v="2025-11-12T14:25:00"/>
    <m/>
    <n v="794914"/>
    <s v="Construction Management"/>
    <s v="Junior"/>
    <n v="0"/>
    <x v="2"/>
    <s v="School of Engineering"/>
  </r>
  <r>
    <n v="80237589"/>
    <s v="Luke"/>
    <s v="Huffman"/>
    <s v="lukedavid.huffman@calbaptist.edu"/>
    <s v="California Baptist University"/>
    <d v="2025-11-12T14:38:00"/>
    <m/>
    <n v="780657"/>
    <s v="Accounting"/>
    <s v="Junior"/>
    <n v="0"/>
    <x v="2"/>
    <s v="School of Business"/>
  </r>
  <r>
    <n v="80237728"/>
    <s v="Kayden"/>
    <s v="Rouse"/>
    <s v="kaydenemily.rouse@calbaptist.edu"/>
    <s v="California Baptist University"/>
    <d v="2025-11-12T14:43:00"/>
    <m/>
    <n v="775250"/>
    <s v="Business Administration"/>
    <s v="Junior"/>
    <n v="0"/>
    <x v="2"/>
    <s v="School of Business"/>
  </r>
  <r>
    <n v="80239003"/>
    <s v="Rebecca"/>
    <s v="Horvatich"/>
    <s v="rebecca.horvatich@calbaptist.edu"/>
    <s v="California Baptist University"/>
    <d v="2025-11-12T15:44:00"/>
    <m/>
    <n v="773044"/>
    <s v="Civil Engineering"/>
    <s v="Sophomore"/>
    <n v="0"/>
    <x v="2"/>
    <s v="School of Engineering"/>
  </r>
  <r>
    <n v="80240953"/>
    <s v="Emma"/>
    <s v="Blake"/>
    <s v="emmaeleanor.blake@calbaptist.edu"/>
    <s v="California Baptist University"/>
    <d v="2025-11-12T18:09:00"/>
    <d v="2025-11-13T13:13:00"/>
    <n v="759030"/>
    <s v="Christian Studies, Liberal Arts"/>
    <s v="Senior"/>
    <n v="0"/>
    <x v="2"/>
    <s v="Double Major / Cross-College"/>
  </r>
  <r>
    <n v="80241111"/>
    <s v="Cole"/>
    <s v="Townsend"/>
    <s v="coleray.townsend@calbaptist.edu"/>
    <s v="California Baptist University"/>
    <d v="2025-11-12T18:31:00"/>
    <d v="2025-11-13T14:18:00"/>
    <n v="793923"/>
    <s v="Marketing"/>
    <s v="Senior"/>
    <n v="0"/>
    <x v="2"/>
    <s v="School of Business"/>
  </r>
  <r>
    <n v="80241160"/>
    <s v="Emily"/>
    <s v="Leon"/>
    <s v="emilyalexandra.leon@calbaptist.edu"/>
    <s v="California Baptist University"/>
    <d v="2025-11-12T18:38:00"/>
    <m/>
    <n v="803878"/>
    <s v="Biomedical Sciences"/>
    <s v="Freshman"/>
    <n v="0"/>
    <x v="2"/>
    <s v="School of Health Science"/>
  </r>
  <r>
    <n v="80241647"/>
    <s v="Jhun"/>
    <s v="Bagro"/>
    <s v="jhun.bagro@calbaptist.edu"/>
    <s v="California Baptist University"/>
    <d v="2025-11-12T19:59:00"/>
    <d v="2025-11-13T13:02:00"/>
    <n v="786052"/>
    <s v="Cybersecurity"/>
    <s v="Alumni"/>
    <n v="0"/>
    <x v="2"/>
    <s v="School of Engineering"/>
  </r>
  <r>
    <n v="80241928"/>
    <s v="Imanol"/>
    <s v="Perez Mares"/>
    <s v="imanoldejesus.perezmares@calbaptist.edu"/>
    <s v="California Baptist University"/>
    <d v="2025-11-12T20:58:00"/>
    <m/>
    <n v="761447"/>
    <s v="Construction Management"/>
    <s v="Junior"/>
    <n v="0"/>
    <x v="2"/>
    <s v="School of Engineering"/>
  </r>
  <r>
    <n v="80242039"/>
    <s v="Naomi"/>
    <s v="Hekman"/>
    <s v="naomirenee.hekman@calbaptist.edu"/>
    <s v="California Baptist University"/>
    <d v="2025-11-12T21:20:00"/>
    <d v="2025-11-13T13:39:00"/>
    <n v="757853"/>
    <s v="Mathematics"/>
    <s v="Senior"/>
    <n v="0"/>
    <x v="2"/>
    <s v="School of Arts and Sciences"/>
  </r>
  <r>
    <n v="80242121"/>
    <s v="Javier"/>
    <s v="Sanchez"/>
    <s v="javierjose.sanchez@calbaptist.edu"/>
    <s v="California Baptist University"/>
    <d v="2025-11-12T21:38:00"/>
    <m/>
    <n v="789639"/>
    <s v="Civil Engineering"/>
    <s v="Sophomore"/>
    <n v="0"/>
    <x v="2"/>
    <s v="School of Engineering"/>
  </r>
  <r>
    <n v="80242177"/>
    <s v="Brandon"/>
    <s v="Hluchan"/>
    <s v="brandonc.hluchan@calbaptist.edu"/>
    <s v="California Baptist University"/>
    <d v="2025-11-12T21:52:00"/>
    <m/>
    <n v="756560"/>
    <s v="Philosophy, Civil Engineering, Christian Studies"/>
    <s v="Senior"/>
    <n v="0"/>
    <x v="2"/>
    <s v="Double Major / Cross-College"/>
  </r>
  <r>
    <n v="80242335"/>
    <s v="Jonathan Abishek"/>
    <s v="Barrie"/>
    <s v="jonathanabishek.barrie@calbaptist.edu"/>
    <s v="California Baptist University"/>
    <d v="2025-11-12T22:42:00"/>
    <m/>
    <n v="792413"/>
    <s v="Information Tech Mgmt"/>
    <s v="Alumni"/>
    <n v="0"/>
    <x v="2"/>
    <s v="School of Business"/>
  </r>
  <r>
    <n v="80242624"/>
    <s v="Joselyn"/>
    <s v="Enciso"/>
    <s v="joselynf.enciso@calbaptist.edu"/>
    <s v="California Baptist University"/>
    <d v="2025-11-13T02:17:00"/>
    <d v="2025-11-13T13:27:00"/>
    <n v="785682"/>
    <s v="Mechanical Engineering"/>
    <s v="Junior"/>
    <n v="0"/>
    <x v="2"/>
    <s v="School of Engineering"/>
  </r>
  <r>
    <n v="80245367"/>
    <s v="Jean"/>
    <s v="Turcutto"/>
    <s v="jeanringo.turcutto@calbaptist.edu"/>
    <s v="California Baptist University"/>
    <d v="2025-11-13T07:40:00"/>
    <d v="2025-11-13T13:01:00"/>
    <n v="771816"/>
    <s v="Business Administration"/>
    <s v="Senior"/>
    <n v="0"/>
    <x v="2"/>
    <s v="School of Business"/>
  </r>
  <r>
    <n v="80247464"/>
    <s v="Penelope"/>
    <s v="Perez"/>
    <s v="peneloperain.perez@calbaptist.edu"/>
    <s v="California Baptist University"/>
    <d v="2025-11-13T08:47:00"/>
    <d v="2025-11-13T13:32:00"/>
    <n v="784611"/>
    <s v="Psychology"/>
    <s v="Senior"/>
    <n v="0"/>
    <x v="2"/>
    <s v="School of Behavioral and Social Sciences"/>
  </r>
  <r>
    <n v="80248479"/>
    <s v="Nya"/>
    <s v="Lucas"/>
    <s v="nyaangelique.lucas@calbaptist.edu"/>
    <s v="California Baptist University"/>
    <d v="2025-11-13T09:07:00"/>
    <d v="2025-11-13T13:36:00"/>
    <n v="782076"/>
    <s v="International Business"/>
    <s v="Junior"/>
    <n v="0"/>
    <x v="2"/>
    <s v="School of Business"/>
  </r>
  <r>
    <n v="80248652"/>
    <s v="Joel"/>
    <s v="Burns"/>
    <s v="joelalexender.burns@calbaptist.edu"/>
    <s v="California Baptist University"/>
    <d v="2025-11-13T09:13:00"/>
    <m/>
    <n v="762266"/>
    <s v="Computer Science"/>
    <s v="Senior"/>
    <n v="0"/>
    <x v="2"/>
    <s v="School of Engineering"/>
  </r>
  <r>
    <n v="80249201"/>
    <s v="McKenna"/>
    <s v="Williams"/>
    <s v="mckennareese.williams@calbaptist.edu"/>
    <s v="California Baptist University"/>
    <d v="2025-11-13T09:29:00"/>
    <d v="2025-11-13T13:01:00"/>
    <n v="760536"/>
    <s v="Public Relations"/>
    <s v="Senior"/>
    <n v="0"/>
    <x v="2"/>
    <s v="School of Arts and Sciences"/>
  </r>
  <r>
    <n v="80250424"/>
    <s v="Linsey"/>
    <s v="Miranda"/>
    <s v="linsey.miranda@calbaptist.edu"/>
    <s v="California Baptist University"/>
    <d v="2025-11-13T10:04:00"/>
    <m/>
    <n v="777602"/>
    <s v="Computer Science"/>
    <s v="Junior"/>
    <n v="0"/>
    <x v="2"/>
    <s v="School of Engineering"/>
  </r>
  <r>
    <n v="80251541"/>
    <s v="Minyoung"/>
    <s v="Jung"/>
    <s v="minyoung.jung@calbaptist.edu"/>
    <s v="California Baptist University"/>
    <d v="2025-11-13T10:42:00"/>
    <d v="2025-11-13T13:48:00"/>
    <n v="798012"/>
    <s v="Christian Studies, Accounting"/>
    <s v="Freshman"/>
    <n v="0"/>
    <x v="2"/>
    <s v="Double Major / Cross-College"/>
  </r>
  <r>
    <n v="80251719"/>
    <s v="Kelly"/>
    <s v="Santos"/>
    <s v="kelly.santos@calbaptist.edu"/>
    <s v="California Baptist University"/>
    <d v="2025-11-13T10:47:00"/>
    <d v="2025-11-13T13:01:00"/>
    <n v="767587"/>
    <s v="Psychology"/>
    <s v="Senior"/>
    <n v="0"/>
    <x v="2"/>
    <s v="School of Behavioral and Social Sciences"/>
  </r>
  <r>
    <n v="80252285"/>
    <s v="Celeste"/>
    <s v="Torres"/>
    <s v="celestecasandra.torres@calbaptist.edu"/>
    <s v="California Baptist University"/>
    <d v="2025-11-13T10:58:00"/>
    <d v="2025-11-13T13:34:00"/>
    <n v="781552"/>
    <s v="Education"/>
    <s v="Masters"/>
    <n v="0"/>
    <x v="2"/>
    <s v="School of Education"/>
  </r>
  <r>
    <n v="80253367"/>
    <s v="Astrid"/>
    <s v="Mauricio"/>
    <s v="astrideileen.mauricio@calbaptist.edu"/>
    <s v="California Baptist University"/>
    <d v="2025-11-13T11:31:00"/>
    <m/>
    <n v="801046"/>
    <s v="Criminal Justice"/>
    <s v="Freshman"/>
    <n v="0"/>
    <x v="2"/>
    <s v="School of Arts and Sciences"/>
  </r>
  <r>
    <n v="80253382"/>
    <s v="Samantha"/>
    <s v="Jung"/>
    <s v="samanthafaith.jung@calbaptist.edu"/>
    <s v="California Baptist University"/>
    <d v="2025-11-13T11:31:00"/>
    <d v="2025-11-13T13:06:00"/>
    <n v="789167"/>
    <s v="Architecture"/>
    <s v="Sophomore"/>
    <n v="0"/>
    <x v="2"/>
    <s v="School of Architecture, Visual Arts, and Design"/>
  </r>
  <r>
    <n v="80255109"/>
    <s v="Natalie"/>
    <s v="Rivas"/>
    <s v="nataliehope.rivas@calbaptist.edu"/>
    <s v="California Baptist University"/>
    <d v="2025-11-13T12:19:00"/>
    <d v="2025-11-13T13:10:00"/>
    <n v="767915"/>
    <s v="Political Science"/>
    <s v="Senior"/>
    <n v="0"/>
    <x v="2"/>
    <s v="School of Arts and Sciences"/>
  </r>
  <r>
    <n v="80255395"/>
    <s v="Elizabeth"/>
    <s v="Bleier"/>
    <s v="elizabethc.bleier@calbaptist.edu"/>
    <s v="California Baptist University"/>
    <d v="2025-11-13T12:26:00"/>
    <d v="2025-11-13T13:33:00"/>
    <n v="766871"/>
    <s v="Mechanical Engineering"/>
    <s v="Junior"/>
    <n v="0"/>
    <x v="2"/>
    <s v="School of Engineering"/>
  </r>
  <r>
    <n v="80255789"/>
    <s v="Anthony"/>
    <s v="Osorio"/>
    <s v="anthonylopez.osorio@calbaptist.edu"/>
    <s v="California Baptist University"/>
    <d v="2025-11-13T12:36:00"/>
    <d v="2025-11-13T13:06:00"/>
    <n v="754882"/>
    <s v="Finance"/>
    <s v="Senior"/>
    <n v="0"/>
    <x v="2"/>
    <s v="School of Business"/>
  </r>
  <r>
    <n v="80255862"/>
    <s v="Kailani"/>
    <s v="Rjiejahh"/>
    <s v="kailanin.rjiejahh@calbaptist.edu"/>
    <s v="California Baptist University"/>
    <d v="2025-11-13T12:39:00"/>
    <d v="2025-11-13T13:02:00"/>
    <n v="770858"/>
    <s v="Biochem Molecular Bio"/>
    <s v="Senior"/>
    <n v="0"/>
    <x v="2"/>
    <s v="School of Health Science"/>
  </r>
  <r>
    <n v="80255927"/>
    <s v="Josiab"/>
    <s v="Her"/>
    <s v="josiab.her@calbaptist.edu"/>
    <s v="California Baptist University"/>
    <d v="2025-11-13T12:42:00"/>
    <d v="2025-11-13T13:09:00"/>
    <n v="712885"/>
    <s v="Indstrl Organiztnl Psych"/>
    <s v="Masters"/>
    <n v="0"/>
    <x v="2"/>
    <s v="School of Behavioral and Social Sciences"/>
  </r>
  <r>
    <n v="80256216"/>
    <s v="Katherine"/>
    <s v="Lee"/>
    <s v="katherineelizabeth.lee@calbaptist.edu"/>
    <s v="California Baptist University"/>
    <d v="2025-11-13T12:52:00"/>
    <d v="2025-11-13T13:01:00"/>
    <n v="761794"/>
    <s v="Education"/>
    <s v="Alumni"/>
    <n v="0"/>
    <x v="2"/>
    <s v="School of Education"/>
  </r>
  <r>
    <n v="80256537"/>
    <s v="Sienna"/>
    <s v="Sherlin"/>
    <s v="siennaakina.sherlin@calbaptist.edu"/>
    <s v="California Baptist University"/>
    <d v="2025-11-13T12:58:00"/>
    <m/>
    <n v="805258"/>
    <s v="Pre-Radiologic Sciences"/>
    <s v="Junior"/>
    <n v="0"/>
    <x v="2"/>
    <s v="School of Health Science"/>
  </r>
  <r>
    <n v="80256610"/>
    <s v="Jaylen"/>
    <s v="Trejo"/>
    <s v="jaylen.trejo@calbaptist.edu"/>
    <s v="California Baptist University"/>
    <m/>
    <d v="2025-11-13T13:01:00"/>
    <n v="771352"/>
    <s v="Aviation Management"/>
    <s v="Junior"/>
    <n v="0"/>
    <x v="2"/>
    <s v="School of Engineering"/>
  </r>
  <r>
    <n v="80256625"/>
    <s v="Jonathan"/>
    <s v="Lumley"/>
    <s v="jonathan.lumley@calbaptist.edu"/>
    <s v="California Baptist University"/>
    <m/>
    <d v="2025-11-13T13:01:00"/>
    <n v="579744"/>
    <s v="Civil Engineering"/>
    <s v="Senior"/>
    <n v="0"/>
    <x v="2"/>
    <s v="School of Engineering"/>
  </r>
  <r>
    <n v="80256687"/>
    <s v="Avianna"/>
    <s v="Carballo"/>
    <s v="aviannai.carballo@calbaptist.edu"/>
    <s v="California Baptist University"/>
    <m/>
    <d v="2025-11-13T13:04:00"/>
    <n v="799145"/>
    <s v="Architecture"/>
    <s v="Freshman"/>
    <n v="0"/>
    <x v="2"/>
    <s v="School of Architecture, Visual Arts, and Design"/>
  </r>
  <r>
    <n v="80256737"/>
    <s v="Joshua"/>
    <s v="Ramirez"/>
    <s v="joshuadavid.ramirez@calbaptist.edu"/>
    <s v="California Baptist University"/>
    <m/>
    <d v="2025-11-13T13:07:00"/>
    <n v="760678"/>
    <s v="Mechanical Engineering"/>
    <s v="Senior"/>
    <n v="0"/>
    <x v="2"/>
    <s v="School of Engineering"/>
  </r>
  <r>
    <n v="80256746"/>
    <s v="Genesis"/>
    <s v="Ano"/>
    <s v="genesisimani.ano@calbaptist.edu"/>
    <s v="California Baptist University"/>
    <m/>
    <d v="2025-11-13T13:07:00"/>
    <n v="789765"/>
    <s v="Strategic Communication"/>
    <s v="Senior"/>
    <n v="0"/>
    <x v="2"/>
    <s v="School of Arts and Sciences"/>
  </r>
  <r>
    <n v="80256788"/>
    <s v="Rafaela"/>
    <s v="De Figueiredo"/>
    <s v="rafaelagois.defigueiredo@calbaptist.edu"/>
    <s v="California Baptist University"/>
    <m/>
    <d v="2025-11-13T13:10:00"/>
    <n v="756071"/>
    <s v="Political Science"/>
    <s v="Senior"/>
    <n v="0"/>
    <x v="2"/>
    <s v="School of Arts and Sciences"/>
  </r>
  <r>
    <n v="80256794"/>
    <s v="Katie"/>
    <s v="Lepe"/>
    <s v="katiealise.lepe@calbaptist.edu"/>
    <s v="California Baptist University"/>
    <m/>
    <d v="2025-11-13T13:10:00"/>
    <n v="781136"/>
    <s v="Anthropology"/>
    <s v="Senior"/>
    <n v="0"/>
    <x v="2"/>
    <s v="School of Arts and Sciences"/>
  </r>
  <r>
    <n v="80256825"/>
    <s v="Darrin"/>
    <s v="Moss"/>
    <s v="darrinjames.moss@calbaptist.edu"/>
    <s v="California Baptist University"/>
    <m/>
    <d v="2025-11-13T13:12:00"/>
    <n v="787931"/>
    <s v="Electrical/Computer Engr"/>
    <s v="Sophomore"/>
    <n v="0"/>
    <x v="2"/>
    <s v="Double Major / Cross-College"/>
  </r>
  <r>
    <n v="80256926"/>
    <s v="Sh'leah"/>
    <s v="Johnson"/>
    <s v="shleahcherylyn.johnson@calbaptist.edu"/>
    <s v="California Baptist University"/>
    <m/>
    <d v="2025-11-13T13:15:00"/>
    <n v="757314"/>
    <s v="Finance"/>
    <s v="Senior"/>
    <n v="0"/>
    <x v="2"/>
    <s v="School of Business"/>
  </r>
  <r>
    <n v="80256928"/>
    <s v="Brianna"/>
    <s v="Linfoot"/>
    <s v="briannaandrea.linfoot@calbaptist.edu"/>
    <s v="California Baptist University"/>
    <m/>
    <d v="2025-11-13T13:15:00"/>
    <n v="746075"/>
    <s v="Nursing"/>
    <s v="Senior"/>
    <n v="0"/>
    <x v="2"/>
    <s v="School of Nursing"/>
  </r>
  <r>
    <n v="80256986"/>
    <s v="Nicolas"/>
    <s v="Valenzuela"/>
    <s v="nicolas.valenzuela@calbaptist.edu"/>
    <s v="California Baptist University"/>
    <m/>
    <d v="2025-11-13T13:18:00"/>
    <n v="801856"/>
    <s v="Computer Science"/>
    <s v="Freshman"/>
    <n v="0"/>
    <x v="2"/>
    <s v="School of Engineering"/>
  </r>
  <r>
    <n v="80257025"/>
    <s v="Ki-Sang"/>
    <s v="Park"/>
    <s v="kisang.park@calbaptist.edu"/>
    <s v="California Baptist University"/>
    <m/>
    <d v="2025-11-13T13:19:00"/>
    <n v="741454"/>
    <s v="Philosophy, Accounting"/>
    <s v="Sophomore"/>
    <n v="0"/>
    <x v="2"/>
    <s v="Double Major / Cross-College"/>
  </r>
  <r>
    <n v="80257067"/>
    <s v="Samantha"/>
    <s v="Upperman"/>
    <s v="samanthalynn.upperman@calbaptist.edu"/>
    <s v="California Baptist University"/>
    <m/>
    <d v="2025-11-13T13:20:00"/>
    <n v="784441"/>
    <s v="Graphic Design &amp; Vis Exp"/>
    <s v="Sophomore"/>
    <n v="0"/>
    <x v="2"/>
    <s v="School of Architecture, Visual Arts, and Design"/>
  </r>
  <r>
    <n v="80257071"/>
    <s v="Andrew"/>
    <s v="Parker"/>
    <s v="andrewdavid.parker@calbaptist.edu"/>
    <s v="California Baptist University"/>
    <m/>
    <d v="2025-11-13T13:21:00"/>
    <n v="773323"/>
    <s v="Civil Engineering"/>
    <s v="Junior"/>
    <n v="0"/>
    <x v="2"/>
    <s v="School of Engineering"/>
  </r>
  <r>
    <n v="80257091"/>
    <s v="Mikayla"/>
    <s v="Van Ness"/>
    <s v="mikaylam.vanness@calbaptist.edu"/>
    <s v="California Baptist University"/>
    <m/>
    <d v="2025-11-13T13:21:00"/>
    <n v="759143"/>
    <s v="Criminal Justice"/>
    <s v="Senior"/>
    <n v="0"/>
    <x v="2"/>
    <s v="School of Arts and Sciences"/>
  </r>
  <r>
    <n v="80257242"/>
    <s v="Moises"/>
    <s v="Fuentes"/>
    <s v="moisesr.fuentes@calbaptist.edu"/>
    <s v="California Baptist University"/>
    <m/>
    <d v="2025-11-13T13:26:00"/>
    <n v="742549"/>
    <s v="Construction Management"/>
    <s v="Sophomore"/>
    <n v="0"/>
    <x v="2"/>
    <s v="School of Engineering"/>
  </r>
  <r>
    <n v="80257248"/>
    <s v="Andrea"/>
    <s v="Vargas"/>
    <s v="andrea.vargas@calbaptist.edu"/>
    <s v="California Baptist University"/>
    <m/>
    <d v="2025-11-13T13:26:00"/>
    <n v="792469"/>
    <s v="Forensic Psychology"/>
    <s v="Masters"/>
    <n v="0"/>
    <x v="2"/>
    <s v="School of Behavioral and Social Sciences"/>
  </r>
  <r>
    <n v="80257255"/>
    <s v="Jasmine"/>
    <s v="Chavez"/>
    <s v="jasmine.chavez@calbaptist.edu"/>
    <s v="California Baptist University"/>
    <m/>
    <d v="2025-11-13T13:27:00"/>
    <n v="769893"/>
    <s v="Political Science"/>
    <s v="Sophomore"/>
    <n v="0"/>
    <x v="2"/>
    <s v="School of Arts and Sciences"/>
  </r>
  <r>
    <n v="80257271"/>
    <s v="Talisa"/>
    <s v="Herrera"/>
    <s v="talisasofia.herrera@calbaptist.edu"/>
    <s v="California Baptist University"/>
    <m/>
    <d v="2025-11-13T13:27:00"/>
    <n v="772173"/>
    <s v="Communctn Sci &amp; Disorder"/>
    <s v="Junior"/>
    <n v="0"/>
    <x v="2"/>
    <s v="School of Health Science"/>
  </r>
  <r>
    <n v="80257562"/>
    <s v="Antonio"/>
    <s v="Bowuo"/>
    <s v="aabowuo@yahoo.com"/>
    <s v="California Baptist University"/>
    <m/>
    <d v="2025-11-13T13:33:00"/>
    <n v="751202"/>
    <s v="Leadership Studies"/>
    <s v="Doctorate"/>
    <n v="0"/>
    <x v="2"/>
    <s v="School of Business"/>
  </r>
  <r>
    <n v="80257581"/>
    <s v="Melissa"/>
    <s v="Medina"/>
    <s v="melissa.medina1@calbaptist.edu"/>
    <s v="California Baptist University"/>
    <m/>
    <d v="2025-11-13T13:34:00"/>
    <n v="739581"/>
    <s v="Business Administration"/>
    <s v="Senior"/>
    <n v="0"/>
    <x v="2"/>
    <s v="School of Business"/>
  </r>
  <r>
    <n v="80257601"/>
    <s v="Sirhondes"/>
    <s v="Williams"/>
    <s v="sirhondes.williams@calbaptist.edu"/>
    <s v="California Baptist University"/>
    <m/>
    <d v="2025-11-13T13:35:00"/>
    <n v="805418"/>
    <s v="Aviation Management"/>
    <s v="Senior"/>
    <n v="0"/>
    <x v="2"/>
    <s v="School of Engineering"/>
  </r>
  <r>
    <n v="80257608"/>
    <s v="Emily"/>
    <s v="Muro-Ramos"/>
    <s v="emilye.muroramos@calbaptist.edu"/>
    <s v="California Baptist University"/>
    <m/>
    <d v="2025-11-13T13:35:00"/>
    <n v="811674"/>
    <s v="Health &amp; Human Sciences, Pre-Nursing Curriculum"/>
    <s v="Freshman"/>
    <n v="0"/>
    <x v="2"/>
    <s v="Double Major / Cross-College"/>
  </r>
  <r>
    <n v="80257611"/>
    <s v="Victoria"/>
    <s v="Thompson"/>
    <s v="victoriaamber.thompson@calbaptist.edu"/>
    <s v="California Baptist University"/>
    <m/>
    <d v="2025-11-13T13:35:00"/>
    <n v="800801"/>
    <s v="Undeclared"/>
    <s v="Freshman"/>
    <n v="0"/>
    <x v="2"/>
    <s v="Undeclared"/>
  </r>
  <r>
    <n v="80257660"/>
    <s v="Lucas"/>
    <s v="Fulce"/>
    <s v="lucaswilliam.fulce@calbaptist.edu"/>
    <s v="California Baptist University"/>
    <m/>
    <d v="2025-11-13T13:37:00"/>
    <n v="757004"/>
    <s v="Criminal Justice"/>
    <s v="Senior"/>
    <n v="0"/>
    <x v="2"/>
    <s v="School of Arts and Sciences"/>
  </r>
  <r>
    <n v="80257846"/>
    <s v="Damaris"/>
    <s v="Cibrian"/>
    <s v="damaris.cibrian@calbaptist.edu"/>
    <s v="California Baptist University"/>
    <m/>
    <d v="2025-11-13T13:44:00"/>
    <n v="801409"/>
    <s v="Pre-Elementary Education"/>
    <s v="Freshman"/>
    <n v="0"/>
    <x v="2"/>
    <s v="School of Education"/>
  </r>
  <r>
    <n v="80258008"/>
    <s v="Miranda"/>
    <s v="Guerrero"/>
    <s v="mirandaleigh.guerrero@calbaptist.edu"/>
    <s v="California Baptist University"/>
    <m/>
    <d v="2025-11-13T13:49:00"/>
    <n v="794873"/>
    <s v="Forensic Psychology"/>
    <s v="Masters"/>
    <n v="0"/>
    <x v="2"/>
    <s v="School of Behavioral and Social Sciences"/>
  </r>
  <r>
    <n v="80258086"/>
    <s v="Colette"/>
    <s v="Curry"/>
    <s v="coletteelise.curry@calbaptist.edu"/>
    <s v="California Baptist University"/>
    <m/>
    <d v="2025-11-13T13:52:00"/>
    <n v="760945"/>
    <s v="Music, Mathematics"/>
    <s v="Senior"/>
    <n v="0"/>
    <x v="2"/>
    <s v="Double Major / Cross-College"/>
  </r>
  <r>
    <n v="80258218"/>
    <s v="Angelica"/>
    <s v="Sandoval"/>
    <s v="angelicamarie.sandoval@calbaptist.edu"/>
    <s v="California Baptist University"/>
    <m/>
    <d v="2025-11-13T13:57:00"/>
    <n v="759848"/>
    <s v="Philosophy, Psychology"/>
    <s v="Senior"/>
    <n v="0"/>
    <x v="2"/>
    <s v="Double Major / Cross-College"/>
  </r>
  <r>
    <n v="80258227"/>
    <s v="Tara Ashley"/>
    <s v="Carino"/>
    <s v="taraashleyi.carino@calbaptist.edu"/>
    <s v="California Baptist University"/>
    <m/>
    <d v="2025-11-13T13:57:00"/>
    <n v="765741"/>
    <s v="Psychology"/>
    <s v="Senior"/>
    <n v="0"/>
    <x v="2"/>
    <s v="School of Behavioral and Social Sciences"/>
  </r>
  <r>
    <n v="80258601"/>
    <s v="Isabella"/>
    <s v="Sharp"/>
    <s v="isabelladanielle.sharp@calbaptist.edu"/>
    <s v="California Baptist University"/>
    <m/>
    <d v="2025-11-13T14:11:00"/>
    <n v="804643"/>
    <s v="Nursing"/>
    <s v="Senior"/>
    <n v="0"/>
    <x v="2"/>
    <s v="School of Nursing"/>
  </r>
  <r>
    <n v="80258670"/>
    <s v="Yongqin"/>
    <s v="Wang"/>
    <s v="yongqin.wang@calbaptist.edu"/>
    <s v="California Baptist University"/>
    <m/>
    <d v="2025-11-13T14:15:00"/>
    <n v="754761"/>
    <s v="Nursing"/>
    <s v="Senior"/>
    <n v="0"/>
    <x v="2"/>
    <s v="School of Nursing"/>
  </r>
  <r>
    <n v="80258752"/>
    <s v="Jaden"/>
    <s v="Tsang"/>
    <s v="jadenc.tsang@calbaptist.edu"/>
    <s v="California Baptist University"/>
    <m/>
    <d v="2025-11-13T14:18:00"/>
    <n v="800202"/>
    <s v="Undeclared"/>
    <s v="Freshman"/>
    <n v="0"/>
    <x v="2"/>
    <s v="Undeclared"/>
  </r>
  <r>
    <n v="80259180"/>
    <s v="Jeruson Paul"/>
    <s v="Chinnathambi"/>
    <s v="jerusonpaul.chinnathambi@calbaptist.edu"/>
    <s v="California Baptist University"/>
    <m/>
    <d v="2025-11-13T14:35:00"/>
    <n v="806425"/>
    <s v="Business Administration"/>
    <s v="Masters of Business Administration"/>
    <n v="0"/>
    <x v="2"/>
    <s v="School of Business"/>
  </r>
  <r>
    <n v="80671642"/>
    <s v="Desiree"/>
    <s v="Grijalva"/>
    <s v="desireeirene.grijalva@calbaptist.edu"/>
    <s v="California Baptist University"/>
    <d v="2026-01-14T15:45:00"/>
    <d v="2026-03-05T13:53:00"/>
    <n v="758770"/>
    <s v="Architecture"/>
    <s v="Senior"/>
    <n v="0"/>
    <x v="3"/>
    <s v="School of Architecture, Visual Arts, and Design"/>
  </r>
  <r>
    <n v="80816352"/>
    <s v="Josiah"/>
    <s v="Aguilar"/>
    <s v="josiahjuan.aguilar@calbaptist.edu"/>
    <s v="California Baptist University"/>
    <d v="2026-01-21T23:06:00"/>
    <d v="2026-03-05T13:01:00"/>
    <n v="743315"/>
    <s v="Architecture"/>
    <s v="Masters"/>
    <n v="0"/>
    <x v="3"/>
    <s v="School of Architecture, Visual Arts, and Design"/>
  </r>
  <r>
    <n v="80844161"/>
    <s v="Kacey"/>
    <s v="Infante"/>
    <s v="kaceyfabianne.infante@calbaptist.edu"/>
    <s v="California Baptist University"/>
    <d v="2026-01-22T16:10:00"/>
    <d v="2026-03-05T15:27:00"/>
    <n v="804220"/>
    <s v="Architecture"/>
    <s v="Senior"/>
    <n v="0"/>
    <x v="3"/>
    <s v="School of Architecture, Visual Arts, and Design"/>
  </r>
  <r>
    <n v="81122253"/>
    <s v="Ivan"/>
    <s v="Lopez"/>
    <s v="ivana.lopez@calbaptist.edu"/>
    <s v="California Baptist University"/>
    <d v="2026-02-03T10:47:00"/>
    <d v="2026-03-05T14:39:00"/>
    <n v="760936"/>
    <s v="Architecture"/>
    <s v="Senior"/>
    <n v="0"/>
    <x v="3"/>
    <s v="School of Architecture, Visual Arts, and Design"/>
  </r>
  <r>
    <n v="81458960"/>
    <s v="Andrew"/>
    <s v="Guevara"/>
    <s v="andrewgabriel.guevara@calbaptist.edu"/>
    <s v="California Baptist University"/>
    <d v="2026-02-12T23:04:00"/>
    <d v="2026-03-05T15:55:00"/>
    <n v="773984"/>
    <s v="Architecture"/>
    <s v="Junior"/>
    <n v="0"/>
    <x v="3"/>
    <s v="School of Architecture, Visual Arts, and Design"/>
  </r>
  <r>
    <n v="81502169"/>
    <s v="Kaira"/>
    <s v="Prieto"/>
    <s v="kairapearly.prieto@calbaptist.edu"/>
    <s v="California Baptist University"/>
    <d v="2026-02-16T12:16:00"/>
    <d v="2026-03-05T13:14:00"/>
    <n v="803918"/>
    <s v="Architecture"/>
    <s v="Junior"/>
    <n v="0"/>
    <x v="3"/>
    <s v="School of Architecture, Visual Arts, and Design"/>
  </r>
  <r>
    <n v="81514102"/>
    <s v="Grace"/>
    <s v="Oweiss"/>
    <s v="gracehope.oweiss@calbaptist.edu"/>
    <s v="California Baptist University"/>
    <d v="2026-02-17T00:18:00"/>
    <d v="2026-03-05T13:18:00"/>
    <n v="756541"/>
    <s v="Architecture"/>
    <s v="Senior"/>
    <n v="0"/>
    <x v="3"/>
    <s v="School of Architecture, Visual Arts, and Design"/>
  </r>
  <r>
    <n v="81554492"/>
    <s v="Mark"/>
    <s v="Cleary"/>
    <s v="mark.cleary@calbaptist.edu"/>
    <s v="California Baptist University"/>
    <d v="2026-02-17T21:25:00"/>
    <d v="2026-03-05T12:57:00"/>
    <n v="747276"/>
    <s v="Architecture"/>
    <s v="Senior"/>
    <n v="0"/>
    <x v="3"/>
    <s v="School of Architecture, Visual Arts, and Design"/>
  </r>
  <r>
    <n v="81610858"/>
    <s v="Hailey"/>
    <s v="Defferding"/>
    <s v="haileyrae.defferding@calbaptist.edu"/>
    <s v="California Baptist University"/>
    <d v="2026-02-19T09:15:00"/>
    <d v="2026-03-05T15:05:00"/>
    <n v="805812"/>
    <s v="Architecture"/>
    <s v="Masters"/>
    <n v="0"/>
    <x v="3"/>
    <s v="School of Architecture, Visual Arts, and Design"/>
  </r>
  <r>
    <n v="81616143"/>
    <s v="Keira"/>
    <s v="Martin"/>
    <s v="keiraarlene.martin@calbaptist.edu"/>
    <s v="California Baptist University"/>
    <d v="2026-02-19T10:19:00"/>
    <d v="2026-03-05T14:59:00"/>
    <n v="770723"/>
    <s v="Architecture"/>
    <s v="Junior"/>
    <n v="0"/>
    <x v="3"/>
    <s v="School of Architecture, Visual Arts, and Design"/>
  </r>
  <r>
    <n v="81648587"/>
    <s v="Adam"/>
    <s v="Mutschler"/>
    <s v="adamj.mutschler@calbaptist.edu"/>
    <s v="California Baptist University"/>
    <d v="2026-02-20T10:14:00"/>
    <d v="2026-03-05T12:56:00"/>
    <n v="715602"/>
    <s v="Architecture"/>
    <s v="Masters"/>
    <n v="0"/>
    <x v="3"/>
    <s v="School of Architecture, Visual Arts, and Design"/>
  </r>
  <r>
    <n v="81664589"/>
    <s v="Alma"/>
    <s v="Ramos"/>
    <s v="almamicaela.ramos@calbaptist.edu"/>
    <s v="California Baptist University"/>
    <d v="2026-02-21T19:57:00"/>
    <d v="2026-03-05T15:26:00"/>
    <n v="556423"/>
    <s v="Architecture"/>
    <s v="Senior"/>
    <n v="0"/>
    <x v="3"/>
    <s v="School of Architecture, Visual Arts, and Design"/>
  </r>
  <r>
    <n v="81732771"/>
    <s v="Edgar"/>
    <s v="Dominguez Alvarado"/>
    <s v="edgara.dominguezalvarado@calbaptist.edu"/>
    <s v="California Baptist University"/>
    <d v="2026-02-24T11:52:00"/>
    <d v="2026-03-05T13:05:00"/>
    <n v="773699"/>
    <s v="Architecture"/>
    <s v="Senior"/>
    <n v="0"/>
    <x v="3"/>
    <s v="School of Architecture, Visual Arts, and Design"/>
  </r>
  <r>
    <n v="81744766"/>
    <s v="Melissa"/>
    <s v="Gomez"/>
    <s v="melissa.gomez2@calbaptist.edu"/>
    <s v="California Baptist University"/>
    <d v="2026-02-24T14:57:00"/>
    <d v="2026-03-05T13:30:00"/>
    <n v="743547"/>
    <s v="Architecture"/>
    <s v="Masters"/>
    <n v="0"/>
    <x v="3"/>
    <s v="School of Architecture, Visual Arts, and Design"/>
  </r>
  <r>
    <n v="81749368"/>
    <s v="Elianne"/>
    <s v="Wang"/>
    <s v="eliannerenee.wang@calbaptist.edu"/>
    <s v="California Baptist University"/>
    <d v="2026-02-24T17:16:00"/>
    <d v="2026-03-05T13:09:00"/>
    <n v="743452"/>
    <s v="Architecture"/>
    <s v="Masters"/>
    <n v="0"/>
    <x v="3"/>
    <s v="School of Architecture, Visual Arts, and Design"/>
  </r>
  <r>
    <n v="81802164"/>
    <s v="Elias"/>
    <s v="Felix"/>
    <s v="eliasr.felix@calbaptist.edu"/>
    <s v="California Baptist University"/>
    <d v="2026-02-25T18:39:00"/>
    <d v="2026-03-05T15:03:00"/>
    <n v="771328"/>
    <s v="Architecture"/>
    <s v="Senior"/>
    <n v="0"/>
    <x v="3"/>
    <s v="School of Architecture, Visual Arts, and Design"/>
  </r>
  <r>
    <n v="81814178"/>
    <s v="Hannah"/>
    <s v="Pinon"/>
    <s v="hannahadeline.pinon@calbaptist.edu"/>
    <s v="California Baptist University"/>
    <d v="2026-02-26T09:03:00"/>
    <d v="2026-03-05T13:15:00"/>
    <n v="759334"/>
    <s v="Architecture"/>
    <s v="Senior"/>
    <n v="0"/>
    <x v="3"/>
    <s v="School of Architecture, Visual Arts, and Design"/>
  </r>
  <r>
    <n v="81839441"/>
    <s v="Colson"/>
    <s v="Bosman"/>
    <s v="colson.bosman@calbaptist.edu"/>
    <s v="California Baptist University"/>
    <d v="2026-02-26T14:45:00"/>
    <d v="2026-03-05T16:11:00"/>
    <n v="771231"/>
    <s v="Architecture"/>
    <s v="Senior"/>
    <n v="0"/>
    <x v="3"/>
    <s v="School of Architecture, Visual Arts, and Design"/>
  </r>
  <r>
    <n v="81841298"/>
    <s v="Grace"/>
    <s v="Akintimoye"/>
    <s v="gracemodupe.akintimoye@calbaptist.edu"/>
    <s v="California Baptist University"/>
    <d v="2026-02-26T15:45:00"/>
    <d v="2026-03-05T13:16:00"/>
    <n v="758387"/>
    <s v="Architecture"/>
    <s v="Senior"/>
    <n v="0"/>
    <x v="3"/>
    <s v="School of Architecture, Visual Arts, and Design"/>
  </r>
  <r>
    <n v="81843455"/>
    <s v="Angelica"/>
    <s v="Perez"/>
    <s v="angelica.perez2@calbaptist.edu"/>
    <s v="California Baptist University"/>
    <d v="2026-02-26T18:10:00"/>
    <d v="2026-03-05T16:35:00"/>
    <n v="778322"/>
    <s v="Architecture"/>
    <s v="Senior"/>
    <n v="0"/>
    <x v="3"/>
    <s v="School of Architecture, Visual Arts, and Design"/>
  </r>
  <r>
    <n v="81850689"/>
    <s v="Miguel"/>
    <s v="Reyna"/>
    <s v="miguelangel.reyna@calbaptist.edu"/>
    <s v="California Baptist University"/>
    <d v="2026-02-27T08:18:00"/>
    <d v="2026-03-05T14:52:00"/>
    <n v="791854"/>
    <s v="Architecture"/>
    <s v="Senior"/>
    <n v="0"/>
    <x v="3"/>
    <s v="School of Architecture, Visual Arts, and Design"/>
  </r>
  <r>
    <n v="81861408"/>
    <s v="Chris"/>
    <s v="Campos"/>
    <s v="chris.campos@calbaptist.edu"/>
    <s v="California Baptist University"/>
    <d v="2026-02-27T15:33:00"/>
    <d v="2026-03-05T15:10:00"/>
    <n v="809714"/>
    <s v="Architecture"/>
    <s v="Senior"/>
    <n v="0"/>
    <x v="3"/>
    <s v="School of Architecture, Visual Arts, and Design"/>
  </r>
  <r>
    <n v="81890747"/>
    <s v="Jaden"/>
    <s v="Arcos"/>
    <s v="jadenchristian.arcos@calbaptist.edu"/>
    <s v="California Baptist University"/>
    <d v="2026-03-02T12:48:00"/>
    <d v="2026-03-05T15:21:00"/>
    <n v="770279"/>
    <s v="Architecture"/>
    <s v="Junior"/>
    <n v="0"/>
    <x v="3"/>
    <s v="School of Architecture, Visual Arts, and Design"/>
  </r>
  <r>
    <n v="81891745"/>
    <s v="Brennan"/>
    <s v="Cosgrove"/>
    <s v="brennandavid.cosgrove@calbaptist.edu"/>
    <s v="California Baptist University"/>
    <d v="2026-03-02T13:15:00"/>
    <d v="2026-03-05T15:10:00"/>
    <n v="771149"/>
    <s v="Civil Engineering"/>
    <s v="Junior"/>
    <n v="0"/>
    <x v="3"/>
    <s v="School of Engineering"/>
  </r>
  <r>
    <n v="81895843"/>
    <s v="Austin"/>
    <s v="De La O"/>
    <s v="austinkai.delao@calbaptist.edu"/>
    <s v="California Baptist University"/>
    <d v="2026-03-02T14:46:00"/>
    <d v="2026-03-05T14:52:00"/>
    <n v="764133"/>
    <s v="Architecture"/>
    <s v="Senior"/>
    <n v="0"/>
    <x v="3"/>
    <s v="School of Architecture, Visual Arts, and Design"/>
  </r>
  <r>
    <n v="81897956"/>
    <s v="Chloe"/>
    <s v="Slemmer"/>
    <s v="chloea.slemmer@calbaptist.edu"/>
    <s v="California Baptist University"/>
    <d v="2026-03-02T15:49:00"/>
    <d v="2026-03-05T13:03:00"/>
    <n v="739816"/>
    <s v="Architecture"/>
    <s v="Masters"/>
    <n v="0"/>
    <x v="3"/>
    <s v="School of Architecture, Visual Arts, and Design"/>
  </r>
  <r>
    <n v="81901843"/>
    <s v="Emma"/>
    <s v="Escobar"/>
    <s v="emmao.escobar@calbaptist.edu"/>
    <s v="California Baptist University"/>
    <d v="2026-03-02T21:06:00"/>
    <d v="2026-03-05T15:10:00"/>
    <n v="775316"/>
    <s v="Architecture"/>
    <s v="Junior"/>
    <n v="0"/>
    <x v="3"/>
    <s v="School of Architecture, Visual Arts, and Design"/>
  </r>
  <r>
    <n v="81943181"/>
    <s v="Luke"/>
    <s v="Marcolesco"/>
    <s v="lukejacob.marcolesco@calbaptist.edu"/>
    <s v="California Baptist University"/>
    <d v="2026-03-04T08:31:00"/>
    <d v="2026-03-05T13:01:00"/>
    <n v="756990"/>
    <s v="Architecture"/>
    <s v="Senior"/>
    <n v="0"/>
    <x v="3"/>
    <s v="School of Architecture, Visual Arts, and Design"/>
  </r>
  <r>
    <n v="81968054"/>
    <s v="Katia"/>
    <s v="Quintero"/>
    <s v="katia.quintero@calbaptist.edu"/>
    <s v="California Baptist University"/>
    <d v="2026-03-04T15:48:00"/>
    <d v="2026-03-05T15:02:00"/>
    <n v="770677"/>
    <s v="Architecture"/>
    <s v="Junior"/>
    <n v="0"/>
    <x v="3"/>
    <s v="School of Architecture, Visual Arts, and Design"/>
  </r>
  <r>
    <n v="81968072"/>
    <s v="Jennifer"/>
    <s v="Camacho"/>
    <s v="jennifer.camacho@calbaptist.edu"/>
    <s v="California Baptist University"/>
    <d v="2026-03-04T15:48:00"/>
    <d v="2026-03-05T15:02:00"/>
    <n v="772048"/>
    <s v="Architecture"/>
    <s v="Junior"/>
    <n v="0"/>
    <x v="3"/>
    <s v="School of Architecture, Visual Arts, and Design"/>
  </r>
  <r>
    <n v="81968712"/>
    <s v="Abigail"/>
    <s v="Garcia"/>
    <s v="abigail.garcia@calbaptist.edu"/>
    <s v="California Baptist University"/>
    <d v="2026-03-04T16:09:00"/>
    <d v="2026-03-05T15:21:00"/>
    <n v="794281"/>
    <s v="Architecture"/>
    <s v="Junior"/>
    <n v="0"/>
    <x v="3"/>
    <s v="School of Architecture, Visual Arts, and Design"/>
  </r>
  <r>
    <n v="81968739"/>
    <s v="Audrey"/>
    <s v="Litteral"/>
    <s v="audreyc.litteral@calbaptist.edu"/>
    <s v="California Baptist University"/>
    <d v="2026-03-04T16:09:00"/>
    <d v="2026-03-05T13:01:00"/>
    <n v="734941"/>
    <s v="Architecture"/>
    <s v="Masters"/>
    <n v="0"/>
    <x v="3"/>
    <s v="School of Architecture, Visual Arts, and Design"/>
  </r>
  <r>
    <n v="81968922"/>
    <s v="Alexy"/>
    <s v="Casas"/>
    <s v="alexygrace.casas@calbaptist.edu"/>
    <s v="California Baptist University"/>
    <d v="2026-03-04T16:16:00"/>
    <d v="2026-03-05T14:58:00"/>
    <n v="772239"/>
    <s v="Architecture"/>
    <s v="Senior"/>
    <n v="0"/>
    <x v="3"/>
    <s v="School of Architecture, Visual Arts, and Design"/>
  </r>
  <r>
    <n v="81968960"/>
    <s v="Juliana"/>
    <s v="Barillas"/>
    <s v="julianabella.barillas@calbaptist.edu"/>
    <s v="California Baptist University"/>
    <d v="2026-03-04T16:18:00"/>
    <d v="2026-03-05T14:58:00"/>
    <n v="774259"/>
    <s v="Architecture"/>
    <s v="Junior"/>
    <n v="0"/>
    <x v="3"/>
    <s v="School of Architecture, Visual Arts, and Design"/>
  </r>
  <r>
    <n v="81968991"/>
    <s v="Maya"/>
    <s v="Adrian"/>
    <s v="maya.adrian@calbaptist.edu"/>
    <s v="California Baptist University"/>
    <d v="2026-03-04T16:19:00"/>
    <d v="2026-03-05T14:59:00"/>
    <n v="804187"/>
    <s v="Architecture"/>
    <s v="Senior"/>
    <n v="0"/>
    <x v="3"/>
    <s v="School of Architecture, Visual Arts, and Design"/>
  </r>
  <r>
    <n v="81969033"/>
    <s v="Nazaire"/>
    <s v="LeBlanc"/>
    <s v="nazaireanthony.leblanc@calbaptist.edu"/>
    <s v="California Baptist University"/>
    <d v="2026-03-04T16:22:00"/>
    <d v="2026-03-05T13:01:00"/>
    <n v="765170"/>
    <s v="Architecture"/>
    <s v="Senior"/>
    <n v="0"/>
    <x v="3"/>
    <s v="School of Architecture, Visual Arts, and Design"/>
  </r>
  <r>
    <n v="81969111"/>
    <s v="Juan"/>
    <s v="Rodriguez"/>
    <s v="juanantonio.rodriguez@calbaptist.edu"/>
    <s v="California Baptist University"/>
    <d v="2026-03-04T16:27:00"/>
    <d v="2026-03-05T13:01:00"/>
    <n v="746051"/>
    <s v="Architecture"/>
    <s v="Masters"/>
    <n v="0"/>
    <x v="3"/>
    <s v="School of Architecture, Visual Arts, and Design"/>
  </r>
  <r>
    <n v="81969326"/>
    <s v="Anna"/>
    <s v="Miller"/>
    <s v="annajane.miller@calbaptist.edu"/>
    <s v="California Baptist University"/>
    <d v="2026-03-04T16:39:00"/>
    <d v="2026-03-05T13:51:00"/>
    <n v="756718"/>
    <s v="Architecture"/>
    <s v="Senior"/>
    <n v="0"/>
    <x v="3"/>
    <s v="School of Architecture, Visual Arts, and Design"/>
  </r>
  <r>
    <n v="81969595"/>
    <s v="Giovanny"/>
    <s v="Alvarez"/>
    <s v="giovannyalexandro.alvarez@calbaptist.edu"/>
    <s v="California Baptist University"/>
    <d v="2026-03-04T17:02:00"/>
    <d v="2026-03-05T15:33:00"/>
    <n v="770900"/>
    <s v="Architecture"/>
    <s v="Senior"/>
    <n v="0"/>
    <x v="3"/>
    <s v="School of Architecture, Visual Arts, and Design"/>
  </r>
  <r>
    <n v="81969668"/>
    <s v="Tristen"/>
    <s v="Promer"/>
    <s v="tristendaniel.promer@calbaptist.edu"/>
    <s v="California Baptist University"/>
    <d v="2026-03-04T17:07:00"/>
    <d v="2026-03-05T15:09:00"/>
    <n v="781367"/>
    <s v="Architecture"/>
    <s v="Senior"/>
    <n v="0"/>
    <x v="3"/>
    <s v="School of Architecture, Visual Arts, and Design"/>
  </r>
  <r>
    <n v="81969704"/>
    <s v="Samantha"/>
    <s v="Jung"/>
    <s v="samanthafaith.jung@calbaptist.edu"/>
    <s v="California Baptist University"/>
    <d v="2026-03-04T17:10:00"/>
    <d v="2026-03-05T14:15:00"/>
    <n v="789167"/>
    <s v="Architecture"/>
    <s v="Junior"/>
    <n v="0"/>
    <x v="3"/>
    <s v="School of Architecture, Visual Arts, and Design"/>
  </r>
  <r>
    <n v="81970135"/>
    <s v="Jimmy"/>
    <s v="Maceda"/>
    <s v="jimmy.maceda@calbaptist.edu"/>
    <s v="California Baptist University"/>
    <d v="2026-03-04T17:45:00"/>
    <d v="2026-03-05T14:52:00"/>
    <n v="794093"/>
    <s v="Architecture"/>
    <s v="Senior"/>
    <n v="0"/>
    <x v="3"/>
    <s v="School of Architecture, Visual Arts, and Design"/>
  </r>
  <r>
    <n v="81971051"/>
    <s v="Oscar"/>
    <s v="Ruiz"/>
    <s v="oscar.ruiz@calbaptist.edu"/>
    <s v="California Baptist University"/>
    <d v="2026-03-04T19:16:00"/>
    <d v="2026-03-05T15:33:00"/>
    <n v="773665"/>
    <s v="Architecture"/>
    <s v="Senior"/>
    <n v="0"/>
    <x v="3"/>
    <s v="School of Architecture, Visual Arts, and Design"/>
  </r>
  <r>
    <n v="81971054"/>
    <s v="Jose"/>
    <s v="Rojas Jr"/>
    <s v="jose.rojasjr@calbaptist.edu"/>
    <s v="California Baptist University"/>
    <d v="2026-03-04T19:16:00"/>
    <d v="2026-03-05T15:36:00"/>
    <n v="774032"/>
    <s v="Architecture"/>
    <s v="Junior"/>
    <n v="0"/>
    <x v="3"/>
    <s v="School of Architecture, Visual Arts, and Design"/>
  </r>
  <r>
    <n v="81971061"/>
    <s v="Matthew"/>
    <s v="Luevano"/>
    <s v="matthewgiovanni.luevano@calbaptist.edu"/>
    <s v="California Baptist University"/>
    <d v="2026-03-04T19:17:00"/>
    <d v="2026-03-05T15:36:00"/>
    <n v="777018"/>
    <s v="Architecture"/>
    <s v="Junior"/>
    <n v="0"/>
    <x v="3"/>
    <s v="School of Architecture, Visual Arts, and Design"/>
  </r>
  <r>
    <n v="81972023"/>
    <s v="Daphne"/>
    <s v="Bird"/>
    <s v="daphnes.bird@calbaptist.edu"/>
    <s v="California Baptist University"/>
    <d v="2026-03-04T21:39:00"/>
    <d v="2026-03-05T13:15:00"/>
    <n v="763389"/>
    <s v="Architecture"/>
    <s v="Senior"/>
    <n v="0"/>
    <x v="3"/>
    <s v="School of Architecture, Visual Arts, and Design"/>
  </r>
  <r>
    <n v="81972149"/>
    <s v="Gaven"/>
    <s v="McGhee"/>
    <s v="gavendavid.mcghee@calbaptist.edu"/>
    <s v="California Baptist University"/>
    <d v="2026-03-04T22:07:00"/>
    <d v="2026-03-05T12:56:00"/>
    <n v="713370"/>
    <s v="Architecture"/>
    <s v="Masters"/>
    <n v="0"/>
    <x v="3"/>
    <s v="School of Architecture, Visual Arts, and Design"/>
  </r>
  <r>
    <n v="81972764"/>
    <s v="Dayana"/>
    <s v="Toledo"/>
    <s v="dayananichole.toledo@calbaptist.edu"/>
    <s v="California Baptist University"/>
    <d v="2026-03-05T03:24:00"/>
    <d v="2026-03-05T13:09:00"/>
    <n v="749638"/>
    <s v="Architecture"/>
    <s v="Masters"/>
    <n v="0"/>
    <x v="3"/>
    <s v="School of Architecture, Visual Arts, and Design"/>
  </r>
  <r>
    <n v="81973915"/>
    <s v="Aly"/>
    <s v="Lara"/>
    <s v="alyssiavictoria.lara@calbaptist.edu"/>
    <s v="California Baptist University"/>
    <d v="2026-03-05T06:27:00"/>
    <d v="2026-03-05T14:59:00"/>
    <n v="780330"/>
    <s v="Architecture"/>
    <s v="Junior"/>
    <n v="0"/>
    <x v="3"/>
    <s v="School of Architecture, Visual Arts, and Design"/>
  </r>
  <r>
    <n v="81977517"/>
    <s v="Erik"/>
    <s v="O Pesqueda"/>
    <s v="erik.opesqueda@calbaptist.edu"/>
    <s v="California Baptist University"/>
    <d v="2026-03-05T08:40:00"/>
    <d v="2026-03-05T14:55:00"/>
    <n v="771331"/>
    <s v="Architecture"/>
    <s v="Senior"/>
    <n v="0"/>
    <x v="3"/>
    <s v="School of Architecture, Visual Arts, and Design"/>
  </r>
  <r>
    <n v="81977775"/>
    <s v="Idannia"/>
    <s v="Arriaga"/>
    <s v="idanniaivette.arriaga@calbaptist.edu"/>
    <s v="California Baptist University"/>
    <d v="2026-03-05T08:49:00"/>
    <d v="2026-03-05T14:00:00"/>
    <n v="790773"/>
    <s v="Architecture"/>
    <s v="Senior"/>
    <n v="0"/>
    <x v="3"/>
    <s v="School of Architecture, Visual Arts, and Design"/>
  </r>
  <r>
    <n v="81979960"/>
    <s v="McLane"/>
    <s v="Edge"/>
    <s v="mclanedearing.edge@calbaptist.edu"/>
    <s v="California Baptist University"/>
    <d v="2026-03-05T09:34:00"/>
    <d v="2026-03-05T12:38:00"/>
    <n v="735084"/>
    <s v="Architecture"/>
    <s v="Masters"/>
    <n v="0"/>
    <x v="3"/>
    <s v="School of Architecture, Visual Arts, and Design"/>
  </r>
  <r>
    <n v="81985565"/>
    <s v="Nathaniel"/>
    <s v="Fister"/>
    <s v="nathanielryan.fister@calbaptist.edu"/>
    <s v="California Baptist University"/>
    <d v="2026-03-05T11:37:00"/>
    <d v="2026-03-05T12:56:00"/>
    <n v="735040"/>
    <s v="Architecture"/>
    <s v="Masters"/>
    <n v="0"/>
    <x v="3"/>
    <s v="School of Architecture, Visual Arts, and Design"/>
  </r>
  <r>
    <n v="81988989"/>
    <s v="Martin"/>
    <s v="Calvillo"/>
    <s v="martinroberto.calvillo@calbaptist.edu"/>
    <s v="California Baptist University"/>
    <m/>
    <d v="2026-03-05T13:01:00"/>
    <n v="752465"/>
    <s v="Architecture"/>
    <s v="Masters"/>
    <n v="0"/>
    <x v="3"/>
    <s v="School of Architecture, Visual Arts, and Design"/>
  </r>
  <r>
    <n v="81989011"/>
    <s v="Francesca"/>
    <s v="Arredondo Henry"/>
    <s v="francescanicole.arredondohenry@calbaptist.edu"/>
    <s v="California Baptist University"/>
    <m/>
    <d v="2026-03-05T13:01:00"/>
    <n v="740541"/>
    <s v="Architecture"/>
    <s v="Masters"/>
    <n v="0"/>
    <x v="3"/>
    <s v="School of Architecture, Visual Arts, and Design"/>
  </r>
  <r>
    <n v="81989018"/>
    <s v="Nikolas"/>
    <s v="Kaiser"/>
    <s v="nikolaskeelan.kaiser@calbaptist.edu"/>
    <s v="California Baptist University"/>
    <m/>
    <d v="2026-03-05T13:01:00"/>
    <n v="708845"/>
    <s v="Architecture"/>
    <s v="Masters"/>
    <n v="0"/>
    <x v="3"/>
    <s v="School of Architecture, Visual Arts, and Design"/>
  </r>
  <r>
    <n v="81989026"/>
    <s v="Bianca"/>
    <s v="Ortiz"/>
    <s v="biancamarie.ortiz@calbaptist.edu"/>
    <s v="California Baptist University"/>
    <m/>
    <d v="2026-03-05T13:02:00"/>
    <n v="757483"/>
    <s v="Architecture"/>
    <s v="Masters"/>
    <n v="0"/>
    <x v="3"/>
    <s v="School of Architecture, Visual Arts, and Design"/>
  </r>
  <r>
    <n v="81989132"/>
    <s v="Khalila"/>
    <s v="Valdez"/>
    <s v="khalilajeslyn.valdez@calbaptist.edu"/>
    <s v="California Baptist University"/>
    <m/>
    <d v="2026-03-05T13:05:00"/>
    <n v="750140"/>
    <s v="Architecture"/>
    <s v="Masters"/>
    <n v="0"/>
    <x v="3"/>
    <s v="School of Architecture, Visual Arts, and Design"/>
  </r>
  <r>
    <n v="81989135"/>
    <s v="Alec"/>
    <s v="Berghorst"/>
    <s v="alecj.berghorst@calbaptist.edu"/>
    <s v="California Baptist University"/>
    <m/>
    <d v="2026-03-05T13:05:00"/>
    <n v="740280"/>
    <s v="Architecture"/>
    <s v="Masters"/>
    <n v="0"/>
    <x v="3"/>
    <s v="School of Architecture, Visual Arts, and Design"/>
  </r>
  <r>
    <n v="81989199"/>
    <s v="Allyson"/>
    <s v="McCormick"/>
    <s v="allysongayl.mccormick@calbaptist.edu"/>
    <s v="California Baptist University"/>
    <m/>
    <d v="2026-03-05T13:06:00"/>
    <n v="735312"/>
    <s v="Architecture"/>
    <s v="Masters"/>
    <n v="0"/>
    <x v="3"/>
    <s v="School of Architecture, Visual Arts, and Design"/>
  </r>
  <r>
    <n v="81989277"/>
    <s v="Gabriela"/>
    <s v="Valero"/>
    <s v="gabrielae.valero@calbaptist.edu"/>
    <s v="California Baptist University"/>
    <m/>
    <d v="2026-03-05T13:07:00"/>
    <n v="726216"/>
    <s v="Architecture"/>
    <s v="Masters"/>
    <n v="0"/>
    <x v="3"/>
    <s v="School of Architecture, Visual Arts, and Design"/>
  </r>
  <r>
    <n v="81989347"/>
    <s v="Ricardo"/>
    <s v="Vargas-Silva"/>
    <s v="ricardo.vargassilva@calbaptist.edu"/>
    <s v="California Baptist University"/>
    <m/>
    <d v="2026-03-05T13:09:00"/>
    <n v="741216"/>
    <s v="Architecture"/>
    <s v="Masters"/>
    <n v="0"/>
    <x v="3"/>
    <s v="School of Architecture, Visual Arts, and Design"/>
  </r>
  <r>
    <n v="81989394"/>
    <s v="Elianne"/>
    <s v="Wang"/>
    <s v="743452@calbaptist.edu"/>
    <s v="California Baptist University"/>
    <m/>
    <d v="2026-03-05T13:09:00"/>
    <s v="743452@calbaptist.edu"/>
    <s v="Interior Design"/>
    <m/>
    <n v="0"/>
    <x v="3"/>
    <s v="School of Architecture, Visual Arts, and Design"/>
  </r>
  <r>
    <n v="81989449"/>
    <s v="Rania"/>
    <s v="Vace"/>
    <s v="rania.vace@calbaptist.edu"/>
    <s v="California Baptist University"/>
    <m/>
    <d v="2026-03-05T13:11:00"/>
    <n v="748192"/>
    <s v="Architecture"/>
    <s v="Masters"/>
    <n v="0"/>
    <x v="3"/>
    <s v="School of Architecture, Visual Arts, and Design"/>
  </r>
  <r>
    <n v="81989643"/>
    <s v="Sarah"/>
    <s v="Schober"/>
    <s v="sarahcatherine.schober@calbaptist.edu"/>
    <s v="California Baptist University"/>
    <m/>
    <d v="2026-03-05T13:17:00"/>
    <n v="748181"/>
    <s v="Architecture"/>
    <s v="Masters"/>
    <n v="0"/>
    <x v="3"/>
    <s v="School of Architecture, Visual Arts, and Design"/>
  </r>
  <r>
    <n v="81989694"/>
    <s v="Alexa"/>
    <s v="Adams"/>
    <s v="alexalynn.adams@calbaptist.edu"/>
    <s v="California Baptist University"/>
    <m/>
    <d v="2026-03-05T13:18:00"/>
    <n v="759525"/>
    <s v="Architecture"/>
    <s v="Senior"/>
    <n v="0"/>
    <x v="3"/>
    <s v="School of Architecture, Visual Arts, and Design"/>
  </r>
  <r>
    <n v="81989702"/>
    <s v="Haylen"/>
    <s v="Hyon"/>
    <s v="haylen.hyon@calbaptist.edu"/>
    <s v="California Baptist University"/>
    <m/>
    <d v="2026-03-05T13:18:00"/>
    <n v="768904"/>
    <s v="Architecture"/>
    <s v="Senior"/>
    <n v="0"/>
    <x v="3"/>
    <s v="School of Architecture, Visual Arts, and Design"/>
  </r>
  <r>
    <n v="81989708"/>
    <s v="Sandrine"/>
    <s v="Rouhana"/>
    <s v="sandrine.rouhana@calbaptist.edu"/>
    <s v="California Baptist University"/>
    <m/>
    <d v="2026-03-05T13:18:00"/>
    <n v="765252"/>
    <s v="Architecture"/>
    <s v="Senior"/>
    <n v="0"/>
    <x v="3"/>
    <s v="School of Architecture, Visual Arts, and Design"/>
  </r>
  <r>
    <n v="81989762"/>
    <s v="Jose"/>
    <s v="Estenoz Martiz"/>
    <s v="joseorlando.estenozmartiz@calbaptist.edu"/>
    <s v="California Baptist University"/>
    <m/>
    <d v="2026-03-05T13:20:00"/>
    <n v="723022"/>
    <s v="Architecture"/>
    <s v="Masters"/>
    <n v="0"/>
    <x v="3"/>
    <s v="School of Architecture, Visual Arts, and Design"/>
  </r>
  <r>
    <n v="81989777"/>
    <s v="Bryan"/>
    <s v="Lopez"/>
    <s v="bryanalexis.lopez@calbaptist.edu"/>
    <s v="California Baptist University"/>
    <m/>
    <d v="2026-03-05T13:21:00"/>
    <n v="763788"/>
    <s v="Architecture"/>
    <s v="Senior"/>
    <n v="0"/>
    <x v="3"/>
    <s v="School of Architecture, Visual Arts, and Design"/>
  </r>
  <r>
    <n v="81989801"/>
    <s v="Shaelynn"/>
    <s v="Voigts"/>
    <s v="shaelynns.voigts@calbaptist.edu"/>
    <s v="California Baptist University"/>
    <m/>
    <d v="2026-03-05T13:22:00"/>
    <n v="743426"/>
    <s v="Architecture"/>
    <s v="Masters"/>
    <n v="0"/>
    <x v="3"/>
    <s v="School of Architecture, Visual Arts, and Design"/>
  </r>
  <r>
    <n v="81989814"/>
    <s v="Huesen"/>
    <s v="Paul"/>
    <s v="paultyler.huesen@calbaptist.edu"/>
    <s v="California Baptist University"/>
    <m/>
    <d v="2026-03-05T13:22:00"/>
    <n v="810644"/>
    <s v="Civil Engineering"/>
    <s v="Junior"/>
    <n v="0"/>
    <x v="3"/>
    <s v="School of Engineering"/>
  </r>
  <r>
    <n v="81989855"/>
    <s v="Miranda"/>
    <s v="Eddins"/>
    <s v="mirandac.eddins@calbaptist.edu"/>
    <s v="California Baptist University"/>
    <m/>
    <d v="2026-03-05T13:24:00"/>
    <n v="750834"/>
    <s v="Architecture"/>
    <s v="Masters"/>
    <n v="0"/>
    <x v="3"/>
    <s v="School of Architecture, Visual Arts, and Design"/>
  </r>
  <r>
    <n v="81989903"/>
    <s v="Jasmine"/>
    <s v="Mendenhall"/>
    <s v="jasminen.mendenhall@calbaptist.edu"/>
    <s v="California Baptist University"/>
    <m/>
    <d v="2026-03-05T13:26:00"/>
    <n v="795627"/>
    <s v="Interior Design"/>
    <s v="Sophomore"/>
    <n v="0"/>
    <x v="3"/>
    <s v="School of Architecture, Visual Arts, and Design"/>
  </r>
  <r>
    <n v="81990530"/>
    <s v="Ennis"/>
    <s v="Lennear"/>
    <s v="ennisjoseph.lennear@calbaptist.edu"/>
    <s v="California Baptist University"/>
    <m/>
    <d v="2026-03-05T13:44:00"/>
    <n v="806568"/>
    <s v="Architecture"/>
    <s v="Freshman"/>
    <n v="0"/>
    <x v="3"/>
    <s v="School of Architecture, Visual Arts, and Design"/>
  </r>
  <r>
    <n v="81990968"/>
    <s v="Andrea"/>
    <s v="Martinez"/>
    <s v="andreanatalia.martinez@calbaptist.edu"/>
    <s v="California Baptist University"/>
    <m/>
    <d v="2026-03-05T13:55:00"/>
    <n v="690621"/>
    <s v="Architecture"/>
    <s v="Senior"/>
    <n v="0"/>
    <x v="3"/>
    <s v="School of Architecture, Visual Arts, and Design"/>
  </r>
  <r>
    <n v="81991158"/>
    <s v="Reetvy"/>
    <s v="Patel"/>
    <s v="reetvyhiren.patel@calbaptist.edu"/>
    <s v="California Baptist University"/>
    <m/>
    <d v="2026-03-05T14:00:00"/>
    <n v="767433"/>
    <s v="Architecture"/>
    <s v="Senior"/>
    <n v="0"/>
    <x v="3"/>
    <s v="School of Architecture, Visual Arts, and Design"/>
  </r>
  <r>
    <n v="81991787"/>
    <s v="Pricilla"/>
    <s v="Lopez"/>
    <s v="pricillalynn.lopez@calbaptist.edu"/>
    <s v="California Baptist University"/>
    <m/>
    <d v="2026-03-05T14:23:00"/>
    <n v="805057"/>
    <s v="Architecture"/>
    <s v="Freshman"/>
    <n v="0"/>
    <x v="3"/>
    <s v="School of Architecture, Visual Arts, and Design"/>
  </r>
  <r>
    <n v="81991927"/>
    <s v="Johnmark"/>
    <s v="Mendoza"/>
    <s v="johnmark.mendoza@calbaptist.edu"/>
    <s v="California Baptist University"/>
    <m/>
    <d v="2026-03-05T14:30:00"/>
    <n v="656640"/>
    <s v="Architecture"/>
    <s v="Masters"/>
    <n v="0"/>
    <x v="3"/>
    <s v="School of Architecture, Visual Arts, and Design"/>
  </r>
  <r>
    <n v="81992318"/>
    <s v="Rodrigo"/>
    <s v="Padilla"/>
    <s v="rodrigorito.padilla@calbaptist.edu"/>
    <s v="California Baptist University"/>
    <m/>
    <d v="2026-03-05T14:50:00"/>
    <n v="743273"/>
    <s v="Architecture"/>
    <s v="Senior"/>
    <n v="0"/>
    <x v="3"/>
    <s v="School of Architecture, Visual Arts, and Design"/>
  </r>
  <r>
    <n v="81992472"/>
    <s v="Christopher"/>
    <s v="Bass"/>
    <s v="christophersantiago.bass@calbaptist.edu"/>
    <s v="California Baptist University"/>
    <m/>
    <d v="2026-03-05T14:59:00"/>
    <n v="775845"/>
    <s v="Architecture"/>
    <s v="Junior"/>
    <n v="0"/>
    <x v="3"/>
    <s v="School of Architecture, Visual Arts, and Design"/>
  </r>
  <r>
    <n v="81992489"/>
    <s v="Luke"/>
    <s v="Hall"/>
    <s v="lukej.hall@calbaptist.edu"/>
    <s v="California Baptist University"/>
    <m/>
    <d v="2026-03-05T14:59:00"/>
    <n v="776380"/>
    <s v="Architecture"/>
    <s v="Junior"/>
    <n v="0"/>
    <x v="3"/>
    <s v="School of Architecture, Visual Arts, and Design"/>
  </r>
  <r>
    <n v="81992530"/>
    <s v="Leopoldo"/>
    <s v="Martinez Ramirez"/>
    <s v="leopoldodejesus.martinezramirez@calbaptist.edu"/>
    <s v="California Baptist University"/>
    <m/>
    <d v="2026-03-05T15:01:00"/>
    <n v="770837"/>
    <s v="Architecture"/>
    <s v="Junior"/>
    <n v="0"/>
    <x v="3"/>
    <s v="School of Architecture, Visual Arts, and Design"/>
  </r>
  <r>
    <n v="81992537"/>
    <s v="Alejandro"/>
    <s v="Cruz"/>
    <s v="alejandromanuel.cruz@calbaptist.edu"/>
    <s v="California Baptist University"/>
    <m/>
    <d v="2026-03-05T15:01:00"/>
    <n v="768145"/>
    <s v="Architecture"/>
    <s v="Senior"/>
    <n v="0"/>
    <x v="3"/>
    <s v="School of Architecture, Visual Arts, and Design"/>
  </r>
  <r>
    <n v="81992564"/>
    <s v="Samantha"/>
    <s v="Barcelo"/>
    <s v="samanthaj.barcelo@calbaptist.edu"/>
    <s v="California Baptist University"/>
    <m/>
    <d v="2026-03-05T15:02:00"/>
    <n v="777651"/>
    <s v="Architecture"/>
    <s v="Junior"/>
    <n v="0"/>
    <x v="3"/>
    <s v="School of Architecture, Visual Arts, and Design"/>
  </r>
  <r>
    <n v="81992603"/>
    <s v="Maxwell"/>
    <s v="Clements"/>
    <s v="maxwellvaughn.clements@calbaptist.edu"/>
    <s v="California Baptist University"/>
    <m/>
    <d v="2026-03-05T15:04:00"/>
    <n v="776536"/>
    <s v="Architecture"/>
    <s v="Junior"/>
    <n v="0"/>
    <x v="3"/>
    <s v="School of Architecture, Visual Arts, and Design"/>
  </r>
  <r>
    <n v="81992609"/>
    <s v="Gavin"/>
    <s v="Baker"/>
    <s v="gavinjacob.baker@calbaptist.edu"/>
    <s v="California Baptist University"/>
    <m/>
    <d v="2026-03-05T15:04:00"/>
    <n v="774817"/>
    <s v="Architecture"/>
    <s v="Junior"/>
    <n v="0"/>
    <x v="3"/>
    <s v="School of Architecture, Visual Arts, and Design"/>
  </r>
  <r>
    <n v="81992659"/>
    <s v="Amador"/>
    <s v="Vega"/>
    <s v="amadornicholas.vega@calbaptist.edu"/>
    <s v="California Baptist University"/>
    <m/>
    <d v="2026-03-05T15:06:00"/>
    <n v="760937"/>
    <s v="Architecture"/>
    <s v="Senior"/>
    <n v="0"/>
    <x v="3"/>
    <s v="School of Architecture, Visual Arts, and Design"/>
  </r>
  <r>
    <n v="81992669"/>
    <s v="Ryan"/>
    <s v="Macias"/>
    <s v="ryansean.macias@calbaptist.edu"/>
    <s v="California Baptist University"/>
    <m/>
    <d v="2026-03-05T15:07:00"/>
    <n v="774083"/>
    <s v="Architecture"/>
    <s v="Senior"/>
    <n v="0"/>
    <x v="3"/>
    <s v="School of Architecture, Visual Arts, and Design"/>
  </r>
  <r>
    <n v="81992709"/>
    <s v="Monica"/>
    <s v="Anis"/>
    <s v="monicamohsen.anis@calbaptist.edu"/>
    <s v="California Baptist University"/>
    <m/>
    <d v="2026-03-05T15:09:00"/>
    <n v="787848"/>
    <s v="Architecture"/>
    <s v="Senior"/>
    <n v="0"/>
    <x v="3"/>
    <s v="School of Architecture, Visual Arts, and Design"/>
  </r>
  <r>
    <n v="81992782"/>
    <s v="Troy"/>
    <s v="Riley"/>
    <s v="troy.riley@calbaptist.edu"/>
    <s v="California Baptist University"/>
    <m/>
    <d v="2026-03-05T15:13:00"/>
    <n v="810631"/>
    <s v="Architecture"/>
    <s v="Junior"/>
    <n v="0"/>
    <x v="3"/>
    <s v="School of Architecture, Visual Arts, and Design"/>
  </r>
  <r>
    <n v="81992806"/>
    <s v="Gisele"/>
    <s v="Durkin"/>
    <s v="giseledavina.durkin@calbaptist.edu"/>
    <s v="California Baptist University"/>
    <m/>
    <d v="2026-03-05T15:15:00"/>
    <n v="775224"/>
    <s v="Architecture"/>
    <s v="Senior"/>
    <n v="0"/>
    <x v="3"/>
    <s v="School of Architecture, Visual Arts, and Design"/>
  </r>
  <r>
    <n v="81992812"/>
    <s v="Andrea"/>
    <s v="Marquez"/>
    <s v="andreal.marquez@calbaptist.edu"/>
    <s v="California Baptist University"/>
    <m/>
    <d v="2026-03-05T15:15:00"/>
    <n v="776247"/>
    <s v="Architecture"/>
    <s v="Senior"/>
    <n v="0"/>
    <x v="3"/>
    <s v="School of Architecture, Visual Arts, and Design"/>
  </r>
  <r>
    <n v="81992820"/>
    <s v="Lisa"/>
    <s v="Winchell"/>
    <s v="lisaelizabeth.winchell@calbaptist.edu"/>
    <s v="California Baptist University"/>
    <m/>
    <d v="2026-03-05T15:16:00"/>
    <n v="775478"/>
    <s v="Architecture"/>
    <s v="Junior"/>
    <n v="0"/>
    <x v="3"/>
    <s v="School of Architecture, Visual Arts, and Design"/>
  </r>
  <r>
    <n v="81992873"/>
    <s v="Adriell"/>
    <s v="Ramos"/>
    <s v="adriellsatryadhira.ramos@calbaptist.edu"/>
    <s v="California Baptist University"/>
    <m/>
    <d v="2026-03-05T15:20:00"/>
    <n v="790994"/>
    <s v="Architecture"/>
    <s v="Sophomore"/>
    <n v="0"/>
    <x v="3"/>
    <s v="School of Architecture, Visual Arts, and Design"/>
  </r>
  <r>
    <n v="81992878"/>
    <s v="Dean"/>
    <s v="Muller Peleo"/>
    <s v="deanfrances.mullerpeleo@calbaptist.edu"/>
    <s v="California Baptist University"/>
    <m/>
    <d v="2026-03-05T15:20:00"/>
    <n v="787422"/>
    <s v="Architecture"/>
    <s v="Sophomore"/>
    <n v="0"/>
    <x v="3"/>
    <s v="School of Architecture, Visual Arts, and Design"/>
  </r>
  <r>
    <n v="81992880"/>
    <s v="Edmar"/>
    <s v="Hernandez"/>
    <s v="edmara.hernandez@calbaptist.edu"/>
    <s v="California Baptist University"/>
    <m/>
    <d v="2026-03-05T15:20:00"/>
    <n v="793505"/>
    <s v="Architecture"/>
    <s v="Sophomore"/>
    <n v="0"/>
    <x v="3"/>
    <s v="School of Architecture, Visual Arts, and Design"/>
  </r>
  <r>
    <n v="81992889"/>
    <s v="Jaydon"/>
    <s v="Miller"/>
    <s v="jaydon.miller@calbaptist.edu"/>
    <s v="California Baptist University"/>
    <m/>
    <d v="2026-03-05T15:21:00"/>
    <n v="805341"/>
    <s v="Architecture"/>
    <s v="Senior"/>
    <n v="0"/>
    <x v="3"/>
    <s v="School of Architecture, Visual Arts, and Design"/>
  </r>
  <r>
    <n v="81992914"/>
    <s v="Brian"/>
    <s v="Atsma"/>
    <s v="brianray.atsma@calbaptist.edu"/>
    <s v="California Baptist University"/>
    <m/>
    <d v="2026-03-05T15:22:00"/>
    <n v="772729"/>
    <s v="Architecture"/>
    <s v="Junior"/>
    <n v="0"/>
    <x v="3"/>
    <s v="School of Architecture, Visual Arts, and Design"/>
  </r>
  <r>
    <n v="81993066"/>
    <s v="Kyle"/>
    <s v="Lemon"/>
    <s v="kylealexander.lemon@calbaptist.edu"/>
    <s v="California Baptist University"/>
    <m/>
    <d v="2026-03-05T15:34:00"/>
    <n v="762698"/>
    <s v="Architecture"/>
    <s v="Senior"/>
    <n v="0"/>
    <x v="3"/>
    <s v="School of Architecture, Visual Arts, and Design"/>
  </r>
  <r>
    <n v="81993069"/>
    <s v="Hannah"/>
    <s v="Ma"/>
    <s v="hannahkawai.ma@calbaptist.edu"/>
    <s v="California Baptist University"/>
    <m/>
    <d v="2026-03-05T15:34:00"/>
    <n v="757457"/>
    <s v="Interior Design"/>
    <s v="Senior"/>
    <n v="0"/>
    <x v="3"/>
    <s v="School of Architecture, Visual Arts, and Design"/>
  </r>
  <r>
    <n v="81993085"/>
    <s v="Diana"/>
    <s v="Sandoval"/>
    <s v="diana.sandoval@calbaptist.edu"/>
    <s v="California Baptist University"/>
    <m/>
    <d v="2026-03-05T15:35:00"/>
    <n v="759818"/>
    <s v="Architecture"/>
    <s v="Senior"/>
    <n v="0"/>
    <x v="3"/>
    <s v="School of Architecture, Visual Arts, and Design"/>
  </r>
  <r>
    <n v="81993428"/>
    <s v="Joshua"/>
    <s v="Romero"/>
    <s v="joshua.romero@calbaptist.edu"/>
    <s v="California Baptist University"/>
    <m/>
    <d v="2026-03-05T15:56:00"/>
    <n v="756926"/>
    <s v="Architecture"/>
    <s v="Senior"/>
    <n v="0"/>
    <x v="3"/>
    <s v="School of Architecture, Visual Arts, and Design"/>
  </r>
  <r>
    <n v="81993445"/>
    <s v="Steven"/>
    <s v="Bothof"/>
    <s v="stevengerrit.bothof@calbaptist.edu"/>
    <s v="California Baptist University"/>
    <m/>
    <d v="2026-03-05T15:57:00"/>
    <n v="775827"/>
    <s v="Architecture"/>
    <s v="Senior"/>
    <n v="0"/>
    <x v="3"/>
    <s v="School of Architecture, Visual Arts, and Design"/>
  </r>
  <r>
    <n v="81993465"/>
    <s v="Emilie"/>
    <s v="Salazar"/>
    <s v="emiliem.salazar@calbaptist.edu"/>
    <s v="California Baptist University"/>
    <m/>
    <d v="2026-03-05T15:58:00"/>
    <n v="798500"/>
    <s v="Architecture"/>
    <s v="Freshman"/>
    <n v="0"/>
    <x v="3"/>
    <s v="School of Architecture, Visual Arts, and Design"/>
  </r>
  <r>
    <n v="81993507"/>
    <s v="Ethan"/>
    <s v="Yepez"/>
    <s v="ethanlukas.yepez@calbaptist.edu"/>
    <s v="California Baptist University"/>
    <m/>
    <d v="2026-03-05T16:01:00"/>
    <n v="812476"/>
    <s v="Construction Management"/>
    <s v="Sophomore"/>
    <n v="0"/>
    <x v="3"/>
    <s v="School of Engineering"/>
  </r>
  <r>
    <n v="81993561"/>
    <s v="Precious"/>
    <s v="Dondiego"/>
    <s v="precious.dondiego@calbaptist.edu"/>
    <s v="California Baptist University"/>
    <m/>
    <d v="2026-03-05T16:03:00"/>
    <n v="765598"/>
    <s v="Interior Design"/>
    <s v="Senior"/>
    <n v="0"/>
    <x v="3"/>
    <s v="School of Architecture, Visual Arts, and Design"/>
  </r>
  <r>
    <n v="81993641"/>
    <s v="Brittany"/>
    <s v="Hernandez"/>
    <s v="brittany.hernandez@calbaptist.edu"/>
    <s v="California Baptist University"/>
    <m/>
    <d v="2026-03-05T16:10:00"/>
    <n v="756589"/>
    <s v="Interior Design"/>
    <s v="Senior"/>
    <n v="0"/>
    <x v="3"/>
    <s v="School of Architecture, Visual Arts, and Design"/>
  </r>
  <r>
    <n v="81993799"/>
    <s v="Diego"/>
    <s v="Sanchez"/>
    <s v="diego.sanchez3@calbaptist.edu"/>
    <s v="California Baptist University"/>
    <m/>
    <d v="2026-03-05T16:23:00"/>
    <n v="806390"/>
    <s v="Architecture"/>
    <s v="Senior"/>
    <n v="0"/>
    <x v="3"/>
    <s v="School of Architecture, Visual Arts, and Design"/>
  </r>
  <r>
    <n v="81993867"/>
    <s v="Jennifer"/>
    <s v="Forde"/>
    <s v="jenniferleonorahannah.forde@calbaptist.edu"/>
    <s v="California Baptist University"/>
    <m/>
    <d v="2026-03-05T16:28:00"/>
    <n v="796574"/>
    <s v="Architecture"/>
    <s v="Senior"/>
    <n v="0"/>
    <x v="3"/>
    <s v="School of Architecture, Visual Arts, and Design"/>
  </r>
  <r>
    <n v="81994026"/>
    <s v="Jermaine"/>
    <s v="Martin"/>
    <s v="jermainedamingus.martin@calbaptist.edu"/>
    <s v="California Baptist University"/>
    <m/>
    <d v="2026-03-05T16:41:00"/>
    <n v="748818"/>
    <s v="Architecture"/>
    <s v="Senior"/>
    <n v="0"/>
    <x v="3"/>
    <s v="School of Architecture, Visual Arts, and Design"/>
  </r>
  <r>
    <n v="81994169"/>
    <s v="ShaRena"/>
    <s v="Steeple"/>
    <s v="sharenab.steeple@calbaptist.edu"/>
    <s v="California Baptist University"/>
    <m/>
    <d v="2026-03-05T16:52:00"/>
    <n v="797354"/>
    <s v="Architecture"/>
    <s v="Senior"/>
    <n v="0"/>
    <x v="3"/>
    <s v="School of Architecture, Visual Arts, and Design"/>
  </r>
  <r>
    <n v="79746535"/>
    <s v="Jessalyn"/>
    <s v="Qualls"/>
    <s v="jessalyndawn.qualls@calbaptist.edu"/>
    <s v="California Baptist University"/>
    <d v="2025-10-21T15:03:00"/>
    <m/>
    <n v="789885"/>
    <s v="Creative Writing"/>
    <s v="Sophomore"/>
    <n v="0"/>
    <x v="4"/>
    <s v="School of Arts and Sciences"/>
  </r>
  <r>
    <n v="79834335"/>
    <s v="Sofia"/>
    <s v="Gonsalez"/>
    <s v="sofiasaraih.gonsalez@calbaptist.edu"/>
    <s v="California Baptist University"/>
    <d v="2025-10-23T18:30:00"/>
    <d v="2026-02-19T14:31:00"/>
    <n v="802922"/>
    <s v="Pre-Elementary Education"/>
    <s v="Sophomore"/>
    <n v="0"/>
    <x v="4"/>
    <s v="School of Education"/>
  </r>
  <r>
    <n v="79899338"/>
    <s v="Morgan"/>
    <s v="Dickinson"/>
    <s v="morgan.dickinson@calbaptist.edu"/>
    <s v="California Baptist University"/>
    <d v="2025-10-27T19:30:00"/>
    <m/>
    <n v="783602"/>
    <s v="Forensic Psychology"/>
    <s v="Masters"/>
    <n v="0"/>
    <x v="4"/>
    <s v="School of Behavioral and Social Sciences"/>
  </r>
  <r>
    <n v="80278871"/>
    <s v="Sanika"/>
    <s v="Pawar"/>
    <s v="sanikadilip.pawar@calbaptist.edu"/>
    <s v="California Baptist University"/>
    <d v="2025-11-16T01:25:00"/>
    <m/>
    <n v="777555"/>
    <s v="Information Tech Mgmt"/>
    <s v="Alumni"/>
    <n v="0"/>
    <x v="4"/>
    <s v="School of Business"/>
  </r>
  <r>
    <n v="80282119"/>
    <s v="Laura"/>
    <s v="Davis"/>
    <s v="lauralynn.davis@calbaptist.edu"/>
    <s v="California Baptist University"/>
    <d v="2025-11-16T20:12:00"/>
    <m/>
    <n v="811672"/>
    <s v="Business Administration"/>
    <s v="Doctorate"/>
    <n v="0"/>
    <x v="4"/>
    <s v="School of Business"/>
  </r>
  <r>
    <n v="80492684"/>
    <s v="Tiffany"/>
    <s v="Lallande-Banks"/>
    <s v="tiffany.lallandebanks@calbaptist.edu"/>
    <s v="California Baptist University"/>
    <d v="2025-12-13T10:47:00"/>
    <d v="2026-02-19T14:11:00"/>
    <n v="794016"/>
    <s v="Health &amp; Human Sciences"/>
    <s v="Senior"/>
    <n v="0"/>
    <x v="4"/>
    <s v="School of Health Science"/>
  </r>
  <r>
    <n v="80523693"/>
    <s v="Lorenzo"/>
    <s v="Renteria"/>
    <s v="lorenzo.renteria@calbaptist.edu"/>
    <s v="California Baptist University"/>
    <d v="2025-12-27T19:29:00"/>
    <m/>
    <n v="494025"/>
    <s v="Counseling Psychology"/>
    <s v="Masters"/>
    <n v="0"/>
    <x v="4"/>
    <s v="School of Behavioral and Social Sciences"/>
  </r>
  <r>
    <n v="80537569"/>
    <s v="Leilani"/>
    <s v="Clark"/>
    <s v="leilanimakaia.clark@calbaptist.edu"/>
    <s v="California Baptist University"/>
    <d v="2026-01-04T20:31:00"/>
    <m/>
    <n v="804817"/>
    <s v="Cybersecurity"/>
    <s v="Junior"/>
    <n v="0"/>
    <x v="4"/>
    <s v="School of Engineering"/>
  </r>
  <r>
    <n v="80558159"/>
    <s v="Eric Anthony"/>
    <s v="Devezin"/>
    <s v="ericanthony.devezin@calbaptist.edu"/>
    <s v="California Baptist University"/>
    <d v="2026-01-06T13:01:00"/>
    <m/>
    <n v="814566"/>
    <s v="Public Administration"/>
    <s v="Doctorate"/>
    <n v="0"/>
    <x v="4"/>
    <s v="School of Arts and Sciences"/>
  </r>
  <r>
    <n v="80579039"/>
    <s v="Sarah"/>
    <s v="Esterline"/>
    <s v="sarahlynn.esterline@calbaptist.edu"/>
    <s v="California Baptist University"/>
    <d v="2026-01-08T09:19:00"/>
    <d v="2026-02-19T13:59:00"/>
    <n v="762161"/>
    <s v="Business Administration"/>
    <s v="Senior"/>
    <n v="0"/>
    <x v="4"/>
    <s v="School of Business"/>
  </r>
  <r>
    <n v="80594724"/>
    <s v="Mary"/>
    <s v="Bridget"/>
    <s v="maryhelen.bridget@calbaptist.edu"/>
    <s v="California Baptist University"/>
    <d v="2026-01-09T13:21:00"/>
    <m/>
    <n v="806956"/>
    <s v="Counseling Psychology"/>
    <s v="Masters"/>
    <n v="0"/>
    <x v="4"/>
    <s v="School of Behavioral and Social Sciences"/>
  </r>
  <r>
    <n v="80602400"/>
    <s v="Eli"/>
    <s v="Manning"/>
    <s v="eli.manning@calbaptist.edu"/>
    <s v="California Baptist University"/>
    <d v="2026-01-10T22:38:00"/>
    <d v="2026-02-19T13:26:00"/>
    <n v="791178"/>
    <s v="Computer Science"/>
    <s v="Junior"/>
    <n v="0"/>
    <x v="4"/>
    <s v="School of Engineering"/>
  </r>
  <r>
    <n v="80608195"/>
    <s v="Leyla"/>
    <s v="Zamora"/>
    <s v="leylaanais.zamora@calbaptist.edu"/>
    <s v="California Baptist University"/>
    <d v="2026-01-12T03:39:00"/>
    <m/>
    <n v="760452"/>
    <s v="Computer Info Technology"/>
    <s v="Senior"/>
    <n v="0"/>
    <x v="4"/>
    <s v="School of Engineering"/>
  </r>
  <r>
    <n v="80622639"/>
    <s v="Katie"/>
    <s v="Domke"/>
    <s v="kaitlynlaurel.domke@calbaptist.edu"/>
    <s v="California Baptist University"/>
    <d v="2026-01-12T15:50:00"/>
    <d v="2026-02-19T13:25:00"/>
    <n v="762930"/>
    <s v="Computer Science"/>
    <s v="Senior"/>
    <n v="0"/>
    <x v="4"/>
    <s v="School of Engineering"/>
  </r>
  <r>
    <n v="80629237"/>
    <s v="Evan"/>
    <s v="Pilcher"/>
    <s v="evanmichael.pilcher@calbaptist.edu"/>
    <s v="California Baptist University"/>
    <d v="2026-01-13T05:07:00"/>
    <d v="2026-02-19T13:23:00"/>
    <n v="754089"/>
    <s v="Construction Management"/>
    <s v="Junior"/>
    <n v="0"/>
    <x v="4"/>
    <s v="School of Engineering"/>
  </r>
  <r>
    <n v="80635966"/>
    <s v="Debbie"/>
    <s v="Dubon"/>
    <s v="debbie.dubon@calbaptist.edu"/>
    <s v="California Baptist University"/>
    <d v="2026-01-13T10:04:00"/>
    <m/>
    <n v="770750"/>
    <s v="Nursing"/>
    <s v="Senior"/>
    <n v="0"/>
    <x v="4"/>
    <s v="School of Nursing"/>
  </r>
  <r>
    <n v="80636057"/>
    <s v="Sarah"/>
    <s v="Diez"/>
    <s v="sarahmichelle.diez@calbaptist.edu"/>
    <s v="California Baptist University"/>
    <d v="2026-01-13T10:05:00"/>
    <m/>
    <n v="773880"/>
    <s v="Nursing"/>
    <s v="Senior"/>
    <n v="0"/>
    <x v="4"/>
    <s v="School of Nursing"/>
  </r>
  <r>
    <n v="80637267"/>
    <s v="Lainey"/>
    <s v="Trenholm"/>
    <s v="laineynichole.trenholm@calbaptist.edu"/>
    <s v="California Baptist University"/>
    <d v="2026-01-13T10:38:00"/>
    <m/>
    <n v="767556"/>
    <s v="Nursing"/>
    <s v="Senior"/>
    <n v="0"/>
    <x v="4"/>
    <s v="School of Nursing"/>
  </r>
  <r>
    <n v="80646752"/>
    <s v="Rocket"/>
    <s v="Miner"/>
    <s v="rocket.miner@calbaptist.edu"/>
    <s v="California Baptist University"/>
    <d v="2026-01-13T16:25:00"/>
    <d v="2026-02-19T12:57:00"/>
    <n v="784280"/>
    <s v="Mathematics"/>
    <s v="Junior"/>
    <n v="0"/>
    <x v="4"/>
    <s v="School of Arts and Sciences"/>
  </r>
  <r>
    <n v="80647551"/>
    <s v="Betzabely"/>
    <s v="Martin"/>
    <s v="betzabely.martin@calbaptist.edu"/>
    <s v="California Baptist University"/>
    <d v="2026-01-13T17:05:00"/>
    <d v="2026-02-19T14:35:00"/>
    <n v="812740"/>
    <s v="Forensic Psychology"/>
    <s v="Masters"/>
    <n v="0"/>
    <x v="4"/>
    <s v="School of Behavioral and Social Sciences"/>
  </r>
  <r>
    <n v="80659710"/>
    <s v="Miyuki"/>
    <s v="Urano"/>
    <s v="miyukialexandra.urano@calbaptist.edu"/>
    <s v="California Baptist University"/>
    <d v="2026-01-14T10:05:00"/>
    <m/>
    <n v="757854"/>
    <s v="Nursing"/>
    <s v="Senior"/>
    <n v="0"/>
    <x v="4"/>
    <s v="School of Nursing"/>
  </r>
  <r>
    <n v="80662093"/>
    <s v="Isabell"/>
    <s v="Alapati"/>
    <s v="isabell.alapati@calbaptist.edu"/>
    <s v="California Baptist University"/>
    <d v="2026-01-14T11:04:00"/>
    <d v="2026-02-19T13:07:00"/>
    <n v="750904"/>
    <s v="Nursing"/>
    <s v="Senior"/>
    <n v="0"/>
    <x v="4"/>
    <s v="School of Nursing"/>
  </r>
  <r>
    <n v="80686077"/>
    <s v="Audrey"/>
    <s v="Easter"/>
    <s v="audreysavannahnari.easter@calbaptist.edu"/>
    <s v="California Baptist University"/>
    <d v="2026-01-15T09:39:00"/>
    <d v="2026-02-19T13:37:00"/>
    <n v="758150"/>
    <s v="Graphic Design &amp; Vis Exp"/>
    <s v="Senior"/>
    <n v="0"/>
    <x v="4"/>
    <s v="School of Architecture, Visual Arts, and Design"/>
  </r>
  <r>
    <n v="80690411"/>
    <s v="Katelyn"/>
    <s v="Wong"/>
    <s v="katelynjenna.wong@calbaptist.edu"/>
    <s v="California Baptist University"/>
    <d v="2026-01-15T11:21:00"/>
    <d v="2026-02-19T13:12:00"/>
    <n v="758900"/>
    <s v="Graphic Design &amp; Vis Exp"/>
    <s v="Senior"/>
    <n v="0"/>
    <x v="4"/>
    <s v="School of Architecture, Visual Arts, and Design"/>
  </r>
  <r>
    <n v="80690960"/>
    <s v="Kaylie"/>
    <s v="Garcia"/>
    <s v="kaylier.garcia@calbaptist.edu"/>
    <s v="California Baptist University"/>
    <d v="2026-01-15T11:37:00"/>
    <d v="2026-02-19T12:58:00"/>
    <n v="757694"/>
    <s v="Graphic Design &amp; Vis Exp"/>
    <s v="Senior"/>
    <n v="0"/>
    <x v="4"/>
    <s v="School of Architecture, Visual Arts, and Design"/>
  </r>
  <r>
    <n v="80693475"/>
    <s v="Jaclyn"/>
    <s v="Adams"/>
    <s v="jaclyn.adams@calbaptist.edu"/>
    <s v="California Baptist University"/>
    <d v="2026-01-15T12:46:00"/>
    <d v="2026-02-19T13:12:00"/>
    <n v="794970"/>
    <s v="Graphic Design &amp; Vis Exp"/>
    <s v="Senior"/>
    <n v="0"/>
    <x v="4"/>
    <s v="School of Architecture, Visual Arts, and Design"/>
  </r>
  <r>
    <n v="80701676"/>
    <s v="Evelyn"/>
    <s v="Melgoza"/>
    <s v="evelyn.melgoza@calbaptist.edu"/>
    <s v="California Baptist University"/>
    <d v="2026-01-15T18:59:00"/>
    <d v="2026-02-19T13:08:00"/>
    <n v="765453"/>
    <s v="Graphic Design &amp; Vis Exp"/>
    <s v="Senior"/>
    <n v="0"/>
    <x v="4"/>
    <s v="School of Architecture, Visual Arts, and Design"/>
  </r>
  <r>
    <n v="80702452"/>
    <s v="Kalei"/>
    <s v="Ortuno"/>
    <s v="kalei.ortuno@calbaptist.edu"/>
    <s v="California Baptist University"/>
    <d v="2026-01-15T20:42:00"/>
    <m/>
    <n v="770974"/>
    <s v="Business Administration"/>
    <s v="Senior"/>
    <n v="0"/>
    <x v="4"/>
    <s v="School of Business"/>
  </r>
  <r>
    <n v="80703218"/>
    <s v="Faith"/>
    <s v="Halladay"/>
    <s v="faithlori.halladay@calbaptist.edu"/>
    <s v="California Baptist University"/>
    <d v="2026-01-15T23:07:00"/>
    <d v="2026-02-19T12:57:00"/>
    <n v="757459"/>
    <s v="Graphic Design &amp; Vis Exp"/>
    <s v="Senior"/>
    <n v="0"/>
    <x v="4"/>
    <s v="School of Architecture, Visual Arts, and Design"/>
  </r>
  <r>
    <n v="80709734"/>
    <s v="Ella"/>
    <s v="DuPree"/>
    <s v="elladorothyann.dupree@calbaptist.edu"/>
    <s v="California Baptist University"/>
    <d v="2026-01-16T09:44:00"/>
    <d v="2026-02-19T13:14:00"/>
    <n v="756487"/>
    <s v="Graphic Design &amp; Vis Exp, Photography"/>
    <s v="Senior"/>
    <n v="0"/>
    <x v="4"/>
    <s v="Double Major / Cross-College"/>
  </r>
  <r>
    <n v="80713895"/>
    <s v="Bianca"/>
    <s v="Villela"/>
    <s v="biancairene.villela@calbaptist.edu"/>
    <s v="California Baptist University"/>
    <d v="2026-01-16T11:37:00"/>
    <m/>
    <n v="795061"/>
    <s v="Graphic Design &amp; Vis Exp"/>
    <s v="Senior"/>
    <n v="0"/>
    <x v="4"/>
    <s v="School of Architecture, Visual Arts, and Design"/>
  </r>
  <r>
    <n v="80718050"/>
    <s v="Valerie"/>
    <s v="Mello"/>
    <s v="valeriemelissa.mello@calbaptist.edu"/>
    <s v="California Baptist University"/>
    <d v="2026-01-16T15:05:00"/>
    <d v="2026-02-19T14:44:00"/>
    <n v="742885"/>
    <s v="Nursing"/>
    <s v="Senior"/>
    <n v="0"/>
    <x v="4"/>
    <s v="School of Nursing"/>
  </r>
  <r>
    <n v="80718595"/>
    <s v="Simone"/>
    <s v="Price"/>
    <s v="simonehiilani.price@calbaptist.edu"/>
    <s v="California Baptist University"/>
    <d v="2026-01-16T16:05:00"/>
    <m/>
    <n v="651723"/>
    <s v="Graphic Design &amp; Vis Exp"/>
    <s v="Senior"/>
    <n v="0"/>
    <x v="4"/>
    <s v="School of Architecture, Visual Arts, and Design"/>
  </r>
  <r>
    <n v="80718607"/>
    <s v="Vincent"/>
    <s v="Morales"/>
    <s v="vincent.morales@calbaptist.edu"/>
    <s v="California Baptist University"/>
    <d v="2026-01-16T16:06:00"/>
    <m/>
    <n v="758849"/>
    <s v="Graphic Design &amp; Vis Exp"/>
    <s v="Senior"/>
    <n v="0"/>
    <x v="4"/>
    <s v="School of Architecture, Visual Arts, and Design"/>
  </r>
  <r>
    <n v="80718731"/>
    <s v="Lindsey"/>
    <s v="Stumpf"/>
    <s v="lindsey.stumpf@calbaptist.edu"/>
    <s v="California Baptist University"/>
    <d v="2026-01-16T16:18:00"/>
    <d v="2026-02-19T12:58:00"/>
    <n v="742921"/>
    <s v="Graphic Design &amp; Vis Exp"/>
    <s v="Senior"/>
    <n v="0"/>
    <x v="4"/>
    <s v="School of Architecture, Visual Arts, and Design"/>
  </r>
  <r>
    <n v="80721217"/>
    <s v="Md Naveed"/>
    <s v="Ahmed"/>
    <s v="mdnaveed.ahmed@calbaptist.edu"/>
    <s v="California Baptist University"/>
    <d v="2026-01-17T02:24:00"/>
    <m/>
    <n v="796963"/>
    <s v="Information Tech Mgmt"/>
    <s v="Alumni"/>
    <n v="0"/>
    <x v="4"/>
    <s v="School of Business"/>
  </r>
  <r>
    <n v="80726988"/>
    <s v="Jessica"/>
    <s v="Barbosa"/>
    <s v="jessica.barbosa@calbaptist.edu"/>
    <s v="California Baptist University"/>
    <d v="2026-01-17T20:46:00"/>
    <d v="2026-02-19T12:58:00"/>
    <n v="760902"/>
    <s v="Graphic Design &amp; Vis Exp"/>
    <s v="Senior"/>
    <n v="0"/>
    <x v="4"/>
    <s v="School of Architecture, Visual Arts, and Design"/>
  </r>
  <r>
    <n v="80727059"/>
    <s v="Agustin"/>
    <s v="Castillo"/>
    <s v="agustinangel.castillo@calbaptist.edu"/>
    <s v="California Baptist University"/>
    <d v="2026-01-17T21:13:00"/>
    <m/>
    <n v="792003"/>
    <s v="Civil Engineering"/>
    <s v="Sophomore"/>
    <n v="0"/>
    <x v="4"/>
    <s v="School of Engineering"/>
  </r>
  <r>
    <n v="80730316"/>
    <s v="Olivia"/>
    <s v="Cardwell"/>
    <s v="oliviamackenzie.cardwell@calbaptist.edu"/>
    <s v="California Baptist University"/>
    <d v="2026-01-18T13:54:00"/>
    <m/>
    <n v="774278"/>
    <s v="Nursing"/>
    <s v="Senior"/>
    <n v="0"/>
    <x v="4"/>
    <s v="School of Nursing"/>
  </r>
  <r>
    <n v="80736540"/>
    <s v="Leslie"/>
    <s v="Navarro"/>
    <s v="leslieannette.navarro@calbaptist.edu"/>
    <s v="California Baptist University"/>
    <d v="2026-01-19T10:12:00"/>
    <d v="2026-02-19T13:14:00"/>
    <n v="757730"/>
    <s v="Nursing"/>
    <s v="Senior"/>
    <n v="0"/>
    <x v="4"/>
    <s v="School of Nursing"/>
  </r>
  <r>
    <n v="80736590"/>
    <s v="Kristel"/>
    <s v="Mano"/>
    <s v="kristel.mano@calbaptist.edu"/>
    <s v="California Baptist University"/>
    <d v="2026-01-19T10:15:00"/>
    <m/>
    <n v="770823"/>
    <s v="Nursing"/>
    <s v="Senior"/>
    <n v="0"/>
    <x v="4"/>
    <s v="School of Nursing"/>
  </r>
  <r>
    <n v="80736941"/>
    <s v="Christian"/>
    <s v="Lopez"/>
    <s v="christianmanuel.lopez@calbaptist.edu"/>
    <s v="California Baptist University"/>
    <d v="2026-01-19T10:42:00"/>
    <m/>
    <n v="765438"/>
    <s v="Accounting"/>
    <s v="Senior"/>
    <n v="0"/>
    <x v="4"/>
    <s v="School of Business"/>
  </r>
  <r>
    <n v="80737316"/>
    <s v="Christa"/>
    <s v="Molen"/>
    <s v="christanicole.molen@calbaptist.edu"/>
    <s v="California Baptist University"/>
    <d v="2026-01-19T11:08:00"/>
    <d v="2026-02-19T13:28:00"/>
    <n v="787783"/>
    <s v="Marketing"/>
    <s v="Sophomore"/>
    <n v="0"/>
    <x v="4"/>
    <s v="School of Business"/>
  </r>
  <r>
    <n v="80738086"/>
    <s v="Samayah"/>
    <s v="Reed"/>
    <s v="samayahchemerenicole.reed@calbaptist.edu"/>
    <s v="California Baptist University"/>
    <d v="2026-01-19T12:07:00"/>
    <d v="2026-02-19T13:07:00"/>
    <n v="744123"/>
    <s v="Nursing"/>
    <s v="Senior"/>
    <n v="0"/>
    <x v="4"/>
    <s v="School of Nursing"/>
  </r>
  <r>
    <n v="80738097"/>
    <s v="Kip"/>
    <s v="Park"/>
    <s v="kipung.park@calbaptist.edu"/>
    <s v="California Baptist University"/>
    <d v="2026-01-19T12:07:00"/>
    <d v="2026-02-19T13:08:00"/>
    <n v="779407"/>
    <s v="Computer Science"/>
    <s v="Senior"/>
    <n v="0"/>
    <x v="4"/>
    <s v="School of Engineering"/>
  </r>
  <r>
    <n v="80738111"/>
    <s v="Arisa"/>
    <s v="DeSena"/>
    <s v="arisaalexandria.desena@calbaptist.edu"/>
    <s v="California Baptist University"/>
    <d v="2026-01-19T12:09:00"/>
    <m/>
    <n v="759298"/>
    <s v="Psychology"/>
    <s v="Senior"/>
    <n v="0"/>
    <x v="4"/>
    <s v="School of Behavioral and Social Sciences"/>
  </r>
  <r>
    <n v="80738123"/>
    <s v="Luke"/>
    <s v="Myers"/>
    <s v="lukethomas.myers@calbaptist.edu"/>
    <s v="California Baptist University"/>
    <d v="2026-01-19T12:09:00"/>
    <d v="2026-02-19T14:04:00"/>
    <n v="794423"/>
    <s v="Accounting"/>
    <s v="Junior"/>
    <n v="0"/>
    <x v="4"/>
    <s v="School of Business"/>
  </r>
  <r>
    <n v="80738172"/>
    <s v="Miryam"/>
    <s v="Sayes"/>
    <s v="miryammariokaisergeorge.sayes@calbaptist.edu"/>
    <s v="California Baptist University"/>
    <d v="2026-01-19T12:13:00"/>
    <d v="2026-02-19T13:19:00"/>
    <n v="761124"/>
    <s v="Nursing"/>
    <s v="Senior"/>
    <n v="0"/>
    <x v="4"/>
    <s v="School of Nursing"/>
  </r>
  <r>
    <n v="80741660"/>
    <s v="Edgar"/>
    <s v="Gonzalez"/>
    <s v="edgar.gonzalez@calbaptist.edu"/>
    <s v="California Baptist University"/>
    <d v="2026-01-19T17:09:00"/>
    <m/>
    <n v="788153"/>
    <s v="Mechanical Engineering"/>
    <s v="Senior"/>
    <n v="0"/>
    <x v="4"/>
    <s v="School of Engineering"/>
  </r>
  <r>
    <n v="80741994"/>
    <s v="Deshanea"/>
    <s v="Smith"/>
    <s v="deshaneaq.smith@calbaptist.edu"/>
    <s v="California Baptist University"/>
    <d v="2026-01-19T17:37:00"/>
    <m/>
    <n v="479635"/>
    <s v="GraphDesgn/Digital Media"/>
    <s v="Senior"/>
    <n v="0"/>
    <x v="4"/>
    <s v="Double Major / Cross-College"/>
  </r>
  <r>
    <n v="80744189"/>
    <s v="Christopher"/>
    <s v="Green, Jr."/>
    <s v="christopherllewellyn.greenjr@calbaptist.edu"/>
    <s v="California Baptist University"/>
    <d v="2026-01-19T21:13:00"/>
    <m/>
    <n v="724489"/>
    <s v="Nursing"/>
    <s v="Senior"/>
    <n v="0"/>
    <x v="4"/>
    <s v="School of Nursing"/>
  </r>
  <r>
    <n v="80744423"/>
    <s v="Aaron"/>
    <s v="Teasley"/>
    <s v="aaronashton.teasley@calbaptist.edu"/>
    <s v="California Baptist University"/>
    <d v="2026-01-19T21:44:00"/>
    <d v="2026-02-19T13:09:00"/>
    <n v="774141"/>
    <s v="Computer Science"/>
    <s v="Sophomore"/>
    <n v="0"/>
    <x v="4"/>
    <s v="School of Engineering"/>
  </r>
  <r>
    <n v="80744487"/>
    <s v="Mylene"/>
    <s v="Olague"/>
    <s v="mylenej.olague@calbaptist.edu"/>
    <s v="California Baptist University"/>
    <d v="2026-01-19T21:56:00"/>
    <d v="2026-02-19T13:28:00"/>
    <n v="759190"/>
    <s v="Graphic Design &amp; Vis Exp"/>
    <s v="Junior"/>
    <n v="0"/>
    <x v="4"/>
    <s v="School of Architecture, Visual Arts, and Design"/>
  </r>
  <r>
    <n v="80757959"/>
    <s v="Sabrina"/>
    <s v="Rodriguez"/>
    <s v="sabrinamarie.rodriguez@calbaptist.edu"/>
    <s v="California Baptist University"/>
    <d v="2026-01-20T11:00:00"/>
    <d v="2026-02-19T12:58:00"/>
    <n v="773079"/>
    <s v="Marketing"/>
    <s v="Junior"/>
    <n v="0"/>
    <x v="4"/>
    <s v="School of Business"/>
  </r>
  <r>
    <n v="80765532"/>
    <s v="Daniel"/>
    <s v="Gnandt"/>
    <s v="danielmilad.gnandt@calbaptist.edu"/>
    <s v="California Baptist University"/>
    <d v="2026-01-20T13:32:00"/>
    <d v="2026-02-19T14:33:00"/>
    <n v="812130"/>
    <s v="Business Administration"/>
    <s v="Masters"/>
    <n v="0"/>
    <x v="4"/>
    <s v="School of Business"/>
  </r>
  <r>
    <n v="80768725"/>
    <s v="Jennifer"/>
    <s v="Aguilar"/>
    <s v="jennifer.aguilar@calbaptist.edu"/>
    <s v="California Baptist University"/>
    <d v="2026-01-20T14:34:00"/>
    <m/>
    <n v="777159"/>
    <s v="Criminal Justice, Business Administration"/>
    <s v="Senior"/>
    <n v="0"/>
    <x v="4"/>
    <s v="Double Major / Cross-College"/>
  </r>
  <r>
    <n v="80770068"/>
    <s v="Desiree"/>
    <s v="Chavez"/>
    <s v="desireemoriah.chavez@calbaptist.edu"/>
    <s v="California Baptist University"/>
    <d v="2026-01-20T15:01:00"/>
    <d v="2026-02-19T13:29:00"/>
    <n v="628237"/>
    <s v="Nursing"/>
    <s v="Senior"/>
    <n v="0"/>
    <x v="4"/>
    <s v="School of Nursing"/>
  </r>
  <r>
    <n v="80777966"/>
    <s v="Alexandra"/>
    <s v="Atkinson"/>
    <s v="alexandraclaire.atkinson@calbaptist.edu"/>
    <s v="California Baptist University"/>
    <d v="2026-01-20T20:27:00"/>
    <m/>
    <n v="756914"/>
    <s v="Illustration, Graphic Design &amp; Vis Exp"/>
    <s v="Senior"/>
    <n v="0"/>
    <x v="4"/>
    <s v="Double Major / Cross-College"/>
  </r>
  <r>
    <n v="80783091"/>
    <s v="Melanie"/>
    <s v="Dieguez"/>
    <s v="melaniechris.dieguez@calbaptist.edu"/>
    <s v="California Baptist University"/>
    <d v="2026-01-21T07:03:00"/>
    <d v="2026-02-19T13:44:00"/>
    <n v="787158"/>
    <s v="Political Science, Criminal Justice"/>
    <s v="Junior"/>
    <n v="0"/>
    <x v="4"/>
    <s v="Double Major / Cross-College"/>
  </r>
  <r>
    <n v="80791530"/>
    <s v="Christiana"/>
    <s v="Valenciano"/>
    <s v="christianaalexis.valenciano@calbaptist.edu"/>
    <s v="California Baptist University"/>
    <d v="2026-01-21T09:59:00"/>
    <d v="2026-02-19T12:58:00"/>
    <n v="777742"/>
    <s v="Psychology"/>
    <s v="Senior"/>
    <n v="0"/>
    <x v="4"/>
    <s v="School of Behavioral and Social Sciences"/>
  </r>
  <r>
    <n v="80808124"/>
    <s v="Abigail"/>
    <s v="Meyer"/>
    <s v="abigailjayne.meyer@calbaptist.edu"/>
    <s v="California Baptist University"/>
    <d v="2026-01-21T15:11:00"/>
    <m/>
    <n v="799808"/>
    <s v="Public Relations"/>
    <s v="Senior"/>
    <n v="0"/>
    <x v="4"/>
    <s v="School of Arts and Sciences"/>
  </r>
  <r>
    <n v="80809904"/>
    <s v="Mallory"/>
    <s v="Dyer"/>
    <s v="malloryaugust.dyer@calbaptist.edu"/>
    <s v="California Baptist University"/>
    <d v="2026-01-21T16:02:00"/>
    <m/>
    <n v="743095"/>
    <s v="Nursing"/>
    <s v="Senior"/>
    <n v="0"/>
    <x v="4"/>
    <s v="School of Nursing"/>
  </r>
  <r>
    <n v="80835520"/>
    <s v="Andrew"/>
    <s v="Lovell"/>
    <s v="andrewkaimipono.lovell@calbaptist.edu"/>
    <s v="California Baptist University"/>
    <d v="2026-01-22T12:12:00"/>
    <d v="2026-02-19T13:13:00"/>
    <n v="788713"/>
    <s v="Business Administration"/>
    <s v="Sophomore"/>
    <n v="0"/>
    <x v="4"/>
    <s v="School of Business"/>
  </r>
  <r>
    <n v="80840111"/>
    <s v="Berenice"/>
    <s v="Santana"/>
    <s v="berenice.santana@calbaptist.edu"/>
    <s v="California Baptist University"/>
    <d v="2026-01-22T14:00:00"/>
    <d v="2026-02-19T13:44:00"/>
    <n v="793920"/>
    <s v="Behavioral Science, Criminal Justice"/>
    <s v="Sophomore"/>
    <n v="0"/>
    <x v="4"/>
    <s v="Double Major / Cross-College"/>
  </r>
  <r>
    <n v="80844166"/>
    <s v="Kacey"/>
    <s v="Infante"/>
    <s v="kaceyfabianne.infante@calbaptist.edu"/>
    <s v="California Baptist University"/>
    <d v="2026-01-22T16:11:00"/>
    <m/>
    <n v="804220"/>
    <s v="Architecture"/>
    <s v="Senior"/>
    <n v="0"/>
    <x v="4"/>
    <s v="School of Architecture, Visual Arts, and Design"/>
  </r>
  <r>
    <n v="80863121"/>
    <s v="Zac"/>
    <s v="Smith"/>
    <s v="zachary.smith@calbaptist.edu"/>
    <s v="California Baptist University"/>
    <d v="2026-01-23T12:44:00"/>
    <d v="2026-02-19T13:58:00"/>
    <n v="769462"/>
    <s v="Accounting"/>
    <s v="Junior"/>
    <n v="0"/>
    <x v="4"/>
    <s v="School of Business"/>
  </r>
  <r>
    <n v="80870445"/>
    <s v="Isabel"/>
    <s v="Paniagua"/>
    <s v="isabelmercedes.paniagua@calbaptist.edu"/>
    <s v="California Baptist University"/>
    <d v="2026-01-23T21:54:00"/>
    <d v="2026-02-19T12:52:00"/>
    <n v="786923"/>
    <s v="Sport and Perf Psych"/>
    <s v="Senior"/>
    <n v="0"/>
    <x v="4"/>
    <s v="School of Behavioral and Social Sciences"/>
  </r>
  <r>
    <n v="80899301"/>
    <s v="Melissa"/>
    <s v="Bernal"/>
    <s v="melissa.bernal@calbaptist.edu"/>
    <s v="California Baptist University"/>
    <d v="2026-01-26T12:03:00"/>
    <m/>
    <n v="767759"/>
    <s v="School Counseling"/>
    <s v="Alumni"/>
    <n v="0"/>
    <x v="4"/>
    <s v="School of Education"/>
  </r>
  <r>
    <n v="80902156"/>
    <s v="Chloe"/>
    <s v="Goode"/>
    <s v="chloeanne.goode@calbaptist.edu"/>
    <s v="California Baptist University"/>
    <d v="2026-01-26T13:13:00"/>
    <m/>
    <n v="742817"/>
    <s v="Nursing"/>
    <s v="Senior"/>
    <n v="0"/>
    <x v="4"/>
    <s v="School of Nursing"/>
  </r>
  <r>
    <n v="80920830"/>
    <s v="Kaira"/>
    <s v="Prieto"/>
    <s v="kairapearly.prieto@calbaptist.edu"/>
    <s v="California Baptist University"/>
    <d v="2026-01-27T09:03:00"/>
    <d v="2026-02-19T13:18:00"/>
    <n v="803918"/>
    <s v="Architecture"/>
    <s v="Junior"/>
    <n v="0"/>
    <x v="4"/>
    <s v="School of Architecture, Visual Arts, and Design"/>
  </r>
  <r>
    <n v="80925724"/>
    <s v="Nadia"/>
    <s v="Perrone"/>
    <s v="nadia.perrone@calbaptist.edu"/>
    <s v="California Baptist University"/>
    <d v="2026-01-27T10:38:00"/>
    <d v="2026-02-19T13:26:00"/>
    <n v="738214"/>
    <s v="Nursing"/>
    <s v="Senior"/>
    <n v="0"/>
    <x v="4"/>
    <s v="School of Nursing"/>
  </r>
  <r>
    <n v="80942509"/>
    <s v="Samuel"/>
    <s v="Davis"/>
    <s v="samuel.davis@calbaptist.edu"/>
    <s v="California Baptist University"/>
    <d v="2026-01-27T17:21:00"/>
    <m/>
    <n v="772016"/>
    <s v="Mechanical Engineering"/>
    <s v="Senior"/>
    <n v="0"/>
    <x v="4"/>
    <s v="School of Engineering"/>
  </r>
  <r>
    <n v="80951811"/>
    <s v="Michael"/>
    <s v="Medero"/>
    <s v="mmedero@calbaptist.edu"/>
    <s v="California Baptist University"/>
    <d v="2026-01-28T07:51:00"/>
    <m/>
    <n v="623864"/>
    <s v="Organizational Leadershp"/>
    <s v="Masters"/>
    <n v="0"/>
    <x v="4"/>
    <s v="School of Business"/>
  </r>
  <r>
    <n v="80959906"/>
    <s v="Gavin"/>
    <s v="Deering"/>
    <s v="gavinalton.deering@calbaptist.edu"/>
    <s v="California Baptist University"/>
    <d v="2026-01-28T10:06:00"/>
    <d v="2026-02-19T13:53:00"/>
    <n v="755939"/>
    <s v="Mechanical Engineering"/>
    <s v="Senior"/>
    <n v="0"/>
    <x v="4"/>
    <s v="School of Engineering"/>
  </r>
  <r>
    <n v="80963377"/>
    <s v="Precious"/>
    <s v="Lofton"/>
    <s v="precious.lofton@calbaptist.edu"/>
    <s v="California Baptist University"/>
    <d v="2026-01-28T10:59:00"/>
    <d v="2026-02-19T13:39:00"/>
    <n v="800181"/>
    <s v="Criminal Justice"/>
    <s v="Freshman"/>
    <n v="0"/>
    <x v="4"/>
    <s v="School of Arts and Sciences"/>
  </r>
  <r>
    <n v="80964600"/>
    <s v="Pawandeep"/>
    <s v="Punian"/>
    <s v="pawandeepkaur.punian@calbaptist.edu"/>
    <s v="California Baptist University"/>
    <d v="2026-01-28T11:17:00"/>
    <m/>
    <n v="792094"/>
    <s v="Accounting"/>
    <s v="Senior"/>
    <n v="0"/>
    <x v="4"/>
    <s v="School of Business"/>
  </r>
  <r>
    <n v="80971639"/>
    <s v="Caleb"/>
    <s v="Valcarcel"/>
    <s v="calebnathaniel.valcarcel@calbaptist.edu"/>
    <s v="California Baptist University"/>
    <d v="2026-01-28T13:21:00"/>
    <d v="2026-02-19T14:03:00"/>
    <n v="775859"/>
    <s v="Mechanical Engineering"/>
    <s v="Senior"/>
    <n v="0"/>
    <x v="4"/>
    <s v="School of Engineering"/>
  </r>
  <r>
    <n v="80972644"/>
    <s v="Nathanael"/>
    <s v="Zamora"/>
    <s v="nathanaelmichel.zamora@calbaptist.edu"/>
    <s v="California Baptist University"/>
    <d v="2026-01-28T13:43:00"/>
    <d v="2026-02-19T12:59:00"/>
    <n v="787055"/>
    <s v="Environmental Science"/>
    <s v="Sophomore"/>
    <n v="0"/>
    <x v="4"/>
    <s v="School of Arts and Sciences"/>
  </r>
  <r>
    <n v="80980831"/>
    <s v="Summer"/>
    <s v="Whitaker"/>
    <s v="summer.whitaker@calbaptist.edu"/>
    <s v="California Baptist University"/>
    <d v="2026-01-28T18:07:00"/>
    <m/>
    <n v="811681"/>
    <s v="Architecture"/>
    <s v="Sophomore"/>
    <n v="0"/>
    <x v="4"/>
    <s v="School of Architecture, Visual Arts, and Design"/>
  </r>
  <r>
    <n v="80982761"/>
    <s v="Nereida"/>
    <s v="Andrade"/>
    <s v="nereida.andrade@calbaptist.edu"/>
    <s v="California Baptist University"/>
    <d v="2026-01-28T20:05:00"/>
    <m/>
    <n v="767528"/>
    <s v="Nursing"/>
    <s v="Senior"/>
    <n v="0"/>
    <x v="4"/>
    <s v="School of Nursing"/>
  </r>
  <r>
    <n v="80983414"/>
    <s v="Angelea"/>
    <s v="Bradfield"/>
    <s v="angeleafaith.aviles@calbaptist.edu"/>
    <s v="California Baptist University"/>
    <d v="2026-01-28T20:56:00"/>
    <m/>
    <n v="651689"/>
    <s v="Nursing"/>
    <s v="Senior"/>
    <n v="0"/>
    <x v="4"/>
    <s v="School of Nursing"/>
  </r>
  <r>
    <n v="81040939"/>
    <s v="Zahra"/>
    <s v="Mosquera"/>
    <s v="zahrak.mosquera@calbaptist.edu"/>
    <s v="California Baptist University"/>
    <d v="2026-01-30T15:40:00"/>
    <m/>
    <n v="802206"/>
    <s v="Health &amp; Human Sciences, Pre-Nursing Curriculum"/>
    <s v="Freshman"/>
    <n v="0"/>
    <x v="4"/>
    <s v="Double Major / Cross-College"/>
  </r>
  <r>
    <n v="81046664"/>
    <s v="Stephanie"/>
    <s v="Lopez"/>
    <s v="stephanie.lopez5@calbaptist.edu"/>
    <s v="California Baptist University"/>
    <d v="2026-01-31T10:35:00"/>
    <m/>
    <n v="773842"/>
    <s v="Nursing"/>
    <s v="Senior"/>
    <n v="0"/>
    <x v="4"/>
    <s v="School of Nursing"/>
  </r>
  <r>
    <n v="81054866"/>
    <s v="Brock"/>
    <s v="Jones"/>
    <s v="brockjalen.jones@calbaptist.edu"/>
    <s v="California Baptist University"/>
    <d v="2026-02-01T13:33:00"/>
    <d v="2026-02-19T13:04:00"/>
    <n v="787676"/>
    <s v="Electrical/Computer Engr"/>
    <s v="Junior"/>
    <n v="0"/>
    <x v="4"/>
    <s v="Double Major / Cross-College"/>
  </r>
  <r>
    <n v="81062590"/>
    <s v="Tommaso"/>
    <s v="Marinucci"/>
    <s v="tommaso.marinucci@calbaptist.edu"/>
    <s v="California Baptist University"/>
    <d v="2026-02-02T01:31:00"/>
    <m/>
    <n v="807469"/>
    <s v="Sport Management"/>
    <s v="Freshman"/>
    <n v="0"/>
    <x v="4"/>
    <s v="School of Business"/>
  </r>
  <r>
    <n v="81096403"/>
    <s v="Katheryn"/>
    <s v="Hastings"/>
    <s v="katheryn.hastings@calbaptist.edu"/>
    <s v="California Baptist University"/>
    <d v="2026-02-02T17:07:00"/>
    <d v="2026-02-19T13:03:00"/>
    <n v="787311"/>
    <s v="Biomedical Engineering"/>
    <s v="Senior"/>
    <n v="0"/>
    <x v="4"/>
    <s v="School of Engineering"/>
  </r>
  <r>
    <n v="81125816"/>
    <s v="Daniel"/>
    <s v="Arriola"/>
    <s v="danielandres.arriola@calbaptist.edu"/>
    <s v="California Baptist University"/>
    <d v="2026-02-03T11:28:00"/>
    <m/>
    <n v="762842"/>
    <s v="Christian Studies, Photography"/>
    <s v="Senior"/>
    <n v="0"/>
    <x v="4"/>
    <s v="Double Major / Cross-College"/>
  </r>
  <r>
    <n v="81136641"/>
    <s v="Julissa"/>
    <s v="Alcala"/>
    <s v="julissa.alcala@calbaptist.edu"/>
    <s v="California Baptist University"/>
    <d v="2026-02-03T13:57:00"/>
    <m/>
    <n v="726126"/>
    <s v="Nursing"/>
    <s v="Senior"/>
    <n v="0"/>
    <x v="4"/>
    <s v="School of Nursing"/>
  </r>
  <r>
    <n v="81136649"/>
    <s v="Evelin"/>
    <s v="Bahena"/>
    <s v="evelinalicia.bahena@calbaptist.edu"/>
    <s v="California Baptist University"/>
    <d v="2026-02-03T13:56:00"/>
    <m/>
    <n v="729879"/>
    <s v="Nursing"/>
    <s v="Senior"/>
    <n v="0"/>
    <x v="4"/>
    <s v="School of Nursing"/>
  </r>
  <r>
    <n v="81136652"/>
    <s v="Cassandra"/>
    <s v="Ramirez"/>
    <s v="cassandraalicia.ramirez@calbaptist.edu"/>
    <s v="California Baptist University"/>
    <d v="2026-02-03T13:57:00"/>
    <m/>
    <n v="769407"/>
    <s v="Nursing"/>
    <s v="Senior"/>
    <n v="0"/>
    <x v="4"/>
    <s v="School of Nursing"/>
  </r>
  <r>
    <n v="81185608"/>
    <s v="Nicholas"/>
    <s v="Cammarato"/>
    <s v="nicholassteven.cammarato@calbaptist.edu"/>
    <s v="California Baptist University"/>
    <d v="2026-02-04T14:24:00"/>
    <m/>
    <n v="759852"/>
    <s v="Criminal Justice, Philosophy"/>
    <s v="Senior"/>
    <n v="0"/>
    <x v="4"/>
    <s v="Double Major / Cross-College"/>
  </r>
  <r>
    <n v="81190870"/>
    <s v="Dana"/>
    <s v="Carbajal"/>
    <s v="danaa.carbajal@calbaptist.edu"/>
    <s v="California Baptist University"/>
    <d v="2026-02-04T16:38:00"/>
    <d v="2026-02-19T13:39:00"/>
    <n v="757860"/>
    <s v="Biomedical Sciences"/>
    <s v="Junior"/>
    <n v="0"/>
    <x v="4"/>
    <s v="School of Health Science"/>
  </r>
  <r>
    <n v="81194862"/>
    <s v="Jaden"/>
    <s v="Lopez"/>
    <s v="jadenlee.lopez@calbaptist.edu"/>
    <s v="California Baptist University"/>
    <d v="2026-02-04T19:53:00"/>
    <d v="2026-02-19T13:05:00"/>
    <n v="752370"/>
    <s v="Counseling Psychology"/>
    <s v="Masters"/>
    <n v="0"/>
    <x v="4"/>
    <s v="School of Behavioral and Social Sciences"/>
  </r>
  <r>
    <n v="81195457"/>
    <s v="Liliana"/>
    <s v="Berumen"/>
    <s v="liliana.berumen@calbaptist.edu"/>
    <s v="California Baptist University"/>
    <d v="2026-02-04T20:38:00"/>
    <d v="2026-02-19T13:00:00"/>
    <n v="770244"/>
    <s v="Psychology"/>
    <s v="Senior"/>
    <n v="0"/>
    <x v="4"/>
    <s v="School of Behavioral and Social Sciences"/>
  </r>
  <r>
    <n v="81209717"/>
    <s v="Jillian"/>
    <s v="Guidry"/>
    <s v="jillian.guidry@calbaptist.edu"/>
    <s v="California Baptist University"/>
    <d v="2026-02-05T09:39:00"/>
    <d v="2026-02-19T13:10:00"/>
    <n v="799573"/>
    <s v="English"/>
    <s v="Junior"/>
    <n v="0"/>
    <x v="4"/>
    <s v="School of Arts and Sciences"/>
  </r>
  <r>
    <n v="81214519"/>
    <s v="Jenna"/>
    <s v="Hofman"/>
    <s v="jennalynn.hofman@calbaptist.edu"/>
    <s v="California Baptist University"/>
    <d v="2026-02-05T10:33:00"/>
    <m/>
    <n v="762592"/>
    <s v="Civil Engineering"/>
    <s v="Senior"/>
    <n v="0"/>
    <x v="4"/>
    <s v="School of Engineering"/>
  </r>
  <r>
    <n v="81214758"/>
    <s v="Katelyn"/>
    <s v="Kovats"/>
    <s v="katelynraquel.kovats@calbaptist.edu"/>
    <s v="California Baptist University"/>
    <d v="2026-02-05T10:36:00"/>
    <m/>
    <n v="748260"/>
    <s v="Nursing"/>
    <s v="Senior"/>
    <n v="0"/>
    <x v="4"/>
    <s v="School of Nursing"/>
  </r>
  <r>
    <n v="81216521"/>
    <s v="Dawson"/>
    <s v="Pio"/>
    <s v="dawson.pio@calbaptist.edu"/>
    <s v="California Baptist University"/>
    <d v="2026-02-05T11:01:00"/>
    <d v="2026-02-19T13:03:00"/>
    <n v="798976"/>
    <s v="Civil Engineering"/>
    <s v="Senior"/>
    <n v="0"/>
    <x v="4"/>
    <s v="School of Engineering"/>
  </r>
  <r>
    <n v="81221325"/>
    <s v="Brennan"/>
    <s v="Cosgrove"/>
    <s v="brennandavid.cosgrove@calbaptist.edu"/>
    <s v="California Baptist University"/>
    <d v="2026-02-05T12:12:00"/>
    <d v="2026-02-19T13:29:00"/>
    <n v="771149"/>
    <s v="Civil Engineering"/>
    <s v="Junior"/>
    <n v="0"/>
    <x v="4"/>
    <s v="School of Engineering"/>
  </r>
  <r>
    <n v="81224130"/>
    <s v="William"/>
    <s v="Landers"/>
    <s v="williamdavid.landers@calbaptist.edu"/>
    <s v="California Baptist University"/>
    <d v="2026-02-05T13:03:00"/>
    <d v="2026-02-19T13:14:00"/>
    <n v="756495"/>
    <s v="English"/>
    <s v="Senior"/>
    <n v="0"/>
    <x v="4"/>
    <s v="School of Arts and Sciences"/>
  </r>
  <r>
    <n v="81224995"/>
    <s v="Isaiah"/>
    <s v="Sanchez"/>
    <s v="isaiahdavid.sanchez@calbaptist.edu"/>
    <s v="California Baptist University"/>
    <d v="2026-02-05T13:18:00"/>
    <m/>
    <n v="786906"/>
    <s v="Health Science"/>
    <s v="Sophomore"/>
    <n v="0"/>
    <x v="4"/>
    <s v="School of Health Science"/>
  </r>
  <r>
    <n v="81226758"/>
    <s v="Daniel"/>
    <s v="Harris"/>
    <s v="danielallan.harris@calbaptist.edu"/>
    <s v="California Baptist University"/>
    <d v="2026-02-05T13:58:00"/>
    <m/>
    <n v="714398"/>
    <s v="Christian Studies, Political Science"/>
    <s v="Alumni"/>
    <n v="0"/>
    <x v="4"/>
    <s v="Double Major / Cross-College"/>
  </r>
  <r>
    <n v="81227014"/>
    <s v="Christina"/>
    <s v="Chavez"/>
    <s v="christina.chavez1@calbaptist.edu"/>
    <s v="California Baptist University"/>
    <d v="2026-02-05T14:02:00"/>
    <m/>
    <n v="810775"/>
    <s v="Psychology"/>
    <s v="Junior"/>
    <n v="0"/>
    <x v="4"/>
    <s v="School of Behavioral and Social Sciences"/>
  </r>
  <r>
    <n v="81227291"/>
    <s v="Giovanna"/>
    <s v="Calicchia"/>
    <s v="giovannajunemarie.calicchia@calbaptist.edu"/>
    <s v="California Baptist University"/>
    <d v="2026-02-05T14:09:00"/>
    <d v="2026-02-19T13:14:00"/>
    <n v="758281"/>
    <s v="English"/>
    <s v="Senior"/>
    <n v="0"/>
    <x v="4"/>
    <s v="School of Arts and Sciences"/>
  </r>
  <r>
    <n v="81232577"/>
    <s v="David"/>
    <s v="Villarreal"/>
    <s v="david.villarreal@calbaptist.edu"/>
    <s v="California Baptist University"/>
    <d v="2026-02-05T17:27:00"/>
    <d v="2026-02-19T13:02:00"/>
    <n v="794815"/>
    <s v="Accounting"/>
    <s v="Senior"/>
    <n v="0"/>
    <x v="4"/>
    <s v="School of Business"/>
  </r>
  <r>
    <n v="81232967"/>
    <s v="Andrew"/>
    <s v="Parker"/>
    <s v="andrewhaze.parker@calbaptist.edu"/>
    <s v="California Baptist University"/>
    <d v="2026-02-05T17:58:00"/>
    <d v="2026-02-19T12:58:00"/>
    <n v="772675"/>
    <s v="Philosophy, Business Administration"/>
    <s v="Junior"/>
    <n v="0"/>
    <x v="4"/>
    <s v="Double Major / Cross-College"/>
  </r>
  <r>
    <n v="81233385"/>
    <s v="Corey"/>
    <s v="Johnson"/>
    <s v="coreyoneal.johnson@calbaptist.edu"/>
    <s v="California Baptist University"/>
    <d v="2026-02-05T18:25:00"/>
    <m/>
    <n v="784697"/>
    <s v="Business Administration"/>
    <s v="Sophomore"/>
    <n v="0"/>
    <x v="4"/>
    <s v="School of Business"/>
  </r>
  <r>
    <n v="81244037"/>
    <s v="Abigail"/>
    <s v="Bernal"/>
    <s v="abigailgodina.bernal@calbaptist.edu"/>
    <s v="California Baptist University"/>
    <d v="2026-02-06T09:28:00"/>
    <d v="2026-02-19T13:00:00"/>
    <n v="788536"/>
    <s v="Business Administration"/>
    <s v="Sophomore"/>
    <n v="0"/>
    <x v="4"/>
    <s v="School of Business"/>
  </r>
  <r>
    <n v="81245679"/>
    <s v="Cyrus"/>
    <s v="Damirchi"/>
    <s v="cyrus.damirchi@calbaptist.edu"/>
    <s v="California Baptist University"/>
    <d v="2026-02-06T09:46:00"/>
    <m/>
    <n v="763333"/>
    <s v="Business Administration"/>
    <s v="Junior"/>
    <n v="0"/>
    <x v="4"/>
    <s v="School of Business"/>
  </r>
  <r>
    <n v="81251527"/>
    <s v="Ariyana"/>
    <s v="Velasquez"/>
    <s v="ariyanaangela.velasquez@calbaptist.edu"/>
    <s v="California Baptist University"/>
    <d v="2026-02-06T11:57:00"/>
    <m/>
    <n v="804394"/>
    <s v="Health &amp; Human Sciences, Pre-Nursing Curriculum"/>
    <s v="Freshman"/>
    <n v="0"/>
    <x v="4"/>
    <s v="Double Major / Cross-College"/>
  </r>
  <r>
    <n v="81252550"/>
    <s v="David"/>
    <s v="Huxley"/>
    <s v="davidnicholas.huxley@calbaptist.edu"/>
    <s v="California Baptist University"/>
    <d v="2026-02-06T12:26:00"/>
    <d v="2026-02-19T13:35:00"/>
    <n v="767817"/>
    <s v="Civil Engineering, Environmental Science"/>
    <s v="Senior"/>
    <n v="0"/>
    <x v="4"/>
    <s v="Double Major / Cross-College"/>
  </r>
  <r>
    <n v="81256061"/>
    <s v="Grace"/>
    <s v="Ellzey"/>
    <s v="grace.ellzey@calbaptist.edu"/>
    <s v="California Baptist University"/>
    <d v="2026-02-06T14:53:00"/>
    <m/>
    <n v="757709"/>
    <s v="Graphic Design &amp; Vis Exp"/>
    <s v="Senior"/>
    <n v="0"/>
    <x v="4"/>
    <s v="School of Architecture, Visual Arts, and Design"/>
  </r>
  <r>
    <n v="81256201"/>
    <s v="Ella"/>
    <s v="Robinson"/>
    <s v="ella.robinson@calbaptist.edu"/>
    <s v="California Baptist University"/>
    <d v="2026-02-06T15:04:00"/>
    <m/>
    <n v="777255"/>
    <s v="Sport Management"/>
    <s v="Sophomore"/>
    <n v="0"/>
    <x v="4"/>
    <s v="School of Business"/>
  </r>
  <r>
    <n v="81256461"/>
    <s v="Benjamin"/>
    <s v="Sprankle"/>
    <s v="benjaminr.sprankle@calbaptist.edu"/>
    <s v="California Baptist University"/>
    <d v="2026-02-06T15:27:00"/>
    <d v="2026-02-19T14:01:00"/>
    <n v="800179"/>
    <s v="Computer Science"/>
    <s v="Junior"/>
    <n v="0"/>
    <x v="4"/>
    <s v="School of Engineering"/>
  </r>
  <r>
    <n v="81256466"/>
    <s v="John Ryan"/>
    <s v="Cogger"/>
    <s v="johnryan.cogger@calbaptist.edu"/>
    <s v="California Baptist University"/>
    <d v="2026-02-06T15:27:00"/>
    <d v="2026-02-19T13:23:00"/>
    <n v="758277"/>
    <s v="Construction Management"/>
    <s v="Senior"/>
    <n v="0"/>
    <x v="4"/>
    <s v="School of Engineering"/>
  </r>
  <r>
    <n v="81256469"/>
    <s v="Nathan"/>
    <s v="Arndt"/>
    <s v="nathan.arndt@calbaptist.edu"/>
    <s v="California Baptist University"/>
    <d v="2026-02-06T15:28:00"/>
    <d v="2026-02-19T15:03:00"/>
    <n v="780536"/>
    <s v="Civil Engineering"/>
    <s v="Junior"/>
    <n v="0"/>
    <x v="4"/>
    <s v="School of Engineering"/>
  </r>
  <r>
    <n v="81256542"/>
    <s v="Kylie"/>
    <s v="Marxen"/>
    <s v="kyliebriann.marxen@calbaptist.edu"/>
    <s v="California Baptist University"/>
    <d v="2026-02-06T15:33:00"/>
    <d v="2026-02-19T13:54:00"/>
    <n v="771874"/>
    <s v="Computer Science"/>
    <s v="Junior"/>
    <n v="0"/>
    <x v="4"/>
    <s v="School of Engineering"/>
  </r>
  <r>
    <n v="81256650"/>
    <s v="David"/>
    <s v="Treto"/>
    <s v="davidalejandro.treto@calbaptist.edu"/>
    <s v="California Baptist University"/>
    <d v="2026-02-06T15:40:00"/>
    <d v="2026-02-19T13:23:00"/>
    <n v="740566"/>
    <s v="Construction Management"/>
    <s v="Junior"/>
    <n v="0"/>
    <x v="4"/>
    <s v="School of Engineering"/>
  </r>
  <r>
    <n v="81256692"/>
    <s v="Arturo"/>
    <s v="Valle"/>
    <s v="arturog.valle@calbaptist.edu"/>
    <s v="California Baptist University"/>
    <d v="2026-02-06T15:45:00"/>
    <d v="2026-02-19T13:21:00"/>
    <n v="762370"/>
    <s v="Computer Science"/>
    <s v="Senior"/>
    <n v="0"/>
    <x v="4"/>
    <s v="School of Engineering"/>
  </r>
  <r>
    <n v="81258370"/>
    <s v="Faith"/>
    <s v="Smith"/>
    <s v="faithrafaela.smith@calbaptist.edu"/>
    <s v="California Baptist University"/>
    <d v="2026-02-06T18:56:00"/>
    <d v="2026-02-19T13:07:00"/>
    <n v="763444"/>
    <s v="Psychology"/>
    <s v="Senior"/>
    <n v="0"/>
    <x v="4"/>
    <s v="School of Behavioral and Social Sciences"/>
  </r>
  <r>
    <n v="81259742"/>
    <s v="Tait"/>
    <s v="Sandness"/>
    <s v="tait.sandness@calbaptist.edu"/>
    <s v="California Baptist University"/>
    <d v="2026-02-07T00:05:00"/>
    <d v="2026-02-19T14:29:00"/>
    <n v="796519"/>
    <s v="Business Administration"/>
    <s v="Senior"/>
    <n v="0"/>
    <x v="4"/>
    <s v="School of Business"/>
  </r>
  <r>
    <n v="81260684"/>
    <s v="TeAnna"/>
    <s v="Bermudez"/>
    <s v="teannamarie.bermudez@calbaptist.edu"/>
    <s v="California Baptist University"/>
    <d v="2026-02-07T09:25:00"/>
    <m/>
    <n v="725845"/>
    <s v="Counseling Psychology"/>
    <s v="Alumni"/>
    <n v="0"/>
    <x v="4"/>
    <s v="School of Behavioral and Social Sciences"/>
  </r>
  <r>
    <n v="81262228"/>
    <s v="Liane"/>
    <s v="Cayabyab"/>
    <s v="lianer.cayabyab@calbaptist.edu"/>
    <s v="California Baptist University"/>
    <d v="2026-02-07T11:55:00"/>
    <m/>
    <n v="712053"/>
    <s v="Public Health"/>
    <s v="Doctorate"/>
    <n v="0"/>
    <x v="4"/>
    <s v="School of Health Science"/>
  </r>
  <r>
    <n v="81267045"/>
    <s v="Ryan"/>
    <s v="Vang"/>
    <s v="ryant.vang@calbaptist.edu"/>
    <s v="California Baptist University"/>
    <d v="2026-02-08T09:57:00"/>
    <d v="2026-02-19T12:57:00"/>
    <n v="775664"/>
    <s v="Mechanical Engineering"/>
    <s v="Junior"/>
    <n v="0"/>
    <x v="4"/>
    <s v="School of Engineering"/>
  </r>
  <r>
    <n v="81268423"/>
    <s v="Emilie"/>
    <s v="Panasiuk"/>
    <s v="emiliebraelyn.panasiuk@calbaptist.edu"/>
    <s v="California Baptist University"/>
    <d v="2026-02-08T12:12:00"/>
    <d v="2026-02-19T13:56:00"/>
    <n v="764673"/>
    <s v="Graphic Design &amp; Vis Exp"/>
    <s v="Senior"/>
    <n v="0"/>
    <x v="4"/>
    <s v="School of Architecture, Visual Arts, and Design"/>
  </r>
  <r>
    <n v="81268944"/>
    <s v="Andrew"/>
    <s v="Calvillo"/>
    <s v="andrewjoseph.calvillo@calbaptist.edu"/>
    <s v="California Baptist University"/>
    <d v="2026-02-08T13:08:00"/>
    <m/>
    <n v="704228"/>
    <s v="Music"/>
    <s v="Masters"/>
    <n v="0"/>
    <x v="4"/>
    <s v="School of Performing Arts"/>
  </r>
  <r>
    <n v="81270390"/>
    <s v="Dheeraj"/>
    <s v="Kanneganti"/>
    <s v="dheeraj.kanneganti@calbaptist.edu"/>
    <s v="California Baptist University"/>
    <d v="2026-02-08T15:43:00"/>
    <d v="2026-02-19T14:13:00"/>
    <n v="793857"/>
    <s v="Indstrl Organiztnl Psych"/>
    <s v="Masters"/>
    <n v="0"/>
    <x v="4"/>
    <s v="School of Behavioral and Social Sciences"/>
  </r>
  <r>
    <n v="81273563"/>
    <s v="Josiah"/>
    <s v="Carey"/>
    <s v="josiah.carey@calbaptist.edu"/>
    <s v="California Baptist University"/>
    <d v="2026-02-08T21:26:00"/>
    <d v="2026-02-19T13:08:00"/>
    <n v="780644"/>
    <s v="Civil Engineering"/>
    <s v="Junior"/>
    <n v="0"/>
    <x v="4"/>
    <s v="School of Engineering"/>
  </r>
  <r>
    <n v="81273780"/>
    <s v="Crystal"/>
    <s v="Ocampo"/>
    <s v="crystal.ocampo@calbaptist.edu"/>
    <s v="California Baptist University"/>
    <d v="2026-02-08T21:59:00"/>
    <m/>
    <n v="813273"/>
    <s v="Sociology"/>
    <s v="Junior"/>
    <n v="0"/>
    <x v="4"/>
    <s v="School of Behavioral and Social Sciences"/>
  </r>
  <r>
    <n v="81286457"/>
    <s v="Zachary"/>
    <s v="Smith Reniero"/>
    <s v="zacharydonovan.smithreniero@calbaptist.edu"/>
    <s v="California Baptist University"/>
    <d v="2026-02-09T10:03:00"/>
    <d v="2026-02-19T12:58:00"/>
    <n v="813291"/>
    <s v="Criminal Justice"/>
    <s v="Junior"/>
    <n v="0"/>
    <x v="4"/>
    <s v="School of Arts and Sciences"/>
  </r>
  <r>
    <n v="81291535"/>
    <s v="Tobey"/>
    <s v="Aguilar"/>
    <s v="tobeyalvaro.aguilar@calbaptist.edu"/>
    <s v="California Baptist University"/>
    <d v="2026-02-09T11:32:00"/>
    <d v="2026-02-19T13:04:00"/>
    <n v="781819"/>
    <s v="Marketing"/>
    <s v="Junior"/>
    <n v="0"/>
    <x v="4"/>
    <s v="School of Business"/>
  </r>
  <r>
    <n v="81294009"/>
    <s v="Miranda"/>
    <s v="Jasso"/>
    <s v="mirandam.jasso@calbaptist.edu"/>
    <s v="California Baptist University"/>
    <d v="2026-02-09T11:55:00"/>
    <m/>
    <n v="801571"/>
    <s v="Political Science"/>
    <s v="Freshman"/>
    <n v="0"/>
    <x v="4"/>
    <s v="School of Arts and Sciences"/>
  </r>
  <r>
    <n v="81295020"/>
    <s v="Sara"/>
    <s v="Svorcan"/>
    <s v="sara.svorcan@calbaptist.edu"/>
    <s v="California Baptist University"/>
    <d v="2026-02-09T12:13:00"/>
    <d v="2026-02-19T13:12:00"/>
    <n v="774574"/>
    <s v="Marketing"/>
    <s v="Junior"/>
    <n v="0"/>
    <x v="4"/>
    <s v="School of Business"/>
  </r>
  <r>
    <n v="81298271"/>
    <s v="Jaila"/>
    <s v="Chambers"/>
    <s v="jaila.chambers@calbaptist.edu"/>
    <s v="California Baptist University"/>
    <d v="2026-02-09T13:13:00"/>
    <m/>
    <n v="794210"/>
    <s v="Counseling Psychology"/>
    <s v="Masters"/>
    <n v="0"/>
    <x v="4"/>
    <s v="School of Behavioral and Social Sciences"/>
  </r>
  <r>
    <n v="81306455"/>
    <s v="Guadalupe"/>
    <s v="Cruz"/>
    <s v="guadalupek.cruz@calbaptist.edu"/>
    <s v="California Baptist University"/>
    <d v="2026-02-09T16:56:00"/>
    <m/>
    <n v="741811"/>
    <s v="Accounting"/>
    <s v="Masters"/>
    <n v="0"/>
    <x v="4"/>
    <s v="School of Business"/>
  </r>
  <r>
    <n v="81311297"/>
    <s v="Lacey"/>
    <s v="Thibodeaux"/>
    <s v="laceylyn.thibodeaux@calbaptist.edu"/>
    <s v="California Baptist University"/>
    <d v="2026-02-09T21:14:00"/>
    <d v="2026-02-19T13:22:00"/>
    <n v="780291"/>
    <s v="Aviation Management"/>
    <s v="Senior"/>
    <n v="0"/>
    <x v="4"/>
    <s v="School of Engineering"/>
  </r>
  <r>
    <n v="81312072"/>
    <s v="Jonathan"/>
    <s v="Mejia"/>
    <s v="jonathanalexander.mejia@calbaptist.edu"/>
    <s v="California Baptist University"/>
    <d v="2026-02-09T22:22:00"/>
    <m/>
    <n v="761132"/>
    <s v="English"/>
    <s v="Masters"/>
    <n v="0"/>
    <x v="4"/>
    <s v="School of Arts and Sciences"/>
  </r>
  <r>
    <n v="81312079"/>
    <s v="Litzy"/>
    <s v="Velasquez"/>
    <s v="litzynicole.velasquez@calbaptist.edu"/>
    <s v="California Baptist University"/>
    <d v="2026-02-09T22:23:00"/>
    <m/>
    <n v="813157"/>
    <s v="Architecture"/>
    <s v="Senior"/>
    <n v="0"/>
    <x v="4"/>
    <s v="School of Architecture, Visual Arts, and Design"/>
  </r>
  <r>
    <n v="81312407"/>
    <s v="Micah"/>
    <s v="Endo"/>
    <s v="micah.endo@calbaptist.edu"/>
    <s v="California Baptist University"/>
    <d v="2026-02-09T23:11:00"/>
    <d v="2026-02-19T15:07:00"/>
    <n v="785235"/>
    <s v="Philosophy, Biomedical Engineering"/>
    <s v="Junior"/>
    <n v="0"/>
    <x v="4"/>
    <s v="Double Major / Cross-College"/>
  </r>
  <r>
    <n v="81312676"/>
    <s v="Maria"/>
    <s v="Gamboa"/>
    <s v="mariaguillen.gamboa@calbaptist.edu"/>
    <s v="California Baptist University"/>
    <d v="2026-02-10T00:13:00"/>
    <m/>
    <n v="809785"/>
    <s v="Business Administration"/>
    <s v="Junior"/>
    <n v="0"/>
    <x v="4"/>
    <s v="School of Business"/>
  </r>
  <r>
    <n v="81322112"/>
    <s v="Thomas"/>
    <s v="Miramontes"/>
    <s v="thomast.miramontes@calbaptist.edu"/>
    <s v="California Baptist University"/>
    <d v="2026-02-10T08:43:00"/>
    <m/>
    <n v="798524"/>
    <s v="Business Administration"/>
    <s v="Freshman"/>
    <n v="0"/>
    <x v="4"/>
    <s v="School of Business"/>
  </r>
  <r>
    <n v="81322599"/>
    <s v="Jermaine"/>
    <s v="Gary"/>
    <s v="jermaine.gary@calbaptist.edu"/>
    <s v="California Baptist University"/>
    <d v="2026-02-10T08:49:00"/>
    <m/>
    <n v="804760"/>
    <s v="Leadership Studies, Christian Studies"/>
    <s v="Senior"/>
    <n v="0"/>
    <x v="4"/>
    <s v="Double Major / Cross-College"/>
  </r>
  <r>
    <n v="81340939"/>
    <s v="Regan"/>
    <s v="Rodriguez"/>
    <s v="reganelizabeth.rodriguez@calbaptist.edu"/>
    <s v="California Baptist University"/>
    <d v="2026-02-10T12:23:00"/>
    <d v="2026-02-19T14:51:00"/>
    <n v="762659"/>
    <s v="Public Health"/>
    <s v="Senior"/>
    <n v="0"/>
    <x v="4"/>
    <s v="School of Health Science"/>
  </r>
  <r>
    <n v="81341865"/>
    <s v="James"/>
    <s v="Welch"/>
    <s v="jamesowen.welch@calbaptist.edu"/>
    <s v="California Baptist University"/>
    <d v="2026-02-10T12:34:00"/>
    <d v="2026-02-19T14:27:00"/>
    <n v="764646"/>
    <s v="English"/>
    <s v="Senior"/>
    <n v="0"/>
    <x v="4"/>
    <s v="School of Arts and Sciences"/>
  </r>
  <r>
    <n v="81343479"/>
    <s v="Yetlalezi"/>
    <s v="Camacho"/>
    <s v="yetlalezi.camacho@calbaptist.edu"/>
    <s v="California Baptist University"/>
    <d v="2026-02-10T12:59:00"/>
    <d v="2026-02-19T12:52:00"/>
    <n v="547826"/>
    <s v="Public Administration"/>
    <s v="Masters"/>
    <n v="0"/>
    <x v="4"/>
    <s v="School of Arts and Sciences"/>
  </r>
  <r>
    <n v="81350237"/>
    <s v="Miles"/>
    <s v="Ziemer"/>
    <s v="miles.ziemer@calbaptist.edu"/>
    <s v="California Baptist University"/>
    <d v="2026-02-10T14:49:00"/>
    <d v="2026-02-19T13:01:00"/>
    <n v="782665"/>
    <s v="Political Science"/>
    <s v="Senior"/>
    <n v="0"/>
    <x v="4"/>
    <s v="School of Arts and Sciences"/>
  </r>
  <r>
    <n v="81352743"/>
    <s v="Michelle"/>
    <s v="Siracusa"/>
    <s v="michellenicole.siracusa@calbaptist.edu"/>
    <s v="California Baptist University"/>
    <d v="2026-02-10T15:47:00"/>
    <d v="2026-02-19T13:40:00"/>
    <n v="744857"/>
    <s v="Nursing"/>
    <s v="Senior"/>
    <n v="0"/>
    <x v="4"/>
    <s v="School of Nursing"/>
  </r>
  <r>
    <n v="81353770"/>
    <s v="Annette"/>
    <s v="Godinez"/>
    <s v="annettemichelle.godinez@calbaptist.edu"/>
    <s v="California Baptist University"/>
    <d v="2026-02-10T16:19:00"/>
    <m/>
    <n v="784253"/>
    <s v="Forensic Psychology"/>
    <s v="Masters"/>
    <n v="0"/>
    <x v="4"/>
    <s v="School of Behavioral and Social Sciences"/>
  </r>
  <r>
    <n v="81354739"/>
    <s v="Gurdev"/>
    <s v="Singh"/>
    <s v="gurdev.singh@calbaptist.edu"/>
    <s v="California Baptist University"/>
    <d v="2026-02-10T16:50:00"/>
    <m/>
    <n v="769576"/>
    <s v="Information Tech Mgmt"/>
    <s v="Masters"/>
    <n v="0"/>
    <x v="4"/>
    <s v="School of Business"/>
  </r>
  <r>
    <n v="81354834"/>
    <s v="Lydia"/>
    <s v="Speas"/>
    <s v="lydia.speas@calbaptist.edu"/>
    <s v="California Baptist University"/>
    <d v="2026-02-10T16:55:00"/>
    <d v="2026-02-19T13:09:00"/>
    <n v="789333"/>
    <s v="English"/>
    <s v="Senior"/>
    <n v="0"/>
    <x v="4"/>
    <s v="School of Arts and Sciences"/>
  </r>
  <r>
    <n v="81358366"/>
    <s v="Eliana"/>
    <s v="Posada"/>
    <s v="elianaisabel.posada@calbaptist.edu"/>
    <s v="California Baptist University"/>
    <d v="2026-02-10T19:42:00"/>
    <d v="2026-02-19T14:02:00"/>
    <n v="776440"/>
    <s v="Strategic Communication"/>
    <s v="Masters"/>
    <n v="0"/>
    <x v="4"/>
    <s v="School of Arts and Sciences"/>
  </r>
  <r>
    <n v="81359984"/>
    <s v="Matthew"/>
    <s v="Marks"/>
    <s v="matthewb.marks@calbaptist.edu"/>
    <s v="California Baptist University"/>
    <d v="2026-02-10T21:45:00"/>
    <d v="2026-02-19T13:27:00"/>
    <n v="761886"/>
    <s v="Business Administration"/>
    <s v="Senior"/>
    <n v="0"/>
    <x v="4"/>
    <s v="School of Business"/>
  </r>
  <r>
    <n v="81360700"/>
    <s v="Elizabeth"/>
    <s v="Palacios"/>
    <s v="elizabeth.palacios@calbaptist.edu"/>
    <s v="California Baptist University"/>
    <d v="2026-02-10T23:19:00"/>
    <m/>
    <n v="803813"/>
    <s v="Graphic Design &amp; Vis Exp"/>
    <s v="Junior"/>
    <n v="0"/>
    <x v="4"/>
    <s v="School of Architecture, Visual Arts, and Design"/>
  </r>
  <r>
    <n v="81360879"/>
    <s v="Pedro"/>
    <s v="Armenta"/>
    <s v="pedro.armenta@calbaptist.edu"/>
    <s v="California Baptist University"/>
    <d v="2026-02-10T23:59:00"/>
    <d v="2026-02-19T14:13:00"/>
    <n v="533478"/>
    <s v="Marketing"/>
    <s v="Alumni"/>
    <n v="0"/>
    <x v="4"/>
    <s v="School of Business"/>
  </r>
  <r>
    <n v="81394414"/>
    <s v="Elijah"/>
    <s v="Tabor"/>
    <s v="elijahd.tabor@calbaptist.edu"/>
    <s v="California Baptist University"/>
    <d v="2026-02-11T12:00:00"/>
    <d v="2026-02-19T13:59:00"/>
    <n v="772784"/>
    <s v="Computer Science"/>
    <s v="Junior"/>
    <n v="0"/>
    <x v="4"/>
    <s v="School of Engineering"/>
  </r>
  <r>
    <n v="81400331"/>
    <s v="Shanteal"/>
    <s v="Martinez"/>
    <s v="mariashanteal.martinez@calbaptist.edu"/>
    <s v="California Baptist University"/>
    <d v="2026-02-11T12:56:00"/>
    <d v="2026-02-19T13:12:00"/>
    <n v="796106"/>
    <s v="Indstrl Organiztnl Psych"/>
    <s v="Masters"/>
    <n v="0"/>
    <x v="4"/>
    <s v="School of Behavioral and Social Sciences"/>
  </r>
  <r>
    <n v="81404493"/>
    <s v="Kalea"/>
    <s v="Cook"/>
    <s v="kaleamargaretshea.cook@calbaptist.edu"/>
    <s v="California Baptist University"/>
    <d v="2026-02-11T13:51:00"/>
    <d v="2026-02-19T13:36:00"/>
    <n v="795722"/>
    <s v="Forensic Psychology"/>
    <s v="Masters"/>
    <n v="0"/>
    <x v="4"/>
    <s v="School of Behavioral and Social Sciences"/>
  </r>
  <r>
    <n v="81410880"/>
    <s v="Marisa"/>
    <s v="Norheim"/>
    <s v="marisa.norheim@gmail.com"/>
    <s v="California Baptist University"/>
    <d v="2026-02-11T16:23:00"/>
    <d v="2026-02-19T13:03:00"/>
    <n v="715219"/>
    <s v="Christian Behavioral Sci, Biology"/>
    <s v="Alumni"/>
    <n v="0"/>
    <x v="4"/>
    <s v="Double Major / Cross-College"/>
  </r>
  <r>
    <n v="81410890"/>
    <s v="Andrew"/>
    <s v="Nguyen"/>
    <s v="andrewlam.nguyen@calbaptist.edu"/>
    <s v="California Baptist University"/>
    <d v="2026-02-11T16:24:00"/>
    <m/>
    <n v="768281"/>
    <s v="Business Administration"/>
    <s v="Senior"/>
    <n v="0"/>
    <x v="4"/>
    <s v="School of Business"/>
  </r>
  <r>
    <n v="81411216"/>
    <s v="Liliana"/>
    <s v="Leaman"/>
    <s v="lilianaj.leaman@calbaptist.edu"/>
    <s v="California Baptist University"/>
    <d v="2026-02-11T16:37:00"/>
    <d v="2026-02-19T14:07:00"/>
    <n v="775375"/>
    <s v="Mechanical Engineering"/>
    <s v="Senior"/>
    <n v="0"/>
    <x v="4"/>
    <s v="School of Engineering"/>
  </r>
  <r>
    <n v="81412076"/>
    <s v="Cameron"/>
    <s v="Turner"/>
    <s v="camerons.turner@calbaptist.edu"/>
    <s v="California Baptist University"/>
    <d v="2026-02-11T17:09:00"/>
    <d v="2026-02-19T13:26:00"/>
    <n v="776751"/>
    <s v="Computer Science"/>
    <s v="Junior"/>
    <n v="0"/>
    <x v="4"/>
    <s v="School of Engineering"/>
  </r>
  <r>
    <n v="81412529"/>
    <s v="Josselyn"/>
    <s v="Guillen"/>
    <s v="josselynmarcela.guillen@calbaptist.edu"/>
    <s v="California Baptist University"/>
    <d v="2026-02-11T17:31:00"/>
    <d v="2026-02-19T13:42:00"/>
    <n v="760286"/>
    <s v="Graphic Design &amp; Vis Exp"/>
    <s v="Senior"/>
    <n v="0"/>
    <x v="4"/>
    <s v="School of Architecture, Visual Arts, and Design"/>
  </r>
  <r>
    <n v="81413566"/>
    <s v="Sophia"/>
    <s v="McGilvray"/>
    <s v="sophiacarmelina.mcgilvray@calbaptist.edu"/>
    <s v="California Baptist University"/>
    <d v="2026-02-11T18:32:00"/>
    <m/>
    <n v="794264"/>
    <s v="Photography"/>
    <s v="Sophomore"/>
    <n v="0"/>
    <x v="4"/>
    <s v="School of Architecture, Visual Arts, and Design"/>
  </r>
  <r>
    <n v="81415050"/>
    <s v="Aleksandra"/>
    <s v="Antanasijevic"/>
    <s v="aleksandra.antanasijevic@calbaptist.edu"/>
    <s v="California Baptist University"/>
    <d v="2026-02-11T20:27:00"/>
    <d v="2026-02-19T14:45:00"/>
    <n v="795267"/>
    <s v="Chemical Engineering"/>
    <s v="Junior"/>
    <n v="0"/>
    <x v="4"/>
    <s v="School of Engineering"/>
  </r>
  <r>
    <n v="81415643"/>
    <s v="Qinzhe"/>
    <s v="Li"/>
    <s v="qinzhe.li@calbaptist.edu"/>
    <s v="California Baptist University"/>
    <d v="2026-02-11T21:39:00"/>
    <m/>
    <n v="803185"/>
    <s v="Art Therapy Studies"/>
    <s v="Freshman"/>
    <n v="0"/>
    <x v="4"/>
    <s v="School of Architecture, Visual Arts, and Design"/>
  </r>
  <r>
    <n v="81416009"/>
    <s v="Kaylee"/>
    <s v="Larick"/>
    <s v="kayleerenee.larick@calbaptist.edu"/>
    <s v="California Baptist University"/>
    <d v="2026-02-11T22:31:00"/>
    <d v="2026-02-19T13:20:00"/>
    <n v="669349"/>
    <s v="Nursing"/>
    <s v="Senior"/>
    <n v="0"/>
    <x v="4"/>
    <s v="School of Nursing"/>
  </r>
  <r>
    <n v="81419575"/>
    <s v="Eleonora"/>
    <s v="Visnevskyte"/>
    <s v="eleonora.visnevskyte@calbaptist.edu"/>
    <s v="California Baptist University"/>
    <d v="2026-02-12T06:54:00"/>
    <d v="2026-02-19T13:57:00"/>
    <n v="793917"/>
    <s v="Computer Science"/>
    <s v="Junior"/>
    <n v="0"/>
    <x v="4"/>
    <s v="School of Engineering"/>
  </r>
  <r>
    <n v="81434648"/>
    <s v="Kimaya"/>
    <s v="Fletcher"/>
    <s v="kimayaleilani.fletcher@calbaptist.edu"/>
    <s v="California Baptist University"/>
    <d v="2026-02-12T10:11:00"/>
    <d v="2026-02-19T13:13:00"/>
    <n v="795960"/>
    <s v="Mechanical Engineering"/>
    <s v="Senior"/>
    <n v="0"/>
    <x v="4"/>
    <s v="School of Engineering"/>
  </r>
  <r>
    <n v="81449087"/>
    <s v="Caleb"/>
    <s v="Slagter"/>
    <s v="calebb.slagter@calbaptist.edu"/>
    <s v="California Baptist University"/>
    <d v="2026-02-12T13:19:00"/>
    <d v="2026-02-19T14:41:00"/>
    <n v="792219"/>
    <s v="Electrical/Computer Engr"/>
    <s v="Junior"/>
    <n v="0"/>
    <x v="4"/>
    <s v="Double Major / Cross-College"/>
  </r>
  <r>
    <n v="81451424"/>
    <s v="Ely"/>
    <s v="Avilez"/>
    <s v="ely.avilez@calbaptist.edu"/>
    <s v="California Baptist University"/>
    <d v="2026-02-12T14:03:00"/>
    <d v="2026-02-19T14:07:00"/>
    <n v="784936"/>
    <s v="Graphic Design &amp; Vis Exp"/>
    <s v="Senior"/>
    <n v="0"/>
    <x v="4"/>
    <s v="School of Architecture, Visual Arts, and Design"/>
  </r>
  <r>
    <n v="81451817"/>
    <s v="Clarice"/>
    <s v="Rumahlewang"/>
    <s v="claricec.rumahlewang@calbaptist.edu"/>
    <s v="California Baptist University"/>
    <d v="2026-02-12T14:13:00"/>
    <d v="2026-02-19T13:28:00"/>
    <n v="759386"/>
    <s v="Graphic Design &amp; Vis Exp"/>
    <s v="Senior"/>
    <n v="0"/>
    <x v="4"/>
    <s v="School of Architecture, Visual Arts, and Design"/>
  </r>
  <r>
    <n v="81456619"/>
    <s v="Eduardo"/>
    <s v="Flores"/>
    <s v="eduardodaniel.flores@calbaptist.edu"/>
    <s v="California Baptist University"/>
    <d v="2026-02-12T17:51:00"/>
    <m/>
    <n v="814869"/>
    <s v="Business Administration"/>
    <s v="Masters"/>
    <n v="0"/>
    <x v="4"/>
    <s v="School of Business"/>
  </r>
  <r>
    <n v="81458329"/>
    <s v="Annalie"/>
    <s v="Mahill"/>
    <s v="annalief.mahill@calbaptist.edu"/>
    <s v="California Baptist University"/>
    <d v="2026-02-12T20:46:00"/>
    <d v="2026-02-19T13:09:00"/>
    <n v="774077"/>
    <s v="Forensic Chemistry"/>
    <s v="Senior"/>
    <n v="0"/>
    <x v="4"/>
    <s v="School of Arts and Sciences"/>
  </r>
  <r>
    <n v="81464525"/>
    <s v="Elizabeth"/>
    <s v="Bleier"/>
    <s v="elizabethc.bleier@calbaptist.edu"/>
    <s v="California Baptist University"/>
    <d v="2026-02-13T08:27:00"/>
    <d v="2026-02-19T13:27:00"/>
    <n v="766871"/>
    <s v="Mechanical Engineering"/>
    <s v="Senior"/>
    <n v="0"/>
    <x v="4"/>
    <s v="School of Engineering"/>
  </r>
  <r>
    <n v="81472638"/>
    <s v="Nathan"/>
    <s v="Lobos"/>
    <s v="nathan.lobos@calbaptist.edu"/>
    <s v="California Baptist University"/>
    <d v="2026-02-13T12:56:00"/>
    <d v="2026-02-19T13:01:00"/>
    <n v="790099"/>
    <s v="Environmental Science"/>
    <s v="Sophomore"/>
    <n v="0"/>
    <x v="4"/>
    <s v="School of Arts and Sciences"/>
  </r>
  <r>
    <n v="81472643"/>
    <s v="Nathaniel"/>
    <s v="Koontz"/>
    <s v="nathanieljohn.koontz@calbaptist.edu"/>
    <s v="California Baptist University"/>
    <d v="2026-02-13T12:57:00"/>
    <d v="2026-02-19T13:19:00"/>
    <n v="787584"/>
    <s v="Environmental Science"/>
    <s v="Junior"/>
    <n v="0"/>
    <x v="4"/>
    <s v="School of Arts and Sciences"/>
  </r>
  <r>
    <n v="81472645"/>
    <s v="Jude"/>
    <s v="Enriquez"/>
    <s v="judemichael.enriquez@calbaptist.edu"/>
    <s v="California Baptist University"/>
    <d v="2026-02-13T12:57:00"/>
    <d v="2026-02-19T13:21:00"/>
    <n v="808868"/>
    <s v="Environmental Science"/>
    <s v="Junior"/>
    <n v="0"/>
    <x v="4"/>
    <s v="School of Arts and Sciences"/>
  </r>
  <r>
    <n v="81472699"/>
    <s v="Faith"/>
    <s v="Morales"/>
    <s v="faithv.morales@calbaptist.edu"/>
    <s v="California Baptist University"/>
    <d v="2026-02-13T13:00:00"/>
    <d v="2026-02-19T14:21:00"/>
    <n v="773894"/>
    <s v="Christian Studies, Marketing"/>
    <s v="Senior"/>
    <n v="0"/>
    <x v="4"/>
    <s v="Double Major / Cross-College"/>
  </r>
  <r>
    <n v="81473315"/>
    <s v="Celina"/>
    <s v="Sanchez"/>
    <s v="celinam.sanchez@calbaptist.edu"/>
    <s v="California Baptist University"/>
    <d v="2026-02-13T13:31:00"/>
    <d v="2026-02-19T13:39:00"/>
    <n v="761786"/>
    <s v="Biomedical Sciences"/>
    <s v="Senior"/>
    <n v="0"/>
    <x v="4"/>
    <s v="School of Health Science"/>
  </r>
  <r>
    <n v="81473885"/>
    <s v="Delaney"/>
    <s v="Keller"/>
    <s v="delaneymae.keller@calbaptist.edu"/>
    <s v="California Baptist University"/>
    <d v="2026-02-13T14:10:00"/>
    <d v="2026-02-19T13:05:00"/>
    <n v="756728"/>
    <s v="Graphic Design &amp; Vis Exp"/>
    <s v="Senior"/>
    <n v="0"/>
    <x v="4"/>
    <s v="School of Architecture, Visual Arts, and Design"/>
  </r>
  <r>
    <n v="81474127"/>
    <s v="Jonathan"/>
    <s v="Martinez"/>
    <s v="jonathanmanuel.martinez@calbaptist.edu"/>
    <s v="California Baptist University"/>
    <d v="2026-02-13T14:34:00"/>
    <d v="2026-02-19T14:43:00"/>
    <n v="781216"/>
    <s v="Construction Management"/>
    <s v="Senior"/>
    <n v="0"/>
    <x v="4"/>
    <s v="School of Engineering"/>
  </r>
  <r>
    <n v="81474128"/>
    <s v="Matthew"/>
    <s v="Poonoosamy"/>
    <s v="matthewsundrasen.poonoosamy@calbaptist.edu"/>
    <s v="California Baptist University"/>
    <d v="2026-02-13T14:34:00"/>
    <d v="2026-02-19T14:15:00"/>
    <n v="777303"/>
    <s v="Biomedical Engineering"/>
    <s v="Sophomore"/>
    <n v="0"/>
    <x v="4"/>
    <s v="School of Engineering"/>
  </r>
  <r>
    <n v="81474996"/>
    <s v="Sander"/>
    <s v="Johnson"/>
    <s v="sandertimothy.johnson@calbaptist.edu"/>
    <s v="California Baptist University"/>
    <d v="2026-02-13T15:54:00"/>
    <d v="2026-02-19T13:13:00"/>
    <n v="795561"/>
    <s v="Mechanical Engineering"/>
    <s v="Junior"/>
    <n v="0"/>
    <x v="4"/>
    <s v="School of Engineering"/>
  </r>
  <r>
    <n v="81475019"/>
    <s v="Michael"/>
    <s v="Newbold"/>
    <s v="michaeleric.newbold@calbaptist.edu"/>
    <s v="California Baptist University"/>
    <d v="2026-02-13T15:56:00"/>
    <d v="2026-02-19T14:03:00"/>
    <n v="747638"/>
    <s v="Computer Science"/>
    <s v="Senior"/>
    <n v="0"/>
    <x v="4"/>
    <s v="School of Engineering"/>
  </r>
  <r>
    <n v="81475922"/>
    <s v="Darlene"/>
    <s v="Luna-Cruz"/>
    <s v="darlene.lunacruz@calbaptist.edu"/>
    <s v="California Baptist University"/>
    <d v="2026-02-13T17:58:00"/>
    <m/>
    <n v="773764"/>
    <s v="Communctn Sci &amp; Disorder"/>
    <s v="Junior"/>
    <n v="0"/>
    <x v="4"/>
    <s v="School of Health Science"/>
  </r>
  <r>
    <n v="81476871"/>
    <s v="William"/>
    <s v="Mclaughlin"/>
    <s v="williamjohn.mclaughlin@calbaptist.edu"/>
    <s v="California Baptist University"/>
    <d v="2026-02-13T21:53:00"/>
    <d v="2026-02-19T13:26:00"/>
    <n v="760562"/>
    <s v="Sport Management, Christian Studies"/>
    <s v="Senior"/>
    <n v="0"/>
    <x v="4"/>
    <s v="Double Major / Cross-College"/>
  </r>
  <r>
    <n v="81480760"/>
    <s v="Sharon"/>
    <s v="Jite"/>
    <s v="sharonchimezie.jite@calbaptist.edu"/>
    <s v="California Baptist University"/>
    <d v="2026-02-15T01:18:00"/>
    <m/>
    <n v="773368"/>
    <s v="Psychology"/>
    <s v="Junior"/>
    <n v="0"/>
    <x v="4"/>
    <s v="School of Behavioral and Social Sciences"/>
  </r>
  <r>
    <n v="81483982"/>
    <s v="Tachiana"/>
    <s v="Mitchell"/>
    <s v="tachianaelise.mitchell@calbaptist.edu"/>
    <s v="California Baptist University"/>
    <d v="2026-02-15T14:27:00"/>
    <m/>
    <n v="355478"/>
    <s v="Criminal Justice"/>
    <s v="Senior"/>
    <n v="0"/>
    <x v="4"/>
    <s v="School of Arts and Sciences"/>
  </r>
  <r>
    <n v="81484087"/>
    <s v="Ethan"/>
    <s v="DeHaro"/>
    <s v="ethanscott.deharo@calbaptist.edu"/>
    <s v="California Baptist University"/>
    <d v="2026-02-15T14:41:00"/>
    <m/>
    <n v="635939"/>
    <s v="Public Health"/>
    <s v="Masters"/>
    <n v="0"/>
    <x v="4"/>
    <s v="School of Health Science"/>
  </r>
  <r>
    <n v="81486789"/>
    <s v="Joseph"/>
    <s v="Macias"/>
    <s v="joseph.macias@calbaptist.edu"/>
    <s v="California Baptist University"/>
    <d v="2026-02-15T19:59:00"/>
    <d v="2026-02-19T13:36:00"/>
    <n v="767096"/>
    <s v="Construction Management"/>
    <s v="Junior"/>
    <n v="0"/>
    <x v="4"/>
    <s v="School of Engineering"/>
  </r>
  <r>
    <n v="81487221"/>
    <s v="Caleb"/>
    <s v="Furdui"/>
    <s v="calebpeter.furdui@calbaptist.edu"/>
    <s v="California Baptist University"/>
    <d v="2026-02-15T20:57:00"/>
    <d v="2026-02-19T13:06:00"/>
    <n v="748234"/>
    <s v="Finance"/>
    <s v="Alumni"/>
    <n v="0"/>
    <x v="4"/>
    <s v="School of Business"/>
  </r>
  <r>
    <n v="81487878"/>
    <s v="Liam"/>
    <s v="Smith"/>
    <s v="liamkevin.smith@calbaptist.edu"/>
    <s v="California Baptist University"/>
    <d v="2026-02-15T23:38:00"/>
    <d v="2026-02-19T13:49:00"/>
    <n v="773208"/>
    <s v="Computer Science"/>
    <s v="Junior"/>
    <n v="0"/>
    <x v="4"/>
    <s v="School of Engineering"/>
  </r>
  <r>
    <n v="81491484"/>
    <s v="Miguel"/>
    <s v="Serna"/>
    <s v="miguel.serna@calbaptist.edu"/>
    <s v="California Baptist University"/>
    <d v="2026-02-16T07:50:00"/>
    <d v="2026-02-19T13:13:00"/>
    <n v="814492"/>
    <s v="Construction Management"/>
    <s v="Sophomore"/>
    <n v="0"/>
    <x v="4"/>
    <s v="School of Engineering"/>
  </r>
  <r>
    <n v="81492352"/>
    <s v="Chloe"/>
    <s v="Miller"/>
    <s v="chloesehmee.miller@calbaptist.edu"/>
    <s v="California Baptist University"/>
    <d v="2026-02-16T08:13:00"/>
    <m/>
    <n v="779259"/>
    <s v="Business Administration"/>
    <s v="Junior"/>
    <n v="0"/>
    <x v="4"/>
    <s v="School of Business"/>
  </r>
  <r>
    <n v="81497444"/>
    <s v="Katie"/>
    <s v="Rivers"/>
    <s v="katiejordyn.rivers@calbaptist.edu"/>
    <s v="California Baptist University"/>
    <d v="2026-02-16T10:17:00"/>
    <d v="2026-02-19T14:33:00"/>
    <n v="775711"/>
    <s v="Marketing"/>
    <s v="Junior"/>
    <n v="0"/>
    <x v="4"/>
    <s v="School of Business"/>
  </r>
  <r>
    <n v="81503309"/>
    <s v="Kasey"/>
    <s v="Klauminzer"/>
    <s v="kaseyryan.klauminzer@calbaptist.edu"/>
    <s v="California Baptist University"/>
    <d v="2026-02-16T12:47:00"/>
    <d v="2026-02-19T12:52:00"/>
    <n v="797289"/>
    <s v="Electrical/Computer Engr"/>
    <s v="Senior"/>
    <n v="0"/>
    <x v="4"/>
    <s v="Double Major / Cross-College"/>
  </r>
  <r>
    <n v="81503689"/>
    <s v="Yuui"/>
    <s v="Ortega"/>
    <s v="yuuia.ortega@calbaptist.edu"/>
    <s v="California Baptist University"/>
    <d v="2026-02-16T12:59:00"/>
    <d v="2026-02-19T12:58:00"/>
    <n v="777878"/>
    <s v="Philosophy, Business Administration"/>
    <s v="Senior"/>
    <n v="0"/>
    <x v="4"/>
    <s v="Double Major / Cross-College"/>
  </r>
  <r>
    <n v="81504256"/>
    <s v="Savannah"/>
    <s v="Angulo"/>
    <s v="savannaht.angulo@calbaptist.edu"/>
    <s v="California Baptist University"/>
    <d v="2026-02-16T13:17:00"/>
    <d v="2026-02-19T13:04:00"/>
    <n v="788041"/>
    <s v="Environmental Science"/>
    <s v="Sophomore"/>
    <n v="0"/>
    <x v="4"/>
    <s v="School of Arts and Sciences"/>
  </r>
  <r>
    <n v="81509069"/>
    <s v="Musaib"/>
    <s v="Kamil"/>
    <s v="musaib.kamil@calbaptist.edu"/>
    <s v="California Baptist University"/>
    <d v="2026-02-16T16:33:00"/>
    <m/>
    <n v="801768"/>
    <s v="Forensic Psychology"/>
    <s v="Masters"/>
    <n v="0"/>
    <x v="4"/>
    <s v="School of Behavioral and Social Sciences"/>
  </r>
  <r>
    <n v="81509306"/>
    <s v="Nathaniel"/>
    <s v="Leon"/>
    <s v="nathaniel.leon@calbaptist.edu"/>
    <s v="California Baptist University"/>
    <d v="2026-02-16T16:49:00"/>
    <d v="2026-02-19T13:10:00"/>
    <n v="813712"/>
    <s v="Business Administration"/>
    <s v="Junior"/>
    <n v="0"/>
    <x v="4"/>
    <s v="School of Business"/>
  </r>
  <r>
    <n v="81510600"/>
    <s v="Luke"/>
    <s v="Keenan"/>
    <s v="lukedavid.keenan@calbaptist.edu"/>
    <s v="California Baptist University"/>
    <d v="2026-02-16T18:12:00"/>
    <d v="2026-02-19T14:37:00"/>
    <n v="778106"/>
    <s v="Mechanical Engineering"/>
    <s v="Junior"/>
    <n v="0"/>
    <x v="4"/>
    <s v="School of Engineering"/>
  </r>
  <r>
    <n v="81510833"/>
    <s v="Alyssa"/>
    <s v="Malinowski"/>
    <s v="alyssataylor.malinowski@calbaptist.edu"/>
    <s v="California Baptist University"/>
    <d v="2026-02-16T18:26:00"/>
    <m/>
    <n v="790865"/>
    <s v="Business Administration"/>
    <s v="Junior"/>
    <n v="0"/>
    <x v="4"/>
    <s v="School of Business"/>
  </r>
  <r>
    <n v="81511071"/>
    <s v="Francisco"/>
    <s v="Cabral"/>
    <s v="francisco.cabral@calbaptist.edu"/>
    <s v="California Baptist University"/>
    <d v="2026-02-16T18:41:00"/>
    <d v="2026-02-19T13:16:00"/>
    <n v="748295"/>
    <s v="Criminal Justice"/>
    <s v="Senior"/>
    <n v="0"/>
    <x v="4"/>
    <s v="School of Arts and Sciences"/>
  </r>
  <r>
    <n v="81511931"/>
    <s v="Nathan"/>
    <s v="Aguirre"/>
    <s v="nathanhaziel.aguirre@calbaptist.edu"/>
    <s v="California Baptist University"/>
    <d v="2026-02-16T19:36:00"/>
    <d v="2026-02-19T14:43:00"/>
    <n v="765270"/>
    <s v="Computer Science"/>
    <s v="Senior"/>
    <n v="0"/>
    <x v="4"/>
    <s v="School of Engineering"/>
  </r>
  <r>
    <n v="81512002"/>
    <s v="Megan"/>
    <s v="Russell"/>
    <s v="meganjane.russell@calbaptist.edu"/>
    <s v="California Baptist University"/>
    <d v="2026-02-16T19:41:00"/>
    <d v="2026-02-19T13:06:00"/>
    <n v="746510"/>
    <s v="Accounting"/>
    <s v="Masters"/>
    <n v="0"/>
    <x v="4"/>
    <s v="School of Business"/>
  </r>
  <r>
    <n v="81512073"/>
    <s v="Tammy"/>
    <s v="Watt"/>
    <s v="tammygraceabriele.watt@calbaptist.edu"/>
    <s v="California Baptist University"/>
    <d v="2026-02-16T19:45:00"/>
    <d v="2026-02-19T14:18:00"/>
    <n v="770529"/>
    <s v="Biomedical Sciences"/>
    <s v="Senior"/>
    <n v="0"/>
    <x v="4"/>
    <s v="School of Health Science"/>
  </r>
  <r>
    <n v="81512973"/>
    <s v="Joshua"/>
    <s v="Jimian"/>
    <s v="joshua.jimian@calbaptist.edu"/>
    <s v="California Baptist University"/>
    <d v="2026-02-16T20:59:00"/>
    <m/>
    <n v="808999"/>
    <s v="Mechanical Engineering"/>
    <s v="Freshman"/>
    <n v="0"/>
    <x v="4"/>
    <s v="School of Engineering"/>
  </r>
  <r>
    <n v="81513013"/>
    <s v="Alejandro G."/>
    <s v="Gomez"/>
    <s v="alejandrog.gomez@calbaptist.edu"/>
    <s v="California Baptist University"/>
    <d v="2026-02-16T21:04:00"/>
    <d v="2026-02-19T13:19:00"/>
    <n v="699188"/>
    <s v="Mechanical Engineering"/>
    <s v="Senior"/>
    <n v="0"/>
    <x v="4"/>
    <s v="School of Engineering"/>
  </r>
  <r>
    <n v="81513470"/>
    <s v="Ezeoma"/>
    <s v="Igwe"/>
    <s v="ezeomalewis.igwe@calbaptist.edu"/>
    <s v="California Baptist University"/>
    <d v="2026-02-16T21:55:00"/>
    <d v="2026-02-19T12:57:00"/>
    <n v="810408"/>
    <s v="Information Tech Mgmt"/>
    <s v="Masters"/>
    <n v="0"/>
    <x v="4"/>
    <s v="School of Business"/>
  </r>
  <r>
    <n v="81514308"/>
    <s v="Leilani"/>
    <s v="Neahr"/>
    <s v="leilanimichelle.neahr@calbaptist.edu"/>
    <s v="California Baptist University"/>
    <d v="2026-02-17T01:58:00"/>
    <d v="2026-02-19T13:07:00"/>
    <n v="747535"/>
    <s v="Accounting"/>
    <s v="Senior"/>
    <n v="0"/>
    <x v="4"/>
    <s v="School of Business"/>
  </r>
  <r>
    <n v="81514459"/>
    <s v="Harshitha"/>
    <s v="Paladugu"/>
    <s v="harshitha.paladugu@calbaptist.edu"/>
    <s v="California Baptist University"/>
    <d v="2026-02-17T04:00:00"/>
    <m/>
    <n v="781349"/>
    <s v="Education"/>
    <s v="Alumni"/>
    <n v="0"/>
    <x v="4"/>
    <s v="School of Education"/>
  </r>
  <r>
    <n v="81522717"/>
    <s v="Caleb"/>
    <s v="Reading"/>
    <s v="caleb.reading@calbaptist.edu"/>
    <s v="California Baptist University"/>
    <d v="2026-02-17T08:50:00"/>
    <d v="2026-02-19T13:30:00"/>
    <n v="781804"/>
    <s v="Accounting"/>
    <s v="Junior"/>
    <n v="0"/>
    <x v="4"/>
    <s v="School of Business"/>
  </r>
  <r>
    <n v="81523805"/>
    <s v="Aliona"/>
    <s v="Gyulnazaryan"/>
    <s v="aliona.gyulnazaryan@calbaptist.edu"/>
    <s v="California Baptist University"/>
    <d v="2026-02-17T09:04:00"/>
    <d v="2026-02-19T14:49:00"/>
    <n v="792337"/>
    <s v="Business Administration"/>
    <s v="Sophomore"/>
    <n v="0"/>
    <x v="4"/>
    <s v="School of Business"/>
  </r>
  <r>
    <n v="81528244"/>
    <s v="Oscar"/>
    <s v="Martinez"/>
    <s v="oscar.martinez1@calbaptist.edu"/>
    <s v="California Baptist University"/>
    <d v="2026-02-17T10:03:00"/>
    <m/>
    <n v="784252"/>
    <s v="Computer Science"/>
    <s v="Freshman"/>
    <n v="0"/>
    <x v="4"/>
    <s v="School of Engineering"/>
  </r>
  <r>
    <n v="81528512"/>
    <s v="Ethan"/>
    <s v="Moronez"/>
    <s v="ethan.moronez@calbaptist.edu"/>
    <s v="California Baptist University"/>
    <d v="2026-02-17T10:06:00"/>
    <d v="2026-02-19T14:12:00"/>
    <n v="794232"/>
    <s v="Mechanical Engineering"/>
    <s v="Senior"/>
    <n v="0"/>
    <x v="4"/>
    <s v="School of Engineering"/>
  </r>
  <r>
    <n v="81529105"/>
    <s v="Kaylee"/>
    <s v="Houghton"/>
    <s v="kayleemarissa.houghton@calbaptist.edu"/>
    <s v="California Baptist University"/>
    <d v="2026-02-17T10:14:00"/>
    <m/>
    <n v="757880"/>
    <s v="Creative Writing"/>
    <s v="Senior"/>
    <n v="0"/>
    <x v="4"/>
    <s v="School of Arts and Sciences"/>
  </r>
  <r>
    <n v="81530643"/>
    <s v="Noah"/>
    <s v="Ban"/>
    <s v="noahyoul.ban@calbaptist.edu"/>
    <s v="California Baptist University"/>
    <d v="2026-02-17T10:36:00"/>
    <d v="2026-02-19T13:51:00"/>
    <n v="790833"/>
    <s v="Accounting"/>
    <s v="Senior"/>
    <n v="0"/>
    <x v="4"/>
    <s v="School of Business"/>
  </r>
  <r>
    <n v="81530842"/>
    <s v="Tyrone"/>
    <s v="Chon"/>
    <s v="tyronemichael.chon@calbaptist.edu"/>
    <s v="California Baptist University"/>
    <d v="2026-02-17T10:40:00"/>
    <m/>
    <n v="809181"/>
    <s v="Christian Studies, Business Administration"/>
    <s v="Freshman"/>
    <n v="0"/>
    <x v="4"/>
    <s v="Double Major / Cross-College"/>
  </r>
  <r>
    <n v="81531030"/>
    <s v="Adrina"/>
    <s v="Carrillo"/>
    <s v="adrinadalila.carrillo@calbaptist.edu"/>
    <s v="California Baptist University"/>
    <d v="2026-02-17T10:42:00"/>
    <d v="2026-02-19T13:29:00"/>
    <n v="758379"/>
    <s v="Forensic Psychology"/>
    <s v="Masters"/>
    <n v="0"/>
    <x v="4"/>
    <s v="School of Behavioral and Social Sciences"/>
  </r>
  <r>
    <n v="81531056"/>
    <s v="Katie"/>
    <s v="Estrada"/>
    <s v="katie.estrada@calbaptist.edu"/>
    <s v="California Baptist University"/>
    <d v="2026-02-17T10:43:00"/>
    <m/>
    <n v="771452"/>
    <s v="Business Administration"/>
    <s v="Junior"/>
    <n v="0"/>
    <x v="4"/>
    <s v="School of Business"/>
  </r>
  <r>
    <n v="81534071"/>
    <s v="Levi"/>
    <s v="Miller"/>
    <s v="levij.miller@calbaptist.edu"/>
    <s v="California Baptist University"/>
    <d v="2026-02-17T11:20:00"/>
    <d v="2026-02-19T13:13:00"/>
    <n v="763644"/>
    <s v="Christian Studies, Environmental Science"/>
    <s v="Senior"/>
    <n v="0"/>
    <x v="4"/>
    <s v="Double Major / Cross-College"/>
  </r>
  <r>
    <n v="81534148"/>
    <s v="Kahlil"/>
    <s v="Hall"/>
    <s v="kahlilxavier.hall@calbaptist.edu"/>
    <s v="California Baptist University"/>
    <d v="2026-02-17T11:21:00"/>
    <d v="2026-02-19T13:06:00"/>
    <n v="761474"/>
    <s v="Environmental Science, Christian Studies"/>
    <s v="Senior"/>
    <n v="0"/>
    <x v="4"/>
    <s v="Double Major / Cross-College"/>
  </r>
  <r>
    <n v="81537999"/>
    <s v="Juan"/>
    <s v="Mendoza Mondragon"/>
    <s v="juancarlos.mendozamondragon@calbaptist.edu"/>
    <s v="California Baptist University"/>
    <d v="2026-02-17T12:11:00"/>
    <d v="2026-02-19T13:24:00"/>
    <n v="797487"/>
    <s v="Construction Management"/>
    <s v="Senior"/>
    <n v="0"/>
    <x v="4"/>
    <s v="School of Engineering"/>
  </r>
  <r>
    <n v="81538205"/>
    <s v="Vivien"/>
    <s v="Verdin"/>
    <s v="verdinvivien18@gmail.com"/>
    <s v="California Baptist University"/>
    <d v="2026-02-17T12:14:00"/>
    <d v="2026-02-19T13:57:00"/>
    <n v="773049"/>
    <s v="Business Administration"/>
    <s v="Junior"/>
    <n v="0"/>
    <x v="4"/>
    <s v="School of Business"/>
  </r>
  <r>
    <n v="81538772"/>
    <s v="Aly"/>
    <s v="Kang"/>
    <s v="alysa.kang@calbaptist.edu"/>
    <s v="California Baptist University"/>
    <d v="2026-02-17T12:22:00"/>
    <d v="2026-02-19T14:26:00"/>
    <n v="772772"/>
    <s v="Psychology"/>
    <s v="Senior"/>
    <n v="0"/>
    <x v="4"/>
    <s v="School of Behavioral and Social Sciences"/>
  </r>
  <r>
    <n v="81538842"/>
    <s v="Nefertari"/>
    <s v="White"/>
    <s v="nefertarihelena.white@calbaptist.edu"/>
    <s v="California Baptist University"/>
    <d v="2026-02-17T12:24:00"/>
    <d v="2026-02-19T13:53:00"/>
    <n v="762334"/>
    <s v="Psychology, Political Science"/>
    <s v="Senior"/>
    <n v="0"/>
    <x v="4"/>
    <s v="Double Major / Cross-College"/>
  </r>
  <r>
    <n v="81540226"/>
    <s v="Mitchell"/>
    <s v="Correa"/>
    <s v="mitchelllouis.correa@calbaptist.edu"/>
    <s v="California Baptist University"/>
    <d v="2026-02-17T12:48:00"/>
    <d v="2026-02-19T14:07:00"/>
    <n v="700700"/>
    <s v="Marketing"/>
    <s v="Alumni"/>
    <n v="0"/>
    <x v="4"/>
    <s v="School of Business"/>
  </r>
  <r>
    <n v="81540948"/>
    <s v="David"/>
    <s v="Vargas"/>
    <s v="davidgabriel.vargas@calbaptist.edu"/>
    <s v="California Baptist University"/>
    <d v="2026-02-17T13:01:00"/>
    <d v="2026-02-19T14:26:00"/>
    <n v="745391"/>
    <s v="Criminal Justice"/>
    <s v="Senior"/>
    <n v="0"/>
    <x v="4"/>
    <s v="School of Arts and Sciences"/>
  </r>
  <r>
    <n v="81541278"/>
    <s v="Luis"/>
    <s v="Reyes"/>
    <s v="luis.reyes3@calbaptist.edu"/>
    <s v="California Baptist University"/>
    <d v="2026-02-17T13:08:00"/>
    <d v="2026-02-19T13:50:00"/>
    <n v="790915"/>
    <s v="Civil Engineering"/>
    <s v="Senior"/>
    <n v="0"/>
    <x v="4"/>
    <s v="School of Engineering"/>
  </r>
  <r>
    <n v="81542952"/>
    <s v="Thomas"/>
    <s v="Siroky"/>
    <s v="thomashartley.siroky@calbaptist.edu"/>
    <s v="California Baptist University"/>
    <d v="2026-02-17T13:40:00"/>
    <d v="2026-02-19T14:11:00"/>
    <n v="779999"/>
    <s v="Mechanical Engineering"/>
    <s v="Junior"/>
    <n v="0"/>
    <x v="4"/>
    <s v="School of Engineering"/>
  </r>
  <r>
    <n v="81543194"/>
    <s v="Michael"/>
    <s v="Cooper-Sanchez"/>
    <s v="michael.coopersanchez@calbaptist.edu"/>
    <s v="California Baptist University"/>
    <d v="2026-02-17T13:44:00"/>
    <d v="2026-02-19T12:57:00"/>
    <n v="812848"/>
    <s v="Computer Science"/>
    <s v="Senior"/>
    <n v="0"/>
    <x v="4"/>
    <s v="School of Engineering"/>
  </r>
  <r>
    <n v="81543434"/>
    <s v="Zachary"/>
    <s v="Conquest"/>
    <s v="zacharyjames.conquest@calbaptist.edu"/>
    <s v="California Baptist University"/>
    <d v="2026-02-17T13:49:00"/>
    <d v="2026-02-19T12:59:00"/>
    <n v="756701"/>
    <s v="English"/>
    <s v="Senior"/>
    <n v="0"/>
    <x v="4"/>
    <s v="School of Arts and Sciences"/>
  </r>
  <r>
    <n v="81543999"/>
    <s v="Ki-Sang"/>
    <s v="Park"/>
    <s v="kisang.park@calbaptist.edu"/>
    <s v="California Baptist University"/>
    <d v="2026-02-17T14:01:00"/>
    <d v="2026-02-19T13:23:00"/>
    <n v="741454"/>
    <s v="Philosophy, Accounting"/>
    <s v="Sophomore"/>
    <n v="0"/>
    <x v="4"/>
    <s v="Double Major / Cross-College"/>
  </r>
  <r>
    <n v="81545052"/>
    <s v="Priscila"/>
    <s v="Robles"/>
    <s v="priscilal.robles@calbaptist.edu"/>
    <s v="California Baptist University"/>
    <d v="2026-02-17T14:21:00"/>
    <m/>
    <n v="796194"/>
    <s v="Psychology"/>
    <s v="Senior"/>
    <n v="0"/>
    <x v="4"/>
    <s v="School of Behavioral and Social Sciences"/>
  </r>
  <r>
    <n v="81545379"/>
    <s v="Rose"/>
    <s v="Davidson"/>
    <s v="rose.davidson@calbaptist.edu"/>
    <s v="California Baptist University"/>
    <d v="2026-02-17T14:29:00"/>
    <d v="2026-02-19T13:16:00"/>
    <n v="771674"/>
    <s v="Mechanical Engineering"/>
    <s v="Senior"/>
    <n v="0"/>
    <x v="4"/>
    <s v="School of Engineering"/>
  </r>
  <r>
    <n v="81546898"/>
    <s v="Daniel"/>
    <s v="Pineda"/>
    <s v="danielfernando.pineda@calbaptist.edu"/>
    <s v="California Baptist University"/>
    <d v="2026-02-17T15:12:00"/>
    <d v="2026-02-19T14:00:00"/>
    <n v="459082"/>
    <s v="Civil Engineering"/>
    <s v="Senior"/>
    <n v="0"/>
    <x v="4"/>
    <s v="School of Engineering"/>
  </r>
  <r>
    <n v="81548646"/>
    <s v="Daniel"/>
    <s v="Vega"/>
    <s v="daniel.vega@calbaptist.edu"/>
    <s v="California Baptist University"/>
    <d v="2026-02-17T16:07:00"/>
    <d v="2026-02-19T13:25:00"/>
    <n v="786511"/>
    <s v="Mechanical Engineering"/>
    <s v="Sophomore"/>
    <n v="0"/>
    <x v="4"/>
    <s v="School of Engineering"/>
  </r>
  <r>
    <n v="81549621"/>
    <s v="Kumal"/>
    <s v="Devi"/>
    <s v="kumal.devi@calbaptist.edu"/>
    <s v="California Baptist University"/>
    <d v="2026-02-17T16:46:00"/>
    <m/>
    <n v="757329"/>
    <s v="Nursing"/>
    <s v="Senior"/>
    <n v="0"/>
    <x v="4"/>
    <s v="School of Nursing"/>
  </r>
  <r>
    <n v="81549626"/>
    <s v="Shallom"/>
    <s v="Kimanzi"/>
    <s v="shallom.kimanzi@calbaptist.edu"/>
    <s v="California Baptist University"/>
    <d v="2026-02-17T16:46:00"/>
    <d v="2026-02-19T15:11:00"/>
    <n v="729637"/>
    <s v="Business Administration"/>
    <s v="Masters"/>
    <n v="0"/>
    <x v="4"/>
    <s v="School of Business"/>
  </r>
  <r>
    <n v="81549726"/>
    <s v="Kheng Sovankiri"/>
    <s v="Hean"/>
    <s v="khengsovankiri.hean@calbaptist.edu"/>
    <s v="California Baptist University"/>
    <d v="2026-02-17T16:50:00"/>
    <m/>
    <n v="807310"/>
    <s v="Business Administration"/>
    <s v="Masters"/>
    <n v="0"/>
    <x v="4"/>
    <s v="School of Business"/>
  </r>
  <r>
    <n v="81549871"/>
    <s v="Samantha"/>
    <s v="Knapp"/>
    <s v="samanthapaige.knapp@calbaptist.edu"/>
    <s v="California Baptist University"/>
    <d v="2026-02-17T16:58:00"/>
    <m/>
    <n v="809109"/>
    <s v="Business Administration"/>
    <s v="Freshman"/>
    <n v="0"/>
    <x v="4"/>
    <s v="School of Business"/>
  </r>
  <r>
    <n v="81550309"/>
    <s v="Luke"/>
    <s v="Cox"/>
    <s v="lukequinton.cox@calbaptist.edu"/>
    <s v="California Baptist University"/>
    <d v="2026-02-17T17:13:00"/>
    <d v="2026-02-19T13:58:00"/>
    <n v="779160"/>
    <s v="Civil Engineering"/>
    <s v="Senior"/>
    <n v="0"/>
    <x v="4"/>
    <s v="School of Engineering"/>
  </r>
  <r>
    <n v="81551609"/>
    <s v="Mariyah"/>
    <s v="Williams"/>
    <s v="mariyahcherae.williams@calbaptist.edu"/>
    <s v="California Baptist University"/>
    <d v="2026-02-17T18:26:00"/>
    <m/>
    <n v="812232"/>
    <s v="Criminal Justice"/>
    <s v="Masters"/>
    <n v="0"/>
    <x v="4"/>
    <s v="School of Arts and Sciences"/>
  </r>
  <r>
    <n v="81551702"/>
    <s v="Johnathan"/>
    <s v="Fierro"/>
    <s v="johnathant.fierro@calbaptist.edu"/>
    <s v="California Baptist University"/>
    <d v="2026-02-17T18:32:00"/>
    <d v="2026-02-19T14:11:00"/>
    <n v="779453"/>
    <s v="Computer Science"/>
    <s v="Junior"/>
    <n v="0"/>
    <x v="4"/>
    <s v="School of Engineering"/>
  </r>
  <r>
    <n v="81554856"/>
    <s v="Anela"/>
    <s v="Encinas"/>
    <s v="anelaz.encinas@calbaptist.edu"/>
    <s v="California Baptist University"/>
    <d v="2026-02-17T22:18:00"/>
    <m/>
    <n v="728128"/>
    <s v="Information Tech Mgmt"/>
    <s v="Alumni"/>
    <n v="0"/>
    <x v="4"/>
    <s v="School of Business"/>
  </r>
  <r>
    <n v="81555321"/>
    <s v="Cayden"/>
    <s v="Taylor"/>
    <s v="caydenn.taylor@calbaptist.edu"/>
    <s v="California Baptist University"/>
    <d v="2026-02-18T00:20:00"/>
    <d v="2026-02-19T13:47:00"/>
    <n v="795857"/>
    <s v="Environmental Science"/>
    <s v="Sophomore"/>
    <n v="0"/>
    <x v="4"/>
    <s v="School of Arts and Sciences"/>
  </r>
  <r>
    <n v="81555367"/>
    <s v="Owen"/>
    <s v="Ballard"/>
    <s v="owenrussell.ballard@calbaptist.edu"/>
    <s v="California Baptist University"/>
    <d v="2026-02-18T00:52:00"/>
    <d v="2026-02-19T14:25:00"/>
    <n v="797056"/>
    <s v="Mechanical Engineering"/>
    <s v="Junior"/>
    <n v="0"/>
    <x v="4"/>
    <s v="School of Engineering"/>
  </r>
  <r>
    <n v="81560382"/>
    <s v="Constantina"/>
    <s v="Pritchett"/>
    <s v="constantinas.pritchett@calbaptist.edu"/>
    <s v="California Baptist University"/>
    <d v="2026-02-18T07:48:00"/>
    <d v="2026-02-19T13:22:00"/>
    <n v="749363"/>
    <s v="Nursing"/>
    <s v="Senior"/>
    <n v="0"/>
    <x v="4"/>
    <s v="School of Nursing"/>
  </r>
  <r>
    <n v="81563854"/>
    <s v="Dayanara"/>
    <s v="Vega"/>
    <s v="dayanara.vega@calbaptist.edu"/>
    <s v="California Baptist University"/>
    <d v="2026-02-18T08:33:00"/>
    <d v="2026-02-19T13:01:00"/>
    <n v="778667"/>
    <s v="Mechanical Engineering"/>
    <s v="Junior"/>
    <n v="0"/>
    <x v="4"/>
    <s v="School of Engineering"/>
  </r>
  <r>
    <n v="81569227"/>
    <s v="Andrea"/>
    <s v="Hernandez"/>
    <s v="andreajimena.hernandez@calbaptist.edu"/>
    <s v="California Baptist University"/>
    <d v="2026-02-18T09:38:00"/>
    <d v="2026-02-19T13:52:00"/>
    <n v="749747"/>
    <s v="Biology"/>
    <s v="Senior"/>
    <n v="0"/>
    <x v="4"/>
    <s v="School of Health Science"/>
  </r>
  <r>
    <n v="81572707"/>
    <s v="Maximus"/>
    <s v="Valencia"/>
    <s v="maximusa.valencia@calbaptist.edu"/>
    <s v="California Baptist University"/>
    <d v="2026-02-18T10:14:00"/>
    <d v="2026-02-19T13:49:00"/>
    <n v="775483"/>
    <s v="Accounting"/>
    <s v="Junior"/>
    <n v="0"/>
    <x v="4"/>
    <s v="School of Business"/>
  </r>
  <r>
    <n v="81575709"/>
    <s v="Christopher"/>
    <s v="Gadea"/>
    <s v="christopher.gadea@calbaptist.edu"/>
    <s v="California Baptist University"/>
    <d v="2026-02-18T10:48:00"/>
    <m/>
    <n v="746578"/>
    <s v="Accounting"/>
    <s v="Senior"/>
    <n v="0"/>
    <x v="4"/>
    <s v="School of Business"/>
  </r>
  <r>
    <n v="81586827"/>
    <s v="Ami_Somadatta"/>
    <s v="Nhawkar"/>
    <s v="amisomadatta.nhawkar@calbaptist.edu"/>
    <s v="California Baptist University"/>
    <d v="2026-02-18T13:09:00"/>
    <d v="2026-02-19T14:36:00"/>
    <n v="779308"/>
    <s v="Forensic Psychology"/>
    <s v="Masters"/>
    <n v="0"/>
    <x v="4"/>
    <s v="School of Behavioral and Social Sciences"/>
  </r>
  <r>
    <n v="81588243"/>
    <s v="Alain"/>
    <s v="Castillo"/>
    <s v="alaine.castillo@calbaptist.edu"/>
    <s v="California Baptist University"/>
    <d v="2026-02-18T13:29:00"/>
    <m/>
    <n v="810769"/>
    <s v="Mechanical Engineering"/>
    <s v="Junior"/>
    <n v="0"/>
    <x v="4"/>
    <s v="School of Engineering"/>
  </r>
  <r>
    <n v="81588317"/>
    <s v="Enzo"/>
    <s v="Perez"/>
    <s v="enzoluiz.perez@calbaptist.edu"/>
    <s v="California Baptist University"/>
    <d v="2026-02-18T13:30:00"/>
    <d v="2026-02-19T13:07:00"/>
    <n v="766219"/>
    <s v="Nursing"/>
    <s v="Senior"/>
    <n v="0"/>
    <x v="4"/>
    <s v="School of Nursing"/>
  </r>
  <r>
    <n v="81591199"/>
    <s v="Ceyda"/>
    <s v="Pinar"/>
    <s v="ceydamelek.pinar@calbaptist.edu"/>
    <s v="California Baptist University"/>
    <d v="2026-02-18T14:22:00"/>
    <m/>
    <n v="791965"/>
    <s v="Forensic Chemistry"/>
    <s v="Sophomore"/>
    <n v="0"/>
    <x v="4"/>
    <s v="School of Arts and Sciences"/>
  </r>
  <r>
    <n v="81592711"/>
    <s v="Angel"/>
    <s v="Cantu"/>
    <s v="angeladan.cantu@calbaptist.edu"/>
    <s v="California Baptist University"/>
    <d v="2026-02-18T15:00:00"/>
    <d v="2026-02-19T13:14:00"/>
    <n v="791220"/>
    <s v="Finance"/>
    <s v="Sophomore"/>
    <n v="0"/>
    <x v="4"/>
    <s v="School of Business"/>
  </r>
  <r>
    <n v="81593514"/>
    <s v="Elisa"/>
    <s v="Macias"/>
    <s v="elisaf.macias@calbaptist.edu"/>
    <s v="California Baptist University"/>
    <d v="2026-02-18T15:22:00"/>
    <d v="2026-02-19T13:20:00"/>
    <n v="748976"/>
    <s v="Nursing"/>
    <s v="Senior"/>
    <n v="0"/>
    <x v="4"/>
    <s v="School of Nursing"/>
  </r>
  <r>
    <n v="81595248"/>
    <s v="Nathaniel"/>
    <s v="Silvestre"/>
    <s v="nathanielb.silvestre@calbaptist.edu"/>
    <s v="California Baptist University"/>
    <d v="2026-02-18T16:09:00"/>
    <m/>
    <n v="754228"/>
    <s v="Nursing"/>
    <s v="Senior"/>
    <n v="0"/>
    <x v="4"/>
    <s v="School of Nursing"/>
  </r>
  <r>
    <n v="81596825"/>
    <s v="Emily"/>
    <s v="Ehrenberg"/>
    <s v="emily.ehrenberg@calbaptist.edu"/>
    <s v="California Baptist University"/>
    <d v="2026-02-18T17:06:00"/>
    <d v="2026-02-19T13:40:00"/>
    <n v="771698"/>
    <s v="Computer Science"/>
    <s v="Senior"/>
    <n v="0"/>
    <x v="4"/>
    <s v="School of Engineering"/>
  </r>
  <r>
    <n v="81597267"/>
    <s v="Alejandro"/>
    <s v="Beltran"/>
    <s v="alejandro.beltran@calbaptist.edu"/>
    <s v="California Baptist University"/>
    <d v="2026-02-18T17:29:00"/>
    <d v="2026-02-19T13:46:00"/>
    <n v="785950"/>
    <s v="Psychology, Criminal Justice"/>
    <s v="Sophomore"/>
    <n v="0"/>
    <x v="4"/>
    <s v="Double Major / Cross-College"/>
  </r>
  <r>
    <n v="81597484"/>
    <s v="Vicente"/>
    <s v="Atilano"/>
    <s v="vicenteenrique.atilano@calbaptist.edu"/>
    <s v="California Baptist University"/>
    <d v="2026-02-18T17:41:00"/>
    <d v="2026-02-19T13:24:00"/>
    <n v="758346"/>
    <s v="Accounting"/>
    <s v="Senior"/>
    <n v="0"/>
    <x v="4"/>
    <s v="School of Business"/>
  </r>
  <r>
    <n v="81599388"/>
    <s v="Shaun"/>
    <s v="Thomas"/>
    <s v="shaunn.thomas@calbaptist.edu"/>
    <s v="California Baptist University"/>
    <d v="2026-02-18T19:42:00"/>
    <d v="2026-02-19T13:10:00"/>
    <n v="763467"/>
    <s v="Computer Science"/>
    <s v="Senior"/>
    <n v="0"/>
    <x v="4"/>
    <s v="School of Engineering"/>
  </r>
  <r>
    <n v="81599656"/>
    <s v="Daisy"/>
    <s v="Ramos"/>
    <s v="daisyesmeralda.ramos@calbaptist.edu"/>
    <s v="California Baptist University"/>
    <d v="2026-02-18T20:10:00"/>
    <m/>
    <n v="797000"/>
    <s v="Health Science"/>
    <s v="Sophomore"/>
    <n v="0"/>
    <x v="4"/>
    <s v="School of Health Science"/>
  </r>
  <r>
    <n v="81600204"/>
    <s v="Madeline"/>
    <s v="Dorsey"/>
    <s v="madeline.dorsey@calbaptist.edu"/>
    <s v="California Baptist University"/>
    <d v="2026-02-18T21:06:00"/>
    <d v="2026-02-19T13:38:00"/>
    <n v="778604"/>
    <s v="Graphic Design &amp; Vis Exp"/>
    <s v="Senior"/>
    <n v="0"/>
    <x v="4"/>
    <s v="School of Architecture, Visual Arts, and Design"/>
  </r>
  <r>
    <n v="81600503"/>
    <s v="Brooklyn"/>
    <s v="Ochoa"/>
    <s v="brooklynjuliani.ochoa@calbaptist.edu"/>
    <s v="California Baptist University"/>
    <d v="2026-02-18T21:48:00"/>
    <d v="2026-02-19T13:03:00"/>
    <n v="746633"/>
    <s v="Business Administration"/>
    <s v="Alumni"/>
    <n v="0"/>
    <x v="4"/>
    <s v="School of Business"/>
  </r>
  <r>
    <n v="81600796"/>
    <s v="Alessa"/>
    <s v="Lopez"/>
    <s v="alessa.lopez@calbaptist.edu"/>
    <s v="California Baptist University"/>
    <d v="2026-02-18T22:42:00"/>
    <d v="2026-02-19T13:26:00"/>
    <n v="789485"/>
    <s v="Sociology, Forensic Psychology"/>
    <s v="Masters"/>
    <n v="0"/>
    <x v="4"/>
    <s v="Double Major / Cross-College"/>
  </r>
  <r>
    <n v="81600878"/>
    <s v="Major"/>
    <s v="Murdoch"/>
    <s v="major.murdoch@calbaptist.edu"/>
    <s v="California Baptist University"/>
    <d v="2026-02-18T23:03:00"/>
    <d v="2026-02-19T13:51:00"/>
    <n v="762271"/>
    <s v="Biomedical Engineering"/>
    <s v="Senior"/>
    <n v="0"/>
    <x v="4"/>
    <s v="School of Engineering"/>
  </r>
  <r>
    <n v="81600971"/>
    <s v="Jessica"/>
    <s v="Patino"/>
    <s v="jessicajeannette.patino@calbaptist.edu"/>
    <s v="California Baptist University"/>
    <d v="2026-02-18T23:27:00"/>
    <d v="2026-02-19T14:17:00"/>
    <n v="292244"/>
    <s v="Public Health"/>
    <s v="Masters"/>
    <n v="0"/>
    <x v="4"/>
    <s v="School of Health Science"/>
  </r>
  <r>
    <n v="81600984"/>
    <s v="Cole"/>
    <s v="Ordlock"/>
    <s v="colemahlon.ordlock@calbaptist.edu"/>
    <s v="California Baptist University"/>
    <d v="2026-02-18T23:28:00"/>
    <d v="2026-02-19T14:25:00"/>
    <n v="793975"/>
    <s v="Business Administration"/>
    <s v="Junior"/>
    <n v="0"/>
    <x v="4"/>
    <s v="School of Business"/>
  </r>
  <r>
    <n v="81601176"/>
    <s v="Alexis"/>
    <s v="Carter"/>
    <s v="alexis.carter1@calbaptist.edu"/>
    <s v="California Baptist University"/>
    <d v="2026-02-19T00:44:00"/>
    <d v="2026-02-19T13:09:00"/>
    <n v="788072"/>
    <s v="English"/>
    <s v="Senior"/>
    <n v="0"/>
    <x v="4"/>
    <s v="School of Arts and Sciences"/>
  </r>
  <r>
    <n v="81601190"/>
    <s v="Emma"/>
    <s v="Black"/>
    <s v="emmajane.black@calbaptist.edu"/>
    <s v="California Baptist University"/>
    <d v="2026-02-19T00:57:00"/>
    <d v="2026-02-19T15:17:00"/>
    <n v="787749"/>
    <s v="English"/>
    <s v="Senior"/>
    <n v="0"/>
    <x v="4"/>
    <s v="School of Arts and Sciences"/>
  </r>
  <r>
    <n v="81601213"/>
    <s v="Rebekah Rose"/>
    <s v="Flores"/>
    <s v="rebekahroset.flores@calbaptist.edu"/>
    <s v="California Baptist University"/>
    <d v="2026-02-19T01:09:00"/>
    <d v="2026-02-19T13:10:00"/>
    <n v="760390"/>
    <s v="English"/>
    <s v="Senior"/>
    <n v="0"/>
    <x v="4"/>
    <s v="School of Arts and Sciences"/>
  </r>
  <r>
    <n v="81601222"/>
    <s v="Gregory"/>
    <s v="Tipton-Valenzuela"/>
    <s v="gregorydale.tiptonvalenzuela@calbaptist.edu"/>
    <s v="California Baptist University"/>
    <d v="2026-02-19T01:14:00"/>
    <d v="2026-02-19T14:32:00"/>
    <n v="783135"/>
    <s v="Criminal Justice"/>
    <s v="Masters"/>
    <n v="0"/>
    <x v="4"/>
    <s v="School of Arts and Sciences"/>
  </r>
  <r>
    <n v="81603514"/>
    <s v="Kari"/>
    <s v="Moffat"/>
    <s v="karilynn.moffat@calbaptist.edu"/>
    <s v="California Baptist University"/>
    <d v="2026-02-19T06:55:00"/>
    <d v="2026-02-19T13:27:00"/>
    <n v="756385"/>
    <s v="Christian Studies, English"/>
    <s v="Senior"/>
    <n v="0"/>
    <x v="4"/>
    <s v="Double Major / Cross-College"/>
  </r>
  <r>
    <n v="81605190"/>
    <s v="Juan"/>
    <s v="Flores"/>
    <s v="juan.flores@calbaptist.edu"/>
    <s v="California Baptist University"/>
    <d v="2026-02-19T07:39:00"/>
    <d v="2026-02-19T13:15:00"/>
    <n v="814178"/>
    <s v="Construction Management"/>
    <s v="Freshman"/>
    <n v="0"/>
    <x v="4"/>
    <s v="School of Engineering"/>
  </r>
  <r>
    <n v="81607716"/>
    <s v="Kayden"/>
    <s v="Rouse"/>
    <s v="kaydenemily.rouse@calbaptist.edu"/>
    <s v="California Baptist University"/>
    <d v="2026-02-19T08:25:00"/>
    <d v="2026-02-19T13:22:00"/>
    <n v="775250"/>
    <s v="Business Administration"/>
    <s v="Junior"/>
    <n v="0"/>
    <x v="4"/>
    <s v="School of Business"/>
  </r>
  <r>
    <n v="81608808"/>
    <s v="William"/>
    <s v="Klein"/>
    <s v="william.klein@calbaptist.edu"/>
    <s v="California Baptist University"/>
    <d v="2026-02-19T08:46:00"/>
    <d v="2026-02-19T13:28:00"/>
    <n v="793800"/>
    <s v="Mechanical Engineering"/>
    <s v="Junior"/>
    <n v="0"/>
    <x v="4"/>
    <s v="School of Engineering"/>
  </r>
  <r>
    <n v="81609577"/>
    <s v="Zachary"/>
    <s v="Thompson"/>
    <s v="zacharya.thompson@calbaptist.edu"/>
    <s v="California Baptist University"/>
    <d v="2026-02-19T08:59:00"/>
    <m/>
    <n v="764430"/>
    <s v="Civil Engineering"/>
    <s v="Senior"/>
    <n v="0"/>
    <x v="4"/>
    <s v="School of Engineering"/>
  </r>
  <r>
    <n v="81612627"/>
    <s v="Jimyjah"/>
    <s v="Johnson"/>
    <s v="jimyjah.johnson@calbaptist.edu"/>
    <s v="California Baptist University"/>
    <d v="2026-02-19T09:36:00"/>
    <d v="2026-02-19T13:34:00"/>
    <n v="780689"/>
    <s v="Business Administration"/>
    <s v="Masters"/>
    <n v="0"/>
    <x v="4"/>
    <s v="School of Business"/>
  </r>
  <r>
    <n v="81612839"/>
    <s v="Ethan"/>
    <s v="Wright"/>
    <s v="ethanmichael.wright@calbaptist.edu"/>
    <s v="California Baptist University"/>
    <d v="2026-02-19T09:39:00"/>
    <m/>
    <n v="809132"/>
    <s v="Construction Management"/>
    <s v="Freshman"/>
    <n v="0"/>
    <x v="4"/>
    <s v="School of Engineering"/>
  </r>
  <r>
    <n v="81613485"/>
    <s v="Anthony"/>
    <s v="Osorio"/>
    <s v="754882@calbaptist.edu"/>
    <s v="California Baptist University"/>
    <d v="2026-02-19T09:47:00"/>
    <m/>
    <m/>
    <s v="Corporate Accounting Finance"/>
    <s v="Senior"/>
    <n v="0"/>
    <x v="4"/>
    <s v="School of Business"/>
  </r>
  <r>
    <n v="81615284"/>
    <s v="Ethan"/>
    <s v="Howe"/>
    <s v="ethangrant.howe@calbaptist.edu"/>
    <s v="California Baptist University"/>
    <d v="2026-02-19T10:07:00"/>
    <d v="2026-02-19T13:25:00"/>
    <n v="760576"/>
    <s v="Graphic Design &amp; Vis Exp"/>
    <s v="Senior"/>
    <n v="0"/>
    <x v="4"/>
    <s v="School of Architecture, Visual Arts, and Design"/>
  </r>
  <r>
    <n v="81616731"/>
    <s v="Brennan"/>
    <s v="Sams"/>
    <s v="brennanmichael.sams@calbaptist.edu"/>
    <s v="California Baptist University"/>
    <d v="2026-02-19T10:26:00"/>
    <d v="2026-02-19T13:31:00"/>
    <n v="778186"/>
    <s v="Business Administration"/>
    <s v="Senior"/>
    <n v="0"/>
    <x v="4"/>
    <s v="School of Business"/>
  </r>
  <r>
    <n v="81617058"/>
    <s v="Adrianna"/>
    <s v="Mack"/>
    <s v="adriannarose.mack@calbaptist.edu"/>
    <s v="California Baptist University"/>
    <d v="2026-02-19T10:29:00"/>
    <d v="2026-02-19T13:51:00"/>
    <n v="439249"/>
    <s v="Business Administration"/>
    <s v="Senior"/>
    <n v="0"/>
    <x v="4"/>
    <s v="School of Business"/>
  </r>
  <r>
    <n v="81617226"/>
    <s v="Sarah"/>
    <s v="Murphy"/>
    <s v="sarahelizabeth.murphy@calbaptist.edu"/>
    <s v="California Baptist University"/>
    <d v="2026-02-19T10:31:00"/>
    <d v="2026-02-19T13:11:00"/>
    <n v="758029"/>
    <s v="English"/>
    <s v="Senior"/>
    <n v="0"/>
    <x v="4"/>
    <s v="School of Arts and Sciences"/>
  </r>
  <r>
    <n v="81617745"/>
    <s v="Benjamin"/>
    <s v="Harlan"/>
    <s v="benjaminc.harlan@calbaptist.edu"/>
    <s v="California Baptist University"/>
    <d v="2026-02-19T10:36:00"/>
    <d v="2026-02-19T13:02:00"/>
    <n v="775257"/>
    <s v="Sports Analytics"/>
    <s v="Junior"/>
    <n v="0"/>
    <x v="4"/>
    <s v="School of Business"/>
  </r>
  <r>
    <n v="81617999"/>
    <s v="Anthony"/>
    <s v="Osorio"/>
    <s v="anthonylopez.osorio@calbaptist.edu"/>
    <s v="California Baptist University"/>
    <d v="2026-02-19T10:39:00"/>
    <d v="2026-02-19T14:39:00"/>
    <n v="754882"/>
    <s v="Finance"/>
    <s v="Alumni"/>
    <n v="0"/>
    <x v="4"/>
    <s v="School of Business"/>
  </r>
  <r>
    <n v="81618178"/>
    <s v="Crystal"/>
    <s v="Castillo"/>
    <s v="crystal.castillo@calbaptist.edu"/>
    <s v="California Baptist University"/>
    <d v="2026-02-19T10:42:00"/>
    <d v="2026-02-19T13:58:00"/>
    <n v="771555"/>
    <s v="Business Administration"/>
    <s v="Junior"/>
    <n v="0"/>
    <x v="4"/>
    <s v="School of Business"/>
  </r>
  <r>
    <n v="81618861"/>
    <s v="Christian"/>
    <s v="Spradlin"/>
    <s v="christianmichael.spradlin@calbaptist.edu"/>
    <s v="California Baptist University"/>
    <d v="2026-02-19T10:51:00"/>
    <d v="2026-02-19T13:03:00"/>
    <n v="672821"/>
    <s v="Christian Studies"/>
    <s v="Alumni"/>
    <n v="0"/>
    <x v="4"/>
    <s v="School of Christian Ministries"/>
  </r>
  <r>
    <n v="81620038"/>
    <s v="Maria"/>
    <s v="Ortiz"/>
    <s v="maria.ortiz1@calbaptist.edu"/>
    <s v="California Baptist University"/>
    <d v="2026-02-19T11:06:00"/>
    <d v="2026-02-19T13:53:00"/>
    <n v="796384"/>
    <s v="Indstrl Organiztnl Psych"/>
    <s v="Masters"/>
    <n v="0"/>
    <x v="4"/>
    <s v="School of Behavioral and Social Sciences"/>
  </r>
  <r>
    <n v="81620807"/>
    <s v="Eugene"/>
    <s v="Frye"/>
    <s v="eugenet.frye@calbaptist.edu"/>
    <s v="California Baptist University"/>
    <d v="2026-02-19T11:18:00"/>
    <d v="2026-02-19T13:02:00"/>
    <n v="803209"/>
    <s v="Computer Science"/>
    <s v="Junior"/>
    <n v="0"/>
    <x v="4"/>
    <s v="School of Engineering"/>
  </r>
  <r>
    <n v="81621943"/>
    <s v="Chris"/>
    <s v="Osborn"/>
    <s v="chrispaul.osborn@calbaptist.edu"/>
    <s v="California Baptist University"/>
    <d v="2026-02-19T11:32:00"/>
    <d v="2026-02-19T13:22:00"/>
    <n v="770512"/>
    <s v="Environmental Science"/>
    <s v="Junior"/>
    <n v="0"/>
    <x v="4"/>
    <s v="School of Arts and Sciences"/>
  </r>
  <r>
    <n v="81622356"/>
    <s v="Jonah"/>
    <s v="Olsen"/>
    <s v="jonahedward.olsen@calbaptist.edu"/>
    <s v="California Baptist University"/>
    <d v="2026-02-19T11:37:00"/>
    <d v="2026-02-19T14:18:00"/>
    <n v="775075"/>
    <s v="Civil Engineering"/>
    <s v="Senior"/>
    <n v="0"/>
    <x v="4"/>
    <s v="School of Engineering"/>
  </r>
  <r>
    <n v="81623052"/>
    <s v="Joselyn"/>
    <s v="Enciso"/>
    <s v="joselynf.enciso@calbaptist.edu"/>
    <s v="California Baptist University"/>
    <d v="2026-02-19T11:48:00"/>
    <d v="2026-02-19T13:01:00"/>
    <n v="785682"/>
    <s v="Mechanical Engineering"/>
    <s v="Junior"/>
    <n v="0"/>
    <x v="4"/>
    <s v="School of Engineering"/>
  </r>
  <r>
    <n v="81624525"/>
    <s v="Fabio"/>
    <s v="Da Costa Silva"/>
    <s v="fabio.dacostasilva@calbaptist.edu"/>
    <s v="California Baptist University"/>
    <d v="2026-02-19T12:12:00"/>
    <d v="2026-02-19T14:48:00"/>
    <n v="804707"/>
    <s v="Environmental Science"/>
    <s v="Senior"/>
    <n v="0"/>
    <x v="4"/>
    <s v="School of Arts and Sciences"/>
  </r>
  <r>
    <n v="81624746"/>
    <s v="Les"/>
    <s v="Higgins"/>
    <s v="lesbrooks.higgins@calbaptist.edu"/>
    <s v="California Baptist University"/>
    <d v="2026-02-19T12:16:00"/>
    <d v="2026-02-19T14:56:00"/>
    <n v="767549"/>
    <s v="Business Administration"/>
    <s v="Senior"/>
    <n v="0"/>
    <x v="4"/>
    <s v="School of Business"/>
  </r>
  <r>
    <n v="81624819"/>
    <s v="Karlie"/>
    <s v="Reed"/>
    <s v="karliec.reed@calbaptist.edu"/>
    <s v="California Baptist University"/>
    <d v="2026-02-19T12:18:00"/>
    <d v="2026-02-19T13:54:00"/>
    <n v="763254"/>
    <s v="Business Administration"/>
    <s v="Senior"/>
    <n v="0"/>
    <x v="4"/>
    <s v="School of Business"/>
  </r>
  <r>
    <n v="81625138"/>
    <s v="William"/>
    <s v="Henry"/>
    <s v="william.henry@calbaptist.edu"/>
    <s v="California Baptist University"/>
    <d v="2026-02-19T12:23:00"/>
    <d v="2026-02-19T13:19:00"/>
    <n v="754897"/>
    <s v="Civil Engineering"/>
    <s v="Senior"/>
    <n v="0"/>
    <x v="4"/>
    <s v="School of Engineering"/>
  </r>
  <r>
    <n v="81625662"/>
    <s v="Bryan"/>
    <s v="Luna"/>
    <s v="bryanjose.luna@calbaptist.edu"/>
    <s v="California Baptist University"/>
    <d v="2026-02-19T12:32:00"/>
    <d v="2026-02-19T13:58:00"/>
    <n v="765257"/>
    <s v="Mechanical Engineering"/>
    <s v="Senior"/>
    <n v="0"/>
    <x v="4"/>
    <s v="School of Engineering"/>
  </r>
  <r>
    <n v="81626107"/>
    <s v="Thomas"/>
    <s v="De La Vega"/>
    <s v="thomas.delavega@calbaptist.edu"/>
    <s v="California Baptist University"/>
    <d v="2026-02-19T12:39:00"/>
    <d v="2026-02-19T13:29:00"/>
    <n v="771844"/>
    <s v="Electrical/Computer Engr"/>
    <s v="Senior"/>
    <n v="0"/>
    <x v="4"/>
    <s v="Double Major / Cross-College"/>
  </r>
  <r>
    <n v="81626319"/>
    <s v="Diego"/>
    <s v="Gutierrez"/>
    <s v="diego.gutierrez1@calbaptist.edu"/>
    <s v="California Baptist University"/>
    <d v="2026-02-19T12:43:00"/>
    <d v="2026-02-19T12:58:00"/>
    <n v="788696"/>
    <s v="Civil Engineering"/>
    <s v="Sophomore"/>
    <n v="0"/>
    <x v="4"/>
    <s v="School of Engineering"/>
  </r>
  <r>
    <n v="81626628"/>
    <s v="Mychel"/>
    <s v="Castaneda"/>
    <s v="mychelanet.castaneda@calbaptist.edu"/>
    <s v="California Baptist University"/>
    <d v="2026-02-19T12:49:00"/>
    <d v="2026-02-19T13:18:00"/>
    <n v="736590"/>
    <s v="Nursing"/>
    <s v="Senior"/>
    <n v="0"/>
    <x v="4"/>
    <s v="School of Nursing"/>
  </r>
  <r>
    <n v="81626914"/>
    <s v="Jarrett"/>
    <s v="Macias"/>
    <s v="jarrett.macias@calbaptist.edu"/>
    <s v="California Baptist University"/>
    <m/>
    <d v="2026-02-19T12:54:00"/>
    <n v="752763"/>
    <s v="Construction Management"/>
    <s v="Senior"/>
    <n v="0"/>
    <x v="4"/>
    <s v="School of Engineering"/>
  </r>
  <r>
    <n v="81627150"/>
    <s v="Daniel"/>
    <s v="Crooks"/>
    <s v="danieljames.crooks@calbaptist.edu"/>
    <s v="California Baptist University"/>
    <m/>
    <d v="2026-02-19T12:57:00"/>
    <n v="768534"/>
    <s v="Computer Science"/>
    <s v="Senior"/>
    <n v="0"/>
    <x v="4"/>
    <s v="School of Engineering"/>
  </r>
  <r>
    <n v="81627181"/>
    <s v="Mark"/>
    <s v="Gonzalez"/>
    <s v="mark.gonzalez@calbaptist.edu"/>
    <s v="California Baptist University"/>
    <m/>
    <d v="2026-02-19T12:58:00"/>
    <n v="814866"/>
    <s v="Civil Engineering"/>
    <s v="Sophomore"/>
    <n v="0"/>
    <x v="4"/>
    <s v="School of Engineering"/>
  </r>
  <r>
    <n v="81627205"/>
    <s v="Alondra"/>
    <s v="Valverde"/>
    <s v="alondrajazmin.valverde@calbaptist.edu"/>
    <s v="California Baptist University"/>
    <m/>
    <d v="2026-02-19T12:58:00"/>
    <n v="772203"/>
    <s v="Accounting"/>
    <s v="Senior"/>
    <n v="0"/>
    <x v="4"/>
    <s v="School of Business"/>
  </r>
  <r>
    <n v="81627242"/>
    <s v="Althea"/>
    <s v="Mamaclay"/>
    <s v="altheamae.mamaclay@calbaptist.edu"/>
    <s v="California Baptist University"/>
    <m/>
    <d v="2026-02-19T12:59:00"/>
    <n v="768444"/>
    <s v="Business Administration"/>
    <s v="Junior"/>
    <n v="0"/>
    <x v="4"/>
    <s v="School of Business"/>
  </r>
  <r>
    <n v="81627408"/>
    <s v="Daniel"/>
    <s v="Herrera"/>
    <s v="danieljonathan.herrera@calbaptist.edu"/>
    <s v="California Baptist University"/>
    <m/>
    <d v="2026-02-19T13:01:00"/>
    <n v="651341"/>
    <s v="Graphic Design &amp; Vis Exp"/>
    <s v="Senior"/>
    <n v="0"/>
    <x v="4"/>
    <s v="School of Architecture, Visual Arts, and Design"/>
  </r>
  <r>
    <n v="81627462"/>
    <s v="Rockison"/>
    <s v="Nimo"/>
    <s v="rockison.nimo@calbaptist.edu"/>
    <s v="California Baptist University"/>
    <m/>
    <d v="2026-02-19T13:02:00"/>
    <n v="759312"/>
    <s v="Sports Analytics"/>
    <s v="Senior"/>
    <n v="0"/>
    <x v="4"/>
    <s v="School of Business"/>
  </r>
  <r>
    <n v="81627539"/>
    <s v="Tanner"/>
    <s v="Dubyak"/>
    <s v="tannerm.dubyak@calbaptist.edu"/>
    <s v="California Baptist University"/>
    <m/>
    <d v="2026-02-19T13:04:00"/>
    <n v="678067"/>
    <s v="Graphic Design &amp; Vis Exp"/>
    <s v="Senior"/>
    <n v="0"/>
    <x v="4"/>
    <s v="School of Architecture, Visual Arts, and Design"/>
  </r>
  <r>
    <n v="81627570"/>
    <s v="Taylor"/>
    <s v="Bolton"/>
    <s v="taylorg.bolton@calbaptist.edu"/>
    <s v="California Baptist University"/>
    <m/>
    <d v="2026-02-19T13:05:00"/>
    <n v="786445"/>
    <s v="Mechanical Engineering"/>
    <s v="Junior"/>
    <n v="0"/>
    <x v="4"/>
    <s v="School of Engineering"/>
  </r>
  <r>
    <n v="81627609"/>
    <s v="Mackenzie"/>
    <s v="Head"/>
    <s v="mackenziedanielle.head@calbaptist.edu"/>
    <s v="California Baptist University"/>
    <m/>
    <d v="2026-02-19T13:05:00"/>
    <n v="757417"/>
    <s v="Graphic Design &amp; Vis Exp"/>
    <s v="Senior"/>
    <n v="0"/>
    <x v="4"/>
    <s v="School of Architecture, Visual Arts, and Design"/>
  </r>
  <r>
    <n v="81627618"/>
    <s v="Madison"/>
    <s v="Lingad"/>
    <s v="madisona.lingad@calbaptist.edu"/>
    <s v="California Baptist University"/>
    <m/>
    <d v="2026-02-19T13:06:00"/>
    <n v="768615"/>
    <s v="Graphic Design &amp; Vis Exp"/>
    <s v="Senior"/>
    <n v="0"/>
    <x v="4"/>
    <s v="School of Architecture, Visual Arts, and Design"/>
  </r>
  <r>
    <n v="81627626"/>
    <s v="Nhan"/>
    <s v="Duong"/>
    <s v="nhan.duong@calbaptist.edu"/>
    <s v="California Baptist University"/>
    <m/>
    <d v="2026-02-19T13:06:00"/>
    <n v="574559"/>
    <s v="Civil Engineering"/>
    <s v="Alumni"/>
    <n v="0"/>
    <x v="4"/>
    <s v="School of Engineering"/>
  </r>
  <r>
    <n v="81627645"/>
    <s v="Andrew"/>
    <s v="Smith"/>
    <s v="andrewa.smith@calbaptist.edu"/>
    <s v="California Baptist University"/>
    <m/>
    <d v="2026-02-19T13:06:00"/>
    <n v="794141"/>
    <s v="Mechanical Engineering"/>
    <s v="Sophomore"/>
    <n v="0"/>
    <x v="4"/>
    <s v="School of Engineering"/>
  </r>
  <r>
    <n v="81627648"/>
    <s v="Mia"/>
    <s v="Pollock"/>
    <s v="miam.pollock@calbaptist.edu"/>
    <s v="California Baptist University"/>
    <m/>
    <d v="2026-02-19T13:06:00"/>
    <n v="760770"/>
    <s v="Marketing"/>
    <s v="Senior"/>
    <n v="0"/>
    <x v="4"/>
    <s v="School of Business"/>
  </r>
  <r>
    <n v="81627665"/>
    <s v="Olivia"/>
    <s v="Hagen"/>
    <s v="oliviagrace.hagen@calbaptist.edu"/>
    <s v="California Baptist University"/>
    <m/>
    <d v="2026-02-19T13:07:00"/>
    <n v="757339"/>
    <s v="Intercultural Studies, Christian Studies"/>
    <s v="Senior"/>
    <n v="0"/>
    <x v="4"/>
    <s v="Double Major / Cross-College"/>
  </r>
  <r>
    <n v="81627678"/>
    <s v="Briana"/>
    <s v="Willis"/>
    <s v="brianamikayladanay.willis@calbaptist.edu"/>
    <s v="California Baptist University"/>
    <m/>
    <d v="2026-02-19T13:07:00"/>
    <n v="757075"/>
    <s v="Communication Studies, Business Administration"/>
    <s v="Senior"/>
    <n v="0"/>
    <x v="4"/>
    <s v="Double Major / Cross-College"/>
  </r>
  <r>
    <n v="81627728"/>
    <s v="Jaylen"/>
    <s v="Trejo"/>
    <s v="jaylen.trejo@calbaptist.edu"/>
    <s v="California Baptist University"/>
    <m/>
    <d v="2026-02-19T13:08:00"/>
    <n v="771352"/>
    <s v="Aviation Management"/>
    <s v="Junior"/>
    <n v="0"/>
    <x v="4"/>
    <s v="School of Engineering"/>
  </r>
  <r>
    <n v="81627780"/>
    <s v="Kennedy"/>
    <s v="Reynoso"/>
    <s v="kennedykathleen.reynoso@calbaptist.edu"/>
    <s v="California Baptist University"/>
    <m/>
    <d v="2026-02-19T13:10:00"/>
    <n v="796271"/>
    <s v="English"/>
    <s v="Senior"/>
    <n v="0"/>
    <x v="4"/>
    <s v="School of Arts and Sciences"/>
  </r>
  <r>
    <n v="81627822"/>
    <s v="Gabriel"/>
    <s v="Blanco"/>
    <s v="gabriel.blanco@calbaptist.edu"/>
    <s v="California Baptist University"/>
    <m/>
    <d v="2026-02-19T13:11:00"/>
    <n v="812050"/>
    <s v="Civil Engineering"/>
    <s v="Senior"/>
    <n v="0"/>
    <x v="4"/>
    <s v="School of Engineering"/>
  </r>
  <r>
    <n v="81627859"/>
    <s v="Jessica"/>
    <s v="Bishara"/>
    <s v="jessica.bishara@calbaptist.edu"/>
    <s v="California Baptist University"/>
    <m/>
    <d v="2026-02-19T13:11:00"/>
    <n v="772812"/>
    <s v="Business Administration, Christian Studies, Psychology"/>
    <s v="Junior"/>
    <n v="0"/>
    <x v="4"/>
    <s v="Double Major / Cross-College"/>
  </r>
  <r>
    <n v="81627874"/>
    <s v="Rafaela"/>
    <s v="De Figueiredo"/>
    <s v="rafaelagois.defigueiredo@calbaptist.edu"/>
    <s v="California Baptist University"/>
    <m/>
    <d v="2026-02-19T13:12:00"/>
    <n v="756071"/>
    <s v="Political Science"/>
    <s v="Senior"/>
    <n v="0"/>
    <x v="4"/>
    <s v="School of Arts and Sciences"/>
  </r>
  <r>
    <n v="81627900"/>
    <s v="Andrew"/>
    <s v="Deaton"/>
    <s v="andrewjdeaton99@gmail.com"/>
    <s v="California Baptist University"/>
    <m/>
    <d v="2026-02-19T13:12:00"/>
    <n v="652222"/>
    <s v="Music for Wrshp Arts&amp;Min"/>
    <s v="Alumni"/>
    <n v="0"/>
    <x v="4"/>
    <s v="School of Performing Arts"/>
  </r>
  <r>
    <n v="81628043"/>
    <s v="Zsa Zsa"/>
    <s v="Mueller"/>
    <s v="zsazsai.mueller@calbaptist.edu"/>
    <s v="California Baptist University"/>
    <m/>
    <d v="2026-02-19T13:15:00"/>
    <n v="770590"/>
    <s v="Marketing"/>
    <s v="Junior"/>
    <n v="0"/>
    <x v="4"/>
    <s v="School of Business"/>
  </r>
  <r>
    <n v="81628057"/>
    <s v="Madison"/>
    <s v="Goulet"/>
    <s v="madisonannemarie.goulet@calbaptist.edu"/>
    <s v="California Baptist University"/>
    <m/>
    <d v="2026-02-19T13:15:00"/>
    <n v="758901"/>
    <s v="Nursing"/>
    <s v="Senior"/>
    <n v="0"/>
    <x v="4"/>
    <s v="School of Nursing"/>
  </r>
  <r>
    <n v="81628128"/>
    <s v="Joseph"/>
    <s v="Muganza"/>
    <s v="joseph.muganza@calbaptist.edu"/>
    <s v="California Baptist University"/>
    <m/>
    <d v="2026-02-19T13:17:00"/>
    <n v="762822"/>
    <s v="Business Administration"/>
    <s v="Masters"/>
    <n v="0"/>
    <x v="4"/>
    <s v="School of Business"/>
  </r>
  <r>
    <n v="81628141"/>
    <s v="Benjamin"/>
    <s v="Braxmeyer"/>
    <s v="benjaminpaul.braxmeyer@calbaptist.edu"/>
    <s v="California Baptist University"/>
    <m/>
    <d v="2026-02-19T13:17:00"/>
    <n v="786058"/>
    <s v="Business Administration, Film"/>
    <s v="Sophomore"/>
    <n v="0"/>
    <x v="4"/>
    <s v="Double Major / Cross-College"/>
  </r>
  <r>
    <n v="81628199"/>
    <s v="Alexandra"/>
    <s v="Hernandez"/>
    <s v="alexandraanabel.hernandez@calbaptist.edu"/>
    <s v="California Baptist University"/>
    <m/>
    <d v="2026-02-19T13:19:00"/>
    <n v="806021"/>
    <s v="Finance"/>
    <s v="Freshman"/>
    <n v="0"/>
    <x v="4"/>
    <s v="School of Business"/>
  </r>
  <r>
    <n v="81628246"/>
    <s v="Pricilla"/>
    <s v="Lopez"/>
    <s v="pricillalynn.lopez@calbaptist.edu"/>
    <s v="California Baptist University"/>
    <m/>
    <d v="2026-02-19T13:20:00"/>
    <n v="805057"/>
    <s v="Architecture"/>
    <s v="Freshman"/>
    <n v="0"/>
    <x v="4"/>
    <s v="School of Architecture, Visual Arts, and Design"/>
  </r>
  <r>
    <n v="81628252"/>
    <s v="Jacob"/>
    <s v="Fiala"/>
    <s v="jacobmartin.fiala@calbaptist.edu"/>
    <s v="California Baptist University"/>
    <m/>
    <d v="2026-02-19T13:20:00"/>
    <n v="757140"/>
    <s v="Civil Engineering"/>
    <s v="Senior"/>
    <n v="0"/>
    <x v="4"/>
    <s v="School of Engineering"/>
  </r>
  <r>
    <n v="81628288"/>
    <s v="Jose"/>
    <s v="Garcia"/>
    <s v="joseomar.garcia@calbaptist.edu"/>
    <s v="California Baptist University"/>
    <m/>
    <d v="2026-02-19T13:21:00"/>
    <n v="811603"/>
    <s v="Civil Engineering"/>
    <s v="Senior"/>
    <n v="0"/>
    <x v="4"/>
    <s v="School of Engineering"/>
  </r>
  <r>
    <n v="81628348"/>
    <s v="Caleb"/>
    <s v="Prewitt"/>
    <s v="calebmichael.prewitt@calbaptist.edu"/>
    <s v="California Baptist University"/>
    <m/>
    <d v="2026-02-19T13:23:00"/>
    <n v="757059"/>
    <s v="International Business"/>
    <s v="Senior"/>
    <n v="0"/>
    <x v="4"/>
    <s v="School of Business"/>
  </r>
  <r>
    <n v="81628398"/>
    <s v="Lindsey"/>
    <s v="Ifeanyi-Eriri"/>
    <s v="lindseychimelu.ifeanyieriri@calbaptist.edu"/>
    <s v="California Baptist University"/>
    <m/>
    <d v="2026-02-19T13:24:00"/>
    <n v="772610"/>
    <s v="Business Administration"/>
    <s v="Junior"/>
    <n v="0"/>
    <x v="4"/>
    <s v="School of Business"/>
  </r>
  <r>
    <n v="81628450"/>
    <s v="Noah"/>
    <s v="Sadler"/>
    <s v="noahsidneyjames.sadler@calbaptist.edu"/>
    <s v="California Baptist University"/>
    <m/>
    <d v="2026-02-19T13:25:00"/>
    <n v="789900"/>
    <s v="Construction Management"/>
    <s v="Sophomore"/>
    <n v="0"/>
    <x v="4"/>
    <s v="School of Engineering"/>
  </r>
  <r>
    <n v="81628458"/>
    <s v="Isaiah"/>
    <s v="Squire"/>
    <s v="isaiahr.squire@calbaptist.edu"/>
    <s v="California Baptist University"/>
    <m/>
    <d v="2026-02-19T13:25:00"/>
    <n v="759258"/>
    <s v="Graphic Design &amp; Vis Exp"/>
    <s v="Senior"/>
    <n v="0"/>
    <x v="4"/>
    <s v="School of Architecture, Visual Arts, and Design"/>
  </r>
  <r>
    <n v="81628478"/>
    <s v="Emma"/>
    <s v="Blake"/>
    <s v="emmaeleanor.blake@calbaptist.edu"/>
    <s v="California Baptist University"/>
    <m/>
    <d v="2026-02-19T13:26:00"/>
    <n v="759030"/>
    <s v="Christian Studies, Liberal Arts"/>
    <s v="Senior"/>
    <n v="0"/>
    <x v="4"/>
    <s v="Double Major / Cross-College"/>
  </r>
  <r>
    <n v="81628540"/>
    <s v="Huesen"/>
    <s v="Paul"/>
    <s v="paultyler.huesen@calbaptist.edu"/>
    <s v="California Baptist University"/>
    <m/>
    <d v="2026-02-19T13:27:00"/>
    <n v="810644"/>
    <s v="Civil Engineering"/>
    <s v="Junior"/>
    <n v="0"/>
    <x v="4"/>
    <s v="School of Engineering"/>
  </r>
  <r>
    <n v="81628547"/>
    <s v="Andrew"/>
    <s v="Tolentino"/>
    <s v="andrewcesar.tolentino@calbaptist.edu"/>
    <s v="California Baptist University"/>
    <m/>
    <d v="2026-02-19T13:28:00"/>
    <n v="756552"/>
    <s v="Civil Engineering"/>
    <s v="Senior"/>
    <n v="0"/>
    <x v="4"/>
    <s v="School of Engineering"/>
  </r>
  <r>
    <n v="81628900"/>
    <s v="Josiab"/>
    <s v="Her"/>
    <s v="josiab.her@calbaptist.edu"/>
    <s v="California Baptist University"/>
    <m/>
    <d v="2026-02-19T13:36:00"/>
    <n v="712885"/>
    <s v="Indstrl Organiztnl Psych"/>
    <s v="Masters"/>
    <n v="0"/>
    <x v="4"/>
    <s v="School of Behavioral and Social Sciences"/>
  </r>
  <r>
    <n v="81629023"/>
    <s v="Nsanze"/>
    <s v="Muhire"/>
    <s v="nsanzekihara.muhire@calbaptist.edu"/>
    <s v="California Baptist University"/>
    <m/>
    <d v="2026-02-19T13:40:00"/>
    <n v="721208"/>
    <s v="Indstrl Organiztnl Psych"/>
    <s v="Masters"/>
    <n v="0"/>
    <x v="4"/>
    <s v="School of Behavioral and Social Sciences"/>
  </r>
  <r>
    <n v="81629031"/>
    <s v="Bence"/>
    <s v="Toth"/>
    <s v="bencemate.toth@calbaptist.edu"/>
    <s v="California Baptist University"/>
    <m/>
    <d v="2026-02-19T13:40:00"/>
    <n v="795373"/>
    <s v="Forensic Psychology"/>
    <s v="Masters"/>
    <n v="0"/>
    <x v="4"/>
    <s v="School of Behavioral and Social Sciences"/>
  </r>
  <r>
    <n v="81629053"/>
    <s v="Danielle"/>
    <s v="Smith"/>
    <s v="daniellerenee.smith@calbaptist.edu"/>
    <s v="California Baptist University"/>
    <m/>
    <d v="2026-02-19T13:41:00"/>
    <n v="758972"/>
    <s v="Nursing"/>
    <s v="Senior"/>
    <n v="0"/>
    <x v="4"/>
    <s v="School of Nursing"/>
  </r>
  <r>
    <n v="81629100"/>
    <s v="Megan"/>
    <s v="Bushelman"/>
    <s v="meganesther.bushelman@calbaptist.edu"/>
    <s v="California Baptist University"/>
    <m/>
    <d v="2026-02-19T13:42:00"/>
    <n v="756979"/>
    <s v="Graphic Design &amp; Vis Exp"/>
    <s v="Senior"/>
    <n v="0"/>
    <x v="4"/>
    <s v="School of Architecture, Visual Arts, and Design"/>
  </r>
  <r>
    <n v="81629105"/>
    <s v="Madisen"/>
    <s v="Habchi"/>
    <s v="madisen.habchi@calbaptist.edu"/>
    <s v="California Baptist University"/>
    <m/>
    <d v="2026-02-19T13:42:00"/>
    <n v="782983"/>
    <s v="Criminal Justice"/>
    <s v="Junior"/>
    <n v="0"/>
    <x v="4"/>
    <s v="School of Arts and Sciences"/>
  </r>
  <r>
    <n v="81629167"/>
    <s v="Annick"/>
    <s v="Uwase"/>
    <s v="annick.uwase@calbaptist.edu"/>
    <s v="California Baptist University"/>
    <m/>
    <d v="2026-02-19T13:44:00"/>
    <n v="786895"/>
    <s v="Finance"/>
    <s v="Senior"/>
    <n v="0"/>
    <x v="4"/>
    <s v="School of Business"/>
  </r>
  <r>
    <n v="81629266"/>
    <s v="Cedric"/>
    <s v="Morris"/>
    <s v="cedricc.morris@calbaptist.edu"/>
    <s v="California Baptist University"/>
    <m/>
    <d v="2026-02-19T13:47:00"/>
    <n v="790836"/>
    <s v="Biomedical Sciences"/>
    <s v="Sophomore"/>
    <n v="0"/>
    <x v="4"/>
    <s v="School of Health Science"/>
  </r>
  <r>
    <n v="81629336"/>
    <s v="Nathan"/>
    <s v="Price"/>
    <s v="nathanlewis.price@calbaptist.edu"/>
    <s v="California Baptist University"/>
    <m/>
    <d v="2026-02-19T13:49:00"/>
    <n v="805859"/>
    <s v="Exercise Science"/>
    <s v="Junior"/>
    <n v="0"/>
    <x v="4"/>
    <s v="School of Health Science"/>
  </r>
  <r>
    <n v="81629432"/>
    <s v="Ethan"/>
    <s v="Smith"/>
    <s v="ethan.smith@calbaptist.edu"/>
    <s v="California Baptist University"/>
    <m/>
    <d v="2026-02-19T13:52:00"/>
    <n v="776264"/>
    <s v="Chemical Engineering, Mechanical Engineering"/>
    <s v="Senior"/>
    <n v="0"/>
    <x v="4"/>
    <s v="Double Major / Cross-College"/>
  </r>
  <r>
    <n v="81629531"/>
    <s v="Autumn"/>
    <s v="Morlock"/>
    <s v="autumnelizabeth.morlock@calbaptist.edu"/>
    <s v="California Baptist University"/>
    <m/>
    <d v="2026-02-19T13:54:00"/>
    <n v="764192"/>
    <s v="Civil Engineering"/>
    <s v="Senior"/>
    <n v="0"/>
    <x v="4"/>
    <s v="School of Engineering"/>
  </r>
  <r>
    <n v="81629724"/>
    <s v="Anna Clara"/>
    <s v="Beretta Zeni"/>
    <s v="annaclara.berettazeni@calbaptist.edu"/>
    <s v="California Baptist University"/>
    <m/>
    <d v="2026-02-19T13:58:00"/>
    <n v="758967"/>
    <s v="Public Relations"/>
    <s v="Senior"/>
    <n v="0"/>
    <x v="4"/>
    <s v="School of Arts and Sciences"/>
  </r>
  <r>
    <n v="81629744"/>
    <s v="Daisy"/>
    <s v="Amankwaah"/>
    <s v="daisydufie.amankwaah@calbaptist.edu"/>
    <s v="California Baptist University"/>
    <m/>
    <d v="2026-02-19T13:58:00"/>
    <n v="759980"/>
    <s v="Graphic Design &amp; Vis Exp, Business Administration"/>
    <s v="Senior"/>
    <n v="0"/>
    <x v="4"/>
    <s v="Double Major / Cross-College"/>
  </r>
  <r>
    <n v="81629828"/>
    <s v="Nathaniel"/>
    <s v="Wilberding"/>
    <s v="nathanieljoseph.wilberding@calbaptist.edu"/>
    <s v="California Baptist University"/>
    <m/>
    <d v="2026-02-19T14:00:00"/>
    <n v="775727"/>
    <s v="Mechanical Engineering"/>
    <s v="Junior"/>
    <n v="0"/>
    <x v="4"/>
    <s v="School of Engineering"/>
  </r>
  <r>
    <n v="81629908"/>
    <s v="Kyra"/>
    <s v="Hayden"/>
    <s v="kyramarie.hayden@calbaptist.edu"/>
    <s v="California Baptist University"/>
    <m/>
    <d v="2026-02-19T14:01:00"/>
    <n v="782369"/>
    <s v="Graphic Design &amp; Vis Exp"/>
    <s v="Senior"/>
    <n v="0"/>
    <x v="4"/>
    <s v="School of Architecture, Visual Arts, and Design"/>
  </r>
  <r>
    <n v="81629962"/>
    <s v="Sheppard"/>
    <s v="Sheppard"/>
    <s v="thomas.sheppard@calbaptist.edu"/>
    <s v="California Baptist University"/>
    <m/>
    <d v="2026-02-19T14:02:00"/>
    <n v="769676"/>
    <s v="Mechanical Engineering"/>
    <s v="Senior"/>
    <n v="0"/>
    <x v="4"/>
    <s v="School of Engineering"/>
  </r>
  <r>
    <n v="81629969"/>
    <s v="Deborah"/>
    <s v="Toma"/>
    <s v="deborah.toma@calbaptist.edu"/>
    <s v="California Baptist University"/>
    <m/>
    <d v="2026-02-19T14:02:00"/>
    <n v="774655"/>
    <s v="Civil Engineering"/>
    <s v="Senior"/>
    <n v="0"/>
    <x v="4"/>
    <s v="School of Engineering"/>
  </r>
  <r>
    <n v="81629991"/>
    <s v="Manuel"/>
    <s v="Prado"/>
    <s v="manuel.prado@calbaptist.edu"/>
    <s v="California Baptist University"/>
    <m/>
    <d v="2026-02-19T14:03:00"/>
    <n v="805004"/>
    <s v="Construction Management"/>
    <s v="Junior"/>
    <n v="0"/>
    <x v="4"/>
    <s v="School of Engineering"/>
  </r>
  <r>
    <n v="81630110"/>
    <s v="Courtney"/>
    <s v="Young"/>
    <s v="courtneyn.young@calbaptist.edu"/>
    <s v="California Baptist University"/>
    <m/>
    <d v="2026-02-19T14:06:00"/>
    <n v="784839"/>
    <s v="Forensic Chemistry"/>
    <s v="Junior"/>
    <n v="0"/>
    <x v="4"/>
    <s v="School of Arts and Sciences"/>
  </r>
  <r>
    <n v="81630167"/>
    <s v="George"/>
    <s v="Vazquez"/>
    <s v="george.vazquez@calbaptist.edu"/>
    <s v="California Baptist University"/>
    <m/>
    <d v="2026-02-19T14:07:00"/>
    <n v="788018"/>
    <s v="Construction Management"/>
    <s v="Freshman"/>
    <n v="0"/>
    <x v="4"/>
    <s v="School of Engineering"/>
  </r>
  <r>
    <n v="81630283"/>
    <s v="Brandon"/>
    <s v="Carney"/>
    <s v="brandonj.carney@calbaptist.edu"/>
    <s v="California Baptist University"/>
    <m/>
    <d v="2026-02-19T14:10:00"/>
    <n v="785270"/>
    <s v="Mechanical Engineering"/>
    <s v="Junior"/>
    <n v="0"/>
    <x v="4"/>
    <s v="School of Engineering"/>
  </r>
  <r>
    <n v="81630387"/>
    <s v="Samriddhi Sudhanshu"/>
    <s v="Agarwal"/>
    <s v="samriddhisudhanshu.agarwal@calbaptist.edu"/>
    <s v="California Baptist University"/>
    <m/>
    <d v="2026-02-19T14:13:00"/>
    <n v="797843"/>
    <s v="Counseling Psychology"/>
    <s v="Masters"/>
    <n v="0"/>
    <x v="4"/>
    <s v="School of Behavioral and Social Sciences"/>
  </r>
  <r>
    <n v="81630420"/>
    <s v="Jacob"/>
    <s v="Pereda"/>
    <s v="jacobluke.pereda@calbaptist.edu"/>
    <s v="California Baptist University"/>
    <m/>
    <d v="2026-02-19T14:14:00"/>
    <n v="760162"/>
    <s v="Business Administration"/>
    <s v="Senior"/>
    <n v="0"/>
    <x v="4"/>
    <s v="School of Business"/>
  </r>
  <r>
    <n v="81630550"/>
    <s v="Reetvy"/>
    <s v="Patel"/>
    <s v="reetvyhiren.patel@calbaptist.edu"/>
    <s v="California Baptist University"/>
    <m/>
    <d v="2026-02-19T14:16:00"/>
    <n v="767433"/>
    <s v="Architecture"/>
    <s v="Senior"/>
    <n v="0"/>
    <x v="4"/>
    <s v="School of Architecture, Visual Arts, and Design"/>
  </r>
  <r>
    <n v="81630759"/>
    <s v="Even"/>
    <s v="Sollie"/>
    <s v="evenf.sollie@calbaptist.edu"/>
    <s v="California Baptist University"/>
    <m/>
    <d v="2026-02-19T14:22:00"/>
    <n v="744863"/>
    <s v="Electrical/Computer Engr"/>
    <s v="Senior"/>
    <n v="0"/>
    <x v="4"/>
    <s v="Double Major / Cross-College"/>
  </r>
  <r>
    <n v="81630802"/>
    <s v="Jake"/>
    <s v="Baca"/>
    <s v="jakedalton.baca@calbaptist.edu"/>
    <s v="California Baptist University"/>
    <m/>
    <d v="2026-02-19T14:23:00"/>
    <n v="790863"/>
    <s v="Construction Management"/>
    <s v="Junior"/>
    <n v="0"/>
    <x v="4"/>
    <s v="School of Engineering"/>
  </r>
  <r>
    <n v="81630894"/>
    <s v="Gabriel"/>
    <s v="De La Rosa"/>
    <s v="gabrielj.delarosa@calbaptist.edu"/>
    <s v="California Baptist University"/>
    <m/>
    <d v="2026-02-19T14:26:00"/>
    <n v="762222"/>
    <s v="Christian Studies"/>
    <s v="Senior"/>
    <n v="0"/>
    <x v="4"/>
    <s v="School of Christian Ministries"/>
  </r>
  <r>
    <n v="81630939"/>
    <s v="Noah"/>
    <s v="Mallett"/>
    <s v="noahjoshua.mallett@calbaptist.edu"/>
    <s v="California Baptist University"/>
    <m/>
    <d v="2026-02-19T14:27:00"/>
    <n v="783933"/>
    <s v="Psychology"/>
    <s v="Senior"/>
    <n v="0"/>
    <x v="4"/>
    <s v="School of Behavioral and Social Sciences"/>
  </r>
  <r>
    <n v="81631005"/>
    <s v="Sequoia-Rock"/>
    <s v="Hall"/>
    <s v="sequoiarockjeshurun.hall@calbaptist.edu"/>
    <s v="California Baptist University"/>
    <m/>
    <d v="2026-02-19T14:29:00"/>
    <n v="811600"/>
    <s v="Electrical/Computer Engr"/>
    <s v="Junior"/>
    <n v="0"/>
    <x v="4"/>
    <s v="Double Major / Cross-College"/>
  </r>
  <r>
    <n v="81631164"/>
    <s v="Nathaniel"/>
    <s v="Griffin"/>
    <s v="nathanieljoseph.griffin@calbaptist.edu"/>
    <s v="California Baptist University"/>
    <m/>
    <d v="2026-02-19T14:35:00"/>
    <n v="774066"/>
    <s v="Mechanical Engineering"/>
    <s v="Senior"/>
    <n v="0"/>
    <x v="4"/>
    <s v="School of Engineering"/>
  </r>
  <r>
    <n v="81631203"/>
    <s v="Avery"/>
    <s v="DeJager"/>
    <s v="averyelizabeth.dejager@calbaptist.edu"/>
    <s v="California Baptist University"/>
    <m/>
    <d v="2026-02-19T14:36:00"/>
    <n v="760432"/>
    <s v="Graphic Design &amp; Vis Exp"/>
    <s v="Senior"/>
    <n v="0"/>
    <x v="4"/>
    <s v="School of Architecture, Visual Arts, and Design"/>
  </r>
  <r>
    <n v="81631212"/>
    <s v="Trista"/>
    <s v="Brenner"/>
    <s v="trista.brenner@calbaptist.edu"/>
    <s v="California Baptist University"/>
    <m/>
    <d v="2026-02-19T14:36:00"/>
    <n v="761292"/>
    <s v="Graphic Design &amp; Vis Exp"/>
    <s v="Senior"/>
    <n v="0"/>
    <x v="4"/>
    <s v="School of Architecture, Visual Arts, and Design"/>
  </r>
  <r>
    <n v="81631475"/>
    <s v="Rakesh"/>
    <s v="Chugani"/>
    <s v="rakeshsanjay.chugani@calbaptist.edu"/>
    <s v="California Baptist University"/>
    <m/>
    <d v="2026-02-19T14:44:00"/>
    <n v="780895"/>
    <s v="Indstrl Organiztnl Psych"/>
    <s v="Masters"/>
    <n v="0"/>
    <x v="4"/>
    <s v="School of Behavioral and Social Sciences"/>
  </r>
  <r>
    <n v="81631478"/>
    <s v="Joshua"/>
    <s v="Ferko"/>
    <s v="joshua.ferko@calbaptist.edu"/>
    <s v="California Baptist University"/>
    <m/>
    <d v="2026-02-19T14:44:00"/>
    <n v="769517"/>
    <s v="Kinesiology"/>
    <s v="Sophomore"/>
    <n v="0"/>
    <x v="4"/>
    <s v="School of Health Science"/>
  </r>
  <r>
    <n v="81631483"/>
    <s v="Josias"/>
    <s v="Ruiz"/>
    <s v="josiasemilio.ruiz@calbaptist.edu"/>
    <s v="California Baptist University"/>
    <m/>
    <d v="2026-02-19T14:44:00"/>
    <n v="781737"/>
    <s v="Finance"/>
    <s v="Junior"/>
    <n v="0"/>
    <x v="4"/>
    <s v="School of Business"/>
  </r>
  <r>
    <n v="81631516"/>
    <s v="Dania"/>
    <s v="Cordova"/>
    <s v="daniaalessandra.cordova@calbaptist.edu"/>
    <s v="California Baptist University"/>
    <m/>
    <d v="2026-02-19T14:45:00"/>
    <n v="787341"/>
    <s v="Construction Management"/>
    <s v="Sophomore"/>
    <n v="0"/>
    <x v="4"/>
    <s v="School of Engineering"/>
  </r>
  <r>
    <n v="81631679"/>
    <s v="Jaylen"/>
    <s v="Benito"/>
    <s v="jaylenmarie.benito@calbaptist.edu"/>
    <s v="California Baptist University"/>
    <m/>
    <d v="2026-02-19T14:50:00"/>
    <n v="784869"/>
    <s v="Psychology"/>
    <s v="Junior"/>
    <n v="0"/>
    <x v="4"/>
    <s v="School of Behavioral and Social Sciences"/>
  </r>
  <r>
    <n v="81631685"/>
    <s v="Kaia"/>
    <s v="Jones"/>
    <s v="kaiagrace.jones@calbaptist.edu"/>
    <s v="California Baptist University"/>
    <m/>
    <d v="2026-02-19T14:50:00"/>
    <n v="781357"/>
    <s v="Interior Design"/>
    <s v="Sophomore"/>
    <n v="0"/>
    <x v="4"/>
    <s v="School of Architecture, Visual Arts, and Design"/>
  </r>
  <r>
    <n v="81631779"/>
    <s v="Abraham"/>
    <s v="Ramirez"/>
    <s v="abraham.ramirez1@calbaptist.edu"/>
    <s v="California Baptist University"/>
    <m/>
    <d v="2026-02-19T14:53:00"/>
    <n v="737973"/>
    <s v="Computer Science"/>
    <s v="Senior"/>
    <n v="0"/>
    <x v="4"/>
    <s v="School of Engineering"/>
  </r>
  <r>
    <n v="81631858"/>
    <s v="Elliott"/>
    <s v="Willer"/>
    <s v="elliottmathew.willer@calbaptist.edu"/>
    <s v="California Baptist University"/>
    <m/>
    <d v="2026-02-19T14:55:00"/>
    <n v="775910"/>
    <s v="Computer Science"/>
    <s v="Junior"/>
    <n v="0"/>
    <x v="4"/>
    <s v="School of Engineering"/>
  </r>
  <r>
    <n v="81632404"/>
    <s v="Savannah"/>
    <s v="Punak"/>
    <s v="savannahs.punak@calbaptist.edu"/>
    <s v="California Baptist University"/>
    <m/>
    <d v="2026-02-19T15:10:00"/>
    <n v="778839"/>
    <s v="Computer Science"/>
    <s v="Senior"/>
    <n v="0"/>
    <x v="4"/>
    <s v="School of Engineering"/>
  </r>
  <r>
    <n v="81632418"/>
    <s v="Jeruson Paul"/>
    <s v="Chinnathambi"/>
    <s v="jerusonpaul.chinnathambi@calbaptist.edu"/>
    <s v="California Baptist University"/>
    <m/>
    <d v="2026-02-19T15:11:00"/>
    <n v="806425"/>
    <s v="Business Administration"/>
    <s v="Masters"/>
    <n v="0"/>
    <x v="4"/>
    <s v="School of Business"/>
  </r>
  <r>
    <n v="79638317"/>
    <s v="Honorio"/>
    <s v="Gonzalez"/>
    <s v="hgonzalez@calbaptist.edu"/>
    <s v="California Baptist University"/>
    <d v="2026-02-22T19:52:00"/>
    <d v="2026-03-19T15:43:00"/>
    <n v="361870"/>
    <s v="Credential"/>
    <s v="Masters"/>
    <n v="0"/>
    <x v="5"/>
    <s v="School of Education"/>
  </r>
  <r>
    <n v="79834343"/>
    <s v="Sofia"/>
    <s v="Gonsalez"/>
    <s v="sofiasaraih.gonsalez@calbaptist.edu"/>
    <s v="California Baptist University"/>
    <d v="2025-10-23T18:31:00"/>
    <m/>
    <n v="802922"/>
    <s v="Pre-Elementary Education"/>
    <s v="Sophomore"/>
    <n v="0"/>
    <x v="5"/>
    <s v="School of Education"/>
  </r>
  <r>
    <n v="80055742"/>
    <s v="Jessica"/>
    <s v="Palacios"/>
    <s v="jessicar.palacios@calbaptist.edu"/>
    <s v="California Baptist University"/>
    <d v="2025-11-03T17:49:00"/>
    <d v="2026-03-19T16:18:00"/>
    <n v="700312"/>
    <s v="Education"/>
    <s v="Masters"/>
    <n v="0"/>
    <x v="5"/>
    <s v="School of Education"/>
  </r>
  <r>
    <n v="80055753"/>
    <s v="Dylan"/>
    <s v="Parry"/>
    <s v="dylan.parry135@gmail.com"/>
    <s v="California Baptist University"/>
    <d v="2025-11-03T17:50:00"/>
    <d v="2026-03-19T15:41:00"/>
    <n v="737329"/>
    <s v="Prlmnry Sngl Sbjct Cred, Political Science"/>
    <s v="Alumni"/>
    <n v="0"/>
    <x v="5"/>
    <s v="Double Major / Cross-College"/>
  </r>
  <r>
    <n v="80276236"/>
    <s v="Ronisha"/>
    <s v="Jessie"/>
    <s v="ronishal.jessie@calbaptist.edu"/>
    <s v="California Baptist University"/>
    <d v="2025-11-14T22:44:00"/>
    <m/>
    <n v="796422"/>
    <s v="Communctn Sci &amp; Disorder"/>
    <s v="Junior"/>
    <n v="0"/>
    <x v="5"/>
    <s v="School of Health Science"/>
  </r>
  <r>
    <n v="80624847"/>
    <s v="Kylie"/>
    <s v="Dear"/>
    <s v="kyliemichelle.dear@calbaptist.edu"/>
    <s v="California Baptist University"/>
    <d v="2026-01-12T17:34:00"/>
    <d v="2026-03-19T15:23:00"/>
    <n v="759594"/>
    <s v="Elementary Education"/>
    <s v="Senior"/>
    <n v="0"/>
    <x v="5"/>
    <s v="School of Education"/>
  </r>
  <r>
    <n v="80759518"/>
    <s v="Enzo"/>
    <s v="Perez"/>
    <s v="enzoluiz.perez@calbaptist.edu"/>
    <s v="California Baptist University"/>
    <d v="2026-01-20T11:29:00"/>
    <m/>
    <n v="766219"/>
    <s v="Nursing"/>
    <s v="Senior"/>
    <n v="0"/>
    <x v="5"/>
    <s v="School of Nursing"/>
  </r>
  <r>
    <n v="80759521"/>
    <s v="Samayah"/>
    <s v="Reed"/>
    <s v="samayahchemerenicole.reed@calbaptist.edu"/>
    <s v="California Baptist University"/>
    <d v="2026-01-20T11:29:00"/>
    <m/>
    <n v="744123"/>
    <s v="Nursing"/>
    <s v="Senior"/>
    <n v="0"/>
    <x v="5"/>
    <s v="School of Nursing"/>
  </r>
  <r>
    <n v="80899331"/>
    <s v="Melissa"/>
    <s v="Bernal"/>
    <s v="melissa.bernal@calbaptist.edu"/>
    <s v="California Baptist University"/>
    <d v="2026-01-26T12:03:00"/>
    <d v="2026-03-19T15:52:00"/>
    <n v="767759"/>
    <s v="School Counseling"/>
    <s v="Alumni"/>
    <n v="0"/>
    <x v="5"/>
    <s v="School of Education"/>
  </r>
  <r>
    <n v="81043363"/>
    <s v="Savannah"/>
    <s v="Ubiadas"/>
    <s v="savannahg.ubiadas@calbaptist.edu"/>
    <s v="California Baptist University"/>
    <d v="2026-01-30T18:28:00"/>
    <d v="2026-03-19T15:45:00"/>
    <n v="729131"/>
    <s v="Speech Lang Pathology"/>
    <s v="Masters"/>
    <n v="0"/>
    <x v="5"/>
    <s v="School of Health Science"/>
  </r>
  <r>
    <n v="81095965"/>
    <s v="Priscilla"/>
    <s v="Veliz"/>
    <s v="priscilla.veliz@calbaptist.edu"/>
    <s v="California Baptist University"/>
    <d v="2026-02-02T16:51:00"/>
    <m/>
    <n v="770869"/>
    <s v="Communctn Sci &amp; Disorder"/>
    <s v="Senior"/>
    <n v="0"/>
    <x v="5"/>
    <s v="School of Health Science"/>
  </r>
  <r>
    <n v="81095987"/>
    <s v="Isabelle"/>
    <s v="Molina"/>
    <s v="isabelletila.molina@calbaptist.edu"/>
    <s v="California Baptist University"/>
    <d v="2026-02-02T16:52:00"/>
    <m/>
    <n v="775002"/>
    <s v="Communctn Sci &amp; Disorder"/>
    <s v="Senior"/>
    <n v="0"/>
    <x v="5"/>
    <s v="School of Health Science"/>
  </r>
  <r>
    <n v="81195449"/>
    <s v="Liliana"/>
    <s v="Berumen"/>
    <s v="liliana.berumen@calbaptist.edu"/>
    <s v="California Baptist University"/>
    <d v="2026-02-04T20:38:00"/>
    <d v="2026-03-19T15:46:00"/>
    <n v="770244"/>
    <s v="Psychology"/>
    <s v="Junior"/>
    <n v="0"/>
    <x v="5"/>
    <s v="School of Behavioral and Social Sciences"/>
  </r>
  <r>
    <n v="81209760"/>
    <s v="Jillian"/>
    <s v="Guidry"/>
    <s v="jillian.guidry@calbaptist.edu"/>
    <s v="California Baptist University"/>
    <d v="2026-02-05T09:40:00"/>
    <m/>
    <n v="799573"/>
    <s v="English"/>
    <s v="Junior"/>
    <n v="0"/>
    <x v="5"/>
    <s v="School of Arts and Sciences"/>
  </r>
  <r>
    <n v="81252080"/>
    <s v="Jessalyn"/>
    <s v="Qualls"/>
    <s v="jessalyndawn.qualls@calbaptist.edu"/>
    <s v="California Baptist University"/>
    <d v="2026-02-06T12:11:00"/>
    <m/>
    <n v="789885"/>
    <s v="Creative Writing"/>
    <s v="Sophomore"/>
    <n v="0"/>
    <x v="5"/>
    <s v="School of Arts and Sciences"/>
  </r>
  <r>
    <n v="81328239"/>
    <s v="Victoria"/>
    <s v="Perez"/>
    <s v="victoriaisaura.perez@calbaptist.edu"/>
    <s v="California Baptist University"/>
    <d v="2026-02-10T09:52:00"/>
    <d v="2026-03-19T15:25:00"/>
    <n v="760472"/>
    <s v="Elementary Education"/>
    <s v="Senior"/>
    <n v="0"/>
    <x v="5"/>
    <s v="School of Education"/>
  </r>
  <r>
    <n v="81328575"/>
    <s v="Kate"/>
    <s v="Goodwin"/>
    <s v="kate.goodwin@calbaptist.edu"/>
    <s v="California Baptist University"/>
    <d v="2026-02-10T09:57:00"/>
    <d v="2026-03-19T15:25:00"/>
    <n v="759165"/>
    <s v="Elementary Education"/>
    <s v="Senior"/>
    <n v="0"/>
    <x v="5"/>
    <s v="School of Education"/>
  </r>
  <r>
    <n v="81332665"/>
    <s v="Pawandeep"/>
    <s v="Punian"/>
    <s v="pawandeepkaur.punian@calbaptist.edu"/>
    <s v="California Baptist University"/>
    <d v="2026-02-10T10:45:00"/>
    <m/>
    <n v="792094"/>
    <s v="Accounting"/>
    <s v="Senior"/>
    <n v="0"/>
    <x v="5"/>
    <s v="School of Business"/>
  </r>
  <r>
    <n v="81354748"/>
    <s v="Gurdev"/>
    <s v="Singh"/>
    <s v="gurdev.singh@calbaptist.edu"/>
    <s v="California Baptist University"/>
    <d v="2026-02-10T16:51:00"/>
    <m/>
    <n v="769576"/>
    <s v="Information Tech Mgmt"/>
    <s v="Masters"/>
    <n v="0"/>
    <x v="5"/>
    <s v="School of Business"/>
  </r>
  <r>
    <n v="81504481"/>
    <s v="Sarah"/>
    <s v="Munoz"/>
    <s v="sarahmckailah.munoz@calbaptist.edu"/>
    <s v="California Baptist University"/>
    <d v="2026-02-16T13:25:00"/>
    <d v="2026-03-19T16:02:00"/>
    <n v="668338"/>
    <s v="Education"/>
    <s v="Masters"/>
    <n v="0"/>
    <x v="5"/>
    <s v="School of Education"/>
  </r>
  <r>
    <n v="81505649"/>
    <s v="Vanessa"/>
    <s v="Sanchez"/>
    <s v="vanessaceleste.sanchez@calbaptist.edu"/>
    <s v="California Baptist University"/>
    <d v="2026-02-16T14:03:00"/>
    <m/>
    <n v="713982"/>
    <s v="Education"/>
    <s v="Alumni"/>
    <n v="0"/>
    <x v="5"/>
    <s v="School of Education"/>
  </r>
  <r>
    <n v="81507975"/>
    <s v="Benjamin"/>
    <s v="Sprankle"/>
    <s v="benjaminr.sprankle@calbaptist.edu"/>
    <s v="California Baptist University"/>
    <d v="2026-02-16T15:34:00"/>
    <m/>
    <n v="800179"/>
    <s v="Computer Science"/>
    <s v="Junior"/>
    <n v="0"/>
    <x v="5"/>
    <s v="School of Engineering"/>
  </r>
  <r>
    <n v="81509050"/>
    <s v="Leslie"/>
    <s v="Orellana"/>
    <s v="lesliel.orellana@calbaptist.edu"/>
    <s v="California Baptist University"/>
    <d v="2026-02-16T16:32:00"/>
    <d v="2026-03-19T15:54:00"/>
    <n v="676125"/>
    <s v="Education"/>
    <s v="Alumni"/>
    <n v="0"/>
    <x v="5"/>
    <s v="School of Education"/>
  </r>
  <r>
    <n v="81512654"/>
    <s v="Kimberly"/>
    <s v="Stewart"/>
    <s v="kimberly.stewart@calbaptist.edu"/>
    <s v="California Baptist University"/>
    <d v="2026-02-16T20:31:00"/>
    <d v="2026-03-19T15:36:00"/>
    <n v="667947"/>
    <s v="Speech Lang Pathology"/>
    <s v="Masters"/>
    <n v="0"/>
    <x v="5"/>
    <s v="School of Health Science"/>
  </r>
  <r>
    <n v="81541737"/>
    <s v="Allison"/>
    <s v="Hall"/>
    <s v="allisontaylor.hall@calbaptist.edu"/>
    <s v="California Baptist University"/>
    <d v="2026-02-17T13:18:00"/>
    <d v="2026-03-19T16:14:00"/>
    <n v="701176"/>
    <s v="English, Psychology"/>
    <s v="Alumni"/>
    <n v="0"/>
    <x v="5"/>
    <s v="Double Major / Cross-College"/>
  </r>
  <r>
    <n v="81554715"/>
    <s v="Melanie"/>
    <s v="Dieguez"/>
    <s v="melaniechris.dieguez@calbaptist.edu"/>
    <s v="California Baptist University"/>
    <d v="2026-02-17T21:58:00"/>
    <m/>
    <n v="787158"/>
    <s v="Political Science, Criminal Justice"/>
    <s v="Junior"/>
    <n v="0"/>
    <x v="5"/>
    <s v="Double Major / Cross-College"/>
  </r>
  <r>
    <n v="81575073"/>
    <s v="Kaylee"/>
    <s v="Houghton"/>
    <s v="kayleemarissa.houghton@calbaptist.edu"/>
    <s v="California Baptist University"/>
    <d v="2026-02-18T10:40:00"/>
    <m/>
    <n v="757880"/>
    <s v="Creative Writing"/>
    <s v="Senior"/>
    <n v="0"/>
    <x v="5"/>
    <s v="School of Arts and Sciences"/>
  </r>
  <r>
    <n v="81629290"/>
    <s v="TeAnna"/>
    <s v="Bermudez"/>
    <s v="teannamarie.bermudez@calbaptist.edu"/>
    <s v="California Baptist University"/>
    <d v="2026-02-19T13:48:00"/>
    <m/>
    <n v="725845"/>
    <s v="Counseling Psychology"/>
    <s v="Alumni"/>
    <n v="0"/>
    <x v="5"/>
    <s v="School of Behavioral and Social Sciences"/>
  </r>
  <r>
    <n v="81686715"/>
    <s v="Evelyn"/>
    <s v="Lopez"/>
    <s v="evelyn.lopez@calbaptist.edu"/>
    <s v="California Baptist University"/>
    <d v="2026-02-23T10:24:00"/>
    <m/>
    <n v="758286"/>
    <s v="Education"/>
    <s v="Masters"/>
    <n v="0"/>
    <x v="5"/>
    <s v="School of Education"/>
  </r>
  <r>
    <n v="81687914"/>
    <s v="Anika"/>
    <s v="Ibnat Tuba"/>
    <s v="anika.ibnattuba@calbaptist.edu"/>
    <s v="California Baptist University"/>
    <d v="2026-02-23T10:51:00"/>
    <m/>
    <n v="806072"/>
    <s v="Biomedical Engineering"/>
    <s v="Junior"/>
    <n v="0"/>
    <x v="5"/>
    <s v="School of Engineering"/>
  </r>
  <r>
    <n v="81693438"/>
    <s v="Sean"/>
    <s v="Thornton"/>
    <s v="seanmitchell.thornton@calbaptist.edu"/>
    <s v="California Baptist University"/>
    <d v="2026-02-23T12:59:00"/>
    <d v="2026-03-19T15:32:00"/>
    <n v="813444"/>
    <s v="Education"/>
    <s v="Masters"/>
    <n v="0"/>
    <x v="5"/>
    <s v="School of Education"/>
  </r>
  <r>
    <n v="81700691"/>
    <s v="Michelle"/>
    <s v="Guyton"/>
    <s v="michelle.guyton@calbaptist.edu"/>
    <s v="California Baptist University"/>
    <d v="2026-02-23T16:11:00"/>
    <d v="2026-03-19T15:28:00"/>
    <n v="749971"/>
    <s v="Speech Lang Pathology"/>
    <s v="Masters"/>
    <n v="0"/>
    <x v="5"/>
    <s v="School of Health Science"/>
  </r>
  <r>
    <n v="81700732"/>
    <s v="Kaylin"/>
    <s v="Ellis"/>
    <s v="kaylina.ellis@calbaptist.edu"/>
    <s v="California Baptist University"/>
    <d v="2026-02-23T16:13:00"/>
    <d v="2026-03-19T15:54:00"/>
    <n v="788671"/>
    <s v="Education"/>
    <s v="Masters"/>
    <n v="0"/>
    <x v="5"/>
    <s v="School of Education"/>
  </r>
  <r>
    <n v="81701396"/>
    <s v="Reily"/>
    <s v="Mclachlan"/>
    <s v="reilyelizabeth.mclachlan@calbaptist.edu"/>
    <s v="California Baptist University"/>
    <d v="2026-02-23T16:41:00"/>
    <m/>
    <n v="624273"/>
    <s v="Speech Lang Pathology"/>
    <s v="Masters"/>
    <n v="0"/>
    <x v="5"/>
    <s v="School of Health Science"/>
  </r>
  <r>
    <n v="81704342"/>
    <s v="Brooke"/>
    <s v="Velazquez"/>
    <s v="brookeanne.velazquez@calbaptist.edu"/>
    <s v="California Baptist University"/>
    <d v="2026-02-23T19:15:00"/>
    <d v="2026-03-19T15:32:00"/>
    <n v="759044"/>
    <s v="Elementary Education"/>
    <s v="Senior"/>
    <n v="0"/>
    <x v="5"/>
    <s v="School of Education"/>
  </r>
  <r>
    <n v="81704702"/>
    <s v="Perla"/>
    <s v="Garcia Licea"/>
    <s v="perlaguadalupe.garcialicea@calbaptist.edu"/>
    <s v="California Baptist University"/>
    <d v="2026-02-23T19:37:00"/>
    <d v="2026-03-19T15:42:00"/>
    <n v="794583"/>
    <s v="Speech Lang Pathology"/>
    <s v="Masters"/>
    <n v="0"/>
    <x v="5"/>
    <s v="School of Health Science"/>
  </r>
  <r>
    <n v="81706680"/>
    <s v="Siara"/>
    <s v="Fernandez"/>
    <s v="siara.fernandez@calbaptist.edu"/>
    <s v="California Baptist University"/>
    <d v="2026-02-23T22:06:00"/>
    <d v="2026-03-19T15:28:00"/>
    <n v="474974"/>
    <s v="Education"/>
    <s v="Masters"/>
    <n v="0"/>
    <x v="5"/>
    <s v="School of Education"/>
  </r>
  <r>
    <n v="81706856"/>
    <s v="Nathan"/>
    <s v="Krasniak"/>
    <s v="nathanj.krasniak@calbaptist.edu"/>
    <s v="California Baptist University"/>
    <d v="2026-02-23T22:27:00"/>
    <m/>
    <n v="563433"/>
    <s v="Education"/>
    <s v="Masters"/>
    <n v="0"/>
    <x v="5"/>
    <s v="School of Education"/>
  </r>
  <r>
    <n v="81711528"/>
    <s v="Kylee"/>
    <s v="Edgerly"/>
    <s v="kyleeann.edgerly@calbaptist.edu"/>
    <s v="California Baptist University"/>
    <d v="2026-02-24T07:26:00"/>
    <d v="2026-03-19T15:23:00"/>
    <n v="757131"/>
    <s v="Elementary Education"/>
    <s v="Senior"/>
    <n v="0"/>
    <x v="5"/>
    <s v="School of Education"/>
  </r>
  <r>
    <n v="81714115"/>
    <s v="Lauren"/>
    <s v="Salters"/>
    <s v="laurenm.salters@calbaptist.edu"/>
    <s v="California Baptist University"/>
    <d v="2026-02-24T08:16:00"/>
    <d v="2026-03-19T15:28:00"/>
    <n v="795440"/>
    <s v="Education"/>
    <s v="Masters"/>
    <n v="0"/>
    <x v="5"/>
    <s v="School of Education"/>
  </r>
  <r>
    <n v="81731169"/>
    <s v="Cameron"/>
    <s v="Pachman"/>
    <s v="cameron.pachman@calbaptist.edu"/>
    <s v="California Baptist University"/>
    <d v="2026-02-24T11:30:00"/>
    <d v="2026-03-19T15:23:00"/>
    <n v="770588"/>
    <s v="Elementary Education"/>
    <s v="Senior"/>
    <n v="0"/>
    <x v="5"/>
    <s v="School of Education"/>
  </r>
  <r>
    <n v="81750664"/>
    <s v="Melissa"/>
    <s v="Latimer"/>
    <s v="melissaj.latimer@calbaptist.edu"/>
    <s v="California Baptist University"/>
    <d v="2026-02-24T18:28:00"/>
    <d v="2026-03-19T15:33:00"/>
    <n v="703946"/>
    <s v="Elementary Education, Early Childhood Studies, Education, Credential"/>
    <s v="Masters"/>
    <n v="0"/>
    <x v="5"/>
    <s v="Double Major / Cross-College"/>
  </r>
  <r>
    <n v="81752566"/>
    <s v="Pauline"/>
    <s v="Gomez"/>
    <s v="pauline.gomez@calbaptist.edu"/>
    <s v="California Baptist University"/>
    <d v="2026-02-24T20:44:00"/>
    <d v="2026-03-19T16:04:00"/>
    <n v="790074"/>
    <s v="Credential"/>
    <s v="Masters"/>
    <n v="0"/>
    <x v="5"/>
    <s v="School of Education"/>
  </r>
  <r>
    <n v="81754036"/>
    <s v="Zoe"/>
    <s v="Gonzalez"/>
    <s v="zoeelizabeth.gonzalez@calbaptist.edu"/>
    <s v="California Baptist University"/>
    <d v="2026-02-25T00:20:00"/>
    <d v="2026-03-19T15:38:00"/>
    <n v="719364"/>
    <s v="Education"/>
    <s v="Masters"/>
    <n v="0"/>
    <x v="5"/>
    <s v="School of Education"/>
  </r>
  <r>
    <n v="81766585"/>
    <s v="Abigail"/>
    <s v="McWaters"/>
    <s v="abigailrae.mcwaters@calbaptist.edu"/>
    <s v="California Baptist University"/>
    <d v="2026-02-25T09:17:00"/>
    <d v="2026-03-19T16:34:00"/>
    <n v="776276"/>
    <s v="Elementary Education"/>
    <s v="Senior"/>
    <n v="0"/>
    <x v="5"/>
    <s v="School of Education"/>
  </r>
  <r>
    <n v="81798091"/>
    <s v="Bryn"/>
    <s v="Gonzales"/>
    <s v="bryneileen.gonzales@calbaptist.edu"/>
    <s v="California Baptist University"/>
    <d v="2026-02-25T15:20:00"/>
    <d v="2026-03-19T15:27:00"/>
    <n v="756333"/>
    <s v="Speech Lang Pathology"/>
    <s v="Masters"/>
    <n v="0"/>
    <x v="5"/>
    <s v="School of Health Science"/>
  </r>
  <r>
    <n v="81798125"/>
    <s v="Brittany"/>
    <s v="Durgiah"/>
    <s v="brittanymarie.durgiah@calbaptist.edu"/>
    <s v="California Baptist University"/>
    <d v="2026-02-25T15:21:00"/>
    <d v="2026-03-19T15:29:00"/>
    <n v="795112"/>
    <s v="Speech Lang Pathology"/>
    <s v="Masters"/>
    <n v="0"/>
    <x v="5"/>
    <s v="School of Health Science"/>
  </r>
  <r>
    <n v="81798204"/>
    <s v="David"/>
    <s v="Ramos"/>
    <s v="davidanthony.ramos@calbaptist.edu"/>
    <s v="California Baptist University"/>
    <d v="2026-02-25T15:23:00"/>
    <d v="2026-03-19T15:34:00"/>
    <n v="794609"/>
    <s v="Speech Lang Pathology"/>
    <s v="Masters"/>
    <n v="0"/>
    <x v="5"/>
    <s v="School of Health Science"/>
  </r>
  <r>
    <n v="81811381"/>
    <s v="Gabrielle"/>
    <s v="Martinez"/>
    <s v="gabriellee.martinez@calbaptist.edu"/>
    <s v="California Baptist University"/>
    <d v="2026-02-26T08:28:00"/>
    <d v="2026-03-19T15:32:00"/>
    <n v="713401"/>
    <s v="Speech Lang Pathology"/>
    <s v="Masters"/>
    <n v="0"/>
    <x v="5"/>
    <s v="School of Health Science"/>
  </r>
  <r>
    <n v="81836633"/>
    <s v="Grace"/>
    <s v="Starkey"/>
    <s v="grace.starkey@calbaptist.edu"/>
    <s v="California Baptist University"/>
    <d v="2026-02-26T13:40:00"/>
    <m/>
    <n v="798489"/>
    <s v="Pre-Elementary Education"/>
    <s v="Freshman"/>
    <n v="0"/>
    <x v="5"/>
    <s v="School of Education"/>
  </r>
  <r>
    <n v="81843906"/>
    <s v="Rosa Estela"/>
    <s v="Mickens"/>
    <s v="rosaestela.mickens@calbaptist.edu"/>
    <s v="California Baptist University"/>
    <d v="2026-02-26T18:58:00"/>
    <d v="2026-03-19T16:14:00"/>
    <n v="419123"/>
    <s v="Education"/>
    <s v="Masters"/>
    <n v="0"/>
    <x v="5"/>
    <s v="School of Education"/>
  </r>
  <r>
    <n v="81844446"/>
    <s v="Jessika"/>
    <s v="Wood"/>
    <s v="jessikakaylee.wood@calbaptist.edu"/>
    <s v="California Baptist University"/>
    <d v="2026-02-26T20:00:00"/>
    <m/>
    <n v="782125"/>
    <s v="Education"/>
    <s v="Masters"/>
    <n v="0"/>
    <x v="5"/>
    <s v="School of Education"/>
  </r>
  <r>
    <n v="81844472"/>
    <s v="Hope"/>
    <s v="Grimes"/>
    <s v="hope.grimes@calbaptist.edu"/>
    <s v="California Baptist University"/>
    <d v="2026-02-26T20:04:00"/>
    <d v="2026-03-19T15:37:00"/>
    <n v="769939"/>
    <s v="Single Subject Education, History"/>
    <s v="Junior"/>
    <n v="0"/>
    <x v="5"/>
    <s v="Double Major / Cross-College"/>
  </r>
  <r>
    <n v="81856713"/>
    <s v="Destiny"/>
    <s v="Burke"/>
    <s v="destiny.burke@calbaptist.edu"/>
    <s v="California Baptist University"/>
    <d v="2026-02-27T11:31:00"/>
    <d v="2026-03-19T15:26:00"/>
    <n v="794843"/>
    <s v="Education"/>
    <s v="Masters"/>
    <n v="0"/>
    <x v="5"/>
    <s v="School of Education"/>
  </r>
  <r>
    <n v="81856911"/>
    <s v="Abigail"/>
    <s v="Calderon"/>
    <s v="abigailruth.calderon@calbaptist.edu"/>
    <s v="California Baptist University"/>
    <d v="2026-02-27T11:37:00"/>
    <d v="2026-03-19T15:26:00"/>
    <n v="692333"/>
    <s v="Education"/>
    <s v="Masters"/>
    <n v="0"/>
    <x v="5"/>
    <s v="School of Education"/>
  </r>
  <r>
    <n v="81857072"/>
    <s v="Beverly"/>
    <s v="Mott"/>
    <s v="beverly.mott@calbaptist.edu"/>
    <s v="California Baptist University"/>
    <d v="2026-02-27T11:41:00"/>
    <m/>
    <n v="664070"/>
    <s v="Credential"/>
    <s v="Masters"/>
    <n v="0"/>
    <x v="5"/>
    <s v="School of Education"/>
  </r>
  <r>
    <n v="81858318"/>
    <s v="Nicole"/>
    <s v="Marshall"/>
    <s v="nicole.marshall@calbaptist.edu"/>
    <s v="California Baptist University"/>
    <d v="2026-02-27T12:35:00"/>
    <d v="2026-03-19T15:36:00"/>
    <n v="786943"/>
    <s v="Psychology"/>
    <s v="Senior"/>
    <n v="0"/>
    <x v="5"/>
    <s v="School of Behavioral and Social Sciences"/>
  </r>
  <r>
    <n v="81859132"/>
    <s v="Luis Esai"/>
    <s v="Contreras Cano"/>
    <s v="luise.contreras@calbaptist.edu"/>
    <s v="California Baptist University"/>
    <d v="2026-02-27T13:08:00"/>
    <d v="2026-03-19T16:29:00"/>
    <n v="797057"/>
    <s v="Education"/>
    <s v="Masters"/>
    <n v="0"/>
    <x v="5"/>
    <s v="School of Education"/>
  </r>
  <r>
    <n v="81859361"/>
    <s v="Jolene"/>
    <s v="Verdehyou"/>
    <s v="jolene.verdehyou@calbaptist.edu"/>
    <s v="California Baptist University"/>
    <d v="2026-02-27T13:23:00"/>
    <d v="2026-03-19T15:33:00"/>
    <n v="793831"/>
    <s v="Education"/>
    <s v="Masters"/>
    <n v="0"/>
    <x v="5"/>
    <s v="School of Education"/>
  </r>
  <r>
    <n v="81862225"/>
    <s v="Camdyn"/>
    <s v="Taylor"/>
    <s v="camdyna.taylor@calbaptist.edu"/>
    <s v="California Baptist University"/>
    <d v="2026-02-27T17:56:00"/>
    <d v="2026-03-19T15:29:00"/>
    <n v="765036"/>
    <s v="Elementary Education"/>
    <s v="Senior"/>
    <n v="0"/>
    <x v="5"/>
    <s v="School of Education"/>
  </r>
  <r>
    <n v="81862782"/>
    <s v="Martha"/>
    <s v="Roman"/>
    <s v="marthajazmine.roman@calbaptist.edu"/>
    <s v="California Baptist University"/>
    <d v="2026-02-27T20:19:00"/>
    <d v="2026-03-19T15:27:00"/>
    <n v="755324"/>
    <s v="Education"/>
    <s v="Masters"/>
    <n v="0"/>
    <x v="5"/>
    <s v="School of Education"/>
  </r>
  <r>
    <n v="81863352"/>
    <s v="Mariah"/>
    <s v="Fujita Montes"/>
    <s v="mariahg.fujitamontes@calbaptist.edu"/>
    <s v="California Baptist University"/>
    <d v="2026-02-28T01:27:00"/>
    <d v="2026-03-19T16:05:00"/>
    <n v="795489"/>
    <s v="Education"/>
    <s v="Masters"/>
    <n v="0"/>
    <x v="5"/>
    <s v="School of Education"/>
  </r>
  <r>
    <n v="81865621"/>
    <s v="Christen"/>
    <s v="Voyles"/>
    <s v="christen.voyles@calbaptist.edu"/>
    <s v="California Baptist University"/>
    <d v="2026-02-28T16:00:00"/>
    <m/>
    <n v="795212"/>
    <s v="Education"/>
    <s v="Masters"/>
    <n v="0"/>
    <x v="5"/>
    <s v="School of Education"/>
  </r>
  <r>
    <n v="81865640"/>
    <s v="Zuri"/>
    <s v="Hardy"/>
    <s v="zuri.hardy@calbaptist.edu"/>
    <s v="California Baptist University"/>
    <d v="2026-02-28T16:06:00"/>
    <d v="2026-03-19T15:41:00"/>
    <n v="330808"/>
    <s v="Education"/>
    <s v="Masters"/>
    <n v="0"/>
    <x v="5"/>
    <s v="School of Education"/>
  </r>
  <r>
    <n v="81866343"/>
    <s v="Patricia"/>
    <s v="Lemus"/>
    <s v="patricia.lemus@calbaptist.edu"/>
    <s v="California Baptist University"/>
    <d v="2026-02-28T16:56:00"/>
    <d v="2026-03-19T15:33:00"/>
    <n v="747402"/>
    <s v="Credential"/>
    <s v="Masters"/>
    <n v="0"/>
    <x v="5"/>
    <s v="School of Education"/>
  </r>
  <r>
    <n v="81866556"/>
    <s v="Yashila"/>
    <s v="Hanks"/>
    <s v="yashilal.hanks@calbaptist.edu"/>
    <s v="California Baptist University"/>
    <d v="2026-02-28T18:11:00"/>
    <d v="2026-03-19T15:28:00"/>
    <n v="699021"/>
    <s v="Education"/>
    <s v="Masters"/>
    <n v="0"/>
    <x v="5"/>
    <s v="School of Education"/>
  </r>
  <r>
    <n v="81871793"/>
    <s v="Timmery"/>
    <s v="Noble"/>
    <s v="timmerylynn.noble@calbaptist.edu"/>
    <s v="California Baptist University"/>
    <d v="2026-03-01T18:55:00"/>
    <d v="2026-03-19T15:27:00"/>
    <n v="756895"/>
    <s v="Elementary Education"/>
    <s v="Senior"/>
    <n v="0"/>
    <x v="5"/>
    <s v="School of Education"/>
  </r>
  <r>
    <n v="81873367"/>
    <s v="Alma"/>
    <s v="Aguilar"/>
    <s v="almaalicia.aguilar@calbaptist.edu"/>
    <s v="California Baptist University"/>
    <d v="2026-03-02T01:03:00"/>
    <m/>
    <n v="581249"/>
    <s v="Credential"/>
    <s v="Masters"/>
    <n v="0"/>
    <x v="5"/>
    <s v="School of Education"/>
  </r>
  <r>
    <n v="81881519"/>
    <s v="Damaris"/>
    <s v="Morales"/>
    <s v="damaris.morales@calbaptist.edu"/>
    <s v="California Baptist University"/>
    <d v="2026-03-02T09:41:00"/>
    <d v="2026-03-19T15:33:00"/>
    <n v="756890"/>
    <s v="Elementary Education"/>
    <s v="Senior"/>
    <n v="0"/>
    <x v="5"/>
    <s v="School of Education"/>
  </r>
  <r>
    <n v="81891044"/>
    <s v="Ashley"/>
    <s v="Carrillo"/>
    <s v="ashleyy.carrillo@calbaptist.edu"/>
    <s v="California Baptist University"/>
    <d v="2026-03-02T12:55:00"/>
    <d v="2026-03-19T15:33:00"/>
    <n v="761022"/>
    <s v="Elementary Education"/>
    <s v="Senior"/>
    <n v="0"/>
    <x v="5"/>
    <s v="School of Education"/>
  </r>
  <r>
    <n v="81899471"/>
    <s v="Isabelle"/>
    <s v="Lopez"/>
    <s v="isabelleelena.lopez@calbaptist.edu"/>
    <s v="California Baptist University"/>
    <d v="2026-03-02T17:20:00"/>
    <d v="2026-03-19T15:07:00"/>
    <n v="715331"/>
    <s v="Elementary Education, Education"/>
    <s v="Masters"/>
    <n v="0"/>
    <x v="5"/>
    <s v="Double Major / Cross-College"/>
  </r>
  <r>
    <n v="81899937"/>
    <s v="William"/>
    <s v="Emerson"/>
    <s v="williambryce.emerson@calbaptist.edu"/>
    <s v="California Baptist University"/>
    <d v="2026-03-02T18:01:00"/>
    <d v="2026-03-19T16:03:00"/>
    <n v="757240"/>
    <s v="Prlmnry Sngl Sbjct Cred, History"/>
    <s v="Senior"/>
    <n v="0"/>
    <x v="5"/>
    <s v="Double Major / Cross-College"/>
  </r>
  <r>
    <n v="81900853"/>
    <s v="Mary"/>
    <s v="Herrera"/>
    <s v="mary.herrera@calbaptist.edu"/>
    <s v="California Baptist University"/>
    <d v="2026-03-02T19:19:00"/>
    <d v="2026-03-19T16:29:00"/>
    <n v="768529"/>
    <s v="Education"/>
    <s v="Masters"/>
    <n v="0"/>
    <x v="5"/>
    <s v="School of Education"/>
  </r>
  <r>
    <n v="81901859"/>
    <s v="Abigail"/>
    <s v="Newhart"/>
    <s v="abigailkayla.newhart@calbaptist.edu"/>
    <s v="California Baptist University"/>
    <d v="2026-03-02T21:08:00"/>
    <d v="2026-03-19T15:46:00"/>
    <n v="757107"/>
    <s v="Elementary Education"/>
    <s v="Senior"/>
    <n v="0"/>
    <x v="5"/>
    <s v="School of Education"/>
  </r>
  <r>
    <n v="81917045"/>
    <s v="Christina"/>
    <s v="Gonzalez"/>
    <s v="christina.gonzalez1@calbaptist.edu"/>
    <s v="California Baptist University"/>
    <d v="2026-03-03T10:42:00"/>
    <d v="2026-03-19T15:29:00"/>
    <n v="796611"/>
    <s v="Pre-Elementary Education"/>
    <s v="Sophomore"/>
    <n v="0"/>
    <x v="5"/>
    <s v="School of Education"/>
  </r>
  <r>
    <n v="81921493"/>
    <s v="Sophia"/>
    <s v="Purper"/>
    <s v="sophiaisabella.purper@calbaptist.edu"/>
    <s v="California Baptist University"/>
    <d v="2026-03-03T11:47:00"/>
    <d v="2026-03-19T15:24:00"/>
    <n v="758362"/>
    <s v="Prlmnry Sngl Sbjct Cred, Biology"/>
    <s v="Senior"/>
    <n v="0"/>
    <x v="5"/>
    <s v="Double Major / Cross-College"/>
  </r>
  <r>
    <n v="81929911"/>
    <s v="Malarie"/>
    <s v="McMullen"/>
    <s v="malarie.mcmullen@calbaptist.edu"/>
    <s v="California Baptist University"/>
    <d v="2026-03-03T14:07:00"/>
    <d v="2026-03-19T15:28:00"/>
    <n v="649593"/>
    <s v="Education"/>
    <s v="Masters"/>
    <n v="0"/>
    <x v="5"/>
    <s v="School of Education"/>
  </r>
  <r>
    <n v="81932176"/>
    <s v="Holland"/>
    <s v="Snipes"/>
    <s v="hollanddanea.snipes@calbaptist.edu"/>
    <s v="California Baptist University"/>
    <d v="2026-03-03T15:37:00"/>
    <d v="2026-03-19T16:38:00"/>
    <n v="796439"/>
    <s v="Education"/>
    <s v="Masters"/>
    <n v="0"/>
    <x v="5"/>
    <s v="School of Education"/>
  </r>
  <r>
    <n v="81933733"/>
    <s v="Jenna"/>
    <s v="Milburn"/>
    <s v="jennamarie.milburn@calbaptist.edu"/>
    <s v="California Baptist University"/>
    <d v="2026-03-03T16:50:00"/>
    <d v="2026-03-19T15:24:00"/>
    <n v="780961"/>
    <s v="Education"/>
    <s v="Masters"/>
    <n v="0"/>
    <x v="5"/>
    <s v="School of Education"/>
  </r>
  <r>
    <n v="81933736"/>
    <s v="Jordan"/>
    <s v="Standfast"/>
    <s v="jordanj.standfast@calbaptist.edu"/>
    <s v="California Baptist University"/>
    <d v="2026-03-03T16:50:00"/>
    <d v="2026-03-19T15:29:00"/>
    <n v="771246"/>
    <s v="Elementary Education"/>
    <s v="Senior"/>
    <n v="0"/>
    <x v="5"/>
    <s v="School of Education"/>
  </r>
  <r>
    <n v="81934836"/>
    <s v="Abbey"/>
    <s v="Maust"/>
    <s v="abbey.maust@calbaptist.edu"/>
    <s v="California Baptist University"/>
    <d v="2026-03-03T18:14:00"/>
    <d v="2026-03-19T15:36:00"/>
    <n v="762221"/>
    <s v="Prlmnry Sngl Sbjct Cred, English"/>
    <s v="Senior"/>
    <n v="0"/>
    <x v="5"/>
    <s v="Double Major / Cross-College"/>
  </r>
  <r>
    <n v="81936266"/>
    <s v="Courtney"/>
    <s v="Donatoni"/>
    <s v="courtneylayne.donatoni@calbaptist.edu"/>
    <s v="California Baptist University"/>
    <d v="2026-03-03T20:34:00"/>
    <d v="2026-03-19T15:42:00"/>
    <n v="758417"/>
    <s v="Elementary Education"/>
    <s v="Senior"/>
    <n v="0"/>
    <x v="5"/>
    <s v="School of Education"/>
  </r>
  <r>
    <n v="81956078"/>
    <s v="Angel"/>
    <s v="Torres"/>
    <s v="angelalexander.torres@calbaptist.edu"/>
    <s v="California Baptist University"/>
    <d v="2026-03-04T11:23:00"/>
    <m/>
    <n v="809249"/>
    <s v="Elementary Education"/>
    <s v="Junior"/>
    <n v="0"/>
    <x v="5"/>
    <s v="School of Education"/>
  </r>
  <r>
    <n v="81961453"/>
    <s v="Julio"/>
    <s v="Morales"/>
    <s v="julioc.morales@calbaptist.edu"/>
    <s v="California Baptist University"/>
    <d v="2026-03-04T12:38:00"/>
    <d v="2026-03-19T15:30:00"/>
    <n v="768733"/>
    <s v="Credential"/>
    <s v="Masters"/>
    <n v="0"/>
    <x v="5"/>
    <s v="School of Education"/>
  </r>
  <r>
    <n v="81964331"/>
    <s v="Brianna"/>
    <s v="Camacho"/>
    <s v="briannaanaid.camacho@calbaptist.edu"/>
    <s v="California Baptist University"/>
    <d v="2026-03-04T13:35:00"/>
    <d v="2026-03-19T15:48:00"/>
    <n v="810474"/>
    <s v="Education"/>
    <s v="Masters"/>
    <n v="0"/>
    <x v="5"/>
    <s v="School of Education"/>
  </r>
  <r>
    <n v="81965561"/>
    <s v="Connor"/>
    <s v="Trimm"/>
    <s v="connorjames.trimm@calbaptist.edu"/>
    <s v="California Baptist University"/>
    <d v="2026-03-04T14:08:00"/>
    <d v="2026-03-19T15:24:00"/>
    <n v="795919"/>
    <s v="Education"/>
    <s v="Masters"/>
    <n v="0"/>
    <x v="5"/>
    <s v="School of Education"/>
  </r>
  <r>
    <n v="81965928"/>
    <s v="Aubriana"/>
    <s v="Gomez"/>
    <s v="aubrianarose.gomez@calbaptist.edu"/>
    <s v="California Baptist University"/>
    <d v="2026-03-04T14:20:00"/>
    <d v="2026-03-19T16:01:00"/>
    <n v="782960"/>
    <s v="Elementary Education"/>
    <s v="Senior"/>
    <n v="0"/>
    <x v="5"/>
    <s v="School of Education"/>
  </r>
  <r>
    <n v="81972035"/>
    <s v="Cameron"/>
    <s v="Pollock"/>
    <s v="cameronmichael.pollock@calbaptist.edu"/>
    <s v="California Baptist University"/>
    <d v="2026-03-04T21:42:00"/>
    <d v="2026-03-19T15:25:00"/>
    <n v="647197"/>
    <s v="Elementary Education, Liberal Studies"/>
    <s v="Alumni"/>
    <n v="0"/>
    <x v="5"/>
    <s v="Double Major / Cross-College"/>
  </r>
  <r>
    <n v="81981662"/>
    <s v="Jenna"/>
    <s v="Portis"/>
    <s v="jennac.portis@calbaptist.edu"/>
    <s v="California Baptist University"/>
    <d v="2026-03-05T10:13:00"/>
    <d v="2026-03-19T15:38:00"/>
    <n v="793832"/>
    <s v="Education"/>
    <s v="Masters"/>
    <n v="0"/>
    <x v="5"/>
    <s v="School of Education"/>
  </r>
  <r>
    <n v="81994045"/>
    <s v="Ivy"/>
    <s v="Haub"/>
    <s v="ivy.haub@calbaptist.edu"/>
    <s v="California Baptist University"/>
    <d v="2026-03-05T16:42:00"/>
    <m/>
    <n v="768405"/>
    <s v="Credential"/>
    <s v="Masters"/>
    <n v="0"/>
    <x v="5"/>
    <s v="School of Education"/>
  </r>
  <r>
    <n v="82003690"/>
    <s v="Alexandria"/>
    <s v="Castro"/>
    <s v="alexandriaelizabeth.castro@calbaptist.edu"/>
    <s v="California Baptist University"/>
    <d v="2026-03-06T09:24:00"/>
    <m/>
    <n v="804225"/>
    <s v="Pre-Elementary Education"/>
    <s v="Freshman"/>
    <n v="0"/>
    <x v="5"/>
    <s v="School of Education"/>
  </r>
  <r>
    <n v="82008391"/>
    <s v="Fernanda"/>
    <s v="Ortega"/>
    <s v="fernanda.ortega@calbaptist.edu"/>
    <s v="California Baptist University"/>
    <d v="2026-03-06T12:25:00"/>
    <m/>
    <n v="792348"/>
    <s v="Speech Lang Pathology"/>
    <s v="Masters"/>
    <n v="0"/>
    <x v="5"/>
    <s v="School of Health Science"/>
  </r>
  <r>
    <n v="82015667"/>
    <s v="Jessica"/>
    <s v="Maldonado"/>
    <s v="jessicabrooke.maldonado@calbaptist.edu"/>
    <s v="California Baptist University"/>
    <d v="2026-03-07T21:00:00"/>
    <d v="2026-03-19T15:33:00"/>
    <n v="792351"/>
    <s v="Speech Lang Pathology"/>
    <s v="Masters"/>
    <n v="0"/>
    <x v="5"/>
    <s v="School of Health Science"/>
  </r>
  <r>
    <n v="82021107"/>
    <s v="Rosemary"/>
    <s v="Olivo"/>
    <s v="rosemary.olivo@calbaptist.edu"/>
    <s v="California Baptist University"/>
    <d v="2026-03-09T01:35:00"/>
    <m/>
    <n v="795072"/>
    <s v="Sociology"/>
    <s v="Senior"/>
    <n v="0"/>
    <x v="5"/>
    <s v="School of Behavioral and Social Sciences"/>
  </r>
  <r>
    <n v="82037121"/>
    <s v="Celeste"/>
    <s v="Torres"/>
    <s v="celestecasandra.torres@calbaptist.edu"/>
    <s v="California Baptist University"/>
    <d v="2026-03-09T16:00:00"/>
    <d v="2026-03-19T15:24:00"/>
    <n v="781552"/>
    <s v="Education"/>
    <s v="Alumni"/>
    <n v="0"/>
    <x v="5"/>
    <s v="School of Education"/>
  </r>
  <r>
    <n v="82037128"/>
    <s v="Ana"/>
    <s v="Vera"/>
    <s v="anamaria.vera@calbaptist.edu"/>
    <s v="California Baptist University"/>
    <d v="2026-03-09T16:01:00"/>
    <d v="2026-03-19T15:25:00"/>
    <n v="805407"/>
    <s v="Education"/>
    <s v="Masters"/>
    <n v="0"/>
    <x v="5"/>
    <s v="School of Education"/>
  </r>
  <r>
    <n v="82037517"/>
    <s v="Chelsea"/>
    <s v="Azevedo"/>
    <s v="chelseaannika.azevedo@calbaptist.edu"/>
    <s v="California Baptist University"/>
    <d v="2026-03-09T16:21:00"/>
    <d v="2026-03-19T15:25:00"/>
    <n v="758228"/>
    <s v="Elementary Education"/>
    <s v="Senior"/>
    <n v="0"/>
    <x v="5"/>
    <s v="School of Education"/>
  </r>
  <r>
    <n v="82037999"/>
    <s v="Jannell"/>
    <s v="Hurt"/>
    <s v="jannellmorgan.hurt@calbaptist.edu"/>
    <s v="California Baptist University"/>
    <d v="2026-03-09T17:04:00"/>
    <d v="2026-03-19T15:38:00"/>
    <n v="801335"/>
    <s v="Education"/>
    <s v="Masters"/>
    <n v="0"/>
    <x v="5"/>
    <s v="School of Education"/>
  </r>
  <r>
    <n v="82038004"/>
    <s v="Leah"/>
    <s v="Delgado"/>
    <s v="leahb.delgado@calbaptist.edu"/>
    <s v="California Baptist University"/>
    <d v="2026-03-09T17:04:00"/>
    <d v="2026-03-19T16:25:00"/>
    <n v="738376"/>
    <s v="Elementary Education"/>
    <s v="Senior"/>
    <n v="0"/>
    <x v="5"/>
    <s v="School of Education"/>
  </r>
  <r>
    <n v="82038032"/>
    <s v="Morelia"/>
    <s v="Romero"/>
    <s v="moreliaberenice.romero@calbaptist.edu"/>
    <s v="California Baptist University"/>
    <d v="2026-03-09T17:07:00"/>
    <d v="2026-03-19T16:24:00"/>
    <n v="765000"/>
    <s v="Elementary Education"/>
    <s v="Senior"/>
    <n v="0"/>
    <x v="5"/>
    <s v="School of Education"/>
  </r>
  <r>
    <n v="82038054"/>
    <s v="Anahi"/>
    <s v="Gonzalez"/>
    <s v="anahikarely.gonzalez@calbaptist.edu"/>
    <s v="California Baptist University"/>
    <d v="2026-03-09T17:09:00"/>
    <d v="2026-03-19T15:42:00"/>
    <n v="757170"/>
    <s v="Credential"/>
    <s v="Masters"/>
    <n v="0"/>
    <x v="5"/>
    <s v="School of Education"/>
  </r>
  <r>
    <n v="82038679"/>
    <s v="Marissa"/>
    <s v="McKinley"/>
    <s v="marissam.mckinley@calbaptist.edu"/>
    <s v="California Baptist University"/>
    <d v="2026-03-09T18:22:00"/>
    <d v="2026-03-19T15:29:00"/>
    <n v="757211"/>
    <s v="Prlmnry Sngl Sbjct Cred, English"/>
    <s v="Senior"/>
    <n v="0"/>
    <x v="5"/>
    <s v="Double Major / Cross-College"/>
  </r>
  <r>
    <n v="82038688"/>
    <s v="Leslie"/>
    <s v="Santillan"/>
    <s v="leslieailyn.santillan@calbaptist.edu"/>
    <s v="California Baptist University"/>
    <d v="2026-03-09T18:22:00"/>
    <d v="2026-03-19T15:27:00"/>
    <n v="787486"/>
    <s v="Education"/>
    <s v="Masters"/>
    <n v="0"/>
    <x v="5"/>
    <s v="School of Education"/>
  </r>
  <r>
    <n v="82038702"/>
    <s v="Kristin"/>
    <s v="Parillo"/>
    <s v="kristinjoelle.parillo@calbaptist.edu"/>
    <s v="California Baptist University"/>
    <d v="2026-03-09T18:24:00"/>
    <d v="2026-03-19T15:30:00"/>
    <n v="785300"/>
    <s v="Education"/>
    <s v="Alumni"/>
    <n v="0"/>
    <x v="5"/>
    <s v="School of Education"/>
  </r>
  <r>
    <n v="82038873"/>
    <s v="Victoria"/>
    <s v="Chacon"/>
    <s v="victoria.chacon@calbaptist.edu"/>
    <s v="California Baptist University"/>
    <d v="2026-03-09T18:47:00"/>
    <d v="2026-03-19T16:06:00"/>
    <n v="732687"/>
    <s v="Credential"/>
    <s v="Masters"/>
    <n v="0"/>
    <x v="5"/>
    <s v="School of Education"/>
  </r>
  <r>
    <n v="82039121"/>
    <s v="Cecilia"/>
    <s v="Altamirano"/>
    <s v="cecilia.altamirano@calbaptist.edu"/>
    <s v="California Baptist University"/>
    <d v="2026-03-09T19:13:00"/>
    <d v="2026-03-19T15:25:00"/>
    <n v="792122"/>
    <s v="Education"/>
    <s v="Masters"/>
    <n v="0"/>
    <x v="5"/>
    <s v="School of Education"/>
  </r>
  <r>
    <n v="82039360"/>
    <s v="Kimberly"/>
    <s v="Barajas-Yepez"/>
    <s v="kimberly.barajas@calbaptist.edu"/>
    <s v="California Baptist University"/>
    <d v="2026-03-09T19:41:00"/>
    <d v="2026-03-19T15:42:00"/>
    <n v="758451"/>
    <s v="Credential"/>
    <s v="Masters"/>
    <n v="0"/>
    <x v="5"/>
    <s v="School of Education"/>
  </r>
  <r>
    <n v="82039537"/>
    <s v="Kailie"/>
    <s v="Kennedy"/>
    <s v="kailietsai.kennedy@calbaptist.edu"/>
    <s v="California Baptist University"/>
    <d v="2026-03-09T20:04:00"/>
    <d v="2026-03-19T15:35:00"/>
    <n v="797559"/>
    <s v="Education"/>
    <s v="Masters"/>
    <n v="0"/>
    <x v="5"/>
    <s v="School of Education"/>
  </r>
  <r>
    <n v="82039539"/>
    <s v="Denice"/>
    <s v="Rodriguez"/>
    <s v="denice.rodriguez@calbaptist.edu"/>
    <s v="California Baptist University"/>
    <d v="2026-03-09T20:04:00"/>
    <d v="2026-03-19T15:23:00"/>
    <n v="804863"/>
    <s v="Education"/>
    <s v="Masters"/>
    <n v="0"/>
    <x v="5"/>
    <s v="School of Education"/>
  </r>
  <r>
    <n v="82039819"/>
    <s v="Lauren"/>
    <s v="Rossi"/>
    <s v="laurenn.rossi@calbaptist.edu"/>
    <s v="California Baptist University"/>
    <d v="2026-03-09T20:38:00"/>
    <d v="2026-03-19T15:30:00"/>
    <n v="735309"/>
    <s v="Elementary Education"/>
    <s v="Senior"/>
    <n v="0"/>
    <x v="5"/>
    <s v="School of Education"/>
  </r>
  <r>
    <n v="82039854"/>
    <s v="Leslie"/>
    <s v="Sanchez"/>
    <s v="leslie.sanchez@calbaptist.edu"/>
    <s v="California Baptist University"/>
    <d v="2026-03-09T20:42:00"/>
    <d v="2026-03-19T15:55:00"/>
    <n v="765181"/>
    <s v="Elementary Education"/>
    <s v="Senior"/>
    <n v="0"/>
    <x v="5"/>
    <s v="School of Education"/>
  </r>
  <r>
    <n v="82040228"/>
    <s v="Leilani"/>
    <s v="Clark"/>
    <s v="leilanimakaia.clark@calbaptist.edu"/>
    <s v="California Baptist University"/>
    <d v="2026-03-16T18:30:00"/>
    <m/>
    <n v="804817"/>
    <s v="Cybersecurity"/>
    <s v="Junior"/>
    <n v="0"/>
    <x v="5"/>
    <s v="School of Engineering"/>
  </r>
  <r>
    <n v="82043922"/>
    <s v="Natalie"/>
    <s v="Ly"/>
    <s v="natalie.ly@calbaptist.edu"/>
    <s v="California Baptist University"/>
    <d v="2026-03-10T08:03:00"/>
    <d v="2026-03-19T15:25:00"/>
    <n v="721837"/>
    <s v="Education"/>
    <s v="Masters"/>
    <n v="0"/>
    <x v="5"/>
    <s v="School of Education"/>
  </r>
  <r>
    <n v="82044609"/>
    <s v="Sara"/>
    <s v="Wallace"/>
    <s v="sarajeannette.wallace@calbaptist.edu"/>
    <s v="California Baptist University"/>
    <d v="2026-03-10T08:26:00"/>
    <d v="2026-03-19T15:32:00"/>
    <n v="760521"/>
    <s v="Elementary Education"/>
    <s v="Senior"/>
    <n v="0"/>
    <x v="5"/>
    <s v="School of Education"/>
  </r>
  <r>
    <n v="82046000"/>
    <s v="Andrew"/>
    <s v="Vasquez"/>
    <s v="andrewwilliam.vasquez@calbaptist.edu"/>
    <s v="California Baptist University"/>
    <d v="2026-03-10T09:07:00"/>
    <d v="2026-03-19T15:26:00"/>
    <n v="756851"/>
    <s v="Education"/>
    <s v="Masters"/>
    <n v="0"/>
    <x v="5"/>
    <s v="School of Education"/>
  </r>
  <r>
    <n v="82052128"/>
    <s v="Evelyn"/>
    <s v="Morales"/>
    <s v="evelyn.morales@calbaptist.edu"/>
    <s v="California Baptist University"/>
    <d v="2026-03-10T12:00:00"/>
    <d v="2026-03-19T15:26:00"/>
    <n v="802036"/>
    <s v="Early Childhood Studies"/>
    <s v="Junior"/>
    <n v="0"/>
    <x v="5"/>
    <s v="School of Education"/>
  </r>
  <r>
    <n v="82058618"/>
    <s v="Elizabeth"/>
    <s v="Brown"/>
    <s v="elizabethj.brown@calbaptist.edu"/>
    <s v="California Baptist University"/>
    <d v="2026-03-10T17:48:00"/>
    <d v="2026-03-19T15:27:00"/>
    <n v="758111"/>
    <s v="Elementary Education"/>
    <s v="Senior"/>
    <n v="0"/>
    <x v="5"/>
    <s v="School of Education"/>
  </r>
  <r>
    <n v="82058644"/>
    <s v="Katie"/>
    <s v="Geib"/>
    <s v="katie.perrier@calbaptist.edu"/>
    <s v="California Baptist University"/>
    <d v="2026-03-10T17:52:00"/>
    <d v="2026-03-19T15:32:00"/>
    <n v="765637"/>
    <s v="Elementary Education"/>
    <s v="Senior"/>
    <n v="0"/>
    <x v="5"/>
    <s v="School of Education"/>
  </r>
  <r>
    <n v="82058907"/>
    <s v="Laura"/>
    <s v="Chang"/>
    <s v="lauralynn.chang@calbaptist.edu"/>
    <s v="California Baptist University"/>
    <d v="2026-03-10T18:26:00"/>
    <d v="2026-03-19T15:44:00"/>
    <n v="795900"/>
    <s v="Education"/>
    <s v="Masters"/>
    <n v="0"/>
    <x v="5"/>
    <s v="School of Education"/>
  </r>
  <r>
    <n v="82059370"/>
    <s v="Rosalinda"/>
    <s v="Gutierrez"/>
    <s v="rosalindamarisela.gutierrez@calbaptist.edu"/>
    <s v="California Baptist University"/>
    <d v="2026-03-10T19:23:00"/>
    <d v="2026-03-19T15:31:00"/>
    <n v="640155"/>
    <s v="Education"/>
    <s v="Alumni"/>
    <n v="0"/>
    <x v="5"/>
    <s v="School of Education"/>
  </r>
  <r>
    <n v="82059848"/>
    <s v="Madison"/>
    <s v="Heyer"/>
    <s v="madisonpaige.heyer@calbaptist.edu"/>
    <s v="California Baptist University"/>
    <d v="2026-03-10T20:29:00"/>
    <d v="2026-03-19T15:27:00"/>
    <n v="759716"/>
    <s v="Education"/>
    <s v="Senior"/>
    <n v="0"/>
    <x v="5"/>
    <s v="School of Education"/>
  </r>
  <r>
    <n v="82081337"/>
    <s v="Kaylea"/>
    <s v="Snapp"/>
    <s v="kaylea.snapp@calbaptist.edu"/>
    <s v="California Baptist University"/>
    <d v="2026-03-11T14:32:00"/>
    <d v="2026-03-19T15:37:00"/>
    <n v="729780"/>
    <s v="Elementary Education"/>
    <s v="Alumni"/>
    <n v="0"/>
    <x v="5"/>
    <s v="School of Education"/>
  </r>
  <r>
    <n v="82082507"/>
    <s v="Jessica"/>
    <s v="Felix"/>
    <s v="jessica.felix@calbaptist.edu"/>
    <s v="California Baptist University"/>
    <d v="2026-03-11T15:23:00"/>
    <d v="2026-03-19T15:32:00"/>
    <n v="794813"/>
    <s v="Education"/>
    <s v="Alumni"/>
    <n v="0"/>
    <x v="5"/>
    <s v="School of Education"/>
  </r>
  <r>
    <n v="82083364"/>
    <s v="Oscar"/>
    <s v="Borquez"/>
    <s v="oscarsadot.borquez@calbaptist.edu"/>
    <s v="California Baptist University"/>
    <d v="2026-03-11T16:18:00"/>
    <d v="2026-03-19T15:29:00"/>
    <n v="707618"/>
    <s v="Credential"/>
    <s v="Masters"/>
    <n v="0"/>
    <x v="5"/>
    <s v="School of Education"/>
  </r>
  <r>
    <n v="82086013"/>
    <s v="Leanne"/>
    <s v="Rasmussen"/>
    <s v="leannerose.rasmussen@calbaptist.edu"/>
    <s v="California Baptist University"/>
    <d v="2026-03-11T22:03:00"/>
    <d v="2026-03-19T15:36:00"/>
    <n v="719808"/>
    <s v="Credential"/>
    <s v="Masters"/>
    <n v="0"/>
    <x v="5"/>
    <s v="School of Education"/>
  </r>
  <r>
    <n v="82092835"/>
    <s v="Vanessa"/>
    <s v="Rodriguez Gonzales"/>
    <s v="vanessa.rodriguezgonzales@calbaptist.edu"/>
    <s v="California Baptist University"/>
    <d v="2026-03-12T09:52:00"/>
    <d v="2026-03-19T15:24:00"/>
    <n v="720462"/>
    <s v="Education"/>
    <s v="Masters"/>
    <n v="0"/>
    <x v="5"/>
    <s v="School of Education"/>
  </r>
  <r>
    <n v="82095482"/>
    <s v="Ella"/>
    <s v="Cerna"/>
    <s v="ellagrace.cerna@calbaptist.edu"/>
    <s v="California Baptist University"/>
    <d v="2026-03-12T11:02:00"/>
    <d v="2026-03-19T15:24:00"/>
    <n v="758298"/>
    <s v="Elementary Education"/>
    <s v="Senior"/>
    <n v="0"/>
    <x v="5"/>
    <s v="School of Education"/>
  </r>
  <r>
    <n v="82101790"/>
    <s v="Daisy"/>
    <s v="Hernandez"/>
    <s v="daisyr.hernandez@calbaptist.edu"/>
    <s v="California Baptist University"/>
    <d v="2026-03-12T15:14:00"/>
    <d v="2026-03-19T15:35:00"/>
    <n v="693725"/>
    <s v="Education"/>
    <s v="Masters"/>
    <n v="0"/>
    <x v="5"/>
    <s v="School of Education"/>
  </r>
  <r>
    <n v="82103445"/>
    <s v="Kenneth"/>
    <s v="Venier"/>
    <s v="kennethjoseph.venier@calbaptist.edu"/>
    <s v="California Baptist University"/>
    <d v="2026-03-12T17:43:00"/>
    <d v="2026-03-19T15:27:00"/>
    <n v="798053"/>
    <s v="Education"/>
    <s v="Masters"/>
    <n v="0"/>
    <x v="5"/>
    <s v="School of Education"/>
  </r>
  <r>
    <n v="82103453"/>
    <s v="Leticia"/>
    <s v="Gutierrez"/>
    <s v="leticia.gutierrez@calbaptist.edu"/>
    <s v="California Baptist University"/>
    <d v="2026-03-12T17:44:00"/>
    <d v="2026-03-19T15:31:00"/>
    <n v="480861"/>
    <s v="Credential"/>
    <s v="Masters"/>
    <n v="0"/>
    <x v="5"/>
    <s v="School of Education"/>
  </r>
  <r>
    <n v="82103454"/>
    <s v="Vonnetta"/>
    <s v="McClendon"/>
    <s v="vonnetta.mcclendon@calbaptist.edu"/>
    <s v="California Baptist University"/>
    <d v="2026-03-12T17:44:00"/>
    <m/>
    <n v="745605"/>
    <s v="Education"/>
    <s v="Masters"/>
    <n v="0"/>
    <x v="5"/>
    <s v="School of Education"/>
  </r>
  <r>
    <n v="82103462"/>
    <s v="Eulalia"/>
    <s v="Mateo Lopez"/>
    <s v="eulaliaelizabeth.mateolopez@calbaptist.edu"/>
    <s v="California Baptist University"/>
    <d v="2026-03-12T17:45:00"/>
    <d v="2026-03-19T16:11:00"/>
    <n v="714480"/>
    <s v="Education"/>
    <s v="Masters"/>
    <n v="0"/>
    <x v="5"/>
    <s v="School of Education"/>
  </r>
  <r>
    <n v="82103516"/>
    <s v="Dawn"/>
    <s v="Wolf"/>
    <s v="dawnmarie.wolf@calbaptist.edu"/>
    <s v="California Baptist University"/>
    <d v="2026-03-12T17:54:00"/>
    <d v="2026-03-19T15:49:00"/>
    <n v="756703"/>
    <s v="Elementary Education"/>
    <s v="Senior"/>
    <n v="0"/>
    <x v="5"/>
    <s v="School of Education"/>
  </r>
  <r>
    <n v="82103531"/>
    <s v="Tiffany"/>
    <s v="Zaini"/>
    <s v="tiffanychristina.zaini@calbaptist.edu"/>
    <s v="California Baptist University"/>
    <d v="2026-03-12T17:56:00"/>
    <d v="2026-03-19T15:24:00"/>
    <n v="780638"/>
    <s v="School Psychology"/>
    <s v="Masters"/>
    <n v="0"/>
    <x v="5"/>
    <s v="School of Behavioral and Social Sciences"/>
  </r>
  <r>
    <n v="82103534"/>
    <s v="Susana"/>
    <s v="Murillo"/>
    <s v="susana.murillo@calbaptist.edu"/>
    <s v="California Baptist University"/>
    <d v="2026-03-12T17:56:00"/>
    <d v="2026-03-19T15:57:00"/>
    <n v="778352"/>
    <s v="School Counseling"/>
    <s v="Masters"/>
    <n v="0"/>
    <x v="5"/>
    <s v="School of Education"/>
  </r>
  <r>
    <n v="82103909"/>
    <s v="Cinthia"/>
    <s v="Gonzalez"/>
    <s v="cinthiamichelle.gonzalez@calbaptist.edu"/>
    <s v="California Baptist University"/>
    <d v="2026-03-12T18:45:00"/>
    <d v="2026-03-19T15:24:00"/>
    <n v="795471"/>
    <s v="Education"/>
    <s v="Masters"/>
    <n v="0"/>
    <x v="5"/>
    <s v="School of Education"/>
  </r>
  <r>
    <n v="82104988"/>
    <s v="Katherine"/>
    <s v="Luiten"/>
    <s v="katherinea.luiten@calbaptist.edu"/>
    <s v="California Baptist University"/>
    <d v="2026-03-12T22:58:00"/>
    <d v="2026-03-19T15:35:00"/>
    <n v="682491"/>
    <s v="School Counseling"/>
    <s v="Masters"/>
    <n v="0"/>
    <x v="5"/>
    <s v="School of Education"/>
  </r>
  <r>
    <n v="82105650"/>
    <s v="Taylor"/>
    <s v="Villarreal"/>
    <s v="taylor.villarreal@calbaptist.edu"/>
    <s v="California Baptist University"/>
    <d v="2026-03-13T05:52:00"/>
    <d v="2026-03-19T15:57:00"/>
    <n v="711665"/>
    <s v="Credential"/>
    <s v="Masters"/>
    <n v="0"/>
    <x v="5"/>
    <s v="School of Education"/>
  </r>
  <r>
    <n v="82107911"/>
    <s v="Sally"/>
    <s v="To"/>
    <s v="sally.to@calbaptist.edu"/>
    <s v="California Baptist University"/>
    <d v="2026-03-13T08:43:00"/>
    <d v="2026-03-19T15:39:00"/>
    <n v="759330"/>
    <s v="Early Childhood Studies"/>
    <s v="Senior"/>
    <n v="0"/>
    <x v="5"/>
    <s v="School of Education"/>
  </r>
  <r>
    <n v="82114439"/>
    <s v="Jaden"/>
    <s v="Lopez"/>
    <s v="jadenlee.lopez@calbaptist.edu"/>
    <s v="California Baptist University"/>
    <d v="2026-03-13T18:49:00"/>
    <d v="2026-03-19T15:34:00"/>
    <n v="752370"/>
    <s v="Counseling Psychology"/>
    <s v="Masters"/>
    <n v="0"/>
    <x v="5"/>
    <s v="School of Behavioral and Social Sciences"/>
  </r>
  <r>
    <n v="82114950"/>
    <s v="Nicolas"/>
    <s v="Nunez"/>
    <s v="nicolas.nunez@calbaptist.edu"/>
    <s v="California Baptist University"/>
    <d v="2026-03-13T21:40:00"/>
    <d v="2026-03-19T15:49:00"/>
    <n v="790449"/>
    <s v="Credential"/>
    <s v="Masters"/>
    <n v="0"/>
    <x v="5"/>
    <s v="School of Education"/>
  </r>
  <r>
    <n v="82115092"/>
    <s v="Lashondra"/>
    <s v="Baldwin"/>
    <s v="lashondra.baldwin@calbaptist.edu"/>
    <s v="California Baptist University"/>
    <d v="2026-03-13T22:56:00"/>
    <d v="2026-03-19T16:16:00"/>
    <n v="768241"/>
    <s v="Orgztnl Change and Admin"/>
    <s v="Doctorate"/>
    <n v="0"/>
    <x v="5"/>
    <s v="School of Business"/>
  </r>
  <r>
    <n v="82115965"/>
    <s v="Niah"/>
    <s v="Ledesma"/>
    <s v="niahnaomi.ledesma@calbaptist.edu"/>
    <s v="California Baptist University"/>
    <d v="2026-03-14T10:54:00"/>
    <d v="2026-03-19T15:23:00"/>
    <n v="768596"/>
    <s v="Elementary Education"/>
    <s v="Senior"/>
    <n v="0"/>
    <x v="5"/>
    <s v="School of Education"/>
  </r>
  <r>
    <n v="82117201"/>
    <s v="Precious"/>
    <s v="Zuniga"/>
    <s v="preciouszuniga18@gmail.com"/>
    <s v="California Baptist University"/>
    <d v="2026-03-14T20:36:00"/>
    <m/>
    <n v="672215"/>
    <s v="Education"/>
    <s v="Alumni"/>
    <n v="0"/>
    <x v="5"/>
    <s v="School of Education"/>
  </r>
  <r>
    <n v="82117280"/>
    <s v="Vanessa"/>
    <s v="Delgado"/>
    <s v="vanessayolanda.delgado@calbaptist.edu"/>
    <s v="California Baptist University"/>
    <d v="2026-03-14T21:21:00"/>
    <d v="2026-03-19T15:33:00"/>
    <n v="762351"/>
    <s v="Prlmnry Sngl Sbjct Cred, Mathematics"/>
    <s v="Senior"/>
    <n v="0"/>
    <x v="5"/>
    <s v="Double Major / Cross-College"/>
  </r>
  <r>
    <n v="82119434"/>
    <s v="Isabelle"/>
    <s v="Chew"/>
    <s v="ichew@calbaptist.edu"/>
    <s v="California Baptist University"/>
    <d v="2026-03-15T14:12:00"/>
    <d v="2026-03-19T16:23:00"/>
    <n v="670513"/>
    <s v="Education"/>
    <s v="Masters"/>
    <n v="0"/>
    <x v="5"/>
    <s v="School of Education"/>
  </r>
  <r>
    <n v="82123439"/>
    <s v="Lauren"/>
    <s v="Birdwell"/>
    <s v="lauren.birdwell@calbaptist.edu"/>
    <s v="California Baptist University"/>
    <d v="2026-03-16T07:17:00"/>
    <m/>
    <n v="605988"/>
    <s v="Organizational Leadership"/>
    <s v="Certificate Program"/>
    <n v="0"/>
    <x v="5"/>
    <s v="School of Business"/>
  </r>
  <r>
    <n v="82124975"/>
    <s v="Zoe"/>
    <s v="Striplin"/>
    <s v="zoesophia.striplin@calbaptist.edu"/>
    <s v="California Baptist University"/>
    <d v="2026-03-16T08:20:00"/>
    <d v="2026-03-19T15:42:00"/>
    <n v="782377"/>
    <s v="Elementary Education"/>
    <s v="Junior"/>
    <n v="0"/>
    <x v="5"/>
    <s v="School of Education"/>
  </r>
  <r>
    <n v="82124979"/>
    <s v="Xitlali"/>
    <s v="Arce"/>
    <s v="xitlalig.arce@calbaptist.edu"/>
    <s v="California Baptist University"/>
    <d v="2026-03-16T08:20:00"/>
    <d v="2026-03-19T15:40:00"/>
    <n v="779333"/>
    <s v="Early Childhood Studies"/>
    <s v="Junior"/>
    <n v="0"/>
    <x v="5"/>
    <s v="School of Education"/>
  </r>
  <r>
    <n v="82125288"/>
    <s v="Gino"/>
    <s v="Martinez"/>
    <s v="ginog.martinez@calbaptist.edu"/>
    <s v="California Baptist University"/>
    <d v="2026-03-16T08:35:00"/>
    <m/>
    <n v="776294"/>
    <s v="Psychology"/>
    <s v="Junior"/>
    <n v="0"/>
    <x v="5"/>
    <s v="School of Behavioral and Social Sciences"/>
  </r>
  <r>
    <n v="82125440"/>
    <s v="Kathrin"/>
    <s v="Dorman"/>
    <s v="kathrinlouise.dorman@calbaptist.edu"/>
    <s v="California Baptist University"/>
    <d v="2026-03-16T08:42:00"/>
    <d v="2026-03-19T16:45:00"/>
    <n v="758495"/>
    <s v="Elementary Education"/>
    <s v="Senior"/>
    <n v="0"/>
    <x v="5"/>
    <s v="School of Education"/>
  </r>
  <r>
    <n v="82125828"/>
    <s v="Grace"/>
    <s v="Letherer"/>
    <s v="gracej.letherer@calbaptist.edu"/>
    <s v="California Baptist University"/>
    <d v="2026-03-16T09:03:00"/>
    <d v="2026-03-19T16:28:00"/>
    <n v="737949"/>
    <s v="Art Education"/>
    <s v="Senior"/>
    <n v="0"/>
    <x v="5"/>
    <s v="School of Education"/>
  </r>
  <r>
    <n v="82127322"/>
    <s v="Ruby"/>
    <s v="Ledesma"/>
    <s v="rubyfaith.ledesma@calbaptist.edu"/>
    <s v="California Baptist University"/>
    <d v="2026-03-16T09:54:00"/>
    <d v="2026-03-19T15:42:00"/>
    <n v="770782"/>
    <s v="Elementary Education"/>
    <s v="Senior"/>
    <n v="0"/>
    <x v="5"/>
    <s v="School of Education"/>
  </r>
  <r>
    <n v="82127708"/>
    <s v="Sarah"/>
    <s v="Larriba"/>
    <s v="sarahlouise.larriba@calbaptist.edu"/>
    <s v="California Baptist University"/>
    <d v="2026-03-16T10:07:00"/>
    <d v="2026-03-19T16:14:00"/>
    <n v="599140"/>
    <s v="Education"/>
    <s v="Masters"/>
    <n v="0"/>
    <x v="5"/>
    <s v="School of Education"/>
  </r>
  <r>
    <n v="82127904"/>
    <s v="Andrea"/>
    <s v="Munoz"/>
    <s v="drey1114@yahoo.com"/>
    <s v="California Baptist University"/>
    <d v="2026-03-16T10:13:00"/>
    <d v="2026-03-19T15:48:00"/>
    <n v="619091"/>
    <s v="Education"/>
    <s v="Masters"/>
    <n v="0"/>
    <x v="5"/>
    <s v="School of Education"/>
  </r>
  <r>
    <n v="82132549"/>
    <s v="Heather"/>
    <s v="Livings"/>
    <s v="heatherr.livings@calbaptist.edu"/>
    <s v="California Baptist University"/>
    <d v="2026-03-16T13:24:00"/>
    <d v="2026-03-19T15:33:00"/>
    <n v="780612"/>
    <s v="Education"/>
    <s v="Masters"/>
    <n v="0"/>
    <x v="5"/>
    <s v="School of Education"/>
  </r>
  <r>
    <n v="82135240"/>
    <s v="Kyra"/>
    <s v="Sinclair"/>
    <s v="kyra.sinclair@calbaptist.edu"/>
    <s v="California Baptist University"/>
    <d v="2026-03-16T15:35:00"/>
    <d v="2026-03-19T15:39:00"/>
    <n v="678857"/>
    <s v="Education"/>
    <s v="Masters"/>
    <n v="0"/>
    <x v="5"/>
    <s v="School of Education"/>
  </r>
  <r>
    <n v="82136435"/>
    <s v="Jessica"/>
    <s v="Espinosa"/>
    <s v="jessica.espinosa@calbaptist.edu"/>
    <s v="California Baptist University"/>
    <d v="2026-03-16T16:50:00"/>
    <d v="2026-03-19T15:39:00"/>
    <n v="736865"/>
    <s v="Prlmnry Sngl Sbjct Cred, Spanish"/>
    <s v="Senior"/>
    <n v="0"/>
    <x v="5"/>
    <s v="Double Major / Cross-College"/>
  </r>
  <r>
    <n v="82136878"/>
    <s v="Kimberly"/>
    <s v="Alva"/>
    <s v="kimberly.alva@calbaptist.edu"/>
    <s v="California Baptist University"/>
    <d v="2026-03-16T17:36:00"/>
    <d v="2026-03-19T15:24:00"/>
    <n v="737741"/>
    <s v="Education"/>
    <s v="Masters"/>
    <n v="0"/>
    <x v="5"/>
    <s v="School of Education"/>
  </r>
  <r>
    <n v="82136951"/>
    <s v="Hannah"/>
    <s v="Macias"/>
    <s v="hannahjo.macias@calbaptist.edu"/>
    <s v="California Baptist University"/>
    <d v="2026-03-16T17:44:00"/>
    <d v="2026-03-19T15:25:00"/>
    <n v="782127"/>
    <s v="Education"/>
    <s v="Alumni"/>
    <n v="0"/>
    <x v="5"/>
    <s v="School of Education"/>
  </r>
  <r>
    <n v="82137223"/>
    <s v="Mary"/>
    <s v="Lowe"/>
    <s v="marylouiselouise.lowe@calbaptist.edu"/>
    <s v="California Baptist University"/>
    <d v="2026-03-16T18:16:00"/>
    <d v="2026-03-19T16:01:00"/>
    <n v="689630"/>
    <s v="Education"/>
    <s v="Masters"/>
    <n v="0"/>
    <x v="5"/>
    <s v="School of Education"/>
  </r>
  <r>
    <n v="82138569"/>
    <s v="Amiyah"/>
    <s v="Wiggins"/>
    <s v="amiyahn.wiggins@calbaptist.edu"/>
    <s v="California Baptist University"/>
    <d v="2026-03-16T21:27:00"/>
    <m/>
    <n v="783451"/>
    <s v="Healthcare Admin &amp; Mgmt"/>
    <s v="Freshman"/>
    <n v="0"/>
    <x v="5"/>
    <s v="School of Health Science"/>
  </r>
  <r>
    <n v="82138990"/>
    <s v="Pablo"/>
    <s v="Aguirre"/>
    <s v="pablos.aguirre@calbaptist.edu"/>
    <s v="California Baptist University"/>
    <d v="2026-03-16T23:11:00"/>
    <d v="2026-03-19T15:34:00"/>
    <n v="179569"/>
    <s v="Education"/>
    <s v="Masters"/>
    <n v="0"/>
    <x v="5"/>
    <s v="School of Education"/>
  </r>
  <r>
    <n v="82139083"/>
    <s v="Eric"/>
    <s v="Tapelband"/>
    <s v="erica.tapelband@calbaptist.edu"/>
    <s v="California Baptist University"/>
    <d v="2026-03-16T23:53:00"/>
    <d v="2026-03-19T16:04:00"/>
    <n v="713780"/>
    <s v="Education"/>
    <s v="Alumni"/>
    <n v="0"/>
    <x v="5"/>
    <s v="School of Education"/>
  </r>
  <r>
    <n v="82139237"/>
    <s v="Nathalia"/>
    <s v="Montes"/>
    <s v="nathaliamaria.montes@calbaptist.edu"/>
    <s v="California Baptist University"/>
    <d v="2026-03-17T01:43:00"/>
    <m/>
    <n v="812526"/>
    <s v="Education"/>
    <s v="Masters"/>
    <n v="0"/>
    <x v="5"/>
    <s v="School of Education"/>
  </r>
  <r>
    <n v="82144339"/>
    <s v="Kristof"/>
    <s v="Csaba"/>
    <s v="kristof.csaba@calbaptist.edu"/>
    <s v="California Baptist University"/>
    <d v="2026-03-17T09:36:00"/>
    <d v="2026-03-19T15:49:00"/>
    <n v="799516"/>
    <s v="Credential"/>
    <s v="Masters"/>
    <n v="0"/>
    <x v="5"/>
    <s v="School of Education"/>
  </r>
  <r>
    <n v="82146442"/>
    <s v="Rebecca"/>
    <s v="Dana"/>
    <s v="rebeccaa.dana@calbaptist.edu"/>
    <s v="California Baptist University"/>
    <d v="2026-03-17T10:16:00"/>
    <d v="2026-03-19T15:39:00"/>
    <n v="781222"/>
    <s v="School Psychology"/>
    <s v="Masters"/>
    <n v="0"/>
    <x v="5"/>
    <s v="School of Behavioral and Social Sciences"/>
  </r>
  <r>
    <n v="82147847"/>
    <s v="Sarah"/>
    <s v="Impalli"/>
    <s v="sarahnoel.impalli@calbaptist.edu"/>
    <s v="California Baptist University"/>
    <d v="2026-03-17T11:05:00"/>
    <d v="2026-03-19T16:03:00"/>
    <n v="810992"/>
    <s v="Indstrl Organiztnl Psych"/>
    <s v="Masters"/>
    <n v="0"/>
    <x v="5"/>
    <s v="School of Behavioral and Social Sciences"/>
  </r>
  <r>
    <n v="82151414"/>
    <s v="Deodata"/>
    <s v="Olivares-Romo"/>
    <s v="deodatal.olivaresromo@calbaptist.edu"/>
    <s v="California Baptist University"/>
    <d v="2026-03-17T12:47:00"/>
    <d v="2026-03-19T15:40:00"/>
    <n v="761042"/>
    <s v="Elementary Education"/>
    <s v="Senior"/>
    <n v="0"/>
    <x v="5"/>
    <s v="School of Education"/>
  </r>
  <r>
    <n v="82151659"/>
    <s v="Rachel"/>
    <s v="Johnston"/>
    <s v="rachel.johnston@calbaptist.edu"/>
    <s v="California Baptist University"/>
    <d v="2026-03-17T12:57:00"/>
    <d v="2026-03-19T15:58:00"/>
    <n v="806902"/>
    <s v="School Psychology"/>
    <s v="Masters"/>
    <n v="0"/>
    <x v="5"/>
    <s v="School of Behavioral and Social Sciences"/>
  </r>
  <r>
    <n v="82154202"/>
    <s v="Mallory"/>
    <s v="Castorena"/>
    <s v="castorenamallory@gmail.com"/>
    <s v="California Baptist University"/>
    <d v="2026-03-17T14:23:00"/>
    <m/>
    <n v="686535"/>
    <s v="Education"/>
    <s v="Alumni"/>
    <n v="0"/>
    <x v="5"/>
    <s v="School of Education"/>
  </r>
  <r>
    <n v="82155239"/>
    <s v="Anna"/>
    <s v="Jackson"/>
    <s v="annamarie.jackson@calbaptist.edu"/>
    <s v="California Baptist University"/>
    <d v="2026-03-17T15:26:00"/>
    <d v="2026-03-19T15:38:00"/>
    <n v="737727"/>
    <s v="Education"/>
    <s v="Alumni"/>
    <n v="0"/>
    <x v="5"/>
    <s v="School of Education"/>
  </r>
  <r>
    <n v="82156002"/>
    <s v="Simione"/>
    <s v="Tugi Jr"/>
    <s v="simione.tugijr@calbaptist.edu"/>
    <s v="California Baptist University"/>
    <d v="2026-03-17T16:16:00"/>
    <m/>
    <n v="813942"/>
    <s v="Pre-Aviation Flight"/>
    <s v="Freshman"/>
    <n v="0"/>
    <x v="5"/>
    <s v="School of Engineering"/>
  </r>
  <r>
    <n v="82156084"/>
    <s v="Kelly"/>
    <s v="Still"/>
    <s v="kellymichellestill@gmail.com"/>
    <s v="California Baptist University"/>
    <d v="2026-03-17T16:23:00"/>
    <d v="2026-03-19T15:24:00"/>
    <n v="516810"/>
    <s v="Education"/>
    <s v="Masters"/>
    <n v="0"/>
    <x v="5"/>
    <s v="School of Education"/>
  </r>
  <r>
    <n v="82156183"/>
    <s v="Alexis"/>
    <s v="Hernandez"/>
    <s v="alexisleilani.hernandez@calbaptist.edu"/>
    <s v="California Baptist University"/>
    <d v="2026-03-17T16:33:00"/>
    <d v="2026-03-19T15:29:00"/>
    <n v="757152"/>
    <s v="Early Childhood Studies"/>
    <s v="Junior"/>
    <n v="0"/>
    <x v="5"/>
    <s v="School of Education"/>
  </r>
  <r>
    <n v="82156436"/>
    <s v="Deborah"/>
    <s v="Almaraz"/>
    <s v="deborah.almaraz@calbaptist.edu"/>
    <s v="California Baptist University"/>
    <d v="2026-03-17T17:01:00"/>
    <d v="2026-03-19T16:31:00"/>
    <n v="794152"/>
    <s v="Education"/>
    <s v="Alumni"/>
    <n v="0"/>
    <x v="5"/>
    <s v="School of Education"/>
  </r>
  <r>
    <n v="82156570"/>
    <s v="Ashley"/>
    <s v="Gutierrez"/>
    <s v="ashleyalondra.gutierrez@calbaptist.edu"/>
    <s v="California Baptist University"/>
    <d v="2026-03-17T17:19:00"/>
    <d v="2026-03-19T16:24:00"/>
    <n v="630311"/>
    <s v="Education"/>
    <s v="Masters"/>
    <n v="0"/>
    <x v="5"/>
    <s v="School of Education"/>
  </r>
  <r>
    <n v="82157186"/>
    <s v="Abigail"/>
    <s v="Esparza"/>
    <s v="abigail.esparza1@calbaptist.edu"/>
    <s v="California Baptist University"/>
    <d v="2026-03-17T18:24:00"/>
    <d v="2026-03-19T15:36:00"/>
    <n v="771999"/>
    <s v="Elementary Education"/>
    <s v="Junior"/>
    <n v="0"/>
    <x v="5"/>
    <s v="School of Education"/>
  </r>
  <r>
    <n v="82158322"/>
    <s v="Gabriela"/>
    <s v="Cid"/>
    <s v="gabriela.cid@calbaptist.edu"/>
    <s v="California Baptist University"/>
    <d v="2026-03-17T21:36:00"/>
    <d v="2026-03-19T15:37:00"/>
    <n v="569932"/>
    <s v="Credential"/>
    <s v="Masters"/>
    <n v="0"/>
    <x v="5"/>
    <s v="School of Education"/>
  </r>
  <r>
    <n v="82158401"/>
    <s v="Samantha"/>
    <s v="Peterson"/>
    <s v="samanthaelizabeth.peterson@calbaptist.edu"/>
    <s v="California Baptist University"/>
    <d v="2026-03-17T21:57:00"/>
    <m/>
    <n v="647756"/>
    <s v="Psychology"/>
    <s v="Alumni"/>
    <n v="0"/>
    <x v="5"/>
    <s v="School of Behavioral and Social Sciences"/>
  </r>
  <r>
    <n v="82168372"/>
    <s v="Michael"/>
    <s v="Muoio"/>
    <s v="michael.muoio@calbaptist.edu"/>
    <s v="California Baptist University"/>
    <d v="2026-03-18T10:12:00"/>
    <d v="2026-03-19T15:26:00"/>
    <n v="786312"/>
    <s v="Political Science"/>
    <s v="Senior"/>
    <n v="0"/>
    <x v="5"/>
    <s v="School of Arts and Sciences"/>
  </r>
  <r>
    <n v="82171752"/>
    <s v="Skyla"/>
    <s v="Leach"/>
    <s v="skylarose.leach@calbaptist.edu"/>
    <s v="California Baptist University"/>
    <d v="2026-03-18T11:34:00"/>
    <d v="2026-03-19T15:23:00"/>
    <n v="760039"/>
    <s v="Credential"/>
    <s v="Masters"/>
    <n v="0"/>
    <x v="5"/>
    <s v="School of Education"/>
  </r>
  <r>
    <n v="82171870"/>
    <s v="Madisen"/>
    <s v="Sharp"/>
    <s v="madisen.sharp@calbaptist.edu"/>
    <s v="California Baptist University"/>
    <d v="2026-03-18T11:39:00"/>
    <d v="2026-03-19T15:45:00"/>
    <n v="756481"/>
    <s v="English"/>
    <s v="Senior"/>
    <n v="0"/>
    <x v="5"/>
    <s v="School of Arts and Sciences"/>
  </r>
  <r>
    <n v="82173072"/>
    <s v="Vanessa"/>
    <s v="Alvarado"/>
    <s v="vanessa.alvarado@calbaptist.edu"/>
    <s v="California Baptist University"/>
    <d v="2026-03-18T12:17:00"/>
    <m/>
    <n v="723767"/>
    <s v="Education"/>
    <s v="Masters"/>
    <n v="0"/>
    <x v="5"/>
    <s v="School of Education"/>
  </r>
  <r>
    <n v="82173899"/>
    <s v="Marcos"/>
    <s v="Ramirez"/>
    <s v="marcos.ramirez@calbaptist.edu"/>
    <s v="California Baptist University"/>
    <d v="2026-03-18T12:32:00"/>
    <d v="2026-03-19T15:30:00"/>
    <n v="773573"/>
    <s v="School Psychology"/>
    <s v="Masters"/>
    <n v="0"/>
    <x v="5"/>
    <s v="School of Behavioral and Social Sciences"/>
  </r>
  <r>
    <n v="82175937"/>
    <s v="Emma"/>
    <s v="Dixon"/>
    <s v="emmak.dixon@calbaptist.edu"/>
    <s v="California Baptist University"/>
    <d v="2026-03-18T12:49:00"/>
    <d v="2026-03-19T15:57:00"/>
    <n v="796498"/>
    <s v="Education"/>
    <s v="Masters"/>
    <n v="0"/>
    <x v="5"/>
    <s v="School of Education"/>
  </r>
  <r>
    <n v="82176631"/>
    <s v="Todd"/>
    <s v="Rosewitz"/>
    <s v="toddallen.rosewitz@calbaptist.edu"/>
    <s v="California Baptist University"/>
    <d v="2026-03-18T12:57:00"/>
    <d v="2026-03-19T15:29:00"/>
    <n v="810239"/>
    <s v="Education"/>
    <s v="Masters"/>
    <n v="0"/>
    <x v="5"/>
    <s v="School of Education"/>
  </r>
  <r>
    <n v="82176641"/>
    <s v="Sonette"/>
    <s v="Avalos"/>
    <s v="sonettedenise.avalos@calbaptist.edu"/>
    <s v="California Baptist University"/>
    <d v="2026-03-18T12:57:00"/>
    <m/>
    <n v="808873"/>
    <s v="Social Work"/>
    <s v="Masters"/>
    <n v="0"/>
    <x v="5"/>
    <s v="School of Behavioral and Social Sciences"/>
  </r>
  <r>
    <n v="82177210"/>
    <s v="Karla"/>
    <s v="Lozano"/>
    <s v="karla.lozano@calbaptist.edu"/>
    <s v="California Baptist University"/>
    <d v="2026-03-18T13:19:00"/>
    <d v="2026-03-19T16:14:00"/>
    <n v="782957"/>
    <s v="School Psychology"/>
    <s v="Masters"/>
    <n v="0"/>
    <x v="5"/>
    <s v="School of Behavioral and Social Sciences"/>
  </r>
  <r>
    <n v="82177320"/>
    <s v="Taylor"/>
    <s v="Jeffries"/>
    <s v="taylor.jeffries@calbaptist.edu"/>
    <s v="California Baptist University"/>
    <d v="2026-03-18T13:25:00"/>
    <d v="2026-03-19T15:33:00"/>
    <n v="754184"/>
    <s v="Speech Lang Pathology"/>
    <s v="Masters"/>
    <n v="0"/>
    <x v="5"/>
    <s v="School of Health Science"/>
  </r>
  <r>
    <n v="82177353"/>
    <s v="Riley"/>
    <s v="Harrison"/>
    <s v="rileyzemlicka.harrison@calbaptist.edu"/>
    <s v="California Baptist University"/>
    <d v="2026-03-18T13:26:00"/>
    <d v="2026-03-19T15:40:00"/>
    <n v="781172"/>
    <s v="School Psychology"/>
    <s v="Masters"/>
    <n v="0"/>
    <x v="5"/>
    <s v="School of Behavioral and Social Sciences"/>
  </r>
  <r>
    <n v="82177425"/>
    <s v="Allison"/>
    <s v="Nordquist"/>
    <s v="allisonmae.nordquist@calbaptist.edu"/>
    <s v="California Baptist University"/>
    <d v="2026-03-18T13:29:00"/>
    <d v="2026-03-19T15:30:00"/>
    <n v="771084"/>
    <s v="Elementary Education"/>
    <s v="Junior"/>
    <n v="0"/>
    <x v="5"/>
    <s v="School of Education"/>
  </r>
  <r>
    <n v="82177657"/>
    <s v="Faith"/>
    <s v="Jenkins"/>
    <s v="faithalexis.jenkins@calbaptist.edu"/>
    <s v="California Baptist University"/>
    <d v="2026-03-18T13:40:00"/>
    <d v="2026-03-19T15:27:00"/>
    <n v="761552"/>
    <s v="Elementary Education"/>
    <s v="Senior"/>
    <n v="0"/>
    <x v="5"/>
    <s v="School of Education"/>
  </r>
  <r>
    <n v="82177660"/>
    <s v="Kathryn"/>
    <s v="Van Kirk"/>
    <s v="kathrynmarie.vankirk@calbaptist.edu"/>
    <s v="California Baptist University"/>
    <d v="2026-03-18T13:40:00"/>
    <d v="2026-03-19T15:44:00"/>
    <n v="809119"/>
    <s v="Education"/>
    <s v="Masters"/>
    <n v="0"/>
    <x v="5"/>
    <s v="School of Education"/>
  </r>
  <r>
    <n v="82177885"/>
    <s v="Sierra"/>
    <s v="Stenson"/>
    <s v="sierragrace.stenson@calbaptist.edu"/>
    <s v="California Baptist University"/>
    <d v="2026-03-18T13:55:00"/>
    <d v="2026-03-19T16:11:00"/>
    <n v="781922"/>
    <s v="Elementary Education"/>
    <s v="Senior"/>
    <n v="0"/>
    <x v="5"/>
    <s v="School of Education"/>
  </r>
  <r>
    <n v="82177976"/>
    <s v="Hope"/>
    <s v="Martinez"/>
    <s v="hopecarrin.martinez@calbaptist.edu"/>
    <s v="California Baptist University"/>
    <d v="2026-03-18T14:00:00"/>
    <d v="2026-03-19T15:55:00"/>
    <n v="698070"/>
    <s v="Education"/>
    <s v="Masters"/>
    <n v="0"/>
    <x v="5"/>
    <s v="School of Education"/>
  </r>
  <r>
    <n v="82178155"/>
    <s v="Jadyn"/>
    <s v="Skorpanich"/>
    <s v="jadynkarin.skorpanich@calbaptist.edu"/>
    <s v="California Baptist University"/>
    <d v="2026-03-18T14:08:00"/>
    <d v="2026-03-19T15:46:00"/>
    <n v="770558"/>
    <s v="Elementary Education"/>
    <s v="Junior"/>
    <n v="0"/>
    <x v="5"/>
    <s v="School of Education"/>
  </r>
  <r>
    <n v="82178646"/>
    <s v="Kelly"/>
    <s v="Santos"/>
    <s v="kelly.santos@calbaptist.edu"/>
    <s v="California Baptist University"/>
    <d v="2026-03-18T14:26:00"/>
    <d v="2026-03-19T15:41:00"/>
    <n v="767587"/>
    <s v="Psychology"/>
    <s v="Senior"/>
    <n v="0"/>
    <x v="5"/>
    <s v="School of Behavioral and Social Sciences"/>
  </r>
  <r>
    <n v="82178796"/>
    <s v="Michael"/>
    <s v="Soto"/>
    <s v="michaelr.soto@calbaptist.edu"/>
    <s v="California Baptist University"/>
    <d v="2026-03-18T14:32:00"/>
    <d v="2026-03-19T15:32:00"/>
    <n v="594631"/>
    <s v="Credential"/>
    <s v="Masters"/>
    <n v="0"/>
    <x v="5"/>
    <s v="School of Education"/>
  </r>
  <r>
    <n v="82178861"/>
    <s v="Vanessa"/>
    <s v="Soto"/>
    <s v="vanessab.soto@calbaptist.edu"/>
    <s v="California Baptist University"/>
    <d v="2026-03-18T14:34:00"/>
    <d v="2026-03-19T15:33:00"/>
    <n v="720475"/>
    <s v="Education"/>
    <s v="Masters"/>
    <n v="0"/>
    <x v="5"/>
    <s v="School of Education"/>
  </r>
  <r>
    <n v="82180016"/>
    <s v="Nicole"/>
    <s v="Blue"/>
    <s v="nicoledeshawn.blue@calbaptist.edu"/>
    <s v="California Baptist University"/>
    <d v="2026-03-18T15:05:00"/>
    <d v="2026-03-19T15:38:00"/>
    <n v="792354"/>
    <s v="Speech Lang Pathology"/>
    <s v="Masters"/>
    <n v="0"/>
    <x v="5"/>
    <s v="School of Health Science"/>
  </r>
  <r>
    <n v="82180027"/>
    <s v="Samantha"/>
    <s v="Estrada"/>
    <s v="samantha.estrada@calbaptist.edu"/>
    <s v="California Baptist University"/>
    <d v="2026-03-18T15:05:00"/>
    <m/>
    <n v="681691"/>
    <s v="Education"/>
    <s v="Alumni"/>
    <n v="0"/>
    <x v="5"/>
    <s v="School of Education"/>
  </r>
  <r>
    <n v="82181134"/>
    <s v="Adriana"/>
    <s v="Gruntz"/>
    <s v="adriana.gruntz@calbaptist.edu"/>
    <s v="California Baptist University"/>
    <d v="2026-03-18T15:44:00"/>
    <m/>
    <n v="527964"/>
    <s v="Education"/>
    <s v="Alumni"/>
    <n v="0"/>
    <x v="5"/>
    <s v="School of Education"/>
  </r>
  <r>
    <n v="82181249"/>
    <s v="Jessica"/>
    <s v="Garcia"/>
    <s v="jessicanatividad.garcia@calbaptist.edu"/>
    <s v="California Baptist University"/>
    <d v="2026-03-18T15:51:00"/>
    <m/>
    <n v="810808"/>
    <s v="Counseling Psychology"/>
    <s v="Masters"/>
    <n v="0"/>
    <x v="5"/>
    <s v="School of Behavioral and Social Sciences"/>
  </r>
  <r>
    <n v="82181383"/>
    <s v="Angel"/>
    <s v="Hernandez"/>
    <s v="angeljesse.hernandez@calbaptist.edu"/>
    <s v="California Baptist University"/>
    <d v="2026-03-18T16:01:00"/>
    <d v="2026-03-19T16:12:00"/>
    <n v="791243"/>
    <s v="Social Work"/>
    <s v="Masters"/>
    <n v="0"/>
    <x v="5"/>
    <s v="School of Behavioral and Social Sciences"/>
  </r>
  <r>
    <n v="82182340"/>
    <s v="Vanesa"/>
    <s v="Cordova"/>
    <s v="vanesan.cordova@calbaptist.edu"/>
    <s v="California Baptist University"/>
    <d v="2026-03-18T16:50:00"/>
    <d v="2026-03-19T15:51:00"/>
    <n v="797646"/>
    <s v="Education"/>
    <s v="Masters"/>
    <n v="0"/>
    <x v="5"/>
    <s v="School of Education"/>
  </r>
  <r>
    <n v="82182812"/>
    <s v="Madison"/>
    <s v="Hernandez"/>
    <s v="madisonaurora.hernandez@calbaptist.edu"/>
    <s v="California Baptist University"/>
    <d v="2026-03-18T17:33:00"/>
    <m/>
    <n v="761062"/>
    <s v="Early Childhood Studies"/>
    <s v="Senior"/>
    <n v="0"/>
    <x v="5"/>
    <s v="School of Education"/>
  </r>
  <r>
    <n v="82182855"/>
    <s v="Amanda"/>
    <s v="Vasquez"/>
    <s v="amandanichole.vasquez@calbaptist.edu"/>
    <s v="California Baptist University"/>
    <d v="2026-03-18T17:41:00"/>
    <m/>
    <n v="754465"/>
    <s v="School Psychology"/>
    <s v="Masters"/>
    <n v="0"/>
    <x v="5"/>
    <s v="School of Behavioral and Social Sciences"/>
  </r>
  <r>
    <n v="82183104"/>
    <s v="Savannah"/>
    <s v="Childress"/>
    <s v="savannah.childress@calbaptist.edu"/>
    <s v="California Baptist University"/>
    <d v="2026-03-18T18:09:00"/>
    <d v="2026-03-19T16:11:00"/>
    <n v="808006"/>
    <s v="Social Work"/>
    <s v="Masters"/>
    <n v="0"/>
    <x v="5"/>
    <s v="School of Behavioral and Social Sciences"/>
  </r>
  <r>
    <n v="82183424"/>
    <s v="Michael"/>
    <s v="Baik"/>
    <s v="michaelsueng.baik@calbaptist.edu"/>
    <s v="California Baptist University"/>
    <d v="2026-03-18T18:56:00"/>
    <d v="2026-03-19T15:32:00"/>
    <n v="812116"/>
    <s v="Education"/>
    <s v="Masters"/>
    <n v="0"/>
    <x v="5"/>
    <s v="School of Education"/>
  </r>
  <r>
    <n v="82183576"/>
    <s v="Heydi"/>
    <s v="Guerrero"/>
    <s v="heydi.guerrero@calbaptist.edu"/>
    <s v="California Baptist University"/>
    <d v="2026-03-18T19:17:00"/>
    <d v="2026-03-19T15:26:00"/>
    <n v="796501"/>
    <s v="Education"/>
    <s v="Masters"/>
    <n v="0"/>
    <x v="5"/>
    <s v="School of Education"/>
  </r>
  <r>
    <n v="82183911"/>
    <s v="Alexis"/>
    <s v="De La Tejera"/>
    <s v="alexisr.delatejera@calbaptist.edu"/>
    <s v="California Baptist University"/>
    <d v="2026-03-18T20:15:00"/>
    <d v="2026-03-19T15:26:00"/>
    <n v="796464"/>
    <s v="Education"/>
    <s v="Masters"/>
    <n v="0"/>
    <x v="5"/>
    <s v="School of Education"/>
  </r>
  <r>
    <n v="82184016"/>
    <s v="Adirah"/>
    <s v="Walker"/>
    <s v="adirahbrachah.walker@calbaptist.edu"/>
    <s v="California Baptist University"/>
    <d v="2026-03-18T20:36:00"/>
    <d v="2026-03-19T16:05:00"/>
    <n v="758834"/>
    <s v="Social Work"/>
    <s v="Senior"/>
    <n v="0"/>
    <x v="5"/>
    <s v="School of Behavioral and Social Sciences"/>
  </r>
  <r>
    <n v="82184153"/>
    <s v="Robbie"/>
    <s v="Ybarra"/>
    <s v="rybarra@calbaptist.edu"/>
    <s v="California Baptist University"/>
    <d v="2026-03-18T21:07:00"/>
    <d v="2026-03-19T15:29:00"/>
    <n v="652772"/>
    <s v="Instrumental Performance"/>
    <s v="Alumni"/>
    <n v="0"/>
    <x v="5"/>
    <s v="School of Performing Arts"/>
  </r>
  <r>
    <n v="82184242"/>
    <s v="Adam"/>
    <s v="Gow-Barber"/>
    <s v="adamjohn.gowbarber@calbaptist.edu"/>
    <s v="California Baptist University"/>
    <d v="2026-03-18T21:34:00"/>
    <d v="2026-03-19T15:37:00"/>
    <n v="761284"/>
    <s v="Education"/>
    <s v="Masters"/>
    <n v="0"/>
    <x v="5"/>
    <s v="School of Education"/>
  </r>
  <r>
    <n v="82184272"/>
    <s v="Fatima"/>
    <s v="Orozco"/>
    <s v="fatima.orozco@calbaptist.edu"/>
    <s v="California Baptist University"/>
    <d v="2026-03-18T21:43:00"/>
    <d v="2026-03-19T15:49:00"/>
    <n v="695398"/>
    <s v="Education"/>
    <s v="Masters"/>
    <n v="0"/>
    <x v="5"/>
    <s v="School of Education"/>
  </r>
  <r>
    <n v="82184424"/>
    <s v="Valeria"/>
    <s v="Olivares Romo"/>
    <s v="valeria.olivaresromo@calbaptist.edu"/>
    <s v="California Baptist University"/>
    <d v="2026-03-18T22:35:00"/>
    <d v="2026-03-19T15:40:00"/>
    <n v="784182"/>
    <s v="Early Childhood Studies"/>
    <s v="Sophomore"/>
    <n v="0"/>
    <x v="5"/>
    <s v="School of Education"/>
  </r>
  <r>
    <n v="82184435"/>
    <s v="Vera"/>
    <s v="Marshall"/>
    <s v="vera.marshall@calbaptist.edu"/>
    <s v="California Baptist University"/>
    <d v="2026-03-18T22:43:00"/>
    <d v="2026-03-19T16:13:00"/>
    <n v="777681"/>
    <s v="School Counseling"/>
    <s v="Masters"/>
    <n v="0"/>
    <x v="5"/>
    <s v="School of Education"/>
  </r>
  <r>
    <n v="82184505"/>
    <s v="Jesse"/>
    <s v="Galvan"/>
    <s v="jesse.galvan@calbaptist.edu"/>
    <s v="California Baptist University"/>
    <d v="2026-03-18T23:09:00"/>
    <d v="2026-03-19T15:26:00"/>
    <n v="776240"/>
    <s v="Education"/>
    <s v="Alumni"/>
    <n v="0"/>
    <x v="5"/>
    <s v="School of Education"/>
  </r>
  <r>
    <n v="82184540"/>
    <s v="Karleigh"/>
    <s v="Taylor"/>
    <s v="karleighjane.taylor@calbaptist.edu"/>
    <s v="California Baptist University"/>
    <d v="2026-03-18T23:33:00"/>
    <d v="2026-03-19T15:42:00"/>
    <n v="773652"/>
    <s v="Elementary Education"/>
    <s v="Junior"/>
    <n v="0"/>
    <x v="5"/>
    <s v="School of Education"/>
  </r>
  <r>
    <n v="82186128"/>
    <s v="Caroline"/>
    <s v="Flores"/>
    <s v="caroline.flores@calbaptist.edu"/>
    <s v="California Baptist University"/>
    <d v="2026-03-19T06:58:00"/>
    <d v="2026-03-19T15:40:00"/>
    <n v="782496"/>
    <s v="School Counseling"/>
    <s v="Masters"/>
    <n v="0"/>
    <x v="5"/>
    <s v="School of Education"/>
  </r>
  <r>
    <n v="82186705"/>
    <s v="Valentino"/>
    <s v="Gonzales"/>
    <s v="valentino.gonzales@calbaptist.edu"/>
    <s v="California Baptist University"/>
    <d v="2026-03-19T07:14:00"/>
    <m/>
    <n v="804053"/>
    <s v="Social Work"/>
    <s v="Senior"/>
    <n v="0"/>
    <x v="5"/>
    <s v="School of Behavioral and Social Sciences"/>
  </r>
  <r>
    <n v="82188740"/>
    <s v="Victor"/>
    <s v="Morillo-Delerme"/>
    <s v="victor.morillodelerme@calbaptist.edu"/>
    <s v="California Baptist University"/>
    <d v="2026-03-19T08:38:00"/>
    <d v="2026-03-19T15:54:00"/>
    <n v="712323"/>
    <s v="Education"/>
    <s v="Masters"/>
    <n v="0"/>
    <x v="5"/>
    <s v="School of Education"/>
  </r>
  <r>
    <n v="82188791"/>
    <s v="Barima"/>
    <s v="Adusei-Poku"/>
    <s v="barimayaw.aduseipoku@calbaptist.edu"/>
    <s v="California Baptist University"/>
    <d v="2026-03-19T08:40:00"/>
    <d v="2026-03-19T15:25:00"/>
    <n v="804724"/>
    <s v="Education"/>
    <s v="Masters"/>
    <n v="0"/>
    <x v="5"/>
    <s v="School of Education"/>
  </r>
  <r>
    <n v="82191115"/>
    <s v="Caleb"/>
    <s v="Chan-Balatbat"/>
    <s v="calebi.chanbalatbat@calbaptist.edu"/>
    <s v="California Baptist University"/>
    <d v="2026-03-19T09:43:00"/>
    <m/>
    <n v="810813"/>
    <s v="Education"/>
    <s v="Masters"/>
    <n v="0"/>
    <x v="5"/>
    <s v="School of Education"/>
  </r>
  <r>
    <n v="82191781"/>
    <s v="Caroline"/>
    <s v="Cooper"/>
    <s v="carolinerose.cooper@calbaptist.edu"/>
    <s v="California Baptist University"/>
    <d v="2026-03-19T09:53:00"/>
    <d v="2026-03-19T15:58:00"/>
    <n v="785297"/>
    <s v="Education"/>
    <s v="Masters"/>
    <n v="0"/>
    <x v="5"/>
    <s v="School of Education"/>
  </r>
  <r>
    <n v="82193022"/>
    <s v="Rachel"/>
    <s v="Porter"/>
    <s v="rachel.porter@calbaptist.edu"/>
    <s v="California Baptist University"/>
    <d v="2026-03-19T10:18:00"/>
    <d v="2026-03-19T16:19:00"/>
    <n v="809016"/>
    <s v="School Counseling"/>
    <s v="Masters"/>
    <n v="0"/>
    <x v="5"/>
    <s v="School of Education"/>
  </r>
  <r>
    <n v="82193764"/>
    <s v="Valeria"/>
    <s v="Gomez Luna"/>
    <s v="valeriam.gomezluna@calbaptist.edu"/>
    <s v="California Baptist University"/>
    <d v="2026-03-19T10:31:00"/>
    <d v="2026-03-19T15:31:00"/>
    <n v="780948"/>
    <s v="School Psychology"/>
    <s v="Masters"/>
    <n v="0"/>
    <x v="5"/>
    <s v="School of Behavioral and Social Sciences"/>
  </r>
  <r>
    <n v="82193797"/>
    <s v="Angelina"/>
    <s v="Zamora"/>
    <s v="angelinal.zamora@calbaptist.edu"/>
    <s v="California Baptist University"/>
    <d v="2026-03-19T10:32:00"/>
    <d v="2026-03-19T17:16:00"/>
    <n v="796053"/>
    <s v="Education"/>
    <s v="Masters"/>
    <n v="0"/>
    <x v="5"/>
    <s v="School of Education"/>
  </r>
  <r>
    <n v="82194315"/>
    <s v="Alyssa"/>
    <s v="Alcaraz"/>
    <s v="alyssaj.alcaraz@calbaptist.edu"/>
    <s v="California Baptist University"/>
    <d v="2026-03-19T10:41:00"/>
    <m/>
    <n v="648233"/>
    <s v="Education"/>
    <s v="Masters"/>
    <n v="0"/>
    <x v="5"/>
    <s v="School of Education"/>
  </r>
  <r>
    <n v="82195356"/>
    <s v="Alyssa"/>
    <s v="Rodriguez"/>
    <s v="alyssar.rodriguez1@calbaptist.edu"/>
    <s v="California Baptist University"/>
    <d v="2026-03-19T11:04:00"/>
    <d v="2026-03-19T16:48:00"/>
    <n v="723001"/>
    <s v="Education"/>
    <s v="Masters"/>
    <n v="0"/>
    <x v="5"/>
    <s v="School of Education"/>
  </r>
  <r>
    <n v="82196394"/>
    <s v="Laura"/>
    <s v="Cruz Pineda"/>
    <s v="lauracarolina.cruzpineda@calbaptist.edu"/>
    <s v="California Baptist University"/>
    <d v="2026-03-19T11:28:00"/>
    <m/>
    <n v="781560"/>
    <s v="School Counseling"/>
    <s v="Masters"/>
    <n v="0"/>
    <x v="5"/>
    <s v="School of Education"/>
  </r>
  <r>
    <n v="82196439"/>
    <s v="Elyse"/>
    <s v="Swanson-Ybarra"/>
    <s v="elysemiranda.swanson@calbaptist.edu"/>
    <s v="California Baptist University"/>
    <d v="2026-03-19T11:29:00"/>
    <d v="2026-03-19T15:29:00"/>
    <n v="694629"/>
    <s v="Music"/>
    <s v="Alumni"/>
    <n v="0"/>
    <x v="5"/>
    <s v="School of Performing Arts"/>
  </r>
  <r>
    <n v="82196902"/>
    <s v="Sophia"/>
    <s v="Lopez"/>
    <s v="sophianicole.lopez@calbaptist.edu"/>
    <s v="California Baptist University"/>
    <d v="2026-03-19T11:34:00"/>
    <d v="2026-03-19T15:31:00"/>
    <n v="762150"/>
    <s v="Elementary Education"/>
    <s v="Senior"/>
    <n v="0"/>
    <x v="5"/>
    <s v="School of Education"/>
  </r>
  <r>
    <n v="82198093"/>
    <s v="Zhenyu"/>
    <s v="Zhang"/>
    <s v="zhenyu.zhang@calbaptist.edu"/>
    <s v="California Baptist University"/>
    <d v="2026-03-19T11:57:00"/>
    <d v="2026-03-19T16:21:00"/>
    <n v="705083"/>
    <s v="Counseling Psychology"/>
    <s v="Doctorate"/>
    <n v="0"/>
    <x v="5"/>
    <s v="School of Behavioral and Social Sciences"/>
  </r>
  <r>
    <n v="82198951"/>
    <s v="Brianna"/>
    <s v="Young"/>
    <s v="briannahope.young@calbaptist.edu"/>
    <s v="California Baptist University"/>
    <d v="2026-03-19T12:20:00"/>
    <m/>
    <n v="799406"/>
    <s v="Pre-Elementary Education"/>
    <s v="Freshman"/>
    <n v="0"/>
    <x v="5"/>
    <s v="School of Education"/>
  </r>
  <r>
    <n v="82199562"/>
    <s v="Joseph"/>
    <s v="Aguilar"/>
    <s v="joseph.aguilar@calbaptist.edu"/>
    <s v="California Baptist University"/>
    <d v="2026-03-19T12:46:00"/>
    <d v="2026-03-19T16:13:00"/>
    <n v="812105"/>
    <s v="Credential"/>
    <s v="Masters"/>
    <n v="0"/>
    <x v="5"/>
    <s v="School of Education"/>
  </r>
  <r>
    <n v="82199939"/>
    <s v="Zoe"/>
    <s v="Hilty"/>
    <s v="zoemakena.hilty@calbaptist.edu"/>
    <s v="California Baptist University"/>
    <d v="2026-03-19T12:57:00"/>
    <d v="2026-03-19T15:31:00"/>
    <n v="697473"/>
    <s v="Education"/>
    <s v="Masters"/>
    <n v="0"/>
    <x v="5"/>
    <s v="School of Education"/>
  </r>
  <r>
    <n v="82200073"/>
    <s v="Amandeep"/>
    <s v="Sidhu"/>
    <s v="711588@calbaptist.edu"/>
    <s v="California Baptist University"/>
    <d v="2026-03-19T13:01:00"/>
    <m/>
    <m/>
    <s v="Special Education"/>
    <m/>
    <n v="0"/>
    <x v="5"/>
    <s v="School of Education"/>
  </r>
  <r>
    <n v="82200984"/>
    <s v="Virginia"/>
    <s v="Barba Cruz"/>
    <s v="virginia.barbacruz@calbaptist.edu"/>
    <s v="California Baptist University"/>
    <d v="2026-03-19T13:42:00"/>
    <d v="2026-03-19T15:55:00"/>
    <n v="767353"/>
    <s v="Elementary Education"/>
    <s v="Senior"/>
    <n v="0"/>
    <x v="5"/>
    <s v="School of Education"/>
  </r>
  <r>
    <n v="82201254"/>
    <s v="Leslie"/>
    <s v="Esquivel"/>
    <s v="lesliepaulina.esquivel@calbaptist.edu"/>
    <s v="California Baptist University"/>
    <d v="2026-03-19T13:58:00"/>
    <d v="2026-03-19T15:36:00"/>
    <n v="794057"/>
    <s v="Education"/>
    <s v="Masters"/>
    <n v="0"/>
    <x v="5"/>
    <s v="School of Education"/>
  </r>
  <r>
    <n v="82201528"/>
    <s v="Jasmine"/>
    <s v="Macias"/>
    <s v="jasminesamantha.macias@calbaptist.edu"/>
    <s v="California Baptist University"/>
    <d v="2026-03-19T14:17:00"/>
    <d v="2026-03-19T16:42:00"/>
    <n v="784589"/>
    <s v="Elementary Education"/>
    <s v="Junior"/>
    <n v="0"/>
    <x v="5"/>
    <s v="School of Education"/>
  </r>
  <r>
    <n v="82201620"/>
    <s v="Nikole"/>
    <s v="Rendler-Sturm"/>
    <s v="nikoleryan.rendlersturm@calbaptist.edu"/>
    <s v="California Baptist University"/>
    <d v="2026-03-19T14:23:00"/>
    <d v="2026-03-19T15:46:00"/>
    <n v="756580"/>
    <s v="Elementary Education"/>
    <s v="Senior"/>
    <n v="0"/>
    <x v="5"/>
    <s v="School of Education"/>
  </r>
  <r>
    <n v="82201680"/>
    <s v="Daisy"/>
    <s v="Savedra"/>
    <s v="daisyv.savedra@calbaptist.edu"/>
    <s v="California Baptist University"/>
    <d v="2026-03-19T14:28:00"/>
    <m/>
    <n v="731863"/>
    <s v="Education"/>
    <s v="Masters"/>
    <n v="0"/>
    <x v="5"/>
    <s v="School of Education"/>
  </r>
  <r>
    <n v="82201831"/>
    <s v="Mikayla"/>
    <s v="Valenzuela"/>
    <s v="mikaylajustine.valenzuela@calbaptist.edu"/>
    <s v="California Baptist University"/>
    <d v="2026-03-19T14:40:00"/>
    <d v="2026-03-19T15:37:00"/>
    <n v="762261"/>
    <s v="Elementary Education"/>
    <s v="Senior"/>
    <n v="0"/>
    <x v="5"/>
    <s v="School of Education"/>
  </r>
  <r>
    <n v="82201992"/>
    <s v="Princessa"/>
    <s v="Ruelas"/>
    <s v="princessadestiny.ruelas@calbaptist.edu"/>
    <s v="California Baptist University"/>
    <d v="2026-03-19T14:47:00"/>
    <d v="2026-03-19T16:24:00"/>
    <n v="665496"/>
    <s v="Social Work"/>
    <s v="Masters"/>
    <n v="0"/>
    <x v="5"/>
    <s v="School of Behavioral and Social Sciences"/>
  </r>
  <r>
    <n v="82202403"/>
    <s v="Hailey"/>
    <s v="Fanucchi"/>
    <s v="haileypaige.fanucchi@calbaptist.edu"/>
    <s v="California Baptist University"/>
    <m/>
    <d v="2026-03-19T15:07:00"/>
    <n v="759690"/>
    <s v="Elementary Education"/>
    <s v="Senior"/>
    <n v="0"/>
    <x v="5"/>
    <s v="School of Education"/>
  </r>
  <r>
    <n v="82202563"/>
    <s v="Alyssa"/>
    <s v="Sanchez"/>
    <s v="alyssachristina.sanchez@calbaptist.edu"/>
    <s v="California Baptist University"/>
    <d v="2026-03-19T15:18:00"/>
    <d v="2026-03-19T15:31:00"/>
    <n v="760569"/>
    <s v="Elementary Education"/>
    <s v="Senior"/>
    <n v="0"/>
    <x v="5"/>
    <s v="School of Education"/>
  </r>
  <r>
    <n v="82202625"/>
    <s v="Alec"/>
    <s v="Arbizo"/>
    <s v="aarbizo@calbaptist.edu"/>
    <s v="California Baptist University"/>
    <m/>
    <d v="2026-03-19T15:24:00"/>
    <n v="714066"/>
    <s v="Education"/>
    <s v="Masters"/>
    <n v="0"/>
    <x v="5"/>
    <s v="School of Education"/>
  </r>
  <r>
    <n v="82202640"/>
    <s v="Laura"/>
    <s v="Pate"/>
    <s v="lauras.pate@calbaptist.edu"/>
    <s v="California Baptist University"/>
    <m/>
    <d v="2026-03-19T15:25:00"/>
    <n v="602184"/>
    <s v="Education"/>
    <s v="Alumni"/>
    <n v="0"/>
    <x v="5"/>
    <s v="School of Education"/>
  </r>
  <r>
    <n v="82202644"/>
    <s v="Jessica"/>
    <s v="Farmer"/>
    <s v="jessicarose.farmer@calbaptist.edu"/>
    <s v="California Baptist University"/>
    <m/>
    <d v="2026-03-19T15:25:00"/>
    <n v="624947"/>
    <s v="Credential"/>
    <s v="Masters"/>
    <n v="0"/>
    <x v="5"/>
    <s v="School of Education"/>
  </r>
  <r>
    <n v="82202645"/>
    <s v="Ashley"/>
    <s v="Keeling"/>
    <s v="ashley.keeling@calbaptist.edu"/>
    <s v="California Baptist University"/>
    <m/>
    <d v="2026-03-19T15:25:00"/>
    <n v="438239"/>
    <s v="Credential, Education"/>
    <s v="Masters"/>
    <n v="0"/>
    <x v="5"/>
    <s v="Double Major / Cross-College"/>
  </r>
  <r>
    <n v="82202680"/>
    <s v="Andrew"/>
    <s v="Watkins"/>
    <s v="andrewjerold.watkins@calbaptist.edu"/>
    <s v="California Baptist University"/>
    <m/>
    <d v="2026-03-19T15:26:00"/>
    <n v="710737"/>
    <s v="Education"/>
    <s v="Masters"/>
    <n v="0"/>
    <x v="5"/>
    <s v="School of Education"/>
  </r>
  <r>
    <n v="82202689"/>
    <s v="Melody"/>
    <s v="Campbell"/>
    <s v="melodyr.campbell@calbaptist.edu"/>
    <s v="California Baptist University"/>
    <m/>
    <d v="2026-03-19T15:27:00"/>
    <n v="713962"/>
    <s v="Speech Lang Pathology"/>
    <s v="Masters"/>
    <n v="0"/>
    <x v="5"/>
    <s v="School of Health Science"/>
  </r>
  <r>
    <n v="82202697"/>
    <s v="Trevor"/>
    <s v="Newmann"/>
    <s v="trevorallan.newmann@calbaptist.edu"/>
    <s v="California Baptist University"/>
    <m/>
    <d v="2026-03-19T15:28:00"/>
    <n v="778157"/>
    <s v="School Counseling"/>
    <s v="Masters"/>
    <n v="0"/>
    <x v="5"/>
    <s v="School of Education"/>
  </r>
  <r>
    <n v="82202699"/>
    <s v="Lily"/>
    <s v="McCoy"/>
    <s v="lilymarie.mccoy@calbaptist.edu"/>
    <s v="California Baptist University"/>
    <m/>
    <d v="2026-03-19T15:28:00"/>
    <n v="773975"/>
    <s v="English"/>
    <s v="Junior"/>
    <n v="0"/>
    <x v="5"/>
    <s v="School of Arts and Sciences"/>
  </r>
  <r>
    <n v="82202701"/>
    <s v="Sydney"/>
    <s v="Holloway"/>
    <s v="sydney.holloway@calbaptist.edu"/>
    <s v="California Baptist University"/>
    <m/>
    <d v="2026-03-19T15:28:00"/>
    <n v="774243"/>
    <s v="Early Childhood Studies"/>
    <s v="Senior"/>
    <n v="0"/>
    <x v="5"/>
    <s v="School of Education"/>
  </r>
  <r>
    <n v="82202703"/>
    <s v="Paige"/>
    <s v="Galvin"/>
    <s v="paigem.galvin@calbaptist.edu"/>
    <s v="California Baptist University"/>
    <m/>
    <d v="2026-03-19T15:28:00"/>
    <n v="774182"/>
    <s v="Sport Management, English"/>
    <s v="Senior"/>
    <n v="0"/>
    <x v="5"/>
    <s v="Double Major / Cross-College"/>
  </r>
  <r>
    <n v="82202707"/>
    <s v="Marissa"/>
    <s v="Kubo"/>
    <s v="marissakimiko.kubo@calbaptist.edu"/>
    <s v="California Baptist University"/>
    <m/>
    <d v="2026-03-19T15:28:00"/>
    <n v="517234"/>
    <s v="Education"/>
    <s v="Alumni"/>
    <n v="0"/>
    <x v="5"/>
    <s v="School of Education"/>
  </r>
  <r>
    <n v="82202725"/>
    <s v="Madison"/>
    <s v="Browne"/>
    <s v="madisontaylor.browne@calbaptist.edu"/>
    <s v="California Baptist University"/>
    <m/>
    <d v="2026-03-19T15:30:00"/>
    <n v="768991"/>
    <s v="Elementary Education"/>
    <s v="Senior"/>
    <n v="0"/>
    <x v="5"/>
    <s v="School of Education"/>
  </r>
  <r>
    <n v="82202730"/>
    <s v="Stephanie"/>
    <s v="Ocampo Roman"/>
    <s v="stephanie.ocamporoman@calbaptist.edu"/>
    <s v="California Baptist University"/>
    <m/>
    <d v="2026-03-19T15:30:00"/>
    <n v="762305"/>
    <s v="Prlmnry Sngl Sbjct Cred, Spanish"/>
    <s v="Senior"/>
    <n v="0"/>
    <x v="5"/>
    <s v="Double Major / Cross-College"/>
  </r>
  <r>
    <n v="82202734"/>
    <s v="Brandon"/>
    <s v="Hluchan"/>
    <s v="brandonc.hluchan@calbaptist.edu"/>
    <s v="California Baptist University"/>
    <m/>
    <d v="2026-03-19T15:30:00"/>
    <n v="756560"/>
    <s v="Civil Engineering, Christian Studies"/>
    <s v="Senior"/>
    <n v="0"/>
    <x v="5"/>
    <s v="Double Major / Cross-College"/>
  </r>
  <r>
    <n v="82202751"/>
    <s v="Sophia"/>
    <s v="Marrero"/>
    <s v="sophiadianna.marrero@calbaptist.edu"/>
    <s v="California Baptist University"/>
    <m/>
    <d v="2026-03-19T15:31:00"/>
    <n v="752737"/>
    <s v="Speech Lang Pathology"/>
    <s v="Masters"/>
    <n v="0"/>
    <x v="5"/>
    <s v="School of Health Science"/>
  </r>
  <r>
    <n v="82202782"/>
    <s v="Bailey"/>
    <s v="Adamson (Coon)"/>
    <s v="baileykatherine.adamson@calbaptist.edu"/>
    <s v="California Baptist University"/>
    <m/>
    <d v="2026-03-19T15:32:00"/>
    <n v="765274"/>
    <s v="Elementary Education"/>
    <s v="Senior"/>
    <n v="0"/>
    <x v="5"/>
    <s v="School of Education"/>
  </r>
  <r>
    <n v="82202807"/>
    <s v="Ashlyn"/>
    <s v="Kana"/>
    <s v="ashlyn.kana@calbaptist.edu"/>
    <s v="California Baptist University"/>
    <m/>
    <d v="2026-03-19T15:35:00"/>
    <n v="763868"/>
    <s v="Elementary Education"/>
    <s v="Senior"/>
    <n v="0"/>
    <x v="5"/>
    <s v="School of Education"/>
  </r>
  <r>
    <n v="82202812"/>
    <s v="Juliane Frances"/>
    <s v="Malolos"/>
    <s v="julianefrancessumilang.malolos@calbaptist.edu"/>
    <s v="California Baptist University"/>
    <m/>
    <d v="2026-03-19T15:35:00"/>
    <n v="792342"/>
    <s v="Speech Lang Pathology"/>
    <s v="Masters"/>
    <n v="0"/>
    <x v="5"/>
    <s v="School of Health Science"/>
  </r>
  <r>
    <n v="82202829"/>
    <s v="Abigayle"/>
    <s v="Duffield"/>
    <s v="abigaylejoy.duffield@calbaptist.edu"/>
    <s v="California Baptist University"/>
    <m/>
    <d v="2026-03-19T15:35:00"/>
    <n v="750407"/>
    <s v="Elementary Education"/>
    <s v="Senior"/>
    <n v="0"/>
    <x v="5"/>
    <s v="School of Education"/>
  </r>
  <r>
    <n v="82202839"/>
    <s v="Brianna"/>
    <s v="Elizarraraz"/>
    <s v="brianna.elizarraraz@calbaptist.edu"/>
    <s v="California Baptist University"/>
    <m/>
    <d v="2026-03-19T15:36:00"/>
    <n v="728056"/>
    <s v="Speech Lang Pathology"/>
    <s v="Masters"/>
    <n v="0"/>
    <x v="5"/>
    <s v="School of Health Science"/>
  </r>
  <r>
    <n v="82202898"/>
    <s v="Amandeep"/>
    <s v="Sidhu"/>
    <s v="amandeepkaur.sidhu@calbaptist.edu"/>
    <s v="California Baptist University"/>
    <m/>
    <d v="2026-03-19T15:41:00"/>
    <n v="711588"/>
    <s v="Education"/>
    <s v="Alumni"/>
    <n v="0"/>
    <x v="5"/>
    <s v="School of Education"/>
  </r>
  <r>
    <n v="82202967"/>
    <s v="Joan"/>
    <s v="Kim"/>
    <s v="joan.kim@calbaptist.edu"/>
    <s v="California Baptist University"/>
    <m/>
    <d v="2026-03-19T15:45:00"/>
    <n v="794585"/>
    <s v="Speech Lang Pathology"/>
    <s v="Masters"/>
    <n v="0"/>
    <x v="5"/>
    <s v="School of Health Science"/>
  </r>
  <r>
    <n v="82202976"/>
    <s v="Heidi"/>
    <s v="Barden"/>
    <s v="heidi.barden@calbaptist.edu"/>
    <s v="California Baptist University"/>
    <m/>
    <d v="2026-03-19T15:46:00"/>
    <n v="792218"/>
    <s v="Elementary Education"/>
    <s v="Sophomore"/>
    <n v="0"/>
    <x v="5"/>
    <s v="School of Education"/>
  </r>
  <r>
    <n v="82202985"/>
    <s v="Carl"/>
    <s v="Walker"/>
    <s v="carlalton.walker@calbaptist.edu"/>
    <s v="California Baptist University"/>
    <m/>
    <d v="2026-03-19T15:46:00"/>
    <n v="360711"/>
    <s v="Education"/>
    <s v="Masters"/>
    <n v="0"/>
    <x v="5"/>
    <s v="School of Education"/>
  </r>
  <r>
    <n v="82203031"/>
    <s v="Jaden"/>
    <s v="Yi"/>
    <s v="jadenj.yi@calbaptist.edu"/>
    <s v="California Baptist University"/>
    <m/>
    <d v="2026-03-19T15:49:00"/>
    <n v="770901"/>
    <s v="Elementary Education"/>
    <s v="Junior"/>
    <n v="0"/>
    <x v="5"/>
    <s v="School of Education"/>
  </r>
  <r>
    <n v="82203038"/>
    <s v="Yamileth"/>
    <s v="Sanchez Echeverria"/>
    <s v="yamileth.sanchezecheverria@calbaptist.edu"/>
    <s v="California Baptist University"/>
    <m/>
    <d v="2026-03-19T15:50:00"/>
    <n v="796623"/>
    <s v="Education"/>
    <s v="Masters"/>
    <n v="0"/>
    <x v="5"/>
    <s v="School of Education"/>
  </r>
  <r>
    <n v="82203053"/>
    <s v="David"/>
    <s v="Woody"/>
    <s v="david.woody@calbaptist.edu"/>
    <s v="California Baptist University"/>
    <m/>
    <d v="2026-03-19T15:51:00"/>
    <n v="384265"/>
    <s v="Education"/>
    <s v="Alumni"/>
    <n v="0"/>
    <x v="5"/>
    <s v="School of Education"/>
  </r>
  <r>
    <n v="82203069"/>
    <s v="Talisa"/>
    <s v="Herrera"/>
    <s v="talisasofia.herrera@calbaptist.edu"/>
    <s v="California Baptist University"/>
    <m/>
    <d v="2026-03-19T15:53:00"/>
    <n v="772173"/>
    <s v="Communctn Sci &amp; Disorder"/>
    <s v="Senior"/>
    <n v="0"/>
    <x v="5"/>
    <s v="School of Health Science"/>
  </r>
  <r>
    <n v="82203129"/>
    <s v="Heather"/>
    <s v="Edberg"/>
    <s v="heather.edberg@calbaptist.edu"/>
    <s v="California Baptist University"/>
    <m/>
    <d v="2026-03-19T15:57:00"/>
    <n v="796976"/>
    <s v="Education"/>
    <s v="Masters"/>
    <n v="0"/>
    <x v="5"/>
    <s v="School of Education"/>
  </r>
  <r>
    <n v="82203132"/>
    <s v="Skylar"/>
    <s v="Fernandez"/>
    <s v="skylarbrooke.fernandez@calbaptist.edu"/>
    <s v="California Baptist University"/>
    <m/>
    <d v="2026-03-19T15:57:00"/>
    <n v="784407"/>
    <s v="Criminal Justice"/>
    <s v="Senior"/>
    <n v="0"/>
    <x v="5"/>
    <s v="School of Arts and Sciences"/>
  </r>
  <r>
    <n v="82203137"/>
    <s v="Rylan"/>
    <s v="Fernandez"/>
    <s v="rylanjewel.fernandez@calbaptist.edu"/>
    <s v="California Baptist University"/>
    <m/>
    <d v="2026-03-19T15:57:00"/>
    <n v="784408"/>
    <s v="Public Relations"/>
    <s v="Senior"/>
    <n v="0"/>
    <x v="5"/>
    <s v="School of Arts and Sciences"/>
  </r>
  <r>
    <n v="82203159"/>
    <s v="Alexander"/>
    <s v="Flores"/>
    <s v="alexander.flores@calbaptist.edu"/>
    <s v="California Baptist University"/>
    <m/>
    <d v="2026-03-19T15:59:00"/>
    <n v="800891"/>
    <s v="Education"/>
    <s v="Masters"/>
    <n v="0"/>
    <x v="5"/>
    <s v="School of Education"/>
  </r>
  <r>
    <n v="82203210"/>
    <s v="Alyssa"/>
    <s v="Garcia"/>
    <s v="alyssataylor.garcia@calbaptist.edu"/>
    <s v="California Baptist University"/>
    <m/>
    <d v="2026-03-19T16:04:00"/>
    <n v="651125"/>
    <s v="Education"/>
    <s v="Masters"/>
    <n v="0"/>
    <x v="5"/>
    <s v="School of Education"/>
  </r>
  <r>
    <n v="82203212"/>
    <s v="Rylee"/>
    <s v="Nyberg"/>
    <s v="rylee.nyberg@calbaptist.edu"/>
    <s v="California Baptist University"/>
    <m/>
    <d v="2026-03-19T16:04:00"/>
    <n v="760746"/>
    <s v="English"/>
    <s v="Senior"/>
    <n v="0"/>
    <x v="5"/>
    <s v="School of Arts and Sciences"/>
  </r>
  <r>
    <n v="82203285"/>
    <s v="Melissa"/>
    <s v="Burns"/>
    <s v="mburns@calbaptist.edu"/>
    <s v="California Baptist University"/>
    <m/>
    <d v="2026-03-19T16:07:00"/>
    <n v="514024"/>
    <s v="Education"/>
    <s v="Masters"/>
    <n v="0"/>
    <x v="5"/>
    <s v="School of Education"/>
  </r>
  <r>
    <n v="82203403"/>
    <s v="Ines"/>
    <s v="Cardona"/>
    <s v="ines.cardona@calbaptist.edu"/>
    <s v="California Baptist University"/>
    <m/>
    <d v="2026-03-19T16:09:00"/>
    <n v="790038"/>
    <s v="Education"/>
    <s v="Alumni"/>
    <n v="0"/>
    <x v="5"/>
    <s v="School of Education"/>
  </r>
  <r>
    <n v="82203407"/>
    <s v="Cynthia"/>
    <s v="Aguiar"/>
    <s v="cynthia.aguiar@calbaptist.edu"/>
    <s v="California Baptist University"/>
    <m/>
    <d v="2026-03-19T16:10:00"/>
    <n v="797215"/>
    <s v="Finance"/>
    <s v="Senior"/>
    <n v="0"/>
    <x v="5"/>
    <s v="School of Business"/>
  </r>
  <r>
    <n v="82203411"/>
    <s v="Juan"/>
    <s v="Iraola"/>
    <s v="juancarloscarlos.iraola@calbaptist.edu"/>
    <s v="California Baptist University"/>
    <m/>
    <d v="2026-03-19T16:11:00"/>
    <n v="797169"/>
    <s v="Education"/>
    <s v="Masters"/>
    <n v="0"/>
    <x v="5"/>
    <s v="School of Education"/>
  </r>
  <r>
    <n v="82203417"/>
    <s v="Fabio"/>
    <s v="Da Costa Silva"/>
    <s v="fabio.dacostasilva@calbaptist.edu"/>
    <s v="California Baptist University"/>
    <m/>
    <d v="2026-03-19T16:11:00"/>
    <n v="804707"/>
    <s v="Environmental Science"/>
    <s v="Senior"/>
    <n v="0"/>
    <x v="5"/>
    <s v="School of Arts and Sciences"/>
  </r>
  <r>
    <n v="82203527"/>
    <s v="Noemi Cristal"/>
    <s v="Perez"/>
    <s v="noemi.perez@calbaptist.edu"/>
    <s v="California Baptist University"/>
    <m/>
    <d v="2026-03-19T16:13:00"/>
    <n v="290236"/>
    <s v="Education"/>
    <s v="Masters"/>
    <n v="0"/>
    <x v="5"/>
    <s v="School of Education"/>
  </r>
  <r>
    <n v="82203540"/>
    <s v="RaeLynn"/>
    <s v="Lopez"/>
    <s v="raelynncrystal.lopez@calbaptist.edu"/>
    <s v="California Baptist University"/>
    <m/>
    <d v="2026-03-19T16:13:00"/>
    <n v="814406"/>
    <s v="Liberal Studies"/>
    <s v="Sophomore"/>
    <n v="0"/>
    <x v="5"/>
    <s v="School of Education"/>
  </r>
  <r>
    <n v="82203589"/>
    <s v="Brooke"/>
    <s v="Larsen"/>
    <s v="brookelauren.larsen@calbaptist.edu"/>
    <s v="California Baptist University"/>
    <m/>
    <d v="2026-03-19T16:17:00"/>
    <n v="763512"/>
    <s v="Elementary Education"/>
    <s v="Senior"/>
    <n v="0"/>
    <x v="5"/>
    <s v="School of Education"/>
  </r>
  <r>
    <n v="82203648"/>
    <s v="Ethan"/>
    <s v="Lewis"/>
    <s v="ethan.lewis@calbaptist.edu"/>
    <s v="California Baptist University"/>
    <m/>
    <d v="2026-03-19T16:24:00"/>
    <n v="790609"/>
    <s v="Nutrition &amp; Food Science"/>
    <s v="Freshman"/>
    <n v="0"/>
    <x v="5"/>
    <s v="School of Health Science"/>
  </r>
  <r>
    <n v="82203652"/>
    <s v="Yuli"/>
    <s v="Susanti"/>
    <s v="yuli.susanticbu@gmail.com"/>
    <s v="California Baptist University"/>
    <m/>
    <d v="2026-03-19T16:25:00"/>
    <n v="712370"/>
    <s v="Education"/>
    <s v="Alumni"/>
    <n v="0"/>
    <x v="5"/>
    <s v="School of Education"/>
  </r>
  <r>
    <n v="82203865"/>
    <s v="Allison"/>
    <s v="Carroll"/>
    <s v="allisonmarie.carroll@calbaptist.edu"/>
    <s v="California Baptist University"/>
    <m/>
    <d v="2026-03-19T16:45:00"/>
    <n v="757414"/>
    <s v="Elementary Education"/>
    <s v="Senior"/>
    <n v="0"/>
    <x v="5"/>
    <s v="School of Education"/>
  </r>
  <r>
    <n v="82203876"/>
    <s v="Dynahya"/>
    <s v="Duckworth"/>
    <s v="dynahya.duckworth@calbaptist.edu"/>
    <s v="California Baptist University"/>
    <m/>
    <d v="2026-03-19T16:47:00"/>
    <n v="809846"/>
    <s v="Credential"/>
    <s v="Masters"/>
    <n v="0"/>
    <x v="5"/>
    <s v="School of Education"/>
  </r>
  <r>
    <n v="82204163"/>
    <s v="Aaron"/>
    <s v="Nicholas"/>
    <s v="aaronalexis.nicholas@calbaptist.edu"/>
    <s v="California Baptist University"/>
    <m/>
    <d v="2026-03-19T17:07:00"/>
    <n v="813060"/>
    <s v="Pre-Aviation Flight"/>
    <s v="Junior"/>
    <n v="0"/>
    <x v="5"/>
    <s v="School of Engineering"/>
  </r>
  <r>
    <n v="80448578"/>
    <s v="Melody"/>
    <s v="Caliboso"/>
    <s v="melody.caliboso@calbaptist.edu"/>
    <s v="California Baptist University"/>
    <d v="2025-12-06T14:44:00"/>
    <d v="2026-04-07T12:14:00"/>
    <n v="769483"/>
    <s v="Public Health"/>
    <s v="Masters"/>
    <n v="0"/>
    <x v="6"/>
    <s v="School of Health Science"/>
  </r>
  <r>
    <n v="80492689"/>
    <s v="Tiffany"/>
    <s v="Lallande-Banks"/>
    <s v="tiffany.lallandebanks@calbaptist.edu"/>
    <s v="California Baptist University"/>
    <d v="2025-12-13T10:49:00"/>
    <m/>
    <n v="794016"/>
    <s v="Health &amp; Human Sciences"/>
    <s v="Senior"/>
    <n v="0"/>
    <x v="6"/>
    <s v="School of Health Science"/>
  </r>
  <r>
    <n v="80514669"/>
    <s v="Nattally"/>
    <s v="Perez Mares"/>
    <s v="nattally.perezmares@calbaptist.edu"/>
    <s v="California Baptist University"/>
    <d v="2025-12-21T00:33:00"/>
    <m/>
    <n v="787644"/>
    <s v="Healthcare Admin"/>
    <s v="Junior"/>
    <n v="0"/>
    <x v="6"/>
    <s v="School of Health Science"/>
  </r>
  <r>
    <n v="80598917"/>
    <s v="Dalilah"/>
    <s v="Gonzales"/>
    <s v="dalilaha.gonzales@calbaptist.edu"/>
    <s v="California Baptist University"/>
    <d v="2026-01-10T01:14:00"/>
    <m/>
    <n v="802762"/>
    <s v="Pre-Nursing Curriculum, Health &amp; Human Sciences"/>
    <s v="Freshman"/>
    <n v="0"/>
    <x v="6"/>
    <s v="Double Major / Cross-College"/>
  </r>
  <r>
    <n v="80635857"/>
    <s v="Ava"/>
    <s v="Difani"/>
    <s v="avabella.difani@calbaptist.edu"/>
    <s v="California Baptist University"/>
    <d v="2026-01-13T10:00:00"/>
    <d v="2026-04-07T11:23:00"/>
    <n v="760279"/>
    <s v="Nursing"/>
    <s v="Senior"/>
    <n v="0"/>
    <x v="6"/>
    <s v="School of Nursing"/>
  </r>
  <r>
    <n v="80635859"/>
    <s v="Katelyn"/>
    <s v="Kovats"/>
    <s v="katelynraquel.kovats@calbaptist.edu"/>
    <s v="California Baptist University"/>
    <d v="2026-01-13T10:00:00"/>
    <d v="2026-04-07T11:20:00"/>
    <n v="748260"/>
    <s v="Nursing"/>
    <s v="Senior"/>
    <n v="0"/>
    <x v="6"/>
    <s v="School of Nursing"/>
  </r>
  <r>
    <n v="80635860"/>
    <s v="Constantina"/>
    <s v="Pritchett"/>
    <s v="constantinas.pritchett@calbaptist.edu"/>
    <s v="California Baptist University"/>
    <d v="2026-01-13T10:00:00"/>
    <m/>
    <n v="749363"/>
    <s v="Nursing"/>
    <s v="Senior"/>
    <n v="0"/>
    <x v="6"/>
    <s v="School of Nursing"/>
  </r>
  <r>
    <n v="80635967"/>
    <s v="Erin"/>
    <s v="Engebretson"/>
    <s v="erinanne.engebretson@calbaptist.edu"/>
    <s v="California Baptist University"/>
    <d v="2026-01-13T10:04:00"/>
    <d v="2026-04-07T11:09:00"/>
    <n v="757173"/>
    <s v="Nursing"/>
    <s v="Senior"/>
    <n v="0"/>
    <x v="6"/>
    <s v="School of Nursing"/>
  </r>
  <r>
    <n v="80636036"/>
    <s v="Jiovani"/>
    <s v="Sanchez"/>
    <s v="jiovanirenee.sanchez@calbaptist.edu"/>
    <s v="California Baptist University"/>
    <d v="2026-01-13T10:05:00"/>
    <d v="2026-04-07T11:09:00"/>
    <n v="737926"/>
    <s v="Nursing"/>
    <s v="Senior"/>
    <n v="0"/>
    <x v="6"/>
    <s v="School of Nursing"/>
  </r>
  <r>
    <n v="80636042"/>
    <s v="Nadia"/>
    <s v="Perrone"/>
    <s v="nadia.perrone@calbaptist.edu"/>
    <s v="California Baptist University"/>
    <d v="2026-01-13T10:05:00"/>
    <m/>
    <n v="738214"/>
    <s v="Nursing"/>
    <s v="Senior"/>
    <n v="0"/>
    <x v="6"/>
    <s v="School of Nursing"/>
  </r>
  <r>
    <n v="80636043"/>
    <s v="Makayla"/>
    <s v="Martinez-Blackman"/>
    <s v="makaylam.martinezblackman@calbaptist.edu"/>
    <s v="California Baptist University"/>
    <d v="2026-01-13T10:05:00"/>
    <d v="2026-04-07T11:02:00"/>
    <n v="739076"/>
    <s v="Nursing"/>
    <s v="Senior"/>
    <n v="0"/>
    <x v="6"/>
    <s v="School of Nursing"/>
  </r>
  <r>
    <n v="80636086"/>
    <s v="Candice"/>
    <s v="Clark"/>
    <s v="candice.clark@calbaptist.edu"/>
    <s v="California Baptist University"/>
    <d v="2026-01-13T10:06:00"/>
    <m/>
    <n v="767521"/>
    <s v="Nursing"/>
    <s v="Senior"/>
    <n v="0"/>
    <x v="6"/>
    <s v="School of Nursing"/>
  </r>
  <r>
    <n v="80636090"/>
    <s v="Sarah"/>
    <s v="Diez"/>
    <s v="sarahmichelle.diez@calbaptist.edu"/>
    <s v="California Baptist University"/>
    <d v="2026-01-13T10:06:00"/>
    <d v="2026-04-07T11:58:00"/>
    <n v="773880"/>
    <s v="Nursing"/>
    <s v="Senior"/>
    <n v="0"/>
    <x v="6"/>
    <s v="School of Nursing"/>
  </r>
  <r>
    <n v="80636239"/>
    <s v="Lainey"/>
    <s v="Trenholm"/>
    <s v="laineynichole.trenholm@calbaptist.edu"/>
    <s v="California Baptist University"/>
    <d v="2026-01-13T10:10:00"/>
    <d v="2026-04-07T11:01:00"/>
    <n v="767556"/>
    <s v="Nursing"/>
    <s v="Senior"/>
    <n v="0"/>
    <x v="6"/>
    <s v="School of Nursing"/>
  </r>
  <r>
    <n v="80636243"/>
    <s v="Olivia"/>
    <s v="Cardwell"/>
    <s v="oliviamackenzie.cardwell@calbaptist.edu"/>
    <s v="California Baptist University"/>
    <d v="2026-01-13T10:11:00"/>
    <d v="2026-04-07T10:59:00"/>
    <n v="774278"/>
    <s v="Nursing"/>
    <s v="Senior"/>
    <n v="0"/>
    <x v="6"/>
    <s v="School of Nursing"/>
  </r>
  <r>
    <n v="80636383"/>
    <s v="Brianna"/>
    <s v="Aguirre"/>
    <s v="briannamaritza.aguirre@calbaptist.edu"/>
    <s v="California Baptist University"/>
    <d v="2026-01-13T10:14:00"/>
    <d v="2026-04-07T10:57:00"/>
    <n v="742949"/>
    <s v="Nursing"/>
    <s v="Senior"/>
    <n v="0"/>
    <x v="6"/>
    <s v="School of Nursing"/>
  </r>
  <r>
    <n v="80636621"/>
    <s v="Nichole"/>
    <s v="Gonzalez"/>
    <s v="nicholem.gonzalez@calbaptist.edu"/>
    <s v="California Baptist University"/>
    <d v="2026-01-13T10:19:00"/>
    <d v="2026-04-07T11:04:00"/>
    <n v="754253"/>
    <s v="Nursing"/>
    <s v="Senior"/>
    <n v="0"/>
    <x v="6"/>
    <s v="School of Nursing"/>
  </r>
  <r>
    <n v="80637043"/>
    <s v="Samantha"/>
    <s v="Ramirez"/>
    <s v="samantha.ramirez1@calbaptist.edu"/>
    <s v="California Baptist University"/>
    <d v="2026-01-13T10:31:00"/>
    <d v="2026-04-07T11:12:00"/>
    <n v="708484"/>
    <s v="Nursing"/>
    <s v="Senior"/>
    <n v="0"/>
    <x v="6"/>
    <s v="School of Nursing"/>
  </r>
  <r>
    <n v="80637054"/>
    <s v="Brooke"/>
    <s v="Bussell"/>
    <s v="brooke.bussell@calbaptist.edu"/>
    <s v="California Baptist University"/>
    <d v="2026-03-23T16:36:00"/>
    <d v="2026-04-07T10:58:00"/>
    <n v="773393"/>
    <s v="Nursing"/>
    <s v="Senior"/>
    <n v="0"/>
    <x v="6"/>
    <s v="School of Nursing"/>
  </r>
  <r>
    <n v="80639997"/>
    <s v="Jazlyn"/>
    <s v="Ruvalcaba"/>
    <s v="jazlynmarie.ruvalcaba@calbaptist.edu"/>
    <s v="California Baptist University"/>
    <d v="2026-01-13T12:07:00"/>
    <d v="2026-04-07T11:04:00"/>
    <n v="738349"/>
    <s v="Nursing"/>
    <s v="Senior"/>
    <n v="0"/>
    <x v="6"/>
    <s v="School of Nursing"/>
  </r>
  <r>
    <n v="80644088"/>
    <s v="Amy"/>
    <s v="Acosta"/>
    <s v="amyl.acosta@calbaptist.edu"/>
    <s v="California Baptist University"/>
    <d v="2026-01-13T14:19:00"/>
    <d v="2026-04-07T11:01:00"/>
    <n v="753810"/>
    <s v="Nursing"/>
    <s v="Senior"/>
    <n v="0"/>
    <x v="6"/>
    <s v="School of Nursing"/>
  </r>
  <r>
    <n v="80644089"/>
    <s v="Angelica"/>
    <s v="Hernandez"/>
    <s v="angelica.hernandez3@calbaptist.edu"/>
    <s v="California Baptist University"/>
    <d v="2026-01-13T14:19:00"/>
    <d v="2026-04-07T10:59:00"/>
    <n v="693707"/>
    <s v="Nursing"/>
    <s v="Senior"/>
    <n v="0"/>
    <x v="6"/>
    <s v="School of Nursing"/>
  </r>
  <r>
    <n v="80644115"/>
    <s v="Abigail"/>
    <s v="Kearney"/>
    <s v="abigailk.kearney@calbaptist.edu"/>
    <s v="California Baptist University"/>
    <d v="2026-01-13T14:20:00"/>
    <d v="2026-04-07T11:02:00"/>
    <n v="734932"/>
    <s v="Nursing"/>
    <s v="Senior"/>
    <n v="0"/>
    <x v="6"/>
    <s v="School of Nursing"/>
  </r>
  <r>
    <n v="80644126"/>
    <s v="Michelle"/>
    <s v="Siracusa"/>
    <s v="michellenicole.siracusa@calbaptist.edu"/>
    <s v="California Baptist University"/>
    <d v="2026-01-13T14:21:00"/>
    <d v="2026-04-07T11:16:00"/>
    <n v="744857"/>
    <s v="Nursing"/>
    <s v="Senior"/>
    <n v="0"/>
    <x v="6"/>
    <s v="School of Nursing"/>
  </r>
  <r>
    <n v="80644131"/>
    <s v="Justine"/>
    <s v="Soliva"/>
    <s v="justiner.soliva@calbaptist.edu"/>
    <s v="California Baptist University"/>
    <d v="2026-01-13T14:21:00"/>
    <d v="2026-04-07T11:05:00"/>
    <n v="742811"/>
    <s v="Nursing"/>
    <s v="Senior"/>
    <n v="0"/>
    <x v="6"/>
    <s v="School of Nursing"/>
  </r>
  <r>
    <n v="80644137"/>
    <s v="Emily"/>
    <s v="Torres"/>
    <s v="emilym.torres@calbaptist.edu"/>
    <s v="California Baptist University"/>
    <d v="2026-01-13T14:21:00"/>
    <d v="2026-04-07T11:03:00"/>
    <n v="760435"/>
    <s v="Nursing"/>
    <s v="Senior"/>
    <n v="0"/>
    <x v="6"/>
    <s v="School of Nursing"/>
  </r>
  <r>
    <n v="80644174"/>
    <s v="Angelea"/>
    <s v="Bradfield"/>
    <s v="angeleafaith.aviles@calbaptist.edu"/>
    <s v="California Baptist University"/>
    <d v="2026-01-13T14:22:00"/>
    <d v="2026-04-07T11:12:00"/>
    <n v="651689"/>
    <s v="Nursing"/>
    <s v="Senior"/>
    <n v="0"/>
    <x v="6"/>
    <s v="School of Nursing"/>
  </r>
  <r>
    <n v="80644246"/>
    <s v="Vivi"/>
    <s v="Dang"/>
    <s v="vivi.dang@calbaptist.edu"/>
    <s v="California Baptist University"/>
    <d v="2026-01-13T14:25:00"/>
    <m/>
    <n v="757096"/>
    <s v="Nursing"/>
    <s v="Senior"/>
    <n v="0"/>
    <x v="6"/>
    <s v="School of Nursing"/>
  </r>
  <r>
    <n v="80644251"/>
    <s v="Sierra"/>
    <s v="Hazan"/>
    <s v="sierradawn.hazan@calbaptist.edu"/>
    <s v="California Baptist University"/>
    <d v="2026-01-13T14:25:00"/>
    <d v="2026-04-07T11:02:00"/>
    <n v="764866"/>
    <s v="Nursing"/>
    <s v="Senior"/>
    <n v="0"/>
    <x v="6"/>
    <s v="School of Nursing"/>
  </r>
  <r>
    <n v="80644295"/>
    <s v="Madison"/>
    <s v="Goulet"/>
    <s v="madisonannemarie.goulet@calbaptist.edu"/>
    <s v="California Baptist University"/>
    <d v="2026-01-13T14:27:00"/>
    <m/>
    <n v="758901"/>
    <s v="Nursing"/>
    <s v="Senior"/>
    <n v="0"/>
    <x v="6"/>
    <s v="School of Nursing"/>
  </r>
  <r>
    <n v="80644339"/>
    <s v="Alyssa"/>
    <s v="Blackwell"/>
    <s v="alyssamarie.blackwell@calbaptist.edu"/>
    <s v="California Baptist University"/>
    <d v="2026-01-13T14:28:00"/>
    <d v="2026-04-07T11:03:00"/>
    <n v="765399"/>
    <s v="Nursing"/>
    <s v="Senior"/>
    <n v="0"/>
    <x v="6"/>
    <s v="School of Nursing"/>
  </r>
  <r>
    <n v="80644496"/>
    <s v="Maya"/>
    <s v="Rouse"/>
    <s v="mayaisabella.rouse@calbaptist.edu"/>
    <s v="California Baptist University"/>
    <d v="2026-01-13T14:35:00"/>
    <m/>
    <n v="738126"/>
    <s v="Nursing"/>
    <s v="Senior"/>
    <n v="0"/>
    <x v="6"/>
    <s v="School of Nursing"/>
  </r>
  <r>
    <n v="80644501"/>
    <s v="Chloe"/>
    <s v="Goode"/>
    <s v="chloeanne.goode@calbaptist.edu"/>
    <s v="California Baptist University"/>
    <d v="2026-01-13T14:35:00"/>
    <m/>
    <n v="742817"/>
    <s v="Nursing"/>
    <s v="Senior"/>
    <n v="0"/>
    <x v="6"/>
    <s v="School of Nursing"/>
  </r>
  <r>
    <n v="80647822"/>
    <s v="Stephany"/>
    <s v="Hernandez-Lopez"/>
    <s v="stephanyrashell.hernandezlopez@calbaptist.edu"/>
    <s v="California Baptist University"/>
    <d v="2026-01-13T17:20:00"/>
    <d v="2026-04-07T11:09:00"/>
    <n v="768132"/>
    <s v="Nursing"/>
    <s v="Senior"/>
    <n v="0"/>
    <x v="6"/>
    <s v="School of Nursing"/>
  </r>
  <r>
    <n v="80651333"/>
    <s v="Leslie"/>
    <s v="Navarro"/>
    <s v="leslieannette.navarro@calbaptist.edu"/>
    <s v="California Baptist University"/>
    <d v="2026-01-13T22:31:00"/>
    <d v="2026-04-07T12:21:00"/>
    <n v="757730"/>
    <s v="Nursing"/>
    <s v="Senior"/>
    <n v="0"/>
    <x v="6"/>
    <s v="School of Nursing"/>
  </r>
  <r>
    <n v="80666407"/>
    <s v="Evelyn"/>
    <s v="Sandoval"/>
    <s v="evelyn.sandoval@calbaptist.edu"/>
    <s v="California Baptist University"/>
    <d v="2026-01-14T12:44:00"/>
    <d v="2026-04-07T11:18:00"/>
    <n v="761188"/>
    <s v="Nursing"/>
    <s v="Senior"/>
    <n v="0"/>
    <x v="6"/>
    <s v="School of Nursing"/>
  </r>
  <r>
    <n v="80728146"/>
    <s v="Desiree"/>
    <s v="Chavez"/>
    <s v="desireemoriah.chavez@calbaptist.edu"/>
    <s v="California Baptist University"/>
    <d v="2026-01-18T08:23:00"/>
    <d v="2026-04-07T11:35:00"/>
    <n v="628237"/>
    <s v="Nursing"/>
    <s v="Senior"/>
    <n v="0"/>
    <x v="6"/>
    <s v="School of Nursing"/>
  </r>
  <r>
    <n v="80741858"/>
    <s v="Krunal"/>
    <s v="Shah"/>
    <s v="krunal.shah@calbaptist.edu"/>
    <s v="California Baptist University"/>
    <d v="2026-01-19T17:26:00"/>
    <m/>
    <n v="792321"/>
    <s v="Nursing"/>
    <s v="Masters"/>
    <n v="0"/>
    <x v="6"/>
    <s v="School of Nursing"/>
  </r>
  <r>
    <n v="80753366"/>
    <s v="Makira"/>
    <s v="Dumadag"/>
    <s v="makirairene.dumadag@calbaptist.edu"/>
    <s v="California Baptist University"/>
    <d v="2026-01-20T09:25:00"/>
    <d v="2026-04-07T11:06:00"/>
    <n v="768003"/>
    <s v="Nursing"/>
    <s v="Senior"/>
    <n v="0"/>
    <x v="6"/>
    <s v="School of Nursing"/>
  </r>
  <r>
    <n v="80753445"/>
    <s v="Alize"/>
    <s v="Hidalgo"/>
    <s v="alize.hidalgo@calbaptist.edu"/>
    <s v="California Baptist University"/>
    <d v="2026-01-20T09:27:00"/>
    <d v="2026-04-07T12:17:00"/>
    <n v="715872"/>
    <s v="Nursing"/>
    <s v="Senior"/>
    <n v="0"/>
    <x v="6"/>
    <s v="School of Nursing"/>
  </r>
  <r>
    <n v="80753736"/>
    <s v="Christian"/>
    <s v="Smiley"/>
    <s v="christianjames.smiley@calbaptist.edu"/>
    <s v="California Baptist University"/>
    <d v="2026-01-20T09:32:00"/>
    <d v="2026-04-07T11:06:00"/>
    <n v="738758"/>
    <s v="Nursing"/>
    <s v="Senior"/>
    <n v="0"/>
    <x v="6"/>
    <s v="School of Nursing"/>
  </r>
  <r>
    <n v="80754110"/>
    <s v="Carmen"/>
    <s v="Garcia"/>
    <s v="carmen.garcia@calbaptist.edu"/>
    <s v="California Baptist University"/>
    <d v="2026-01-20T09:41:00"/>
    <d v="2026-04-07T11:06:00"/>
    <n v="646279"/>
    <s v="Nursing"/>
    <s v="Senior"/>
    <n v="0"/>
    <x v="6"/>
    <s v="School of Nursing"/>
  </r>
  <r>
    <n v="80756945"/>
    <s v="Hannah"/>
    <s v="Windeknecht"/>
    <s v="hannahjane.windeknecht@calbaptist.edu"/>
    <s v="California Baptist University"/>
    <d v="2026-01-20T10:35:00"/>
    <m/>
    <n v="737936"/>
    <s v="Nursing"/>
    <s v="Senior"/>
    <n v="0"/>
    <x v="6"/>
    <s v="School of Nursing"/>
  </r>
  <r>
    <n v="80758147"/>
    <s v="Amari"/>
    <s v="Guzman"/>
    <s v="amari.guzman@calbaptist.edu"/>
    <s v="California Baptist University"/>
    <d v="2026-01-20T11:01:00"/>
    <d v="2026-04-07T11:09:00"/>
    <n v="765480"/>
    <s v="Nursing"/>
    <s v="Senior"/>
    <n v="0"/>
    <x v="6"/>
    <s v="School of Nursing"/>
  </r>
  <r>
    <n v="80759156"/>
    <s v="Samayah"/>
    <s v="Reed"/>
    <s v="samayahchemerenicole.reed@calbaptist.edu"/>
    <s v="California Baptist University"/>
    <d v="2026-01-20T11:21:00"/>
    <m/>
    <n v="744123"/>
    <s v="Nursing"/>
    <s v="Senior"/>
    <n v="0"/>
    <x v="6"/>
    <s v="School of Nursing"/>
  </r>
  <r>
    <n v="80759347"/>
    <s v="Enzo"/>
    <s v="Perez"/>
    <s v="enzoluiz.perez@calbaptist.edu"/>
    <s v="California Baptist University"/>
    <d v="2026-01-20T11:25:00"/>
    <m/>
    <n v="766219"/>
    <s v="Nursing"/>
    <s v="Senior"/>
    <n v="0"/>
    <x v="6"/>
    <s v="School of Nursing"/>
  </r>
  <r>
    <n v="80760898"/>
    <s v="Alexis"/>
    <s v="Montgomery"/>
    <s v="alexisriauna.montgomery@calbaptist.edu"/>
    <s v="California Baptist University"/>
    <d v="2026-01-20T11:56:00"/>
    <d v="2026-04-07T10:59:00"/>
    <n v="741815"/>
    <s v="Nursing"/>
    <s v="Senior"/>
    <n v="0"/>
    <x v="6"/>
    <s v="School of Nursing"/>
  </r>
  <r>
    <n v="80816366"/>
    <s v="Lani"/>
    <s v="Lee"/>
    <s v="lanijoy.lee@calbaptist.edu"/>
    <s v="California Baptist University"/>
    <d v="2026-01-21T23:09:00"/>
    <m/>
    <n v="715725"/>
    <s v="Nursing"/>
    <s v="Alumni"/>
    <n v="0"/>
    <x v="6"/>
    <s v="School of Nursing"/>
  </r>
  <r>
    <n v="80875460"/>
    <s v="Kayla"/>
    <s v="Oseguera"/>
    <s v="kaylamarie.oseguera@calbaptist.edu"/>
    <s v="California Baptist University"/>
    <d v="2026-01-24T16:17:00"/>
    <m/>
    <n v="685442"/>
    <s v="Nursing"/>
    <s v="Alumni"/>
    <n v="0"/>
    <x v="6"/>
    <s v="School of Nursing"/>
  </r>
  <r>
    <n v="81040957"/>
    <s v="Zahra"/>
    <s v="Mosquera"/>
    <s v="zahrak.mosquera@calbaptist.edu"/>
    <s v="California Baptist University"/>
    <d v="2026-01-30T15:41:00"/>
    <m/>
    <n v="802206"/>
    <s v="Pre-Nursing Curriculum, Health &amp; Human Sciences"/>
    <s v="Freshman"/>
    <n v="0"/>
    <x v="6"/>
    <s v="Double Major / Cross-College"/>
  </r>
  <r>
    <n v="81047706"/>
    <s v="Michelle"/>
    <s v="Ramirez"/>
    <s v="michelle.ramirez1@calbaptist.edu"/>
    <s v="California Baptist University"/>
    <d v="2026-01-31T13:04:00"/>
    <d v="2026-04-07T13:55:00"/>
    <n v="776005"/>
    <s v="Nursing"/>
    <s v="Senior"/>
    <n v="0"/>
    <x v="6"/>
    <s v="School of Nursing"/>
  </r>
  <r>
    <n v="81095960"/>
    <s v="Priscilla"/>
    <s v="Veliz"/>
    <s v="priscilla.veliz@calbaptist.edu"/>
    <s v="California Baptist University"/>
    <d v="2026-02-02T16:51:00"/>
    <m/>
    <n v="770869"/>
    <s v="Communctn Sci &amp; Disorder"/>
    <s v="Senior"/>
    <n v="0"/>
    <x v="6"/>
    <s v="School of Health Science"/>
  </r>
  <r>
    <n v="81096026"/>
    <s v="Isabelle"/>
    <s v="Molina"/>
    <s v="isabelletila.molina@calbaptist.edu"/>
    <s v="California Baptist University"/>
    <d v="2026-02-02T16:53:00"/>
    <m/>
    <n v="775002"/>
    <s v="Communctn Sci &amp; Disorder"/>
    <s v="Senior"/>
    <n v="0"/>
    <x v="6"/>
    <s v="School of Health Science"/>
  </r>
  <r>
    <n v="81136534"/>
    <s v="Cassandra"/>
    <s v="Ramirez"/>
    <s v="cassandraalicia.ramirez@calbaptist.edu"/>
    <s v="California Baptist University"/>
    <d v="2026-02-03T13:54:00"/>
    <d v="2026-04-07T11:28:00"/>
    <n v="769407"/>
    <s v="Nursing"/>
    <s v="Senior"/>
    <n v="0"/>
    <x v="6"/>
    <s v="School of Nursing"/>
  </r>
  <r>
    <n v="81136712"/>
    <s v="Julissa"/>
    <s v="Alcala"/>
    <s v="julissa.alcala@calbaptist.edu"/>
    <s v="California Baptist University"/>
    <d v="2026-02-03T13:57:00"/>
    <d v="2026-04-07T12:21:00"/>
    <n v="726126"/>
    <s v="Nursing"/>
    <s v="Senior"/>
    <n v="0"/>
    <x v="6"/>
    <s v="School of Nursing"/>
  </r>
  <r>
    <n v="81225006"/>
    <s v="Isaiah"/>
    <s v="Sanchez"/>
    <s v="isaiahdavid.sanchez@calbaptist.edu"/>
    <s v="California Baptist University"/>
    <d v="2026-02-05T13:18:00"/>
    <d v="2026-04-07T11:12:00"/>
    <n v="786906"/>
    <s v="Health Science"/>
    <s v="Sophomore"/>
    <n v="0"/>
    <x v="6"/>
    <s v="School of Health Science"/>
  </r>
  <r>
    <n v="81340910"/>
    <s v="Regan"/>
    <s v="Rodriguez"/>
    <s v="reganelizabeth.rodriguez@calbaptist.edu"/>
    <s v="California Baptist University"/>
    <d v="2026-02-10T12:23:00"/>
    <m/>
    <n v="762659"/>
    <s v="Public Health"/>
    <s v="Senior"/>
    <n v="0"/>
    <x v="6"/>
    <s v="School of Health Science"/>
  </r>
  <r>
    <n v="81555319"/>
    <s v="Erin"/>
    <s v="Shannon"/>
    <s v="erin.shannon@calbaptist.edu"/>
    <s v="California Baptist University"/>
    <d v="2026-02-18T00:20:00"/>
    <d v="2026-04-07T12:39:00"/>
    <n v="769497"/>
    <s v="Behavioral Science"/>
    <s v="Senior"/>
    <n v="0"/>
    <x v="6"/>
    <s v="School of Behavioral and Social Sciences"/>
  </r>
  <r>
    <n v="81599661"/>
    <s v="Daisy"/>
    <s v="Ramos"/>
    <s v="daisyesmeralda.ramos@calbaptist.edu"/>
    <s v="California Baptist University"/>
    <d v="2026-02-18T20:10:00"/>
    <m/>
    <n v="797000"/>
    <s v="Health Science"/>
    <s v="Sophomore"/>
    <n v="0"/>
    <x v="6"/>
    <s v="School of Health Science"/>
  </r>
  <r>
    <n v="81615272"/>
    <s v="Katheryn"/>
    <s v="Hastings"/>
    <s v="katheryn.hastings@calbaptist.edu"/>
    <s v="California Baptist University"/>
    <d v="2026-02-19T10:07:00"/>
    <m/>
    <n v="787311"/>
    <s v="Biomedical Engineering"/>
    <s v="Senior"/>
    <n v="0"/>
    <x v="6"/>
    <s v="School of Engineering"/>
  </r>
  <r>
    <n v="81629303"/>
    <s v="TeAnna"/>
    <s v="Bermudez"/>
    <s v="teannamarie.bermudez@calbaptist.edu"/>
    <s v="California Baptist University"/>
    <d v="2026-02-19T13:48:00"/>
    <m/>
    <n v="725845"/>
    <s v="Counseling Psychology"/>
    <s v="Alumni"/>
    <n v="0"/>
    <x v="6"/>
    <s v="School of Behavioral and Social Sciences"/>
  </r>
  <r>
    <n v="81699014"/>
    <s v="Danielle"/>
    <s v="Cortes"/>
    <s v="danielleguadelupe.cortes@calbaptist.edu"/>
    <s v="California Baptist University"/>
    <d v="2026-02-23T15:22:00"/>
    <m/>
    <n v="642720"/>
    <s v="Healthcare Admin &amp; Mgmt"/>
    <s v="Junior"/>
    <n v="0"/>
    <x v="6"/>
    <s v="School of Health Science"/>
  </r>
  <r>
    <n v="81719103"/>
    <s v="Alyssa"/>
    <s v="Sukle"/>
    <s v="alyssakealoha.sukle@calbaptist.edu"/>
    <s v="California Baptist University"/>
    <d v="2026-02-24T09:22:00"/>
    <m/>
    <n v="805809"/>
    <s v="Communication Studies"/>
    <s v="Junior"/>
    <n v="0"/>
    <x v="6"/>
    <s v="School of Arts and Sciences"/>
  </r>
  <r>
    <n v="81740010"/>
    <s v="Jessica"/>
    <s v="Citlalli"/>
    <s v="jessica.citlalli@calbaptist.edu"/>
    <s v="California Baptist University"/>
    <d v="2026-02-24T13:39:00"/>
    <m/>
    <n v="811476"/>
    <s v="Psychology"/>
    <s v="Senior"/>
    <n v="0"/>
    <x v="6"/>
    <s v="School of Behavioral and Social Sciences"/>
  </r>
  <r>
    <n v="81862937"/>
    <s v="Eileen"/>
    <s v="Serrano"/>
    <s v="eileenp.serrano@calbaptist.edu"/>
    <s v="California Baptist University"/>
    <d v="2026-02-27T21:11:00"/>
    <m/>
    <n v="797308"/>
    <s v="Nursing"/>
    <s v="Senior"/>
    <n v="0"/>
    <x v="6"/>
    <s v="School of Nursing"/>
  </r>
  <r>
    <n v="81902434"/>
    <s v="Latajha"/>
    <s v="Washington"/>
    <s v="latajhashadae.washington@calbaptist.edu"/>
    <s v="California Baptist University"/>
    <d v="2026-03-02T22:50:00"/>
    <m/>
    <n v="804801"/>
    <s v="Pre-Nursing Curriculum"/>
    <s v="Masters"/>
    <n v="0"/>
    <x v="6"/>
    <s v="School of Nursing"/>
  </r>
  <r>
    <n v="81934149"/>
    <s v="Jessica"/>
    <s v="Atienza"/>
    <s v="jessica.atienza@calbaptist.edu"/>
    <s v="California Baptist University"/>
    <d v="2026-03-03T17:13:00"/>
    <m/>
    <n v="742814"/>
    <s v="Nursing"/>
    <s v="Alumni"/>
    <n v="0"/>
    <x v="6"/>
    <s v="School of Nursing"/>
  </r>
  <r>
    <n v="81967362"/>
    <s v="Valerie"/>
    <s v="Mello"/>
    <s v="valeriemelissa.mello@calbaptist.edu"/>
    <s v="California Baptist University"/>
    <d v="2026-03-04T15:16:00"/>
    <d v="2026-04-07T10:58:00"/>
    <n v="742885"/>
    <s v="Nursing"/>
    <s v="Senior"/>
    <n v="0"/>
    <x v="6"/>
    <s v="School of Nursing"/>
  </r>
  <r>
    <n v="81967531"/>
    <s v="Shreya"/>
    <s v="Pathak"/>
    <s v="shreya.pathak@calbaptist.edu"/>
    <s v="California Baptist University"/>
    <d v="2026-03-04T15:24:00"/>
    <m/>
    <n v="793879"/>
    <s v="Kinesiology"/>
    <s v="Masters"/>
    <n v="0"/>
    <x v="6"/>
    <s v="School of Health Science"/>
  </r>
  <r>
    <n v="82039504"/>
    <s v="Ethan"/>
    <s v="DeHaro"/>
    <s v="ethanscott.deharo@calbaptist.edu"/>
    <s v="California Baptist University"/>
    <d v="2026-03-09T19:59:00"/>
    <d v="2026-04-07T12:18:00"/>
    <n v="635939"/>
    <s v="Public Health"/>
    <s v="Masters"/>
    <n v="0"/>
    <x v="6"/>
    <s v="School of Health Science"/>
  </r>
  <r>
    <n v="82085794"/>
    <s v="Demiana"/>
    <s v="Guirgis"/>
    <s v="demianam.guirgis@calbaptist.edu"/>
    <s v="California Baptist University"/>
    <d v="2026-03-11T21:07:00"/>
    <m/>
    <n v="806202"/>
    <s v="Chemical Engineering"/>
    <s v="Sophomore"/>
    <n v="0"/>
    <x v="6"/>
    <s v="School of Engineering"/>
  </r>
  <r>
    <n v="82150419"/>
    <s v="Mallory"/>
    <s v="Dyer"/>
    <s v="malloryaugust.dyer@calbaptist.edu"/>
    <s v="California Baptist University"/>
    <d v="2026-03-17T12:09:00"/>
    <d v="2026-04-07T11:20:00"/>
    <n v="743095"/>
    <s v="Nursing"/>
    <s v="Senior"/>
    <n v="0"/>
    <x v="6"/>
    <s v="School of Nursing"/>
  </r>
  <r>
    <n v="82150438"/>
    <s v="Gladis"/>
    <s v="Recinos"/>
    <s v="gladisstephanie.recinos@calbaptist.edu"/>
    <s v="California Baptist University"/>
    <d v="2026-03-17T12:10:00"/>
    <m/>
    <n v="635937"/>
    <s v="Nursing"/>
    <s v="Senior"/>
    <n v="0"/>
    <x v="6"/>
    <s v="School of Nursing"/>
  </r>
  <r>
    <n v="82150740"/>
    <s v="Sylvano"/>
    <s v="Valenzuela"/>
    <s v="sylvano.valenzuela@calbaptist.edu"/>
    <s v="California Baptist University"/>
    <d v="2026-03-17T12:21:00"/>
    <d v="2026-04-07T10:59:00"/>
    <n v="121723"/>
    <s v="Nursing"/>
    <s v="Masters"/>
    <n v="0"/>
    <x v="6"/>
    <s v="School of Nursing"/>
  </r>
  <r>
    <n v="82154255"/>
    <s v="Nereida"/>
    <s v="Andrade"/>
    <s v="nereida.andrade@calbaptist.edu"/>
    <s v="California Baptist University"/>
    <d v="2026-03-17T14:26:00"/>
    <d v="2026-04-07T11:02:00"/>
    <n v="767528"/>
    <s v="Nursing"/>
    <s v="Senior"/>
    <n v="0"/>
    <x v="6"/>
    <s v="School of Nursing"/>
  </r>
  <r>
    <n v="82155070"/>
    <s v="Danilo"/>
    <s v="Umali"/>
    <s v="danilodejesus.umali@calbaptist.edu"/>
    <s v="California Baptist University"/>
    <d v="2026-03-17T15:12:00"/>
    <m/>
    <n v="810667"/>
    <s v="Healthcare Admin &amp; Mgmt"/>
    <s v="Senior"/>
    <n v="0"/>
    <x v="6"/>
    <s v="School of Health Science"/>
  </r>
  <r>
    <n v="82158640"/>
    <s v="Cassandra"/>
    <s v="Ramirez"/>
    <s v="cassandra.ramirez1@calbaptist.edu"/>
    <s v="California Baptist University"/>
    <d v="2026-03-17T23:00:00"/>
    <d v="2026-04-07T11:08:00"/>
    <n v="789269"/>
    <s v="Pre-Radiologic Sciences"/>
    <s v="Sophomore"/>
    <n v="0"/>
    <x v="6"/>
    <s v="School of Health Science"/>
  </r>
  <r>
    <n v="82177952"/>
    <s v="FNU"/>
    <s v="Akanksha"/>
    <s v="fnu.akanksha@calbaptist.edu"/>
    <s v="California Baptist University"/>
    <d v="2026-03-18T13:59:00"/>
    <m/>
    <n v="796398"/>
    <s v="Kinesiology"/>
    <s v="Masters"/>
    <n v="0"/>
    <x v="6"/>
    <s v="School of Health Science"/>
  </r>
  <r>
    <n v="82184057"/>
    <s v="Cossette"/>
    <s v="Campos"/>
    <s v="cossettedanielle.campos@calbaptist.edu"/>
    <s v="California Baptist University"/>
    <d v="2026-03-18T20:44:00"/>
    <d v="2026-04-07T11:13:00"/>
    <n v="800186"/>
    <s v="Biomedical Sciences"/>
    <s v="Sophomore"/>
    <n v="0"/>
    <x v="6"/>
    <s v="School of Health Science"/>
  </r>
  <r>
    <n v="82184653"/>
    <s v="Kaliana"/>
    <s v="Wilhite"/>
    <s v="kalianamonroe.wilhite@calbaptist.edu"/>
    <s v="California Baptist University"/>
    <d v="2026-03-19T01:12:00"/>
    <m/>
    <n v="786947"/>
    <s v="Biomedical Sciences"/>
    <s v="Sophomore"/>
    <n v="0"/>
    <x v="6"/>
    <s v="School of Health Science"/>
  </r>
  <r>
    <n v="82201049"/>
    <s v="Mauricio"/>
    <s v="Gutierrez"/>
    <s v="mauricio.gutierrez@calbaptist.edu"/>
    <s v="California Baptist University"/>
    <d v="2026-03-19T13:45:00"/>
    <d v="2026-04-07T11:07:00"/>
    <n v="782066"/>
    <s v="Exercise Science"/>
    <s v="Senior"/>
    <n v="0"/>
    <x v="6"/>
    <s v="School of Health Science"/>
  </r>
  <r>
    <n v="82205071"/>
    <s v="Logan"/>
    <s v="Durazo"/>
    <s v="loganl.durazo@calbaptist.edu"/>
    <s v="California Baptist University"/>
    <d v="2026-03-19T19:22:00"/>
    <m/>
    <n v="803800"/>
    <s v="Forensic Chemistry"/>
    <s v="Sophomore"/>
    <n v="0"/>
    <x v="6"/>
    <s v="School of Arts and Sciences"/>
  </r>
  <r>
    <n v="82218178"/>
    <s v="Leena"/>
    <s v="Badawiya"/>
    <s v="leena.badawiya@calbaptist.edu"/>
    <s v="California Baptist University"/>
    <d v="2026-03-21T13:33:00"/>
    <m/>
    <n v="781099"/>
    <s v="Nursing"/>
    <s v="Masters"/>
    <n v="0"/>
    <x v="6"/>
    <s v="School of Nursing"/>
  </r>
  <r>
    <n v="82218400"/>
    <s v="Zhenyu"/>
    <s v="Zhang"/>
    <s v="zhenyu.zhang@calbaptist.edu"/>
    <s v="California Baptist University"/>
    <d v="2026-03-21T15:08:00"/>
    <m/>
    <n v="705083"/>
    <s v="Counseling Psychology"/>
    <s v="Doctorate"/>
    <n v="0"/>
    <x v="6"/>
    <s v="School of Behavioral and Social Sciences"/>
  </r>
  <r>
    <n v="82223368"/>
    <s v="Brenda"/>
    <s v="Garate-Galindo"/>
    <s v="brenda.garategalindo@calbaptist.edu"/>
    <s v="California Baptist University"/>
    <d v="2026-03-22T20:24:00"/>
    <d v="2026-04-07T11:10:00"/>
    <n v="671268"/>
    <s v="Social Work"/>
    <s v="Masters"/>
    <n v="0"/>
    <x v="6"/>
    <s v="School of Behavioral and Social Sciences"/>
  </r>
  <r>
    <n v="82243215"/>
    <s v="Alexia"/>
    <s v="Kingsley"/>
    <s v="alexiarose.kingsley@calbaptist.edu"/>
    <s v="California Baptist University"/>
    <d v="2026-03-23T15:15:00"/>
    <m/>
    <n v="780667"/>
    <s v="InterdisciplinaryStudies"/>
    <s v="Senior"/>
    <n v="0"/>
    <x v="6"/>
    <s v="School of Arts and Sciences"/>
  </r>
  <r>
    <n v="82261047"/>
    <s v="Nathan"/>
    <s v="Kennedy"/>
    <s v="nathan.kennedy@calbaptist.edu"/>
    <s v="California Baptist University"/>
    <d v="2026-03-24T10:28:00"/>
    <m/>
    <n v="814058"/>
    <s v="Health &amp; Human Sciences, Pre-Nursing Curriculum"/>
    <s v="Junior"/>
    <n v="0"/>
    <x v="6"/>
    <s v="Double Major / Cross-College"/>
  </r>
  <r>
    <n v="82274442"/>
    <s v="Johanna"/>
    <s v="Zamano"/>
    <s v="johannaa.zamano@calbaptist.edu"/>
    <s v="California Baptist University"/>
    <d v="2026-03-24T18:40:00"/>
    <d v="2026-04-07T11:29:00"/>
    <n v="803065"/>
    <s v="Health Science"/>
    <s v="Freshman"/>
    <n v="0"/>
    <x v="6"/>
    <s v="School of Health Science"/>
  </r>
  <r>
    <n v="82286984"/>
    <s v="Mckenzie"/>
    <s v="Espinoza"/>
    <s v="mckenzielee.espinoza@calbaptist.edu"/>
    <s v="California Baptist University"/>
    <d v="2026-03-25T09:41:00"/>
    <d v="2026-04-07T11:31:00"/>
    <n v="774482"/>
    <s v="Exercise Science"/>
    <s v="Senior"/>
    <n v="0"/>
    <x v="6"/>
    <s v="School of Health Science"/>
  </r>
  <r>
    <n v="82290156"/>
    <s v="Grace"/>
    <s v="Chestnut"/>
    <s v="graceevelyn.chestnut@calbaptist.edu"/>
    <s v="California Baptist University"/>
    <d v="2026-03-25T10:31:00"/>
    <m/>
    <n v="786142"/>
    <s v="Kinesiology"/>
    <s v="Sophomore"/>
    <n v="0"/>
    <x v="6"/>
    <s v="School of Health Science"/>
  </r>
  <r>
    <n v="82294602"/>
    <s v="Juliet"/>
    <s v="Gudino"/>
    <s v="juliet.gudino@calbaptist.edu"/>
    <s v="California Baptist University"/>
    <d v="2026-03-25T12:08:00"/>
    <m/>
    <n v="794256"/>
    <s v="Health Science"/>
    <s v="Sophomore"/>
    <n v="0"/>
    <x v="6"/>
    <s v="School of Health Science"/>
  </r>
  <r>
    <n v="82302008"/>
    <s v="Michelle"/>
    <s v="Guyton"/>
    <s v="michelle.guyton@calbaptist.edu"/>
    <s v="California Baptist University"/>
    <d v="2026-03-25T15:31:00"/>
    <d v="2026-04-07T11:02:00"/>
    <n v="749971"/>
    <s v="Speech Lang Pathology"/>
    <s v="Masters"/>
    <n v="0"/>
    <x v="6"/>
    <s v="School of Health Science"/>
  </r>
  <r>
    <n v="82302056"/>
    <s v="Allie"/>
    <s v="Howze"/>
    <s v="allieann.howze@calbaptist.edu"/>
    <s v="California Baptist University"/>
    <d v="2026-03-25T15:32:00"/>
    <d v="2026-04-07T11:00:00"/>
    <n v="738539"/>
    <s v="Speech Lang Pathology"/>
    <s v="Masters"/>
    <n v="0"/>
    <x v="6"/>
    <s v="School of Health Science"/>
  </r>
  <r>
    <n v="82302542"/>
    <s v="Taylor"/>
    <s v="Short"/>
    <s v="taylorp.short@calbaptist.edu"/>
    <s v="California Baptist University"/>
    <d v="2026-03-25T15:56:00"/>
    <d v="2026-04-07T11:07:00"/>
    <n v="792286"/>
    <s v="Speech Lang Pathology"/>
    <s v="Masters"/>
    <n v="0"/>
    <x v="6"/>
    <s v="School of Health Science"/>
  </r>
  <r>
    <n v="82315129"/>
    <s v="Emilio"/>
    <s v="Echeverry"/>
    <s v="emilioandres.echeverry@calbaptist.edu"/>
    <s v="California Baptist University"/>
    <d v="2026-03-26T10:01:00"/>
    <d v="2026-04-07T11:07:00"/>
    <n v="802884"/>
    <s v="Pre-Nursing Curriculum, Health &amp; Human Sciences"/>
    <s v="Freshman"/>
    <n v="0"/>
    <x v="6"/>
    <s v="Double Major / Cross-College"/>
  </r>
  <r>
    <n v="82326353"/>
    <s v="Monica"/>
    <s v="Gutierrez"/>
    <s v="monica.gutierrez1@calbaptist.edu"/>
    <s v="California Baptist University"/>
    <d v="2026-03-26T17:57:00"/>
    <m/>
    <n v="811863"/>
    <s v="Nursing"/>
    <s v="Masters"/>
    <n v="0"/>
    <x v="6"/>
    <s v="School of Nursing"/>
  </r>
  <r>
    <n v="82327804"/>
    <s v="Aiden"/>
    <s v="Mendoza"/>
    <s v="aidenc.mendoza@calbaptist.edu"/>
    <s v="California Baptist University"/>
    <d v="2026-03-27T00:31:00"/>
    <d v="2026-04-07T12:13:00"/>
    <n v="777400"/>
    <s v="Pre-Nursing Curriculum"/>
    <s v="Junior"/>
    <n v="0"/>
    <x v="6"/>
    <s v="School of Nursing"/>
  </r>
  <r>
    <n v="82336142"/>
    <s v="Nissi"/>
    <s v="Okolosi"/>
    <s v="nissigabriella.okolosi@calbaptist.edu"/>
    <s v="California Baptist University"/>
    <d v="2026-03-27T10:10:00"/>
    <m/>
    <n v="761050"/>
    <s v="Nursing"/>
    <s v="Senior"/>
    <n v="0"/>
    <x v="6"/>
    <s v="School of Nursing"/>
  </r>
  <r>
    <n v="82336416"/>
    <s v="Micah"/>
    <s v="Ezell"/>
    <s v="micahlyn.ezell@calbaptist.edu"/>
    <s v="California Baptist University"/>
    <d v="2026-03-27T10:22:00"/>
    <d v="2026-04-07T12:16:00"/>
    <n v="759059"/>
    <s v="Nursing"/>
    <s v="Senior"/>
    <n v="0"/>
    <x v="6"/>
    <s v="School of Nursing"/>
  </r>
  <r>
    <n v="82337605"/>
    <s v="Emily"/>
    <s v="Barajas"/>
    <s v="emily.barajas1@calbaptist.edu"/>
    <s v="California Baptist University"/>
    <d v="2026-03-27T11:20:00"/>
    <m/>
    <n v="811101"/>
    <s v="Pre-Nursing Curriculum, Health &amp; Human Sciences"/>
    <s v="Freshman"/>
    <n v="0"/>
    <x v="6"/>
    <s v="Double Major / Cross-College"/>
  </r>
  <r>
    <n v="82342075"/>
    <s v="Reece"/>
    <s v="Lomask"/>
    <s v="reeceleighna.lomask@calbaptist.edu"/>
    <s v="California Baptist University"/>
    <d v="2026-03-27T22:30:00"/>
    <d v="2026-04-07T11:04:00"/>
    <n v="735038"/>
    <s v="Nursing"/>
    <s v="Senior"/>
    <n v="0"/>
    <x v="6"/>
    <s v="School of Nursing"/>
  </r>
  <r>
    <n v="82343674"/>
    <s v="Lexxie"/>
    <s v="Rodriguez"/>
    <s v="lexxiey.rodriguez@calbaptist.edu"/>
    <s v="California Baptist University"/>
    <d v="2026-03-28T15:30:00"/>
    <d v="2026-04-07T11:32:00"/>
    <n v="812240"/>
    <s v="Health Science"/>
    <s v="Junior"/>
    <n v="0"/>
    <x v="6"/>
    <s v="School of Health Science"/>
  </r>
  <r>
    <n v="82344345"/>
    <s v="Reese"/>
    <s v="Reed"/>
    <s v="reesem.reed@calbaptist.edu"/>
    <s v="California Baptist University"/>
    <d v="2026-03-28T21:59:00"/>
    <m/>
    <n v="765615"/>
    <s v="Nutrition &amp; Food Science"/>
    <s v="Senior"/>
    <n v="0"/>
    <x v="6"/>
    <s v="School of Health Science"/>
  </r>
  <r>
    <n v="82353619"/>
    <s v="Melanie"/>
    <s v="Gomez Morales"/>
    <s v="melanieyazmin.gomezmorales@calbaptist.edu"/>
    <s v="California Baptist University"/>
    <d v="2026-03-30T09:23:00"/>
    <d v="2026-04-07T12:20:00"/>
    <n v="776975"/>
    <s v="Exercise Science, Christian Studies"/>
    <s v="Junior"/>
    <n v="0"/>
    <x v="6"/>
    <s v="Double Major / Cross-College"/>
  </r>
  <r>
    <n v="82355625"/>
    <s v="Nicole Angela"/>
    <s v="Zialcita"/>
    <s v="nicoleangelacama.zialcita@calbaptist.edu"/>
    <s v="California Baptist University"/>
    <d v="2026-03-30T10:17:00"/>
    <m/>
    <n v="777854"/>
    <s v="Health &amp; Human Sciences"/>
    <s v="Junior"/>
    <n v="0"/>
    <x v="6"/>
    <s v="School of Health Science"/>
  </r>
  <r>
    <n v="82356216"/>
    <s v="Bailey"/>
    <s v="McCaskill-Aguilar"/>
    <s v="bailey.mccaskillaguilar@calbaptist.edu"/>
    <s v="California Baptist University"/>
    <d v="2026-03-30T10:36:00"/>
    <d v="2026-04-07T11:01:00"/>
    <n v="775416"/>
    <s v="Exercise Science"/>
    <s v="Senior"/>
    <n v="0"/>
    <x v="6"/>
    <s v="School of Health Science"/>
  </r>
  <r>
    <n v="82366683"/>
    <s v="Musaib"/>
    <s v="Kamil"/>
    <s v="musaib.kamil@calbaptist.edu"/>
    <s v="California Baptist University"/>
    <d v="2026-03-30T18:03:00"/>
    <d v="2026-04-07T12:18:00"/>
    <n v="801768"/>
    <s v="Forensic Psychology"/>
    <s v="Masters"/>
    <n v="0"/>
    <x v="6"/>
    <s v="School of Behavioral and Social Sciences"/>
  </r>
  <r>
    <n v="82366740"/>
    <s v="Gracy_Evangalin"/>
    <s v="Vincent"/>
    <s v="gracyevangalin.vincent@calbaptist.edu"/>
    <s v="California Baptist University"/>
    <d v="2026-03-30T18:09:00"/>
    <d v="2026-04-07T12:46:00"/>
    <n v="798751"/>
    <s v="Counseling Psychology"/>
    <s v="Masters"/>
    <n v="0"/>
    <x v="6"/>
    <s v="School of Behavioral and Social Sciences"/>
  </r>
  <r>
    <n v="82367773"/>
    <s v="Adrian"/>
    <s v="Gonzalez"/>
    <s v="adrianmarcos.gonzalez@calbaptist.edu"/>
    <s v="California Baptist University"/>
    <d v="2026-03-30T20:23:00"/>
    <d v="2026-04-07T11:28:00"/>
    <n v="810468"/>
    <s v="Biomedical Sciences"/>
    <s v="Masters"/>
    <n v="0"/>
    <x v="6"/>
    <s v="School of Health Science"/>
  </r>
  <r>
    <n v="82368022"/>
    <s v="Mia"/>
    <s v="Muniz"/>
    <s v="mia.muniz@calbaptist.edu"/>
    <s v="California Baptist University"/>
    <d v="2026-03-30T20:45:00"/>
    <m/>
    <n v="812536"/>
    <s v="Health &amp; Human Sciences, Pre-Nursing Curriculum"/>
    <s v="Junior"/>
    <n v="0"/>
    <x v="6"/>
    <s v="Double Major / Cross-College"/>
  </r>
  <r>
    <n v="82368630"/>
    <s v="Faith"/>
    <s v="Liao"/>
    <s v="faithc.liao@calbaptist.edu"/>
    <s v="California Baptist University"/>
    <d v="2026-03-30T23:00:00"/>
    <m/>
    <n v="765601"/>
    <s v="Health Science"/>
    <s v="Senior"/>
    <n v="0"/>
    <x v="6"/>
    <s v="School of Health Science"/>
  </r>
  <r>
    <n v="82370553"/>
    <s v="Mychel"/>
    <s v="Castaneda"/>
    <s v="mychelanet.castaneda@calbaptist.edu"/>
    <s v="California Baptist University"/>
    <d v="2026-03-31T07:02:00"/>
    <d v="2026-04-07T11:18:00"/>
    <n v="736590"/>
    <s v="Nursing"/>
    <s v="Senior"/>
    <n v="0"/>
    <x v="6"/>
    <s v="School of Nursing"/>
  </r>
  <r>
    <n v="82371338"/>
    <s v="Riley"/>
    <s v="Price"/>
    <s v="riley.price@calbaptist.edu"/>
    <s v="California Baptist University"/>
    <d v="2026-03-31T07:43:00"/>
    <d v="2026-04-07T11:02:00"/>
    <n v="772850"/>
    <s v="Nursing"/>
    <s v="Senior"/>
    <n v="0"/>
    <x v="6"/>
    <s v="School of Nursing"/>
  </r>
  <r>
    <n v="82372463"/>
    <s v="James"/>
    <s v="Armour"/>
    <s v="jamesm.armour@calbaptist.edu"/>
    <s v="California Baptist University"/>
    <d v="2026-03-31T08:23:00"/>
    <m/>
    <n v="694012"/>
    <s v="Social Work"/>
    <s v="Doctorate"/>
    <n v="0"/>
    <x v="6"/>
    <s v="School of Behavioral and Social Sciences"/>
  </r>
  <r>
    <n v="82373820"/>
    <s v="Sydney"/>
    <s v="Weinberger"/>
    <s v="sydneykristine.weinberger@calbaptist.edu"/>
    <s v="California Baptist University"/>
    <d v="2026-03-31T09:02:00"/>
    <m/>
    <n v="805573"/>
    <s v="Social Work"/>
    <s v="Masters"/>
    <n v="0"/>
    <x v="6"/>
    <s v="School of Behavioral and Social Sciences"/>
  </r>
  <r>
    <n v="82375245"/>
    <s v="Diane"/>
    <s v="Pham"/>
    <s v="msdianepham@yahoo.com"/>
    <s v="California Baptist University"/>
    <d v="2026-03-31T09:44:00"/>
    <d v="2026-04-07T12:13:00"/>
    <n v="791462"/>
    <s v="Counseling Psychology"/>
    <s v="Masters"/>
    <n v="0"/>
    <x v="6"/>
    <s v="School of Behavioral and Social Sciences"/>
  </r>
  <r>
    <n v="82375784"/>
    <s v="Angel"/>
    <s v="Lara"/>
    <s v="angel.lara@calbaptist.edu"/>
    <s v="California Baptist University"/>
    <d v="2026-03-31T10:00:00"/>
    <d v="2026-04-07T11:02:00"/>
    <n v="736059"/>
    <s v="Nursing"/>
    <s v="Senior"/>
    <n v="0"/>
    <x v="6"/>
    <s v="School of Nursing"/>
  </r>
  <r>
    <n v="82377065"/>
    <s v="Derick"/>
    <s v="Medina"/>
    <s v="derick.medina@calbaptist.edu"/>
    <s v="California Baptist University"/>
    <d v="2026-03-31T10:33:00"/>
    <m/>
    <n v="809518"/>
    <s v="Undeclared"/>
    <s v="Senior"/>
    <n v="0"/>
    <x v="6"/>
    <s v="Undeclared"/>
  </r>
  <r>
    <n v="82377724"/>
    <s v="Bricyn"/>
    <s v="Wild"/>
    <s v="bricyn.wild@calbaptist.edu"/>
    <s v="California Baptist University"/>
    <d v="2026-03-31T10:53:00"/>
    <d v="2026-04-07T12:15:00"/>
    <n v="770455"/>
    <s v="Kinesiology"/>
    <s v="Senior"/>
    <n v="0"/>
    <x v="6"/>
    <s v="School of Health Science"/>
  </r>
  <r>
    <n v="82380311"/>
    <s v="Isabelle"/>
    <s v="Miranda"/>
    <s v="isabelleangelica.miranda@calbaptist.edu"/>
    <s v="California Baptist University"/>
    <d v="2026-03-31T11:58:00"/>
    <d v="2026-04-07T11:00:00"/>
    <n v="735485"/>
    <s v="Spanish, Healthcare Admin"/>
    <s v="Senior"/>
    <n v="0"/>
    <x v="6"/>
    <s v="Double Major / Cross-College"/>
  </r>
  <r>
    <n v="82383462"/>
    <s v="Cassandra"/>
    <s v="Zepeda"/>
    <s v="cassandraj.zepeda@calbaptist.edu"/>
    <s v="California Baptist University"/>
    <d v="2026-03-31T13:37:00"/>
    <m/>
    <n v="456577"/>
    <s v="Counseling Psychology"/>
    <s v="Masters"/>
    <n v="0"/>
    <x v="6"/>
    <s v="School of Behavioral and Social Sciences"/>
  </r>
  <r>
    <n v="82384106"/>
    <s v="Nathanael"/>
    <s v="Meshreky"/>
    <s v="nathanaelcyril.meshreky@calbaptist.edu"/>
    <s v="California Baptist University"/>
    <d v="2026-03-31T14:02:00"/>
    <m/>
    <n v="802588"/>
    <s v="Biomedical Sciences"/>
    <s v="Sophomore"/>
    <n v="0"/>
    <x v="6"/>
    <s v="School of Health Science"/>
  </r>
  <r>
    <n v="82385173"/>
    <s v="Rubi"/>
    <s v="Rubalcaba"/>
    <s v="rubi.rubalcaba@calbaptist.edu"/>
    <s v="California Baptist University"/>
    <d v="2026-03-31T14:47:00"/>
    <d v="2026-04-07T11:39:00"/>
    <n v="809766"/>
    <s v="Pre-Nursing Curriculum, Health &amp; Human Sciences"/>
    <s v="Freshman"/>
    <n v="0"/>
    <x v="6"/>
    <s v="Double Major / Cross-College"/>
  </r>
  <r>
    <n v="82385235"/>
    <s v="Adalena"/>
    <s v="Hernandez"/>
    <s v="adalenakaylee.hernandez@calbaptist.edu"/>
    <s v="California Baptist University"/>
    <d v="2026-03-31T14:49:00"/>
    <d v="2026-04-07T10:59:00"/>
    <n v="757980"/>
    <s v="Nursing"/>
    <s v="Senior"/>
    <n v="0"/>
    <x v="6"/>
    <s v="School of Nursing"/>
  </r>
  <r>
    <n v="82386550"/>
    <s v="Keyla"/>
    <s v="Romanello"/>
    <s v="keylaangelique.romanello@calbaptist.edu"/>
    <s v="California Baptist University"/>
    <d v="2026-03-31T15:50:00"/>
    <m/>
    <n v="787548"/>
    <s v="Pre-Nursing Curriculum, Health &amp; Human Sciences"/>
    <s v="Sophomore"/>
    <n v="0"/>
    <x v="6"/>
    <s v="Double Major / Cross-College"/>
  </r>
  <r>
    <n v="82387891"/>
    <s v="Nathaniel"/>
    <s v="Silvestre"/>
    <s v="nathanielb.silvestre@calbaptist.edu"/>
    <s v="California Baptist University"/>
    <d v="2026-03-31T17:32:00"/>
    <d v="2026-04-07T11:01:00"/>
    <n v="754228"/>
    <s v="Nursing"/>
    <s v="Senior"/>
    <n v="0"/>
    <x v="6"/>
    <s v="School of Nursing"/>
  </r>
  <r>
    <n v="82388090"/>
    <s v="Hailey"/>
    <s v="Irvine"/>
    <s v="haileyelizabeth.irvine@calbaptist.edu"/>
    <s v="California Baptist University"/>
    <d v="2026-03-31T17:52:00"/>
    <m/>
    <n v="802659"/>
    <s v="Biology"/>
    <s v="Freshman"/>
    <n v="0"/>
    <x v="6"/>
    <s v="School of Health Science"/>
  </r>
  <r>
    <n v="82388113"/>
    <s v="Diane"/>
    <s v="Stewart"/>
    <s v="diane.stewart@calbaptist.edu"/>
    <s v="California Baptist University"/>
    <d v="2026-03-31T17:54:00"/>
    <m/>
    <n v="754935"/>
    <s v="Nursing"/>
    <s v="Alumni"/>
    <n v="0"/>
    <x v="6"/>
    <s v="School of Nursing"/>
  </r>
  <r>
    <n v="82388124"/>
    <s v="Kai"/>
    <s v="Lim-Kiamco"/>
    <s v="kaio.limkiamco@calbaptist.edu"/>
    <s v="California Baptist University"/>
    <d v="2026-03-31T17:55:00"/>
    <m/>
    <n v="798914"/>
    <s v="Biology"/>
    <s v="Sophomore"/>
    <n v="0"/>
    <x v="6"/>
    <s v="School of Health Science"/>
  </r>
  <r>
    <n v="82389878"/>
    <s v="Sofia"/>
    <s v="Blesa"/>
    <s v="sofiarebeca.blesa@calbaptist.edu"/>
    <s v="California Baptist University"/>
    <d v="2026-03-31T21:35:00"/>
    <d v="2026-04-07T12:23:00"/>
    <n v="774594"/>
    <s v="Biomedical Sciences"/>
    <s v="Senior"/>
    <n v="0"/>
    <x v="6"/>
    <s v="School of Health Science"/>
  </r>
  <r>
    <n v="82402107"/>
    <s v="Novalee"/>
    <s v="Erickson"/>
    <s v="novaleemackenzie.erickson@calbaptist.edu"/>
    <s v="California Baptist University"/>
    <d v="2026-04-01T10:53:00"/>
    <m/>
    <n v="715358"/>
    <s v="Biomedical Sciences"/>
    <s v="Masters"/>
    <n v="0"/>
    <x v="6"/>
    <s v="School of Health Science"/>
  </r>
  <r>
    <n v="82412246"/>
    <s v="Mahely"/>
    <s v="Rodriguez"/>
    <s v="mahelytheresa.rodriguez@calbaptist.edu"/>
    <s v="California Baptist University"/>
    <d v="2026-04-01T15:48:00"/>
    <d v="2026-04-07T11:03:00"/>
    <n v="775953"/>
    <s v="Health &amp; Human Sciences"/>
    <s v="Senior"/>
    <n v="0"/>
    <x v="6"/>
    <s v="School of Health Science"/>
  </r>
  <r>
    <n v="82414204"/>
    <s v="Brooklyn"/>
    <s v="Perez"/>
    <s v="brooklynavry.perez@calbaptist.edu"/>
    <s v="California Baptist University"/>
    <d v="2026-04-01T17:32:00"/>
    <d v="2026-04-07T11:00:00"/>
    <n v="718496"/>
    <s v="Speech Lang Pathology"/>
    <s v="Masters"/>
    <n v="0"/>
    <x v="6"/>
    <s v="School of Health Science"/>
  </r>
  <r>
    <n v="82427037"/>
    <s v="Kayla"/>
    <s v="Cecilio"/>
    <s v="kaylam.cecilio@calbaptist.edu"/>
    <s v="California Baptist University"/>
    <d v="2026-04-02T12:16:00"/>
    <d v="2026-04-07T12:16:00"/>
    <n v="743704"/>
    <s v="Nursing"/>
    <s v="Senior"/>
    <n v="0"/>
    <x v="6"/>
    <s v="School of Nursing"/>
  </r>
  <r>
    <n v="82428062"/>
    <s v="Naisarg"/>
    <s v="Patel"/>
    <s v="naisarg.patel@calbaptist.edu"/>
    <s v="California Baptist University"/>
    <d v="2026-04-02T12:51:00"/>
    <d v="2026-04-07T12:15:00"/>
    <n v="785016"/>
    <s v="Nursing"/>
    <s v="Junior"/>
    <n v="0"/>
    <x v="6"/>
    <s v="School of Nursing"/>
  </r>
  <r>
    <n v="82428212"/>
    <s v="Asia"/>
    <s v="Morehead"/>
    <s v="asia.morehead@calbaptist.edu"/>
    <s v="California Baptist University"/>
    <d v="2026-04-02T12:55:00"/>
    <d v="2026-04-07T11:12:00"/>
    <n v="776097"/>
    <s v="Nursing"/>
    <s v="Senior"/>
    <n v="0"/>
    <x v="6"/>
    <s v="School of Nursing"/>
  </r>
  <r>
    <n v="82430591"/>
    <s v="Ian"/>
    <s v="Gonzalez"/>
    <s v="ian.gonzalez@calbaptist.edu"/>
    <s v="California Baptist University"/>
    <d v="2026-04-02T14:23:00"/>
    <d v="2026-04-07T11:00:00"/>
    <n v="762320"/>
    <s v="Nursing"/>
    <s v="Senior"/>
    <n v="0"/>
    <x v="6"/>
    <s v="School of Nursing"/>
  </r>
  <r>
    <n v="82440094"/>
    <s v="Brittney"/>
    <s v="Orona"/>
    <s v="brittney.orona@calbaptist.edu"/>
    <s v="California Baptist University"/>
    <d v="2026-04-03T13:30:00"/>
    <d v="2026-04-07T11:10:00"/>
    <n v="795333"/>
    <s v="Social Work"/>
    <s v="Masters"/>
    <n v="0"/>
    <x v="6"/>
    <s v="School of Behavioral and Social Sciences"/>
  </r>
  <r>
    <n v="82442588"/>
    <s v="Elizabeth"/>
    <s v="McAulay"/>
    <s v="elizabethzenette.mcaulay@calbaptist.edu"/>
    <s v="California Baptist University"/>
    <d v="2026-04-03T23:02:00"/>
    <d v="2026-04-07T12:15:00"/>
    <n v="807078"/>
    <s v="Health &amp; Human Sciences"/>
    <s v="Junior"/>
    <n v="0"/>
    <x v="6"/>
    <s v="School of Health Science"/>
  </r>
  <r>
    <n v="82443833"/>
    <s v="Daniel"/>
    <s v="Bergquist"/>
    <s v="daniel.bergquist@calbaptist.edu"/>
    <s v="California Baptist University"/>
    <d v="2026-04-04T13:19:00"/>
    <d v="2026-04-07T11:38:00"/>
    <n v="791330"/>
    <s v="Nursing"/>
    <s v="Senior"/>
    <n v="0"/>
    <x v="6"/>
    <s v="School of Nursing"/>
  </r>
  <r>
    <n v="82444161"/>
    <s v="Samantha"/>
    <s v="Cole"/>
    <s v="samanthaanne.cole@calbaptist.edu"/>
    <s v="California Baptist University"/>
    <d v="2026-04-04T16:13:00"/>
    <d v="2026-04-07T11:58:00"/>
    <n v="777212"/>
    <s v="Nursing"/>
    <s v="Senior"/>
    <n v="0"/>
    <x v="6"/>
    <s v="School of Nursing"/>
  </r>
  <r>
    <n v="82444172"/>
    <s v="Katie"/>
    <s v="Alindogan"/>
    <s v="katliyaisabel.alindogan@calbaptist.edu"/>
    <s v="California Baptist University"/>
    <d v="2026-04-04T16:16:00"/>
    <d v="2026-04-07T12:13:00"/>
    <n v="775971"/>
    <s v="Nursing"/>
    <s v="Senior"/>
    <n v="0"/>
    <x v="6"/>
    <s v="School of Nursing"/>
  </r>
  <r>
    <n v="82444322"/>
    <s v="Danielle"/>
    <s v="Smith"/>
    <s v="daniellerenee.smith@calbaptist.edu"/>
    <s v="California Baptist University"/>
    <d v="2026-04-04T17:43:00"/>
    <d v="2026-04-07T11:16:00"/>
    <n v="758972"/>
    <s v="Nursing"/>
    <s v="Senior"/>
    <n v="0"/>
    <x v="6"/>
    <s v="School of Nursing"/>
  </r>
  <r>
    <n v="82445019"/>
    <s v="Richard"/>
    <s v="Meza"/>
    <s v="richardgeovanny.meza@calbaptist.edu"/>
    <s v="California Baptist University"/>
    <d v="2026-04-05T00:04:00"/>
    <d v="2026-04-07T10:59:00"/>
    <n v="720342"/>
    <s v="Nursing"/>
    <s v="Senior"/>
    <n v="0"/>
    <x v="6"/>
    <s v="School of Nursing"/>
  </r>
  <r>
    <n v="82447157"/>
    <s v="Umair"/>
    <s v="Waheed"/>
    <s v="umair.waheed@calbaptist.edu"/>
    <s v="California Baptist University"/>
    <d v="2026-04-05T16:18:00"/>
    <d v="2026-04-07T11:08:00"/>
    <n v="741100"/>
    <s v="Nursing"/>
    <s v="Senior"/>
    <n v="0"/>
    <x v="6"/>
    <s v="School of Nursing"/>
  </r>
  <r>
    <n v="82448910"/>
    <s v="Jasmin"/>
    <s v="Delgado"/>
    <s v="jasmin.delgado@calbaptist.edu"/>
    <s v="California Baptist University"/>
    <d v="2026-04-05T22:08:00"/>
    <d v="2026-04-07T11:59:00"/>
    <n v="786005"/>
    <s v="Health Science"/>
    <s v="Sophomore"/>
    <n v="0"/>
    <x v="6"/>
    <s v="School of Health Science"/>
  </r>
  <r>
    <n v="82456844"/>
    <s v="Analeese"/>
    <s v="Mora"/>
    <s v="analeesecristyana.mora@calbaptist.edu"/>
    <s v="California Baptist University"/>
    <d v="2026-04-06T10:57:00"/>
    <d v="2026-04-07T11:20:00"/>
    <n v="761486"/>
    <s v="Nursing"/>
    <s v="Senior"/>
    <n v="0"/>
    <x v="6"/>
    <s v="School of Nursing"/>
  </r>
  <r>
    <n v="82459654"/>
    <s v="Samantha"/>
    <s v="Monroy"/>
    <s v="samantham.monroy@calbaptist.edu"/>
    <s v="California Baptist University"/>
    <d v="2026-04-06T12:26:00"/>
    <d v="2026-04-07T12:17:00"/>
    <n v="723599"/>
    <s v="Pre-Nursing Curriculum, Health &amp; Human Sciences"/>
    <s v="Senior"/>
    <n v="0"/>
    <x v="6"/>
    <s v="Double Major / Cross-College"/>
  </r>
  <r>
    <n v="82459688"/>
    <s v="Yllian"/>
    <s v="Lopez Ortiz"/>
    <s v="yllianzoe.lopezortiz@calbaptist.edu"/>
    <s v="California Baptist University"/>
    <d v="2026-04-06T12:27:00"/>
    <d v="2026-04-07T11:05:00"/>
    <n v="742941"/>
    <s v="Nursing"/>
    <s v="Senior"/>
    <n v="0"/>
    <x v="6"/>
    <s v="School of Nursing"/>
  </r>
  <r>
    <n v="82459937"/>
    <s v="Daniel"/>
    <s v="Gnandt"/>
    <s v="danielmilad.gnandt@calbaptist.edu"/>
    <s v="California Baptist University"/>
    <d v="2026-04-06T12:37:00"/>
    <d v="2026-04-07T11:07:00"/>
    <n v="812130"/>
    <s v="Business Administration"/>
    <s v="Masters"/>
    <n v="0"/>
    <x v="6"/>
    <s v="School of Business"/>
  </r>
  <r>
    <n v="82463550"/>
    <s v="Gianni"/>
    <s v="Navarro"/>
    <s v="gianniburdick.navarro@calbaptist.edu"/>
    <s v="California Baptist University"/>
    <d v="2026-04-06T14:53:00"/>
    <d v="2026-04-07T11:27:00"/>
    <n v="764349"/>
    <s v="Nursing"/>
    <s v="Senior"/>
    <n v="0"/>
    <x v="6"/>
    <s v="School of Nursing"/>
  </r>
  <r>
    <n v="82463555"/>
    <s v="Ava"/>
    <s v="Amirhamzeh"/>
    <s v="avafarah.amirhamzeh@calbaptist.edu"/>
    <s v="California Baptist University"/>
    <d v="2026-04-06T14:53:00"/>
    <d v="2026-04-07T11:59:00"/>
    <n v="798479"/>
    <s v="Biomedical Sciences"/>
    <s v="Freshman"/>
    <n v="0"/>
    <x v="6"/>
    <s v="School of Health Science"/>
  </r>
  <r>
    <n v="82465118"/>
    <s v="Alexander"/>
    <s v="Neuenburg"/>
    <s v="alexanderj.neuenburg@calbaptist.edu"/>
    <s v="California Baptist University"/>
    <d v="2026-04-06T16:24:00"/>
    <d v="2026-04-07T11:58:00"/>
    <n v="795856"/>
    <s v="Kinesiology"/>
    <s v="Senior"/>
    <n v="0"/>
    <x v="6"/>
    <s v="School of Health Science"/>
  </r>
  <r>
    <n v="82466849"/>
    <s v="Nikki"/>
    <s v="Perez"/>
    <s v="nikkiv.perez@calbaptist.edu"/>
    <s v="California Baptist University"/>
    <d v="2026-04-06T19:02:00"/>
    <d v="2026-04-07T11:14:00"/>
    <n v="767094"/>
    <s v="Radiologic Sciences"/>
    <s v="Senior"/>
    <n v="0"/>
    <x v="6"/>
    <s v="School of Health Science"/>
  </r>
  <r>
    <n v="82466981"/>
    <s v="Alexandria"/>
    <s v="Arellano"/>
    <s v="alexandrian.arellano@calbaptist.edu"/>
    <s v="California Baptist University"/>
    <d v="2026-04-06T19:18:00"/>
    <d v="2026-04-07T11:14:00"/>
    <n v="772432"/>
    <s v="Radiologic Sciences"/>
    <s v="Senior"/>
    <n v="0"/>
    <x v="6"/>
    <s v="School of Health Science"/>
  </r>
  <r>
    <n v="82467463"/>
    <s v="Austin"/>
    <s v="Zavala"/>
    <s v="austinblake.zavala@calbaptist.edu"/>
    <s v="California Baptist University"/>
    <d v="2026-04-06T20:18:00"/>
    <d v="2026-04-07T11:15:00"/>
    <n v="760922"/>
    <s v="Nursing"/>
    <s v="Senior"/>
    <n v="0"/>
    <x v="6"/>
    <s v="School of Nursing"/>
  </r>
  <r>
    <n v="82467467"/>
    <s v="Lizet"/>
    <s v="Martinez"/>
    <s v="lizet.martinez@calbaptist.edu"/>
    <s v="California Baptist University"/>
    <d v="2026-04-06T20:19:00"/>
    <d v="2026-04-07T11:15:00"/>
    <n v="759420"/>
    <s v="Nursing"/>
    <s v="Senior"/>
    <n v="0"/>
    <x v="6"/>
    <s v="School of Nursing"/>
  </r>
  <r>
    <n v="82467582"/>
    <s v="Sebastian"/>
    <s v="Caballero"/>
    <s v="sebastian.caballero@calbaptist.edu"/>
    <s v="California Baptist University"/>
    <d v="2026-04-06T20:36:00"/>
    <d v="2026-04-07T11:05:00"/>
    <n v="753622"/>
    <s v="Nursing"/>
    <s v="Senior"/>
    <n v="0"/>
    <x v="6"/>
    <s v="School of Nursing"/>
  </r>
  <r>
    <n v="82467722"/>
    <s v="Natalie"/>
    <s v="Nava"/>
    <s v="natalieceleste.nava@calbaptist.edu"/>
    <s v="California Baptist University"/>
    <d v="2026-04-06T20:54:00"/>
    <d v="2026-04-07T11:24:00"/>
    <n v="760465"/>
    <s v="Nutrition &amp; Food Science"/>
    <s v="Senior"/>
    <n v="0"/>
    <x v="6"/>
    <s v="School of Health Science"/>
  </r>
  <r>
    <n v="82467985"/>
    <s v="Jalani"/>
    <s v="Blade"/>
    <s v="jalani.blade@calbaptist.edu"/>
    <s v="California Baptist University"/>
    <d v="2026-04-06T21:39:00"/>
    <d v="2026-04-07T11:34:00"/>
    <n v="801458"/>
    <s v="Kinesiology"/>
    <s v="Senior"/>
    <n v="0"/>
    <x v="6"/>
    <s v="School of Health Science"/>
  </r>
  <r>
    <n v="82468040"/>
    <s v="Angela"/>
    <s v="Macias"/>
    <s v="angelapatricia.macias@calbaptist.edu"/>
    <s v="California Baptist University"/>
    <d v="2026-04-06T21:48:00"/>
    <d v="2026-04-07T11:05:00"/>
    <n v="738192"/>
    <s v="Nursing"/>
    <s v="Senior"/>
    <n v="0"/>
    <x v="6"/>
    <s v="School of Nursing"/>
  </r>
  <r>
    <n v="82468172"/>
    <s v="Melanie"/>
    <s v="Alejandre"/>
    <s v="melanieailani.alejandre@calbaptist.edu"/>
    <s v="California Baptist University"/>
    <d v="2026-04-06T22:11:00"/>
    <d v="2026-04-07T12:20:00"/>
    <n v="754846"/>
    <s v="Nursing"/>
    <s v="Senior"/>
    <n v="0"/>
    <x v="6"/>
    <s v="School of Nursing"/>
  </r>
  <r>
    <n v="82468556"/>
    <s v="Yury"/>
    <s v="Reynoso"/>
    <s v="yury.reynoso@calbaptist.edu"/>
    <s v="California Baptist University"/>
    <d v="2026-04-06T23:56:00"/>
    <d v="2026-04-07T12:38:00"/>
    <n v="777455"/>
    <s v="Nursing"/>
    <s v="Senior"/>
    <n v="0"/>
    <x v="6"/>
    <s v="School of Nursing"/>
  </r>
  <r>
    <n v="82468578"/>
    <s v="Jasmine"/>
    <s v="Perez"/>
    <s v="jasmine.perez3@calbaptist.edu"/>
    <s v="California Baptist University"/>
    <m/>
    <d v="2026-04-07T12:16:00"/>
    <n v="794690"/>
    <s v="Health Science"/>
    <s v="Sophomore"/>
    <n v="0"/>
    <x v="6"/>
    <s v="School of Health Science"/>
  </r>
  <r>
    <n v="82468742"/>
    <s v="Emily"/>
    <s v="Leon"/>
    <s v="emilyalexandra.leon@calbaptist.edu"/>
    <s v="California Baptist University"/>
    <d v="2026-04-07T01:54:00"/>
    <d v="2026-04-07T12:16:00"/>
    <n v="803878"/>
    <s v="Biomedical Sciences"/>
    <s v="Freshman"/>
    <n v="0"/>
    <x v="6"/>
    <s v="School of Health Science"/>
  </r>
  <r>
    <n v="82469749"/>
    <s v="Ayah"/>
    <s v="Hamad"/>
    <s v="ayaha.hamad@calbaptist.edu"/>
    <s v="California Baptist University"/>
    <d v="2026-04-07T06:37:00"/>
    <d v="2026-04-07T12:16:00"/>
    <n v="774078"/>
    <s v="Biomedical Sciences"/>
    <s v="Senior"/>
    <n v="0"/>
    <x v="6"/>
    <s v="School of Health Science"/>
  </r>
  <r>
    <n v="82470068"/>
    <s v="Katja"/>
    <s v="Young"/>
    <s v="katjan.young@calbaptist.edu"/>
    <s v="California Baptist University"/>
    <d v="2026-04-07T06:59:00"/>
    <d v="2026-04-07T12:21:00"/>
    <n v="774443"/>
    <s v="Exercise Science"/>
    <s v="Senior"/>
    <n v="0"/>
    <x v="6"/>
    <s v="School of Health Science"/>
  </r>
  <r>
    <n v="82472119"/>
    <s v="Heather"/>
    <s v="MacDonald"/>
    <s v="heather.macdonald@calbaptist.edu"/>
    <s v="California Baptist University"/>
    <d v="2026-04-07T08:20:00"/>
    <d v="2026-04-07T12:21:00"/>
    <n v="754705"/>
    <s v="Athletic Training"/>
    <s v="Masters"/>
    <n v="0"/>
    <x v="6"/>
    <s v="School of Health Science"/>
  </r>
  <r>
    <n v="82472823"/>
    <s v="Jessica"/>
    <s v="Rodriguez"/>
    <s v="jessicaesmeralda.rodriguez@calbaptist.edu"/>
    <s v="California Baptist University"/>
    <d v="2026-04-07T08:40:00"/>
    <d v="2026-04-07T11:12:00"/>
    <n v="767345"/>
    <s v="Nursing"/>
    <s v="Senior"/>
    <n v="0"/>
    <x v="6"/>
    <s v="School of Nursing"/>
  </r>
  <r>
    <n v="82472849"/>
    <s v="Whitney"/>
    <s v="Harrison"/>
    <s v="whitneyscott.harrison@calbaptist.edu"/>
    <s v="California Baptist University"/>
    <d v="2026-04-07T08:41:00"/>
    <d v="2026-04-07T11:03:00"/>
    <n v="814482"/>
    <s v="Nursing"/>
    <s v="Masters"/>
    <n v="0"/>
    <x v="6"/>
    <s v="School of Nursing"/>
  </r>
  <r>
    <n v="82474879"/>
    <s v="Joshua"/>
    <s v="Rodriguez"/>
    <s v="joshuaa.rodriguez@calbaptist.edu"/>
    <s v="California Baptist University"/>
    <d v="2026-04-07T09:31:00"/>
    <m/>
    <n v="744817"/>
    <s v="Kinesiology, Philosophy"/>
    <s v="Senior"/>
    <n v="0"/>
    <x v="6"/>
    <s v="Double Major / Cross-College"/>
  </r>
  <r>
    <n v="82475192"/>
    <s v="Nicholas"/>
    <s v="Quass"/>
    <s v="nicholas.quass@calbaptist.edu"/>
    <s v="California Baptist University"/>
    <d v="2026-04-07T09:39:00"/>
    <d v="2026-04-07T11:22:00"/>
    <n v="691190"/>
    <s v="Nursing"/>
    <s v="Senior"/>
    <n v="0"/>
    <x v="6"/>
    <s v="School of Nursing"/>
  </r>
  <r>
    <n v="82475702"/>
    <s v="Alexander"/>
    <s v="Bungalon"/>
    <s v="alexander.bungalon@calbaptist.edu"/>
    <s v="California Baptist University"/>
    <d v="2026-04-07T09:54:00"/>
    <d v="2026-04-07T11:09:00"/>
    <n v="813309"/>
    <s v="Public Health"/>
    <s v="Masters"/>
    <n v="0"/>
    <x v="6"/>
    <s v="School of Health Science"/>
  </r>
  <r>
    <n v="82477895"/>
    <s v="Amazia"/>
    <s v="David"/>
    <s v="amazia.david@calbaptist.edu"/>
    <s v="California Baptist University"/>
    <d v="2026-04-07T10:46:00"/>
    <d v="2026-04-07T11:08:00"/>
    <n v="791199"/>
    <s v="Health Science"/>
    <s v="Sophomore"/>
    <n v="0"/>
    <x v="6"/>
    <s v="School of Health Science"/>
  </r>
  <r>
    <n v="82478469"/>
    <s v="Stephanie"/>
    <s v="Garcia"/>
    <s v="stephanie.garcia10@calbaptist.edu"/>
    <s v="California Baptist University"/>
    <m/>
    <d v="2026-04-07T10:59:00"/>
    <n v="792380"/>
    <s v="Speech Lang Pathology"/>
    <s v="Masters"/>
    <n v="0"/>
    <x v="6"/>
    <s v="School of Health Science"/>
  </r>
  <r>
    <n v="82478484"/>
    <s v="Gabriel"/>
    <s v="Alvarado"/>
    <s v="gabrielisai.alvarado@calbaptist.edu"/>
    <s v="California Baptist University"/>
    <m/>
    <d v="2026-04-07T11:00:00"/>
    <n v="758657"/>
    <s v="Nursing"/>
    <s v="Junior"/>
    <n v="0"/>
    <x v="6"/>
    <s v="School of Nursing"/>
  </r>
  <r>
    <n v="82478488"/>
    <s v="Sergio"/>
    <s v="Jimenez"/>
    <s v="sergioalexander.jimenez@calbaptist.edu"/>
    <s v="California Baptist University"/>
    <m/>
    <d v="2026-04-07T11:00:00"/>
    <n v="763526"/>
    <s v="Nursing"/>
    <s v="Senior"/>
    <n v="0"/>
    <x v="6"/>
    <s v="School of Nursing"/>
  </r>
  <r>
    <n v="82478499"/>
    <s v="Katherine"/>
    <s v="Korolev"/>
    <s v="katherine.korolev@calbaptist.edu"/>
    <s v="California Baptist University"/>
    <m/>
    <d v="2026-04-07T11:00:00"/>
    <n v="781397"/>
    <s v="Healthcare Admin"/>
    <s v="Senior"/>
    <n v="0"/>
    <x v="6"/>
    <s v="School of Health Science"/>
  </r>
  <r>
    <n v="82478513"/>
    <s v="Destiny"/>
    <s v="Thomas"/>
    <s v="destinyunique.thomas@calbaptist.edu"/>
    <s v="California Baptist University"/>
    <m/>
    <d v="2026-04-07T11:01:00"/>
    <n v="765491"/>
    <s v="Pre-Nursing Curriculum, Health &amp; Human Sciences"/>
    <s v="Senior"/>
    <n v="0"/>
    <x v="6"/>
    <s v="Double Major / Cross-College"/>
  </r>
  <r>
    <n v="82478527"/>
    <s v="Mary"/>
    <s v="Goebel"/>
    <s v="maryeleeselynn.goebel@calbaptist.edu"/>
    <s v="California Baptist University"/>
    <m/>
    <d v="2026-04-07T11:01:00"/>
    <n v="743468"/>
    <s v="Nursing"/>
    <s v="Alumni"/>
    <n v="0"/>
    <x v="6"/>
    <s v="School of Nursing"/>
  </r>
  <r>
    <n v="82478643"/>
    <s v="Thais"/>
    <s v="Olvera"/>
    <s v="thaisalexa.olvera@calbaptist.edu"/>
    <s v="California Baptist University"/>
    <m/>
    <d v="2026-04-07T11:03:00"/>
    <n v="740361"/>
    <s v="Nursing"/>
    <s v="Senior"/>
    <n v="0"/>
    <x v="6"/>
    <s v="School of Nursing"/>
  </r>
  <r>
    <n v="82478731"/>
    <s v="Evelin"/>
    <s v="Bahena"/>
    <s v="evelinalicia.bahena@calbaptist.edu"/>
    <s v="California Baptist University"/>
    <m/>
    <d v="2026-04-07T11:05:00"/>
    <n v="729879"/>
    <s v="Nursing"/>
    <s v="Senior"/>
    <n v="0"/>
    <x v="6"/>
    <s v="School of Nursing"/>
  </r>
  <r>
    <n v="82478748"/>
    <s v="Jailene"/>
    <s v="Lavandera"/>
    <s v="jailene.lavandera@calbaptist.edu"/>
    <s v="California Baptist University"/>
    <m/>
    <d v="2026-04-07T11:05:00"/>
    <n v="763986"/>
    <s v="Nursing"/>
    <s v="Senior"/>
    <n v="0"/>
    <x v="6"/>
    <s v="School of Nursing"/>
  </r>
  <r>
    <n v="82478964"/>
    <s v="Ashley"/>
    <s v="Chavez"/>
    <s v="ashleymichell.chavez@calbaptist.edu"/>
    <s v="California Baptist University"/>
    <m/>
    <d v="2026-04-07T11:07:00"/>
    <n v="723025"/>
    <s v="Nursing"/>
    <s v="Alumni"/>
    <n v="0"/>
    <x v="6"/>
    <s v="School of Nursing"/>
  </r>
  <r>
    <n v="82478981"/>
    <s v="Sofia"/>
    <s v="Warren"/>
    <s v="sofiaf.warren@calbaptist.edu"/>
    <s v="California Baptist University"/>
    <m/>
    <d v="2026-04-07T11:08:00"/>
    <n v="757246"/>
    <s v="Exercise Science"/>
    <s v="Senior"/>
    <n v="0"/>
    <x v="6"/>
    <s v="School of Health Science"/>
  </r>
  <r>
    <n v="82479071"/>
    <s v="Lily"/>
    <s v="LoSchiavo"/>
    <s v="lilyg.loschiavo@calbaptist.edu"/>
    <s v="California Baptist University"/>
    <m/>
    <d v="2026-04-07T11:10:00"/>
    <n v="758936"/>
    <s v="Nursing"/>
    <s v="Senior"/>
    <n v="0"/>
    <x v="6"/>
    <s v="School of Nursing"/>
  </r>
  <r>
    <n v="82479077"/>
    <s v="Joan"/>
    <s v="Kim"/>
    <s v="joan.kim@calbaptist.edu"/>
    <s v="California Baptist University"/>
    <m/>
    <d v="2026-04-07T11:10:00"/>
    <n v="794585"/>
    <s v="Speech Lang Pathology"/>
    <s v="Masters"/>
    <n v="0"/>
    <x v="6"/>
    <s v="School of Health Science"/>
  </r>
  <r>
    <n v="82479129"/>
    <s v="Isaac"/>
    <s v="Mejia"/>
    <s v="isaac.mejia@calbaptist.edu"/>
    <s v="California Baptist University"/>
    <m/>
    <d v="2026-04-07T11:12:00"/>
    <n v="761172"/>
    <s v="Biomedical Sciences"/>
    <s v="Senior"/>
    <n v="0"/>
    <x v="6"/>
    <s v="School of Health Science"/>
  </r>
  <r>
    <n v="82479177"/>
    <s v="Britney"/>
    <s v="Galan"/>
    <s v="britneytatiana.galan@calbaptist.edu"/>
    <s v="California Baptist University"/>
    <m/>
    <d v="2026-04-07T11:14:00"/>
    <n v="702658"/>
    <s v="Nursing"/>
    <s v="Alumni"/>
    <n v="0"/>
    <x v="6"/>
    <s v="School of Nursing"/>
  </r>
  <r>
    <n v="82479257"/>
    <s v="Christopher"/>
    <s v="Green Jr"/>
    <s v="christopherllewellyn.greenjr@calbaptist.edu"/>
    <s v="California Baptist University"/>
    <m/>
    <d v="2026-04-07T11:16:00"/>
    <n v="724489"/>
    <s v="Nursing"/>
    <s v="Senior"/>
    <n v="0"/>
    <x v="6"/>
    <s v="School of Nursing"/>
  </r>
  <r>
    <n v="82480680"/>
    <s v="Janine"/>
    <s v="Radoc"/>
    <s v="jcradoc@gmail.com"/>
    <s v="California Baptist University"/>
    <m/>
    <d v="2026-04-07T11:36:00"/>
    <n v="470365"/>
    <s v="Business Administration"/>
    <s v="Alumni"/>
    <n v="0"/>
    <x v="6"/>
    <s v="School of Business"/>
  </r>
  <r>
    <n v="82480968"/>
    <s v="Debbie"/>
    <s v="Dubon"/>
    <s v="debbie.dubon@calbaptist.edu"/>
    <s v="California Baptist University"/>
    <m/>
    <d v="2026-04-07T11:58:00"/>
    <n v="770750"/>
    <s v="Nursing"/>
    <s v="Senior"/>
    <n v="0"/>
    <x v="6"/>
    <s v="School of Nursing"/>
  </r>
  <r>
    <n v="82480984"/>
    <s v="Mia"/>
    <s v="Ahulau"/>
    <s v="miadestiny.ahulau@calbaptist.edu"/>
    <s v="California Baptist University"/>
    <m/>
    <d v="2026-04-07T11:58:00"/>
    <n v="777675"/>
    <s v="Health Science"/>
    <s v="Junior"/>
    <n v="0"/>
    <x v="6"/>
    <s v="School of Health Science"/>
  </r>
  <r>
    <n v="82481202"/>
    <s v="Joseph"/>
    <s v="Erdodi"/>
    <s v="joseph.erdodi@calbaptist.edu"/>
    <s v="California Baptist University"/>
    <m/>
    <d v="2026-04-07T12:13:00"/>
    <n v="795953"/>
    <s v="Kinesiology"/>
    <s v="Junior"/>
    <n v="0"/>
    <x v="6"/>
    <s v="School of Health Science"/>
  </r>
  <r>
    <n v="82481227"/>
    <s v="Miryam"/>
    <s v="Sayes"/>
    <s v="miryammariokaisergeorge.sayes@calbaptist.edu"/>
    <s v="California Baptist University"/>
    <m/>
    <d v="2026-04-07T12:14:00"/>
    <n v="761124"/>
    <s v="Nursing"/>
    <s v="Senior"/>
    <n v="0"/>
    <x v="6"/>
    <s v="School of Nursing"/>
  </r>
  <r>
    <n v="82481235"/>
    <s v="Andrew"/>
    <s v="Ramos"/>
    <s v="andrew.ramos@calbaptist.edu"/>
    <s v="California Baptist University"/>
    <m/>
    <d v="2026-04-07T12:14:00"/>
    <n v="736541"/>
    <s v="Nursing"/>
    <s v="Senior"/>
    <n v="0"/>
    <x v="6"/>
    <s v="School of Nursing"/>
  </r>
  <r>
    <n v="82481261"/>
    <s v="Ruth"/>
    <s v="Lee"/>
    <s v="ruthsamen.lee@calbaptist.edu"/>
    <s v="California Baptist University"/>
    <m/>
    <d v="2026-04-07T12:15:00"/>
    <n v="723917"/>
    <s v="Speech Lang Pathology"/>
    <s v="Masters"/>
    <n v="0"/>
    <x v="6"/>
    <s v="School of Health Science"/>
  </r>
  <r>
    <n v="82481280"/>
    <s v="Kristel"/>
    <s v="Mano"/>
    <s v="kristel.mano@calbaptist.edu"/>
    <s v="California Baptist University"/>
    <m/>
    <d v="2026-04-07T12:15:00"/>
    <n v="770823"/>
    <s v="Nursing"/>
    <s v="Senior"/>
    <n v="0"/>
    <x v="6"/>
    <s v="School of Nursing"/>
  </r>
  <r>
    <n v="82481286"/>
    <s v="Hailey"/>
    <s v="Taylor"/>
    <s v="haileym.taylor@calbaptist.edu"/>
    <s v="California Baptist University"/>
    <m/>
    <d v="2026-04-07T12:15:00"/>
    <n v="789280"/>
    <s v="Nursing"/>
    <s v="Senior"/>
    <n v="0"/>
    <x v="6"/>
    <s v="School of Nursing"/>
  </r>
  <r>
    <n v="82481301"/>
    <s v="Emily"/>
    <s v="Fuqua"/>
    <s v="emilyelizabeth.fuqua@calbaptist.edu"/>
    <s v="California Baptist University"/>
    <m/>
    <d v="2026-04-07T12:16:00"/>
    <n v="769005"/>
    <s v="Kinesiology"/>
    <s v="Senior"/>
    <n v="0"/>
    <x v="6"/>
    <s v="School of Health Science"/>
  </r>
  <r>
    <n v="82481310"/>
    <s v="Giselle"/>
    <s v="Ayala"/>
    <s v="gisellenicole.ayala@calbaptist.edu"/>
    <s v="California Baptist University"/>
    <m/>
    <d v="2026-04-07T12:16:00"/>
    <n v="805681"/>
    <s v="Pre-Nursing Curriculum, Health &amp; Human Sciences"/>
    <s v="Freshman"/>
    <n v="0"/>
    <x v="6"/>
    <s v="Double Major / Cross-College"/>
  </r>
  <r>
    <n v="82481352"/>
    <s v="Victoria"/>
    <s v="Watts"/>
    <s v="victoriak.watts@calbaptist.edu"/>
    <s v="California Baptist University"/>
    <m/>
    <d v="2026-04-07T12:18:00"/>
    <n v="778508"/>
    <s v="Exercise Science"/>
    <s v="Junior"/>
    <n v="0"/>
    <x v="6"/>
    <s v="School of Health Science"/>
  </r>
  <r>
    <n v="82481360"/>
    <s v="Victor"/>
    <s v="Salgado"/>
    <s v="victorisaac.salgado@calbaptist.edu"/>
    <s v="California Baptist University"/>
    <m/>
    <d v="2026-04-07T12:18:00"/>
    <n v="765171"/>
    <s v="Social Work"/>
    <s v="Masters"/>
    <n v="0"/>
    <x v="6"/>
    <s v="School of Behavioral and Social Sciences"/>
  </r>
  <r>
    <n v="82481382"/>
    <s v="Shruti"/>
    <s v="Pathak"/>
    <s v="shruti.pathak@calbaptist.edu"/>
    <s v="California Baptist University"/>
    <m/>
    <d v="2026-04-07T12:19:00"/>
    <n v="807308"/>
    <s v="Kinesiology"/>
    <s v="Masters"/>
    <n v="0"/>
    <x v="6"/>
    <s v="School of Health Science"/>
  </r>
  <r>
    <n v="82481387"/>
    <s v="Samriddhi Sudhanshu"/>
    <s v="Agarwal"/>
    <s v="samriddhisudhanshu.agarwal@calbaptist.edu"/>
    <s v="California Baptist University"/>
    <m/>
    <d v="2026-04-07T12:19:00"/>
    <n v="797843"/>
    <s v="Counseling Psychology"/>
    <s v="Masters"/>
    <n v="0"/>
    <x v="6"/>
    <s v="School of Behavioral and Social Sciences"/>
  </r>
  <r>
    <n v="82481403"/>
    <s v="Lauren"/>
    <s v="Hoang"/>
    <s v="laurenpeitzu.hoang@calbaptist.edu"/>
    <s v="California Baptist University"/>
    <m/>
    <d v="2026-04-07T12:20:00"/>
    <n v="803631"/>
    <s v="Biomedical Sciences"/>
    <s v="Freshman"/>
    <n v="0"/>
    <x v="6"/>
    <s v="School of Health Science"/>
  </r>
  <r>
    <n v="82481418"/>
    <s v="Deborah"/>
    <s v="Muganza"/>
    <s v="deborahmusao.muganza@calbaptist.edu"/>
    <s v="California Baptist University"/>
    <m/>
    <d v="2026-04-07T12:20:00"/>
    <n v="791559"/>
    <s v="Biomedical Engineering"/>
    <s v="Senior"/>
    <n v="0"/>
    <x v="6"/>
    <s v="School of Engineering"/>
  </r>
  <r>
    <n v="82482210"/>
    <s v="Thomas"/>
    <s v="De La Vega"/>
    <s v="thomas.delavega@calbaptist.edu"/>
    <s v="California Baptist University"/>
    <m/>
    <d v="2026-04-07T12:46:00"/>
    <n v="771844"/>
    <s v="Electrical/Computer Engr"/>
    <s v="Senior"/>
    <n v="0"/>
    <x v="6"/>
    <s v="Double Major / Cross-College"/>
  </r>
  <r>
    <n v="82482280"/>
    <s v="Christelle"/>
    <s v="Johou Tchafa"/>
    <s v="christellelarissa.johoutchafa@calbaptist.edu"/>
    <s v="California Baptist University"/>
    <m/>
    <d v="2026-04-07T12:49:00"/>
    <n v="729349"/>
    <s v="Biomedical Sciences"/>
    <s v="Alumni"/>
    <n v="0"/>
    <x v="6"/>
    <s v="School of Health Science"/>
  </r>
  <r>
    <n v="81549705"/>
    <s v="Md Naveed"/>
    <s v="Ahmed"/>
    <s v="mdnaveed.ahmed@calbaptist.edu"/>
    <s v="California Baptist University"/>
    <d v="2026-02-17T16:49:00"/>
    <d v="2026-04-15T13:17:00"/>
    <n v="796963"/>
    <s v="Information Tech Mgmt"/>
    <s v="Alumni"/>
    <n v="0"/>
    <x v="7"/>
    <s v="School of Business"/>
  </r>
  <r>
    <n v="81629307"/>
    <s v="TeAnna"/>
    <s v="Bermudez"/>
    <s v="teannamarie.bermudez@calbaptist.edu"/>
    <s v="California Baptist University"/>
    <d v="2026-02-19T13:48:00"/>
    <d v="2026-04-15T13:05:00"/>
    <n v="725845"/>
    <s v="Counseling Psychology"/>
    <s v="Alumni"/>
    <n v="0"/>
    <x v="7"/>
    <s v="School of Behavioral and Social Sciences"/>
  </r>
  <r>
    <n v="81740138"/>
    <s v="Lacey"/>
    <s v="Thibodeaux"/>
    <s v="laceylyn.thibodeaux@calbaptist.edu"/>
    <s v="California Baptist University"/>
    <d v="2026-02-24T13:42:00"/>
    <d v="2026-04-15T13:48:00"/>
    <n v="780291"/>
    <s v="Aviation Management"/>
    <s v="Senior"/>
    <n v="0"/>
    <x v="7"/>
    <s v="School of Engineering"/>
  </r>
  <r>
    <n v="81970751"/>
    <s v="Alyssa"/>
    <s v="Malinowski"/>
    <s v="alyssataylor.malinowski@calbaptist.edu"/>
    <s v="California Baptist University"/>
    <d v="2026-03-04T18:42:00"/>
    <d v="2026-04-15T13:09:00"/>
    <n v="790865"/>
    <s v="Business Administration"/>
    <s v="Junior"/>
    <n v="0"/>
    <x v="7"/>
    <s v="School of Business"/>
  </r>
  <r>
    <n v="82157123"/>
    <s v="Matthew"/>
    <s v="Marks"/>
    <s v="matthewb.marks@calbaptist.edu"/>
    <s v="California Baptist University"/>
    <d v="2026-03-17T18:14:00"/>
    <d v="2026-04-15T13:13:00"/>
    <n v="761886"/>
    <s v="Business Administration"/>
    <s v="Senior"/>
    <n v="0"/>
    <x v="7"/>
    <s v="School of Business"/>
  </r>
  <r>
    <n v="82244808"/>
    <s v="Musaib"/>
    <s v="Kamil"/>
    <s v="musaib.kamil@calbaptist.edu"/>
    <s v="California Baptist University"/>
    <d v="2026-03-23T16:38:00"/>
    <d v="2026-04-15T14:15:00"/>
    <n v="801768"/>
    <s v="Forensic Psychology"/>
    <s v="Masters"/>
    <n v="0"/>
    <x v="7"/>
    <s v="School of Behavioral and Social Sciences"/>
  </r>
  <r>
    <n v="82274935"/>
    <s v="Kip"/>
    <s v="Park"/>
    <s v="kipung.park@calbaptist.edu"/>
    <s v="California Baptist University"/>
    <d v="2026-03-24T19:31:00"/>
    <d v="2026-04-15T14:20:00"/>
    <n v="779407"/>
    <s v="Computer Science"/>
    <s v="Senior"/>
    <n v="0"/>
    <x v="7"/>
    <s v="School of Engineering"/>
  </r>
  <r>
    <n v="82327025"/>
    <s v="Eduardo"/>
    <s v="Flores"/>
    <s v="eduardodaniel.flores@calbaptist.edu"/>
    <s v="California Baptist University"/>
    <d v="2026-03-26T19:47:00"/>
    <d v="2026-04-15T14:03:00"/>
    <n v="814869"/>
    <s v="Business Administration"/>
    <s v="Masters"/>
    <n v="0"/>
    <x v="7"/>
    <s v="School of Business"/>
  </r>
  <r>
    <n v="82343543"/>
    <s v="Kyla"/>
    <s v="Cutler"/>
    <s v="kyla.cutler@calbaptist.edu"/>
    <s v="California Baptist University"/>
    <d v="2026-03-28T14:25:00"/>
    <d v="2026-04-15T13:18:00"/>
    <n v="786834"/>
    <s v="Health Science"/>
    <s v="Sophomore"/>
    <n v="0"/>
    <x v="7"/>
    <s v="School of Health Science"/>
  </r>
  <r>
    <n v="82365670"/>
    <s v="Michael"/>
    <s v="Baik"/>
    <s v="michaelsueng.baik@calbaptist.edu"/>
    <s v="California Baptist University"/>
    <d v="2026-03-30T17:07:00"/>
    <d v="2026-04-15T12:57:00"/>
    <n v="812116"/>
    <s v="Education"/>
    <s v="Masters"/>
    <n v="0"/>
    <x v="7"/>
    <s v="School of Education"/>
  </r>
  <r>
    <n v="82368114"/>
    <s v="Fernando"/>
    <s v="Mancera"/>
    <s v="fernandoandrey.mancera@calbaptist.edu"/>
    <s v="California Baptist University"/>
    <d v="2026-03-30T21:00:00"/>
    <d v="2026-04-15T14:16:00"/>
    <n v="791599"/>
    <s v="Actuarial Science, Christian Studies"/>
    <s v="Sophomore"/>
    <n v="0"/>
    <x v="7"/>
    <s v="Double Major / Cross-College"/>
  </r>
  <r>
    <n v="82373710"/>
    <s v="Stephanie"/>
    <s v="Duttera"/>
    <s v="stephaniemarie.duttera@calbaptist.edu"/>
    <s v="California Baptist University"/>
    <d v="2026-03-31T09:00:00"/>
    <d v="2026-04-15T13:06:00"/>
    <n v="773692"/>
    <s v="Business Administration"/>
    <s v="Senior"/>
    <n v="0"/>
    <x v="7"/>
    <s v="School of Business"/>
  </r>
  <r>
    <n v="82377340"/>
    <s v="Lakiysha"/>
    <s v="Ballard"/>
    <s v="lakiysharene.ballard@calbaptist.edu"/>
    <s v="California Baptist University"/>
    <d v="2026-03-31T10:41:00"/>
    <d v="2026-04-15T13:02:00"/>
    <n v="746652"/>
    <s v="Counseling Psychology"/>
    <s v="Masters"/>
    <n v="0"/>
    <x v="7"/>
    <s v="School of Behavioral and Social Sciences"/>
  </r>
  <r>
    <n v="82378332"/>
    <s v="Karla"/>
    <s v="Lozano"/>
    <s v="karla.lozano@calbaptist.edu"/>
    <s v="California Baptist University"/>
    <d v="2026-03-31T11:09:00"/>
    <d v="2026-04-15T13:43:00"/>
    <n v="782957"/>
    <s v="School Psychology"/>
    <s v="Masters"/>
    <n v="0"/>
    <x v="7"/>
    <s v="School of Behavioral and Social Sciences"/>
  </r>
  <r>
    <n v="82382838"/>
    <s v="John"/>
    <s v="Frazier"/>
    <s v="johnderrick.frazier@calbaptist.edu"/>
    <s v="California Baptist University"/>
    <d v="2026-03-31T13:16:00"/>
    <d v="2026-04-15T12:58:00"/>
    <n v="750254"/>
    <s v="Public Administration"/>
    <s v="Masters"/>
    <n v="0"/>
    <x v="7"/>
    <s v="School of Arts and Sciences"/>
  </r>
  <r>
    <n v="82388408"/>
    <s v="Caleb"/>
    <s v="Smalley"/>
    <s v="calebr.smalley@calbaptist.edu"/>
    <s v="California Baptist University"/>
    <d v="2026-03-31T18:18:00"/>
    <d v="2026-04-15T13:13:00"/>
    <n v="784430"/>
    <s v="Graphic Design &amp; Vis Exp, Christian Studies"/>
    <s v="Junior"/>
    <n v="0"/>
    <x v="7"/>
    <s v="Double Major / Cross-College"/>
  </r>
  <r>
    <n v="82390259"/>
    <s v="Jesi"/>
    <s v="Zavala"/>
    <s v="jesi.zavala@calbaptist.edu"/>
    <s v="California Baptist University"/>
    <d v="2026-03-31T22:55:00"/>
    <d v="2026-04-15T14:04:00"/>
    <n v="797370"/>
    <s v="Psychology"/>
    <s v="Senior"/>
    <n v="0"/>
    <x v="7"/>
    <s v="School of Behavioral and Social Sciences"/>
  </r>
  <r>
    <n v="82395141"/>
    <s v="Jisauri"/>
    <s v="Duarte"/>
    <s v="jisauriivan.duarte@calbaptist.edu"/>
    <s v="California Baptist University"/>
    <d v="2026-04-01T08:26:00"/>
    <d v="2026-04-15T13:30:00"/>
    <n v="773295"/>
    <s v="Construction Management"/>
    <s v="Junior"/>
    <n v="0"/>
    <x v="7"/>
    <s v="School of Engineering"/>
  </r>
  <r>
    <n v="82395364"/>
    <s v="Brayden"/>
    <s v="Shumate"/>
    <s v="braydenjohn.shumate@calbaptist.edu"/>
    <s v="California Baptist University"/>
    <d v="2026-04-01T08:32:00"/>
    <d v="2026-04-15T13:27:00"/>
    <n v="788185"/>
    <s v="Criminal Justice"/>
    <s v="Senior"/>
    <n v="0"/>
    <x v="7"/>
    <s v="School of Arts and Sciences"/>
  </r>
  <r>
    <n v="82399211"/>
    <s v="Damini Victoria"/>
    <s v="Law Ghanshyani"/>
    <s v="daminivictoria.lawghanshyani@calbaptist.edu"/>
    <s v="California Baptist University"/>
    <d v="2026-04-01T10:07:00"/>
    <d v="2026-04-15T13:51:00"/>
    <n v="764365"/>
    <s v="Graphic Design &amp; Vis Exp"/>
    <s v="Senior"/>
    <n v="0"/>
    <x v="7"/>
    <s v="School of Architecture, Visual Arts, and Design"/>
  </r>
  <r>
    <n v="82405024"/>
    <s v="Jeremy"/>
    <s v="Cheng"/>
    <s v="jeremyethan.cheng@calbaptist.edu"/>
    <s v="California Baptist University"/>
    <d v="2026-04-01T11:54:00"/>
    <d v="2026-04-15T13:21:00"/>
    <n v="761449"/>
    <s v="Creative Writing"/>
    <s v="Senior"/>
    <n v="0"/>
    <x v="7"/>
    <s v="School of Arts and Sciences"/>
  </r>
  <r>
    <n v="82415612"/>
    <s v="Ryan"/>
    <s v="Vang"/>
    <s v="ryant.vang@calbaptist.edu"/>
    <s v="California Baptist University"/>
    <d v="2026-04-01T21:07:00"/>
    <d v="2026-04-15T13:02:00"/>
    <n v="775664"/>
    <s v="Mechanical Engineering"/>
    <s v="Junior"/>
    <n v="0"/>
    <x v="7"/>
    <s v="School of Engineering"/>
  </r>
  <r>
    <n v="82442371"/>
    <s v="Robert"/>
    <s v="Reveles"/>
    <s v="robert.reveles@calbaptist.edu"/>
    <s v="California Baptist University"/>
    <d v="2026-04-03T21:11:00"/>
    <d v="2026-04-15T13:26:00"/>
    <n v="795336"/>
    <s v="Counseling Psychology"/>
    <s v="Masters"/>
    <n v="0"/>
    <x v="7"/>
    <s v="School of Behavioral and Social Sciences"/>
  </r>
  <r>
    <n v="82473338"/>
    <s v="Drew"/>
    <s v="Harris"/>
    <s v="andrewc.harris@calbaptist.edu"/>
    <s v="California Baptist University"/>
    <d v="2026-04-07T08:56:00"/>
    <d v="2026-04-15T13:25:00"/>
    <n v="772589"/>
    <s v="Mechanical Engineering"/>
    <s v="Senior"/>
    <n v="0"/>
    <x v="7"/>
    <s v="School of Engineering"/>
  </r>
  <r>
    <n v="82505651"/>
    <s v="Julio"/>
    <s v="Renteria"/>
    <s v="julio.renteria@calbaptist.edu"/>
    <s v="California Baptist University"/>
    <d v="2026-04-08T12:24:00"/>
    <d v="2026-04-15T13:00:00"/>
    <n v="789992"/>
    <s v="Business Administration"/>
    <s v="Alumni"/>
    <n v="0"/>
    <x v="7"/>
    <s v="School of Business"/>
  </r>
  <r>
    <n v="82510395"/>
    <s v="Joshua"/>
    <s v="LoSchiavo"/>
    <s v="joshua.loschiavo@calbaptist.edu"/>
    <s v="California Baptist University"/>
    <d v="2026-04-08T14:52:00"/>
    <d v="2026-04-15T13:05:00"/>
    <n v="764308"/>
    <s v="Business Administration"/>
    <s v="Senior"/>
    <n v="0"/>
    <x v="7"/>
    <s v="School of Business"/>
  </r>
  <r>
    <n v="82515645"/>
    <s v="Aubrey"/>
    <s v="Montoya"/>
    <s v="aubreymarie.montoya@calbaptist.edu"/>
    <s v="California Baptist University"/>
    <d v="2026-04-08T22:39:00"/>
    <d v="2026-04-15T12:58:00"/>
    <n v="783499"/>
    <s v="Illustration"/>
    <s v="Junior"/>
    <n v="0"/>
    <x v="7"/>
    <s v="School of Architecture, Visual Arts, and Design"/>
  </r>
  <r>
    <n v="82536141"/>
    <s v="Wera"/>
    <s v="Agasaro"/>
    <s v="wera.agasaro@calbaptist.edu"/>
    <s v="California Baptist University"/>
    <d v="2026-04-09T18:29:00"/>
    <d v="2026-04-15T13:36:00"/>
    <n v="795016"/>
    <s v="Indstrl Organiztnl Psych"/>
    <s v="Masters"/>
    <n v="0"/>
    <x v="7"/>
    <s v="School of Behavioral and Social Sciences"/>
  </r>
  <r>
    <n v="82549340"/>
    <s v="Josiah"/>
    <s v="Berryman"/>
    <s v="josiah.berryman@calbaptist.edu"/>
    <s v="California Baptist University"/>
    <d v="2026-04-11T11:23:00"/>
    <d v="2026-04-15T14:40:00"/>
    <n v="802823"/>
    <s v="Mechanical Engineering"/>
    <s v="Sophomore"/>
    <n v="0"/>
    <x v="7"/>
    <s v="School of Engineering"/>
  </r>
  <r>
    <n v="82552886"/>
    <s v="Liliana"/>
    <s v="Leaman"/>
    <s v="lilianaj.leaman@calbaptist.edu"/>
    <s v="California Baptist University"/>
    <d v="2026-04-12T15:49:00"/>
    <d v="2026-04-15T14:02:00"/>
    <n v="775375"/>
    <s v="Mechanical Engineering"/>
    <s v="Senior"/>
    <n v="0"/>
    <x v="7"/>
    <s v="School of Engineering"/>
  </r>
  <r>
    <n v="82567636"/>
    <s v="Richard"/>
    <s v="Iniguez"/>
    <s v="richard.iniguez@calbaptist.edu"/>
    <s v="California Baptist University"/>
    <d v="2026-04-13T13:57:00"/>
    <d v="2026-04-15T13:05:00"/>
    <n v="785060"/>
    <s v="Accounting"/>
    <s v="Sophomore"/>
    <n v="0"/>
    <x v="7"/>
    <s v="School of Business"/>
  </r>
  <r>
    <n v="82569423"/>
    <s v="Jessalyn"/>
    <s v="Qualls"/>
    <s v="jessalyndawn.qualls@calbaptist.edu"/>
    <s v="California Baptist University"/>
    <d v="2026-04-13T15:44:00"/>
    <d v="2026-04-15T13:23:00"/>
    <n v="789885"/>
    <s v="Creative Writing"/>
    <s v="Sophomore"/>
    <n v="0"/>
    <x v="7"/>
    <s v="School of Arts and Sciences"/>
  </r>
  <r>
    <n v="82579233"/>
    <s v="Donavin"/>
    <s v="Tuiteleleapaga"/>
    <s v="donavinsimi.tuiteleleapaga@calbaptist.edu"/>
    <s v="California Baptist University"/>
    <d v="2026-04-14T09:56:00"/>
    <d v="2026-04-15T13:42:00"/>
    <n v="392056"/>
    <s v="Information Tech Mgmt"/>
    <s v="Masters"/>
    <n v="0"/>
    <x v="7"/>
    <s v="School of Business"/>
  </r>
  <r>
    <n v="82579695"/>
    <s v="Andrew"/>
    <s v="Johnstone"/>
    <s v="andrew.johnstone@calbaptist.edu"/>
    <s v="California Baptist University"/>
    <d v="2026-04-14T10:05:00"/>
    <d v="2026-04-15T12:57:00"/>
    <n v="778444"/>
    <s v="Electrical/Computer Engr"/>
    <s v="Senior"/>
    <n v="0"/>
    <x v="7"/>
    <s v="Double Major / Cross-College"/>
  </r>
  <r>
    <n v="82579758"/>
    <s v="Cheyenne"/>
    <s v="Webster-Leyva"/>
    <s v="cheyenner.websterleyva@calbaptist.edu"/>
    <s v="California Baptist University"/>
    <d v="2026-04-14T10:06:00"/>
    <d v="2026-04-15T13:56:00"/>
    <n v="795335"/>
    <s v="Counseling Psychology"/>
    <s v="Masters"/>
    <n v="0"/>
    <x v="7"/>
    <s v="School of Behavioral and Social Sciences"/>
  </r>
  <r>
    <n v="82582047"/>
    <s v="Izabel"/>
    <s v="Franco"/>
    <s v="izabelamaris.franco@calbaptist.edu"/>
    <s v="California Baptist University"/>
    <d v="2026-04-14T11:10:00"/>
    <d v="2026-04-15T13:11:00"/>
    <n v="777480"/>
    <s v="Christian Studies, Spanish"/>
    <s v="Senior"/>
    <n v="0"/>
    <x v="7"/>
    <s v="Double Major / Cross-College"/>
  </r>
  <r>
    <n v="82586530"/>
    <s v="Emely"/>
    <s v="Fajardo"/>
    <s v="emelyavigail.fajardo@calbaptist.edu"/>
    <s v="California Baptist University"/>
    <d v="2026-04-14T13:21:00"/>
    <d v="2026-04-15T13:01:00"/>
    <n v="798810"/>
    <s v="Criminal Justice"/>
    <s v="Freshman"/>
    <n v="0"/>
    <x v="7"/>
    <s v="School of Arts and Sciences"/>
  </r>
  <r>
    <n v="82587038"/>
    <s v="Erick"/>
    <s v="Hernandez Villarruel"/>
    <s v="erick.hernandezvillarruel@calbaptist.edu"/>
    <s v="California Baptist University"/>
    <d v="2026-04-14T13:43:00"/>
    <d v="2026-04-15T13:45:00"/>
    <n v="763639"/>
    <s v="Political Science, Philosophy"/>
    <s v="Senior"/>
    <n v="0"/>
    <x v="7"/>
    <s v="Double Major / Cross-College"/>
  </r>
  <r>
    <n v="82589556"/>
    <s v="Michael"/>
    <s v="Muoio"/>
    <s v="michael.muoio@calbaptist.edu"/>
    <s v="California Baptist University"/>
    <d v="2026-04-14T15:15:00"/>
    <d v="2026-04-15T12:55:00"/>
    <n v="786312"/>
    <s v="Political Science"/>
    <s v="Senior"/>
    <n v="0"/>
    <x v="7"/>
    <s v="School of Arts and Sciences"/>
  </r>
  <r>
    <n v="82591527"/>
    <s v="Nicholas"/>
    <s v="Valle"/>
    <s v="nicholasgraff.valle@calbaptist.edu"/>
    <s v="California Baptist University"/>
    <d v="2026-04-14T16:57:00"/>
    <d v="2026-04-15T13:01:00"/>
    <n v="773647"/>
    <s v="Electrical/Computer Engr"/>
    <s v="Senior"/>
    <n v="0"/>
    <x v="7"/>
    <s v="Double Major / Cross-College"/>
  </r>
  <r>
    <n v="82592220"/>
    <s v="Haneul"/>
    <s v="Kim"/>
    <s v="haneul.kim@calbaptist.edu"/>
    <s v="California Baptist University"/>
    <d v="2026-04-14T17:45:00"/>
    <d v="2026-04-15T14:20:00"/>
    <n v="774117"/>
    <s v="Computer Science"/>
    <s v="Senior"/>
    <n v="0"/>
    <x v="7"/>
    <s v="School of Engineering"/>
  </r>
  <r>
    <n v="82592800"/>
    <s v="Alyssa"/>
    <s v="Garcia"/>
    <s v="alyssanoemi.garcia@calbaptist.edu"/>
    <s v="California Baptist University"/>
    <d v="2026-04-14T19:06:00"/>
    <d v="2026-04-15T13:06:00"/>
    <n v="813662"/>
    <s v="Sociology"/>
    <s v="Junior"/>
    <n v="0"/>
    <x v="7"/>
    <s v="School of Behavioral and Social Sciences"/>
  </r>
  <r>
    <n v="82593093"/>
    <s v="Abigail"/>
    <s v="Bernal"/>
    <s v="abigailgodina.bernal@calbaptist.edu"/>
    <s v="California Baptist University"/>
    <d v="2026-04-14T19:52:00"/>
    <d v="2026-04-15T14:08:00"/>
    <n v="788536"/>
    <s v="Business Administration"/>
    <s v="Junior"/>
    <n v="0"/>
    <x v="7"/>
    <s v="School of Business"/>
  </r>
  <r>
    <n v="82593388"/>
    <s v="Cole"/>
    <s v="Garland"/>
    <s v="colem.garland@calbaptist.edu"/>
    <s v="California Baptist University"/>
    <d v="2026-04-14T20:45:00"/>
    <d v="2026-04-15T12:55:00"/>
    <n v="758312"/>
    <s v="Environmental Science"/>
    <s v="Senior"/>
    <n v="0"/>
    <x v="7"/>
    <s v="School of Arts and Sciences"/>
  </r>
  <r>
    <n v="82593795"/>
    <s v="Rene"/>
    <s v="Sanchez"/>
    <s v="renealexander.sanchez@calbaptist.edu"/>
    <s v="California Baptist University"/>
    <d v="2026-04-14T22:15:00"/>
    <d v="2026-04-15T14:18:00"/>
    <n v="477349"/>
    <s v="Marketing"/>
    <s v="Alumni"/>
    <n v="0"/>
    <x v="7"/>
    <s v="School of Business"/>
  </r>
  <r>
    <n v="82594006"/>
    <s v="Joshua"/>
    <s v="Baeza"/>
    <s v="joshuaalexander.baeza@calbaptist.edu"/>
    <s v="California Baptist University"/>
    <d v="2026-04-14T23:14:00"/>
    <d v="2026-04-15T13:38:00"/>
    <n v="782008"/>
    <s v="Computer Science"/>
    <s v="Senior"/>
    <n v="0"/>
    <x v="7"/>
    <s v="School of Engineering"/>
  </r>
  <r>
    <n v="82602364"/>
    <s v="Shane"/>
    <s v="Sodia"/>
    <s v="shanepatrick.sodia@calbaptist.edu"/>
    <s v="California Baptist University"/>
    <d v="2026-04-15T08:29:00"/>
    <d v="2026-04-15T13:02:00"/>
    <n v="720461"/>
    <s v="Business Administration"/>
    <s v="Senior"/>
    <n v="0"/>
    <x v="7"/>
    <s v="School of Business"/>
  </r>
  <r>
    <n v="82606784"/>
    <s v="Jack"/>
    <s v="Riggs"/>
    <s v="jackezekiel.riggs@calbaptist.edu"/>
    <s v="California Baptist University"/>
    <d v="2026-04-15T09:59:00"/>
    <d v="2026-04-15T13:17:00"/>
    <n v="802063"/>
    <s v="Undeclared"/>
    <s v="Freshman"/>
    <n v="0"/>
    <x v="7"/>
    <s v="Undeclared"/>
  </r>
  <r>
    <n v="82607653"/>
    <s v="Alejandro G."/>
    <s v="Gomez"/>
    <s v="alejandrog.gomez@calbaptist.edu"/>
    <s v="California Baptist University"/>
    <d v="2026-04-15T10:19:00"/>
    <d v="2026-04-15T14:27:00"/>
    <n v="699188"/>
    <s v="Mechanical Engineering"/>
    <s v="Senior"/>
    <n v="0"/>
    <x v="7"/>
    <s v="School of Engineering"/>
  </r>
  <r>
    <n v="82608798"/>
    <s v="Ki-Sang"/>
    <s v="Park"/>
    <s v="kisang.park@calbaptist.edu"/>
    <s v="California Baptist University"/>
    <d v="2026-04-15T10:45:00"/>
    <d v="2026-04-15T14:04:00"/>
    <n v="741454"/>
    <s v="Philosophy, Accounting"/>
    <s v="Sophomore"/>
    <n v="0"/>
    <x v="7"/>
    <s v="Double Major / Cross-College"/>
  </r>
  <r>
    <n v="82609553"/>
    <s v="Christina"/>
    <s v="Cortez"/>
    <s v="christinae.cortez@calbaptist.edu"/>
    <s v="California Baptist University"/>
    <d v="2026-04-15T11:05:00"/>
    <d v="2026-04-15T13:24:00"/>
    <n v="795721"/>
    <s v="Forensic Psychology"/>
    <s v="Masters"/>
    <n v="0"/>
    <x v="7"/>
    <s v="School of Behavioral and Social Sciences"/>
  </r>
  <r>
    <n v="82609890"/>
    <s v="Seyeon"/>
    <s v="Park"/>
    <s v="seyeon.park@calbaptist.edu"/>
    <s v="California Baptist University"/>
    <d v="2026-04-15T11:13:00"/>
    <d v="2026-04-15T13:44:00"/>
    <n v="776473"/>
    <s v="Business Administration, Intercultural Studies"/>
    <s v="Junior"/>
    <n v="0"/>
    <x v="7"/>
    <s v="Double Major / Cross-College"/>
  </r>
  <r>
    <n v="82614501"/>
    <s v="Daniel"/>
    <s v="Miller"/>
    <s v="daniel.miller@calbaptist.edu"/>
    <s v="California Baptist University"/>
    <m/>
    <d v="2026-04-15T12:56:00"/>
    <n v="795125"/>
    <s v="Electrical/Computer Engr"/>
    <s v="Senior"/>
    <n v="0"/>
    <x v="7"/>
    <s v="Double Major / Cross-College"/>
  </r>
  <r>
    <n v="82614523"/>
    <s v="Jacob"/>
    <s v="Wall"/>
    <s v="jacobwall144@gmail.com"/>
    <s v="California Baptist University"/>
    <m/>
    <d v="2026-04-15T12:57:00"/>
    <n v="763831"/>
    <s v="Criminal Justice"/>
    <s v="Alumni"/>
    <n v="0"/>
    <x v="7"/>
    <s v="School of Arts and Sciences"/>
  </r>
  <r>
    <n v="82614720"/>
    <s v="George"/>
    <s v="Orozco"/>
    <s v="george.orozco@calbaptist.edu"/>
    <s v="California Baptist University"/>
    <m/>
    <d v="2026-04-15T13:02:00"/>
    <n v="782047"/>
    <s v="Accounting"/>
    <s v="Junior"/>
    <n v="0"/>
    <x v="7"/>
    <s v="School of Business"/>
  </r>
  <r>
    <n v="82614807"/>
    <s v="Dominic"/>
    <s v="Maldonado"/>
    <s v="dominic.maldonado@calbaptist.edu"/>
    <s v="California Baptist University"/>
    <m/>
    <d v="2026-04-15T13:05:00"/>
    <n v="794117"/>
    <s v="Social Work"/>
    <s v="Masters"/>
    <n v="0"/>
    <x v="7"/>
    <s v="School of Behavioral and Social Sciences"/>
  </r>
  <r>
    <n v="82614912"/>
    <s v="Ami_Somadatta"/>
    <s v="Nhawkar"/>
    <s v="amisomadatta.nhawkar@calbaptist.edu"/>
    <s v="California Baptist University"/>
    <m/>
    <d v="2026-04-15T13:08:00"/>
    <n v="779308"/>
    <s v="Forensic Psychology"/>
    <s v="Masters"/>
    <n v="0"/>
    <x v="7"/>
    <s v="School of Behavioral and Social Sciences"/>
  </r>
  <r>
    <n v="82614927"/>
    <s v="Brenda"/>
    <s v="De La Rocha Beltran"/>
    <s v="bdelarochabeltran@calbaptist.edu"/>
    <s v="California Baptist University"/>
    <m/>
    <d v="2026-04-15T13:09:00"/>
    <n v="767850"/>
    <s v="Business Administration"/>
    <s v="Doctorate"/>
    <n v="0"/>
    <x v="7"/>
    <s v="School of Business"/>
  </r>
  <r>
    <n v="82614984"/>
    <s v="Michael"/>
    <s v="Pettiford"/>
    <s v="michaelxavier.pettiford@calbaptist.edu"/>
    <s v="California Baptist University"/>
    <m/>
    <d v="2026-04-15T13:10:00"/>
    <n v="811242"/>
    <s v="Electrical/Computer Engr"/>
    <s v="Sophomore"/>
    <n v="0"/>
    <x v="7"/>
    <s v="Double Major / Cross-College"/>
  </r>
  <r>
    <n v="82615049"/>
    <s v="Naomi"/>
    <s v="Gipson"/>
    <s v="naomi.gipson@calbaptist.edu"/>
    <s v="California Baptist University"/>
    <m/>
    <d v="2026-04-15T13:12:00"/>
    <n v="795513"/>
    <s v="Sport and Perf Psych"/>
    <s v="Alumni"/>
    <n v="0"/>
    <x v="7"/>
    <s v="School of Behavioral and Social Sciences"/>
  </r>
  <r>
    <n v="82615172"/>
    <s v="Juan"/>
    <s v="Plancarte"/>
    <s v="juanpedro.plancarte@calbaptist.edu"/>
    <s v="California Baptist University"/>
    <m/>
    <d v="2026-04-15T13:18:00"/>
    <n v="712006"/>
    <s v="Social Work"/>
    <s v="Masters"/>
    <n v="0"/>
    <x v="7"/>
    <s v="School of Behavioral and Social Sciences"/>
  </r>
  <r>
    <n v="82615247"/>
    <s v="Karyn"/>
    <s v="Sanner"/>
    <s v="karyntaniya.sanner@calbaptist.edu"/>
    <s v="California Baptist University"/>
    <m/>
    <d v="2026-04-15T13:21:00"/>
    <n v="799462"/>
    <s v="Digital Media Comm"/>
    <s v="Freshman"/>
    <n v="0"/>
    <x v="7"/>
    <s v="School of Arts and Sciences"/>
  </r>
  <r>
    <n v="82615303"/>
    <s v="Justin"/>
    <s v="Wright"/>
    <s v="justinthomas.wright@calbaptist.edu"/>
    <s v="California Baptist University"/>
    <m/>
    <d v="2026-04-15T13:24:00"/>
    <n v="762398"/>
    <s v="Studio Production"/>
    <s v="Senior"/>
    <n v="0"/>
    <x v="7"/>
    <s v="School of Performing Arts"/>
  </r>
  <r>
    <n v="82615315"/>
    <s v="Austin"/>
    <s v="Keisling"/>
    <s v="austinw.keisling@calbaptist.edu"/>
    <s v="California Baptist University"/>
    <m/>
    <d v="2026-04-15T13:24:00"/>
    <n v="608629"/>
    <s v="Entrepreneurship"/>
    <s v="Alumni"/>
    <n v="0"/>
    <x v="7"/>
    <s v="School of Business"/>
  </r>
  <r>
    <n v="82615502"/>
    <s v="Samriddhi Sudhanshu"/>
    <s v="Agarwal"/>
    <s v="samriddhisudhanshu.agarwal@calbaptist.edu"/>
    <s v="California Baptist University"/>
    <m/>
    <d v="2026-04-15T13:30:00"/>
    <n v="797843"/>
    <s v="Counseling Psychology"/>
    <s v="Masters"/>
    <n v="0"/>
    <x v="7"/>
    <s v="School of Behavioral and Social Sciences"/>
  </r>
  <r>
    <n v="82615536"/>
    <s v="Noah"/>
    <s v="Sadler"/>
    <s v="noahsidneyjames.sadler@calbaptist.edu"/>
    <s v="California Baptist University"/>
    <m/>
    <d v="2026-04-15T13:31:00"/>
    <n v="789900"/>
    <s v="Construction Management"/>
    <s v="Sophomore"/>
    <n v="0"/>
    <x v="7"/>
    <s v="School of Engineering"/>
  </r>
  <r>
    <n v="82615637"/>
    <s v="Parker"/>
    <s v="Williams"/>
    <s v="parkerb.williams@calbaptist.edu"/>
    <s v="California Baptist University"/>
    <m/>
    <d v="2026-04-15T13:34:00"/>
    <n v="767166"/>
    <s v="Computer Science"/>
    <s v="Senior"/>
    <n v="0"/>
    <x v="7"/>
    <s v="School of Engineering"/>
  </r>
  <r>
    <n v="82615707"/>
    <s v="Josiab"/>
    <s v="Her"/>
    <s v="josiab.her@calbaptist.edu"/>
    <s v="California Baptist University"/>
    <m/>
    <d v="2026-04-15T13:36:00"/>
    <n v="712885"/>
    <s v="Indstrl Organiztnl Psych"/>
    <s v="Masters"/>
    <n v="0"/>
    <x v="7"/>
    <s v="School of Behavioral and Social Sciences"/>
  </r>
  <r>
    <n v="82615747"/>
    <s v="Daniel"/>
    <s v="Crooks"/>
    <s v="danieljames.crooks@calbaptist.edu"/>
    <s v="California Baptist University"/>
    <m/>
    <d v="2026-04-15T13:37:00"/>
    <n v="768534"/>
    <s v="Computer Science"/>
    <s v="Senior"/>
    <n v="0"/>
    <x v="7"/>
    <s v="School of Engineering"/>
  </r>
  <r>
    <n v="82615773"/>
    <s v="Vincent"/>
    <s v="Morales"/>
    <s v="vincent.morales@calbaptist.edu"/>
    <s v="California Baptist University"/>
    <m/>
    <d v="2026-04-15T13:38:00"/>
    <n v="758849"/>
    <s v="Graphic Design &amp; Vis Exp"/>
    <s v="Senior"/>
    <n v="0"/>
    <x v="7"/>
    <s v="School of Architecture, Visual Arts, and Design"/>
  </r>
  <r>
    <n v="82615923"/>
    <s v="Jacob"/>
    <s v="Orta"/>
    <s v="jacobcovarrubias.orta@calbaptist.edu"/>
    <s v="California Baptist University"/>
    <m/>
    <d v="2026-04-15T13:43:00"/>
    <n v="775403"/>
    <s v="Political Science"/>
    <s v="Senior"/>
    <n v="0"/>
    <x v="7"/>
    <s v="School of Arts and Sciences"/>
  </r>
  <r>
    <n v="82616270"/>
    <s v="Kaylee"/>
    <s v="Fraser"/>
    <s v="kaylee.fraser@calbaptist.edu"/>
    <s v="California Baptist University"/>
    <m/>
    <d v="2026-04-15T13:54:00"/>
    <n v="807687"/>
    <s v="Forensic Psychology"/>
    <s v="Masters"/>
    <n v="0"/>
    <x v="7"/>
    <s v="School of Behavioral and Social Sciences"/>
  </r>
  <r>
    <n v="82616387"/>
    <s v="Katie"/>
    <s v="Estrada"/>
    <s v="katie.estrada@calbaptist.edu"/>
    <s v="California Baptist University"/>
    <m/>
    <d v="2026-04-15T13:57:00"/>
    <n v="771452"/>
    <s v="Business Administration"/>
    <s v="Junior"/>
    <n v="0"/>
    <x v="7"/>
    <s v="School of Business"/>
  </r>
  <r>
    <n v="82616407"/>
    <s v="Jaqueline"/>
    <s v="Serrano"/>
    <s v="jaquelinedejesus.serrano@calbaptist.edu"/>
    <s v="California Baptist University"/>
    <m/>
    <d v="2026-04-15T13:57:00"/>
    <n v="763193"/>
    <s v="Counseling Psychology"/>
    <s v="Masters"/>
    <n v="0"/>
    <x v="7"/>
    <s v="School of Behavioral and Social Sciences"/>
  </r>
  <r>
    <n v="82616681"/>
    <s v="Noah"/>
    <s v="Contreras"/>
    <s v="noah.contreras@calbaptist.edu"/>
    <s v="California Baptist University"/>
    <m/>
    <d v="2026-04-15T14:05:00"/>
    <n v="780992"/>
    <s v="Electrical/Computer Engr"/>
    <s v="Senior"/>
    <n v="0"/>
    <x v="7"/>
    <s v="Double Major / Cross-College"/>
  </r>
  <r>
    <n v="82616747"/>
    <s v="Bence"/>
    <s v="Toth"/>
    <s v="bencemate.toth@calbaptist.edu"/>
    <s v="California Baptist University"/>
    <m/>
    <d v="2026-04-15T14:09:00"/>
    <n v="795373"/>
    <s v="Forensic Psychology"/>
    <s v="Masters"/>
    <n v="0"/>
    <x v="7"/>
    <s v="School of Behavioral and Social Sciences"/>
  </r>
  <r>
    <n v="82616894"/>
    <s v="Lexxie"/>
    <s v="Braga"/>
    <s v="lexxie.braga@calbaptist.edu"/>
    <s v="California Baptist University"/>
    <m/>
    <d v="2026-04-15T14:17:00"/>
    <n v="796377"/>
    <s v="Psychology"/>
    <s v="Senior"/>
    <n v="0"/>
    <x v="7"/>
    <s v="School of Behavioral and Social Sciences"/>
  </r>
  <r>
    <n v="82616901"/>
    <s v="Grecia"/>
    <s v="Bonales Castenanda"/>
    <s v="grecia.bonalescastenanda@calbaptist.edu"/>
    <s v="California Baptist University"/>
    <m/>
    <d v="2026-04-15T14:17:00"/>
    <n v="758280"/>
    <s v="Liberal Studies"/>
    <s v="Alumni"/>
    <n v="0"/>
    <x v="7"/>
    <s v="School of Education"/>
  </r>
  <r>
    <n v="82616947"/>
    <s v="Titus"/>
    <s v="Rehard"/>
    <s v="titus.rehard@calbaptist.edu"/>
    <s v="California Baptist University"/>
    <m/>
    <d v="2026-04-15T14:20:00"/>
    <n v="759811"/>
    <s v="Computer Science"/>
    <s v="Senior"/>
    <n v="0"/>
    <x v="7"/>
    <s v="School of Engineering"/>
  </r>
  <r>
    <n v="82616965"/>
    <s v="Emma"/>
    <s v="Black"/>
    <s v="emmajane.black@calbaptist.edu"/>
    <s v="California Baptist University"/>
    <m/>
    <d v="2026-04-15T14:20:00"/>
    <n v="787749"/>
    <s v="English"/>
    <s v="Senior"/>
    <n v="0"/>
    <x v="7"/>
    <s v="School of Arts and Sciences"/>
  </r>
  <r>
    <n v="82617059"/>
    <s v="Alexis"/>
    <s v="Moreno"/>
    <s v="alexisn.moreno@calbaptist.edu"/>
    <s v="California Baptist University"/>
    <m/>
    <d v="2026-04-15T14:25:00"/>
    <n v="798442"/>
    <s v="Brdcst &amp; Dgtl Media Prod, Business Administration"/>
    <s v="Freshman"/>
    <n v="0"/>
    <x v="7"/>
    <s v="Double Major / Cross-College"/>
  </r>
  <r>
    <n v="82617085"/>
    <s v="Ashley"/>
    <s v="Gonzalez"/>
    <s v="ashleynicole.gonzalez@calbaptist.edu"/>
    <s v="California Baptist University"/>
    <m/>
    <d v="2026-04-15T14:27:00"/>
    <n v="809459"/>
    <s v="Forensic Psychology"/>
    <s v="Masters"/>
    <n v="0"/>
    <x v="7"/>
    <s v="School of Behavioral and Social Sciences"/>
  </r>
  <r>
    <n v="82617153"/>
    <s v="Gabriel"/>
    <s v="Blanco"/>
    <s v="gabriel.blanco@calbaptist.edu"/>
    <s v="California Baptist University"/>
    <m/>
    <d v="2026-04-15T14:30:00"/>
    <n v="812050"/>
    <s v="Civil Engineering"/>
    <s v="Senior"/>
    <n v="0"/>
    <x v="7"/>
    <s v="School of Engineering"/>
  </r>
  <r>
    <n v="82617181"/>
    <s v="Micah"/>
    <s v="Suk"/>
    <s v="micahyounggil.suk@calbaptist.edu"/>
    <s v="California Baptist University"/>
    <m/>
    <d v="2026-04-15T14:31:00"/>
    <n v="772668"/>
    <s v="Computer Science"/>
    <s v="Senior"/>
    <n v="0"/>
    <x v="7"/>
    <s v="School of Engineer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432513-2C50-4DFE-8280-18B4E90A8087}"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93:B96" firstHeaderRow="1" firstDataRow="1" firstDataCol="1"/>
  <pivotFields count="17">
    <pivotField showAll="0">
      <items count="1543">
        <item x="561"/>
        <item x="0"/>
        <item x="1"/>
        <item x="2"/>
        <item x="3"/>
        <item x="180"/>
        <item x="562"/>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563"/>
        <item x="248"/>
        <item x="4"/>
        <item x="5"/>
        <item x="249"/>
        <item x="6"/>
        <item x="7"/>
        <item x="8"/>
        <item x="9"/>
        <item x="10"/>
        <item x="11"/>
        <item x="12"/>
        <item x="13"/>
        <item x="14"/>
        <item x="15"/>
        <item x="16"/>
        <item x="250"/>
        <item x="17"/>
        <item x="18"/>
        <item x="19"/>
        <item x="564"/>
        <item x="20"/>
        <item x="21"/>
        <item x="22"/>
        <item x="23"/>
        <item x="251"/>
        <item x="24"/>
        <item x="25"/>
        <item x="252"/>
        <item x="26"/>
        <item x="253"/>
        <item x="254"/>
        <item x="27"/>
        <item x="28"/>
        <item x="29"/>
        <item x="255"/>
        <item x="30"/>
        <item x="31"/>
        <item x="256"/>
        <item x="257"/>
        <item x="258"/>
        <item x="259"/>
        <item x="260"/>
        <item x="32"/>
        <item x="33"/>
        <item x="261"/>
        <item x="262"/>
        <item x="263"/>
        <item x="264"/>
        <item x="265"/>
        <item x="34"/>
        <item x="266"/>
        <item x="267"/>
        <item x="35"/>
        <item x="268"/>
        <item x="36"/>
        <item x="269"/>
        <item x="270"/>
        <item x="37"/>
        <item x="271"/>
        <item x="38"/>
        <item x="39"/>
        <item x="40"/>
        <item x="41"/>
        <item x="42"/>
        <item x="272"/>
        <item x="43"/>
        <item x="44"/>
        <item x="273"/>
        <item x="274"/>
        <item x="275"/>
        <item x="276"/>
        <item x="277"/>
        <item x="45"/>
        <item x="278"/>
        <item x="279"/>
        <item x="280"/>
        <item x="281"/>
        <item x="282"/>
        <item x="283"/>
        <item x="284"/>
        <item x="285"/>
        <item x="286"/>
        <item x="287"/>
        <item x="288"/>
        <item x="289"/>
        <item x="290"/>
        <item x="291"/>
        <item x="46"/>
        <item x="47"/>
        <item x="48"/>
        <item x="292"/>
        <item x="293"/>
        <item x="49"/>
        <item x="294"/>
        <item x="50"/>
        <item x="51"/>
        <item x="295"/>
        <item x="296"/>
        <item x="297"/>
        <item x="298"/>
        <item x="299"/>
        <item x="52"/>
        <item x="300"/>
        <item x="53"/>
        <item x="54"/>
        <item x="301"/>
        <item x="55"/>
        <item x="302"/>
        <item x="56"/>
        <item x="57"/>
        <item x="58"/>
        <item x="303"/>
        <item x="59"/>
        <item x="304"/>
        <item x="60"/>
        <item x="61"/>
        <item x="62"/>
        <item x="63"/>
        <item x="64"/>
        <item x="65"/>
        <item x="66"/>
        <item x="67"/>
        <item x="305"/>
        <item x="68"/>
        <item x="69"/>
        <item x="306"/>
        <item x="307"/>
        <item x="308"/>
        <item x="309"/>
        <item x="70"/>
        <item x="71"/>
        <item x="310"/>
        <item x="72"/>
        <item x="311"/>
        <item x="312"/>
        <item x="73"/>
        <item x="74"/>
        <item x="313"/>
        <item x="314"/>
        <item x="75"/>
        <item x="76"/>
        <item x="77"/>
        <item x="315"/>
        <item x="316"/>
        <item x="78"/>
        <item x="317"/>
        <item x="79"/>
        <item x="80"/>
        <item x="318"/>
        <item x="81"/>
        <item x="82"/>
        <item x="319"/>
        <item x="83"/>
        <item x="84"/>
        <item x="320"/>
        <item x="85"/>
        <item x="321"/>
        <item x="86"/>
        <item x="87"/>
        <item x="88"/>
        <item x="89"/>
        <item x="322"/>
        <item x="90"/>
        <item x="91"/>
        <item x="323"/>
        <item x="324"/>
        <item x="92"/>
        <item x="93"/>
        <item x="94"/>
        <item x="325"/>
        <item x="326"/>
        <item x="95"/>
        <item x="96"/>
        <item x="97"/>
        <item x="327"/>
        <item x="328"/>
        <item x="98"/>
        <item x="99"/>
        <item x="100"/>
        <item x="101"/>
        <item x="565"/>
        <item x="102"/>
        <item x="103"/>
        <item x="104"/>
        <item x="329"/>
        <item x="105"/>
        <item x="106"/>
        <item x="107"/>
        <item x="108"/>
        <item x="109"/>
        <item x="110"/>
        <item x="111"/>
        <item x="112"/>
        <item x="113"/>
        <item x="114"/>
        <item x="115"/>
        <item x="116"/>
        <item x="117"/>
        <item x="118"/>
        <item x="119"/>
        <item x="120"/>
        <item x="121"/>
        <item x="122"/>
        <item x="123"/>
        <item x="124"/>
        <item x="566"/>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567"/>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568"/>
        <item x="396"/>
        <item x="397"/>
        <item x="398"/>
        <item x="399"/>
        <item x="400"/>
        <item x="401"/>
        <item x="402"/>
        <item x="403"/>
        <item x="404"/>
        <item x="405"/>
        <item x="406"/>
        <item x="407"/>
        <item x="408"/>
        <item x="409"/>
        <item x="410"/>
        <item x="411"/>
        <item x="412"/>
        <item x="413"/>
        <item x="414"/>
        <item x="415"/>
        <item x="416"/>
        <item x="417"/>
        <item x="418"/>
        <item x="419"/>
        <item x="420"/>
        <item x="569"/>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70"/>
        <item x="571"/>
        <item x="572"/>
        <item x="1067"/>
        <item x="573"/>
        <item x="574"/>
        <item x="575"/>
        <item x="576"/>
        <item x="577"/>
        <item x="578"/>
        <item x="579"/>
        <item x="580"/>
        <item x="581"/>
        <item x="788"/>
        <item x="582"/>
        <item x="583"/>
        <item x="584"/>
        <item x="585"/>
        <item x="586"/>
        <item x="587"/>
        <item x="588"/>
        <item x="589"/>
        <item x="590"/>
        <item x="591"/>
        <item x="592"/>
        <item x="593"/>
        <item x="594"/>
        <item x="1068"/>
        <item x="1069"/>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1309"/>
        <item x="789"/>
        <item x="790"/>
        <item x="791"/>
        <item x="792"/>
        <item x="1070"/>
        <item x="793"/>
        <item x="1310"/>
        <item x="1311"/>
        <item x="1312"/>
        <item x="1313"/>
        <item x="1314"/>
        <item x="1315"/>
        <item x="1316"/>
        <item x="1317"/>
        <item x="1318"/>
        <item x="1319"/>
        <item x="1320"/>
        <item x="1321"/>
        <item x="1322"/>
        <item x="1323"/>
        <item x="1324"/>
        <item x="1325"/>
        <item x="1326"/>
        <item x="1327"/>
        <item x="1328"/>
        <item x="1329"/>
        <item x="1330"/>
        <item x="1331"/>
        <item x="794"/>
        <item x="795"/>
        <item x="1332"/>
        <item x="1333"/>
        <item x="796"/>
        <item x="1334"/>
        <item x="676"/>
        <item x="797"/>
        <item x="798"/>
        <item x="799"/>
        <item x="800"/>
        <item x="801"/>
        <item x="802"/>
        <item x="803"/>
        <item x="804"/>
        <item x="805"/>
        <item x="806"/>
        <item x="1335"/>
        <item x="807"/>
        <item x="808"/>
        <item x="809"/>
        <item x="810"/>
        <item x="811"/>
        <item x="812"/>
        <item x="813"/>
        <item x="814"/>
        <item x="1336"/>
        <item x="1337"/>
        <item x="1338"/>
        <item x="1339"/>
        <item x="815"/>
        <item x="1340"/>
        <item x="1341"/>
        <item x="816"/>
        <item x="817"/>
        <item x="818"/>
        <item x="819"/>
        <item x="677"/>
        <item x="820"/>
        <item x="821"/>
        <item x="678"/>
        <item x="822"/>
        <item x="823"/>
        <item x="1071"/>
        <item x="824"/>
        <item x="825"/>
        <item x="826"/>
        <item x="827"/>
        <item x="828"/>
        <item x="829"/>
        <item x="1072"/>
        <item x="1342"/>
        <item x="830"/>
        <item x="831"/>
        <item x="679"/>
        <item x="1343"/>
        <item x="1344"/>
        <item x="832"/>
        <item x="833"/>
        <item x="1073"/>
        <item x="834"/>
        <item x="835"/>
        <item x="836"/>
        <item x="837"/>
        <item x="838"/>
        <item x="1345"/>
        <item x="839"/>
        <item x="840"/>
        <item x="841"/>
        <item x="842"/>
        <item x="843"/>
        <item x="844"/>
        <item x="845"/>
        <item x="846"/>
        <item x="847"/>
        <item x="848"/>
        <item x="849"/>
        <item x="850"/>
        <item x="851"/>
        <item x="852"/>
        <item x="853"/>
        <item x="854"/>
        <item x="855"/>
        <item x="856"/>
        <item x="857"/>
        <item x="858"/>
        <item x="859"/>
        <item x="860"/>
        <item x="1074"/>
        <item x="1075"/>
        <item x="861"/>
        <item x="862"/>
        <item x="863"/>
        <item x="864"/>
        <item x="865"/>
        <item x="866"/>
        <item x="867"/>
        <item x="868"/>
        <item x="869"/>
        <item x="870"/>
        <item x="871"/>
        <item x="872"/>
        <item x="873"/>
        <item x="874"/>
        <item x="875"/>
        <item x="876"/>
        <item x="877"/>
        <item x="878"/>
        <item x="879"/>
        <item x="880"/>
        <item x="881"/>
        <item x="882"/>
        <item x="883"/>
        <item x="884"/>
        <item x="680"/>
        <item x="885"/>
        <item x="886"/>
        <item x="887"/>
        <item x="888"/>
        <item x="889"/>
        <item x="890"/>
        <item x="891"/>
        <item x="892"/>
        <item x="893"/>
        <item x="894"/>
        <item x="895"/>
        <item x="896"/>
        <item x="897"/>
        <item x="898"/>
        <item x="899"/>
        <item x="900"/>
        <item x="901"/>
        <item x="681"/>
        <item x="902"/>
        <item x="903"/>
        <item x="904"/>
        <item x="1076"/>
        <item x="1077"/>
        <item x="905"/>
        <item x="906"/>
        <item x="907"/>
        <item x="908"/>
        <item x="909"/>
        <item x="910"/>
        <item x="1078"/>
        <item x="911"/>
        <item x="912"/>
        <item x="682"/>
        <item x="913"/>
        <item x="914"/>
        <item x="915"/>
        <item x="916"/>
        <item x="917"/>
        <item x="918"/>
        <item x="919"/>
        <item x="920"/>
        <item x="921"/>
        <item x="922"/>
        <item x="923"/>
        <item x="924"/>
        <item x="925"/>
        <item x="926"/>
        <item x="927"/>
        <item x="1079"/>
        <item x="928"/>
        <item x="929"/>
        <item x="930"/>
        <item x="931"/>
        <item x="932"/>
        <item x="933"/>
        <item x="934"/>
        <item x="935"/>
        <item x="1458"/>
        <item x="936"/>
        <item x="937"/>
        <item x="683"/>
        <item x="1346"/>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684"/>
        <item x="966"/>
        <item x="967"/>
        <item x="685"/>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459"/>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686"/>
        <item x="687"/>
        <item x="1080"/>
        <item x="1081"/>
        <item x="1082"/>
        <item x="1083"/>
        <item x="1084"/>
        <item x="1085"/>
        <item x="1086"/>
        <item x="1087"/>
        <item x="1088"/>
        <item x="688"/>
        <item x="1460"/>
        <item x="689"/>
        <item x="690"/>
        <item x="1089"/>
        <item x="1090"/>
        <item x="1091"/>
        <item x="1092"/>
        <item x="1093"/>
        <item x="1094"/>
        <item x="1095"/>
        <item x="691"/>
        <item x="1096"/>
        <item x="692"/>
        <item x="693"/>
        <item x="694"/>
        <item x="695"/>
        <item x="1097"/>
        <item x="1098"/>
        <item x="696"/>
        <item x="1099"/>
        <item x="1100"/>
        <item x="1101"/>
        <item x="1102"/>
        <item x="1103"/>
        <item x="697"/>
        <item x="1104"/>
        <item x="1105"/>
        <item x="1106"/>
        <item x="1107"/>
        <item x="1108"/>
        <item x="1109"/>
        <item x="1110"/>
        <item x="1111"/>
        <item x="698"/>
        <item x="1112"/>
        <item x="699"/>
        <item x="700"/>
        <item x="701"/>
        <item x="1113"/>
        <item x="1114"/>
        <item x="1115"/>
        <item x="702"/>
        <item x="1116"/>
        <item x="1117"/>
        <item x="1118"/>
        <item x="1119"/>
        <item x="1120"/>
        <item x="1121"/>
        <item x="1122"/>
        <item x="1123"/>
        <item x="1124"/>
        <item x="703"/>
        <item x="1125"/>
        <item x="1126"/>
        <item x="1127"/>
        <item x="1128"/>
        <item x="1347"/>
        <item x="704"/>
        <item x="705"/>
        <item x="706"/>
        <item x="707"/>
        <item x="708"/>
        <item x="709"/>
        <item x="710"/>
        <item x="711"/>
        <item x="712"/>
        <item x="713"/>
        <item x="714"/>
        <item x="715"/>
        <item x="716"/>
        <item x="717"/>
        <item x="1461"/>
        <item x="718"/>
        <item x="719"/>
        <item x="720"/>
        <item x="721"/>
        <item x="1129"/>
        <item x="722"/>
        <item x="723"/>
        <item x="724"/>
        <item x="725"/>
        <item x="726"/>
        <item x="727"/>
        <item x="1130"/>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1131"/>
        <item x="1132"/>
        <item x="1133"/>
        <item x="1134"/>
        <item x="1135"/>
        <item x="1136"/>
        <item x="1137"/>
        <item x="1138"/>
        <item x="1139"/>
        <item x="1140"/>
        <item x="1141"/>
        <item x="1142"/>
        <item x="1143"/>
        <item x="1144"/>
        <item x="1348"/>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349"/>
        <item x="1350"/>
        <item x="1199"/>
        <item x="1200"/>
        <item x="1351"/>
        <item x="1201"/>
        <item x="1202"/>
        <item x="1203"/>
        <item x="1204"/>
        <item x="1205"/>
        <item x="1462"/>
        <item x="1206"/>
        <item x="1207"/>
        <item x="1352"/>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353"/>
        <item x="1234"/>
        <item x="1235"/>
        <item x="1236"/>
        <item x="1237"/>
        <item x="1238"/>
        <item x="1239"/>
        <item x="1240"/>
        <item x="1241"/>
        <item x="1242"/>
        <item x="1243"/>
        <item x="1244"/>
        <item x="1245"/>
        <item x="1246"/>
        <item x="1247"/>
        <item x="1248"/>
        <item x="1249"/>
        <item x="1250"/>
        <item x="1251"/>
        <item x="1252"/>
        <item x="1253"/>
        <item x="1254"/>
        <item x="13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55"/>
        <item x="1463"/>
        <item x="1356"/>
        <item x="1464"/>
        <item x="1357"/>
        <item x="1358"/>
        <item x="1359"/>
        <item x="1360"/>
        <item x="1361"/>
        <item x="1465"/>
        <item x="1362"/>
        <item x="1363"/>
        <item x="1364"/>
        <item x="1466"/>
        <item x="1365"/>
        <item x="1366"/>
        <item x="1367"/>
        <item x="1467"/>
        <item x="1368"/>
        <item x="1369"/>
        <item x="1370"/>
        <item x="1468"/>
        <item x="1371"/>
        <item x="1372"/>
        <item x="1469"/>
        <item x="1373"/>
        <item x="1374"/>
        <item x="1470"/>
        <item x="1375"/>
        <item x="1471"/>
        <item x="1376"/>
        <item x="1472"/>
        <item x="1377"/>
        <item x="1378"/>
        <item x="1379"/>
        <item x="1473"/>
        <item x="1380"/>
        <item x="1474"/>
        <item x="1475"/>
        <item x="1476"/>
        <item x="1477"/>
        <item x="1478"/>
        <item x="1381"/>
        <item x="1382"/>
        <item x="1479"/>
        <item x="1383"/>
        <item x="1384"/>
        <item x="1385"/>
        <item x="1386"/>
        <item x="1387"/>
        <item x="1480"/>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81"/>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t="default"/>
      </items>
    </pivotField>
    <pivotField showAll="0"/>
    <pivotField showAll="0"/>
    <pivotField showAll="0"/>
    <pivotField showAll="0"/>
    <pivotField showAll="0"/>
    <pivotField numFmtId="22" showAll="0"/>
    <pivotField dataField="1" showAll="0">
      <items count="1351">
        <item x="1208"/>
        <item x="1059"/>
        <item x="1163"/>
        <item x="869"/>
        <item x="974"/>
        <item x="1149"/>
        <item x="935"/>
        <item x="1152"/>
        <item x="1322"/>
        <item x="964"/>
        <item x="1129"/>
        <item x="5"/>
        <item x="452"/>
        <item x="1290"/>
        <item x="952"/>
        <item x="1329"/>
        <item x="1032"/>
        <item x="1159"/>
        <item x="1067"/>
        <item x="1136"/>
        <item x="56"/>
        <item x="800"/>
        <item x="646"/>
        <item x="1072"/>
        <item x="898"/>
        <item x="432"/>
        <item x="583"/>
        <item x="1088"/>
        <item x="1051"/>
        <item x="109"/>
        <item x="1127"/>
        <item x="1341"/>
        <item x="1052"/>
        <item x="1128"/>
        <item x="764"/>
        <item x="1070"/>
        <item x="1206"/>
        <item x="1022"/>
        <item x="34"/>
        <item x="106"/>
        <item x="1198"/>
        <item x="996"/>
        <item x="986"/>
        <item x="1157"/>
        <item x="893"/>
        <item x="1190"/>
        <item x="904"/>
        <item x="1098"/>
        <item x="708"/>
        <item x="1123"/>
        <item x="945"/>
        <item x="943"/>
        <item x="811"/>
        <item x="1045"/>
        <item x="1212"/>
        <item x="500"/>
        <item x="881"/>
        <item x="944"/>
        <item x="895"/>
        <item x="1054"/>
        <item x="143"/>
        <item x="1038"/>
        <item x="1058"/>
        <item x="706"/>
        <item x="1272"/>
        <item x="967"/>
        <item x="136"/>
        <item x="1186"/>
        <item x="1030"/>
        <item x="1113"/>
        <item x="1100"/>
        <item x="1117"/>
        <item x="1086"/>
        <item x="382"/>
        <item x="976"/>
        <item x="327"/>
        <item x="936"/>
        <item x="847"/>
        <item x="946"/>
        <item x="176"/>
        <item x="1288"/>
        <item x="49"/>
        <item x="398"/>
        <item x="956"/>
        <item x="1115"/>
        <item x="417"/>
        <item x="1026"/>
        <item x="1182"/>
        <item x="688"/>
        <item x="1130"/>
        <item x="394"/>
        <item x="1146"/>
        <item x="1039"/>
        <item x="1338"/>
        <item x="1106"/>
        <item x="1167"/>
        <item x="609"/>
        <item x="679"/>
        <item x="963"/>
        <item x="1060"/>
        <item x="1131"/>
        <item x="1126"/>
        <item x="1033"/>
        <item x="808"/>
        <item x="980"/>
        <item x="645"/>
        <item x="1196"/>
        <item x="369"/>
        <item x="1236"/>
        <item x="958"/>
        <item x="1027"/>
        <item x="393"/>
        <item x="1246"/>
        <item x="87"/>
        <item x="1028"/>
        <item x="1089"/>
        <item x="911"/>
        <item x="1015"/>
        <item x="487"/>
        <item x="1112"/>
        <item x="699"/>
        <item x="1284"/>
        <item x="1250"/>
        <item x="1295"/>
        <item x="1289"/>
        <item x="1305"/>
        <item x="1203"/>
        <item x="692"/>
        <item x="466"/>
        <item x="1145"/>
        <item x="940"/>
        <item x="1304"/>
        <item x="852"/>
        <item x="1024"/>
        <item x="1282"/>
        <item x="389"/>
        <item x="510"/>
        <item x="1008"/>
        <item x="220"/>
        <item x="1187"/>
        <item x="665"/>
        <item x="1219"/>
        <item x="685"/>
        <item x="684"/>
        <item x="1013"/>
        <item x="691"/>
        <item x="1230"/>
        <item x="1228"/>
        <item x="486"/>
        <item x="1294"/>
        <item x="377"/>
        <item x="888"/>
        <item x="1055"/>
        <item x="937"/>
        <item x="3"/>
        <item x="1066"/>
        <item x="1056"/>
        <item x="267"/>
        <item x="1175"/>
        <item x="1049"/>
        <item x="934"/>
        <item x="368"/>
        <item x="1262"/>
        <item x="769"/>
        <item x="1184"/>
        <item x="1002"/>
        <item x="18"/>
        <item x="129"/>
        <item x="1214"/>
        <item x="1197"/>
        <item x="1176"/>
        <item x="622"/>
        <item x="659"/>
        <item x="468"/>
        <item x="1281"/>
        <item x="687"/>
        <item x="163"/>
        <item x="788"/>
        <item x="159"/>
        <item x="412"/>
        <item x="1247"/>
        <item x="197"/>
        <item x="469"/>
        <item x="113"/>
        <item x="8"/>
        <item x="1200"/>
        <item x="617"/>
        <item x="68"/>
        <item x="1188"/>
        <item x="754"/>
        <item x="755"/>
        <item x="1251"/>
        <item x="1180"/>
        <item x="92"/>
        <item x="418"/>
        <item x="1207"/>
        <item x="709"/>
        <item x="636"/>
        <item x="701"/>
        <item x="649"/>
        <item x="1280"/>
        <item x="648"/>
        <item x="1237"/>
        <item x="222"/>
        <item x="759"/>
        <item x="802"/>
        <item x="430"/>
        <item x="848"/>
        <item x="555"/>
        <item x="670"/>
        <item x="613"/>
        <item x="837"/>
        <item x="41"/>
        <item x="866"/>
        <item x="1310"/>
        <item x="642"/>
        <item x="562"/>
        <item x="975"/>
        <item x="840"/>
        <item x="824"/>
        <item x="695"/>
        <item x="694"/>
        <item x="827"/>
        <item x="1173"/>
        <item x="835"/>
        <item x="561"/>
        <item x="408"/>
        <item x="739"/>
        <item x="862"/>
        <item x="855"/>
        <item x="680"/>
        <item x="857"/>
        <item x="948"/>
        <item x="690"/>
        <item x="431"/>
        <item x="1311"/>
        <item x="1144"/>
        <item x="526"/>
        <item x="703"/>
        <item x="585"/>
        <item x="746"/>
        <item x="621"/>
        <item x="775"/>
        <item x="686"/>
        <item x="444"/>
        <item x="1140"/>
        <item x="374"/>
        <item x="1259"/>
        <item x="1185"/>
        <item x="743"/>
        <item x="1080"/>
        <item x="1233"/>
        <item x="1181"/>
        <item x="1269"/>
        <item x="633"/>
        <item x="1263"/>
        <item x="104"/>
        <item x="366"/>
        <item x="972"/>
        <item x="175"/>
        <item x="249"/>
        <item x="110"/>
        <item x="960"/>
        <item x="552"/>
        <item x="875"/>
        <item x="118"/>
        <item x="571"/>
        <item x="1075"/>
        <item x="753"/>
        <item x="779"/>
        <item x="641"/>
        <item x="380"/>
        <item x="367"/>
        <item x="1139"/>
        <item x="1121"/>
        <item x="44"/>
        <item x="736"/>
        <item x="84"/>
        <item x="399"/>
        <item x="133"/>
        <item x="588"/>
        <item x="1034"/>
        <item x="671"/>
        <item x="822"/>
        <item x="336"/>
        <item x="1017"/>
        <item x="978"/>
        <item x="977"/>
        <item x="4"/>
        <item x="732"/>
        <item x="914"/>
        <item x="307"/>
        <item x="661"/>
        <item x="626"/>
        <item x="400"/>
        <item x="90"/>
        <item x="146"/>
        <item x="900"/>
        <item x="983"/>
        <item x="953"/>
        <item x="529"/>
        <item x="1068"/>
        <item x="1004"/>
        <item x="1174"/>
        <item x="1005"/>
        <item x="981"/>
        <item x="1285"/>
        <item x="115"/>
        <item x="139"/>
        <item x="899"/>
        <item x="324"/>
        <item x="1168"/>
        <item x="896"/>
        <item x="557"/>
        <item x="348"/>
        <item x="730"/>
        <item x="752"/>
        <item x="689"/>
        <item x="749"/>
        <item x="757"/>
        <item x="600"/>
        <item x="774"/>
        <item x="1232"/>
        <item x="78"/>
        <item x="879"/>
        <item x="546"/>
        <item x="266"/>
        <item x="1019"/>
        <item x="747"/>
        <item x="1000"/>
        <item x="786"/>
        <item x="1347"/>
        <item x="780"/>
        <item x="1029"/>
        <item x="1328"/>
        <item x="51"/>
        <item x="985"/>
        <item x="472"/>
        <item x="842"/>
        <item x="653"/>
        <item x="298"/>
        <item x="991"/>
        <item x="1010"/>
        <item x="548"/>
        <item x="1048"/>
        <item x="1276"/>
        <item x="474"/>
        <item x="635"/>
        <item x="1097"/>
        <item x="1342"/>
        <item x="748"/>
        <item x="905"/>
        <item x="69"/>
        <item x="371"/>
        <item x="1286"/>
        <item x="351"/>
        <item x="918"/>
        <item x="913"/>
        <item x="598"/>
        <item x="950"/>
        <item x="565"/>
        <item x="1218"/>
        <item x="616"/>
        <item x="942"/>
        <item x="762"/>
        <item x="910"/>
        <item x="894"/>
        <item x="1040"/>
        <item x="651"/>
        <item x="815"/>
        <item x="1258"/>
        <item x="696"/>
        <item x="938"/>
        <item x="121"/>
        <item x="10"/>
        <item x="1124"/>
        <item x="460"/>
        <item x="1023"/>
        <item x="334"/>
        <item x="409"/>
        <item x="479"/>
        <item x="731"/>
        <item x="630"/>
        <item x="544"/>
        <item x="120"/>
        <item x="1074"/>
        <item x="925"/>
        <item x="265"/>
        <item x="297"/>
        <item x="1172"/>
        <item x="810"/>
        <item x="55"/>
        <item x="873"/>
        <item x="101"/>
        <item x="427"/>
        <item x="928"/>
        <item x="1189"/>
        <item x="491"/>
        <item x="1260"/>
        <item x="941"/>
        <item x="1016"/>
        <item x="604"/>
        <item x="825"/>
        <item x="1125"/>
        <item x="878"/>
        <item x="532"/>
        <item x="1158"/>
        <item x="160"/>
        <item x="756"/>
        <item x="597"/>
        <item x="1257"/>
        <item x="638"/>
        <item x="717"/>
        <item x="629"/>
        <item x="979"/>
        <item x="419"/>
        <item x="1064"/>
        <item x="130"/>
        <item x="168"/>
        <item x="760"/>
        <item x="158"/>
        <item x="1287"/>
        <item x="1194"/>
        <item x="547"/>
        <item x="1099"/>
        <item x="929"/>
        <item x="172"/>
        <item x="844"/>
        <item x="1249"/>
        <item x="1083"/>
        <item x="337"/>
        <item x="456"/>
        <item x="361"/>
        <item x="821"/>
        <item x="610"/>
        <item x="275"/>
        <item x="155"/>
        <item x="1114"/>
        <item x="79"/>
        <item x="990"/>
        <item x="926"/>
        <item x="292"/>
        <item x="1122"/>
        <item x="391"/>
        <item x="868"/>
        <item x="1138"/>
        <item x="1240"/>
        <item x="428"/>
        <item x="846"/>
        <item x="1044"/>
        <item x="789"/>
        <item x="1340"/>
        <item x="525"/>
        <item x="7"/>
        <item x="798"/>
        <item x="729"/>
        <item x="107"/>
        <item x="288"/>
        <item x="285"/>
        <item x="183"/>
        <item x="1345"/>
        <item x="886"/>
        <item x="678"/>
        <item x="455"/>
        <item x="790"/>
        <item x="475"/>
        <item x="864"/>
        <item x="1165"/>
        <item x="1277"/>
        <item x="1326"/>
        <item x="843"/>
        <item x="219"/>
        <item x="700"/>
        <item x="1333"/>
        <item x="1142"/>
        <item x="1283"/>
        <item x="425"/>
        <item x="658"/>
        <item x="523"/>
        <item x="402"/>
        <item x="570"/>
        <item x="67"/>
        <item x="1318"/>
        <item x="338"/>
        <item x="1252"/>
        <item x="1315"/>
        <item x="414"/>
        <item x="799"/>
        <item x="792"/>
        <item x="1191"/>
        <item x="1003"/>
        <item x="20"/>
        <item x="971"/>
        <item x="527"/>
        <item x="669"/>
        <item x="1301"/>
        <item x="1014"/>
        <item x="698"/>
        <item x="887"/>
        <item x="836"/>
        <item x="1141"/>
        <item x="586"/>
        <item x="1192"/>
        <item x="505"/>
        <item x="751"/>
        <item x="1199"/>
        <item x="1279"/>
        <item x="346"/>
        <item x="735"/>
        <item x="1020"/>
        <item x="631"/>
        <item x="161"/>
        <item x="860"/>
        <item x="424"/>
        <item x="309"/>
        <item x="540"/>
        <item x="567"/>
        <item x="123"/>
        <item x="580"/>
        <item x="401"/>
        <item x="192"/>
        <item x="1255"/>
        <item x="826"/>
        <item x="138"/>
        <item x="1270"/>
        <item x="1118"/>
        <item x="40"/>
        <item x="93"/>
        <item x="574"/>
        <item x="1209"/>
        <item x="95"/>
        <item x="1178"/>
        <item x="375"/>
        <item x="605"/>
        <item x="939"/>
        <item x="784"/>
        <item x="1336"/>
        <item x="111"/>
        <item x="1195"/>
        <item x="1193"/>
        <item x="713"/>
        <item x="1042"/>
        <item x="66"/>
        <item x="892"/>
        <item x="982"/>
        <item x="889"/>
        <item x="1043"/>
        <item x="897"/>
        <item x="165"/>
        <item x="582"/>
        <item x="992"/>
        <item x="697"/>
        <item x="451"/>
        <item x="1137"/>
        <item x="1298"/>
        <item x="23"/>
        <item x="1202"/>
        <item x="429"/>
        <item x="12"/>
        <item x="363"/>
        <item x="1171"/>
        <item x="1205"/>
        <item x="930"/>
        <item x="554"/>
        <item x="16"/>
        <item x="920"/>
        <item x="291"/>
        <item x="411"/>
        <item x="73"/>
        <item x="619"/>
        <item x="965"/>
        <item x="273"/>
        <item x="182"/>
        <item x="776"/>
        <item x="657"/>
        <item x="279"/>
        <item x="199"/>
        <item x="201"/>
        <item x="256"/>
        <item x="1229"/>
        <item x="454"/>
        <item x="169"/>
        <item x="884"/>
        <item x="838"/>
        <item x="347"/>
        <item x="1087"/>
        <item x="955"/>
        <item x="25"/>
        <item x="662"/>
        <item x="29"/>
        <item x="644"/>
        <item x="376"/>
        <item x="1291"/>
        <item x="1050"/>
        <item x="1296"/>
        <item x="712"/>
        <item x="200"/>
        <item x="608"/>
        <item x="672"/>
        <item x="1150"/>
        <item x="124"/>
        <item x="449"/>
        <item x="281"/>
        <item x="1082"/>
        <item x="278"/>
        <item x="62"/>
        <item x="270"/>
        <item x="271"/>
        <item x="652"/>
        <item x="989"/>
        <item x="335"/>
        <item x="345"/>
        <item x="187"/>
        <item x="650"/>
        <item x="682"/>
        <item x="142"/>
        <item x="228"/>
        <item x="105"/>
        <item x="1"/>
        <item x="205"/>
        <item x="566"/>
        <item x="407"/>
        <item x="234"/>
        <item x="184"/>
        <item x="151"/>
        <item x="340"/>
        <item x="37"/>
        <item x="227"/>
        <item x="787"/>
        <item x="286"/>
        <item x="71"/>
        <item x="262"/>
        <item x="1071"/>
        <item x="258"/>
        <item x="237"/>
        <item x="663"/>
        <item x="280"/>
        <item x="196"/>
        <item x="620"/>
        <item x="891"/>
        <item x="189"/>
        <item x="666"/>
        <item x="1256"/>
        <item x="166"/>
        <item x="384"/>
        <item x="353"/>
        <item x="126"/>
        <item x="216"/>
        <item x="311"/>
        <item x="782"/>
        <item x="365"/>
        <item x="185"/>
        <item x="246"/>
        <item x="728"/>
        <item x="845"/>
        <item x="805"/>
        <item x="470"/>
        <item x="247"/>
        <item x="903"/>
        <item x="1226"/>
        <item x="239"/>
        <item x="82"/>
        <item x="589"/>
        <item x="763"/>
        <item x="52"/>
        <item x="563"/>
        <item x="426"/>
        <item x="177"/>
        <item x="434"/>
        <item x="1183"/>
        <item x="360"/>
        <item x="212"/>
        <item x="438"/>
        <item x="170"/>
        <item x="180"/>
        <item x="1076"/>
        <item x="330"/>
        <item x="1104"/>
        <item x="675"/>
        <item x="1309"/>
        <item x="647"/>
        <item x="45"/>
        <item x="1177"/>
        <item x="820"/>
        <item x="76"/>
        <item x="1133"/>
        <item x="639"/>
        <item x="676"/>
        <item x="378"/>
        <item x="283"/>
        <item x="816"/>
        <item x="1267"/>
        <item x="718"/>
        <item x="186"/>
        <item x="293"/>
        <item x="761"/>
        <item x="1135"/>
        <item x="1134"/>
        <item x="289"/>
        <item x="667"/>
        <item x="481"/>
        <item x="539"/>
        <item x="1179"/>
        <item x="245"/>
        <item x="1268"/>
        <item x="1213"/>
        <item x="238"/>
        <item x="226"/>
        <item x="230"/>
        <item x="39"/>
        <item x="1234"/>
        <item x="462"/>
        <item x="202"/>
        <item x="294"/>
        <item x="482"/>
        <item x="287"/>
        <item x="716"/>
        <item x="229"/>
        <item x="538"/>
        <item x="223"/>
        <item x="257"/>
        <item x="59"/>
        <item x="530"/>
        <item x="721"/>
        <item x="26"/>
        <item x="880"/>
        <item x="28"/>
        <item x="660"/>
        <item x="282"/>
        <item x="75"/>
        <item x="274"/>
        <item x="1343"/>
        <item x="1222"/>
        <item x="164"/>
        <item x="723"/>
        <item x="858"/>
        <item x="341"/>
        <item x="560"/>
        <item x="116"/>
        <item x="224"/>
        <item x="829"/>
        <item x="260"/>
        <item x="218"/>
        <item x="48"/>
        <item x="195"/>
        <item x="193"/>
        <item x="488"/>
        <item x="733"/>
        <item x="710"/>
        <item x="60"/>
        <item x="349"/>
        <item x="396"/>
        <item x="1235"/>
        <item x="1245"/>
        <item x="1201"/>
        <item x="405"/>
        <item x="476"/>
        <item x="1239"/>
        <item x="103"/>
        <item x="1103"/>
        <item x="722"/>
        <item x="225"/>
        <item x="339"/>
        <item x="959"/>
        <item x="14"/>
        <item x="314"/>
        <item x="433"/>
        <item x="711"/>
        <item x="804"/>
        <item x="137"/>
        <item x="255"/>
        <item x="715"/>
        <item x="179"/>
        <item x="342"/>
        <item x="507"/>
        <item x="809"/>
        <item x="102"/>
        <item x="210"/>
        <item x="173"/>
        <item x="204"/>
        <item x="221"/>
        <item x="50"/>
        <item x="328"/>
        <item x="1221"/>
        <item x="677"/>
        <item x="15"/>
        <item x="284"/>
        <item x="1244"/>
        <item x="506"/>
        <item x="243"/>
        <item x="217"/>
        <item x="1217"/>
        <item x="1264"/>
        <item x="276"/>
        <item x="1324"/>
        <item x="356"/>
        <item x="301"/>
        <item x="194"/>
        <item x="714"/>
        <item x="477"/>
        <item x="1292"/>
        <item x="1102"/>
        <item x="591"/>
        <item x="766"/>
        <item x="191"/>
        <item x="831"/>
        <item x="834"/>
        <item x="1132"/>
        <item x="213"/>
        <item x="70"/>
        <item x="352"/>
        <item x="654"/>
        <item x="1036"/>
        <item x="259"/>
        <item x="1300"/>
        <item x="865"/>
        <item x="856"/>
        <item x="27"/>
        <item x="420"/>
        <item x="350"/>
        <item x="313"/>
        <item x="859"/>
        <item x="1047"/>
        <item x="450"/>
        <item x="541"/>
        <item x="464"/>
        <item x="519"/>
        <item x="127"/>
        <item x="232"/>
        <item x="333"/>
        <item x="568"/>
        <item x="796"/>
        <item x="681"/>
        <item x="478"/>
        <item x="241"/>
        <item x="397"/>
        <item x="410"/>
        <item x="203"/>
        <item x="1053"/>
        <item x="296"/>
        <item x="1035"/>
        <item x="794"/>
        <item x="877"/>
        <item x="178"/>
        <item x="1110"/>
        <item x="988"/>
        <item x="181"/>
        <item x="611"/>
        <item x="1081"/>
        <item x="823"/>
        <item x="1062"/>
        <item x="933"/>
        <item x="673"/>
        <item x="1278"/>
        <item x="308"/>
        <item x="214"/>
        <item x="606"/>
        <item x="480"/>
        <item x="263"/>
        <item x="931"/>
        <item x="235"/>
        <item x="91"/>
        <item x="100"/>
        <item x="19"/>
        <item x="46"/>
        <item x="119"/>
        <item x="1085"/>
        <item x="439"/>
        <item x="290"/>
        <item x="1334"/>
        <item x="141"/>
        <item x="1211"/>
        <item x="188"/>
        <item x="603"/>
        <item x="1057"/>
        <item x="471"/>
        <item x="919"/>
        <item x="1046"/>
        <item x="1105"/>
        <item x="233"/>
        <item x="801"/>
        <item x="231"/>
        <item x="1079"/>
        <item x="995"/>
        <item x="915"/>
        <item x="171"/>
        <item x="386"/>
        <item x="874"/>
        <item x="277"/>
        <item x="1319"/>
        <item x="30"/>
        <item x="927"/>
        <item x="122"/>
        <item x="268"/>
        <item x="1101"/>
        <item x="261"/>
        <item x="32"/>
        <item x="157"/>
        <item x="744"/>
        <item x="329"/>
        <item x="1154"/>
        <item x="1155"/>
        <item x="1312"/>
        <item x="615"/>
        <item x="131"/>
        <item x="362"/>
        <item x="1120"/>
        <item x="602"/>
        <item x="89"/>
        <item x="140"/>
        <item x="922"/>
        <item x="932"/>
        <item x="550"/>
        <item x="594"/>
        <item x="2"/>
        <item x="814"/>
        <item x="1238"/>
        <item x="1321"/>
        <item x="215"/>
        <item x="797"/>
        <item x="509"/>
        <item x="443"/>
        <item x="1108"/>
        <item x="1007"/>
        <item x="208"/>
        <item x="549"/>
        <item x="300"/>
        <item x="437"/>
        <item x="496"/>
        <item x="537"/>
        <item x="310"/>
        <item x="332"/>
        <item x="601"/>
        <item x="553"/>
        <item x="528"/>
        <item x="248"/>
        <item x="863"/>
        <item x="9"/>
        <item x="1248"/>
        <item x="599"/>
        <item x="906"/>
        <item x="190"/>
        <item x="58"/>
        <item x="1073"/>
        <item x="144"/>
        <item x="448"/>
        <item x="851"/>
        <item x="302"/>
        <item x="1307"/>
        <item x="422"/>
        <item x="148"/>
        <item x="1204"/>
        <item x="768"/>
        <item x="968"/>
        <item x="771"/>
        <item x="445"/>
        <item x="765"/>
        <item x="117"/>
        <item x="773"/>
        <item x="498"/>
        <item x="725"/>
        <item x="1006"/>
        <item x="536"/>
        <item x="818"/>
        <item x="501"/>
        <item x="772"/>
        <item x="47"/>
        <item x="442"/>
        <item x="240"/>
        <item x="872"/>
        <item x="758"/>
        <item x="359"/>
        <item x="719"/>
        <item x="612"/>
        <item x="446"/>
        <item x="923"/>
        <item x="832"/>
        <item x="871"/>
        <item x="264"/>
        <item x="1314"/>
        <item x="315"/>
        <item x="354"/>
        <item x="435"/>
        <item x="97"/>
        <item x="303"/>
        <item x="783"/>
        <item x="949"/>
        <item x="299"/>
        <item x="767"/>
        <item x="206"/>
        <item x="54"/>
        <item x="198"/>
        <item x="236"/>
        <item x="447"/>
        <item x="504"/>
        <item x="494"/>
        <item x="607"/>
        <item x="461"/>
        <item x="579"/>
        <item x="1210"/>
        <item x="1297"/>
        <item x="125"/>
        <item x="803"/>
        <item x="108"/>
        <item x="867"/>
        <item x="542"/>
        <item x="535"/>
        <item x="534"/>
        <item x="145"/>
        <item x="421"/>
        <item x="512"/>
        <item x="909"/>
        <item x="1317"/>
        <item x="1160"/>
        <item x="957"/>
        <item x="817"/>
        <item x="379"/>
        <item x="1041"/>
        <item x="1166"/>
        <item x="150"/>
        <item x="683"/>
        <item x="207"/>
        <item x="147"/>
        <item x="543"/>
        <item x="31"/>
        <item x="916"/>
        <item x="390"/>
        <item x="77"/>
        <item x="385"/>
        <item x="849"/>
        <item x="724"/>
        <item x="453"/>
        <item x="381"/>
        <item x="1274"/>
        <item x="861"/>
        <item x="1091"/>
        <item x="1243"/>
        <item x="1227"/>
        <item x="209"/>
        <item x="406"/>
        <item x="1308"/>
        <item x="63"/>
        <item x="655"/>
        <item x="370"/>
        <item x="35"/>
        <item x="358"/>
        <item x="61"/>
        <item x="1009"/>
        <item x="254"/>
        <item x="1148"/>
        <item x="355"/>
        <item x="88"/>
        <item x="132"/>
        <item x="1215"/>
        <item x="841"/>
        <item x="1143"/>
        <item x="998"/>
        <item x="1090"/>
        <item x="1275"/>
        <item x="404"/>
        <item x="618"/>
        <item x="533"/>
        <item x="726"/>
        <item x="521"/>
        <item x="244"/>
        <item x="162"/>
        <item x="499"/>
        <item x="403"/>
        <item x="970"/>
        <item x="997"/>
        <item x="793"/>
        <item x="43"/>
        <item x="0"/>
        <item x="520"/>
        <item x="812"/>
        <item x="98"/>
        <item x="135"/>
        <item x="870"/>
        <item x="742"/>
        <item x="1119"/>
        <item x="559"/>
        <item x="674"/>
        <item x="1335"/>
        <item x="493"/>
        <item x="1069"/>
        <item x="21"/>
        <item x="436"/>
        <item x="211"/>
        <item x="664"/>
        <item x="74"/>
        <item x="94"/>
        <item x="951"/>
        <item x="1147"/>
        <item x="962"/>
        <item x="86"/>
        <item x="1265"/>
        <item x="321"/>
        <item x="1025"/>
        <item x="781"/>
        <item x="966"/>
        <item x="628"/>
        <item x="463"/>
        <item x="253"/>
        <item x="750"/>
        <item x="1320"/>
        <item x="961"/>
        <item x="1332"/>
        <item x="364"/>
        <item x="167"/>
        <item x="1241"/>
        <item x="1323"/>
        <item x="1316"/>
        <item x="912"/>
        <item x="503"/>
        <item x="954"/>
        <item x="1037"/>
        <item x="973"/>
        <item x="1337"/>
        <item x="531"/>
        <item x="704"/>
        <item x="1331"/>
        <item x="807"/>
        <item x="578"/>
        <item x="128"/>
        <item x="1254"/>
        <item x="853"/>
        <item x="1021"/>
        <item x="994"/>
        <item x="242"/>
        <item x="1293"/>
        <item x="813"/>
        <item x="1111"/>
        <item x="806"/>
        <item x="901"/>
        <item x="1346"/>
        <item x="882"/>
        <item x="987"/>
        <item x="1096"/>
        <item x="1077"/>
        <item x="1095"/>
        <item x="320"/>
        <item x="791"/>
        <item x="738"/>
        <item x="114"/>
        <item x="984"/>
        <item x="1151"/>
        <item x="36"/>
        <item x="581"/>
        <item x="508"/>
        <item x="42"/>
        <item x="1153"/>
        <item x="154"/>
        <item x="854"/>
        <item x="969"/>
        <item x="1162"/>
        <item x="1161"/>
        <item x="830"/>
        <item x="740"/>
        <item x="1313"/>
        <item x="492"/>
        <item x="1011"/>
        <item x="1092"/>
        <item x="924"/>
        <item x="372"/>
        <item x="72"/>
        <item x="1031"/>
        <item x="467"/>
        <item x="458"/>
        <item x="1348"/>
        <item x="1253"/>
        <item x="152"/>
        <item x="153"/>
        <item x="485"/>
        <item x="1224"/>
        <item x="1325"/>
        <item x="83"/>
        <item x="252"/>
        <item x="587"/>
        <item x="778"/>
        <item x="343"/>
        <item x="149"/>
        <item x="325"/>
        <item x="317"/>
        <item x="316"/>
        <item x="573"/>
        <item x="524"/>
        <item x="326"/>
        <item x="373"/>
        <item x="1339"/>
        <item x="1061"/>
        <item x="511"/>
        <item x="777"/>
        <item x="457"/>
        <item x="312"/>
        <item x="785"/>
        <item x="770"/>
        <item x="564"/>
        <item x="634"/>
        <item x="545"/>
        <item x="11"/>
        <item x="250"/>
        <item x="625"/>
        <item x="388"/>
        <item x="572"/>
        <item x="1156"/>
        <item x="395"/>
        <item x="1001"/>
        <item x="57"/>
        <item x="627"/>
        <item x="1261"/>
        <item x="38"/>
        <item x="1223"/>
        <item x="614"/>
        <item x="1018"/>
        <item x="483"/>
        <item x="1330"/>
        <item x="495"/>
        <item x="522"/>
        <item x="416"/>
        <item x="53"/>
        <item x="473"/>
        <item x="516"/>
        <item x="514"/>
        <item x="515"/>
        <item x="65"/>
        <item x="306"/>
        <item x="1216"/>
        <item x="741"/>
        <item x="484"/>
        <item x="22"/>
        <item x="592"/>
        <item x="593"/>
        <item x="883"/>
        <item x="518"/>
        <item x="1303"/>
        <item x="319"/>
        <item x="513"/>
        <item x="1266"/>
        <item x="640"/>
        <item x="590"/>
        <item x="272"/>
        <item x="80"/>
        <item x="323"/>
        <item x="668"/>
        <item x="637"/>
        <item x="415"/>
        <item x="440"/>
        <item x="632"/>
        <item x="885"/>
        <item x="1107"/>
        <item x="441"/>
        <item x="17"/>
        <item x="1012"/>
        <item x="517"/>
        <item x="921"/>
        <item x="707"/>
        <item x="459"/>
        <item x="134"/>
        <item x="727"/>
        <item x="999"/>
        <item x="623"/>
        <item x="423"/>
        <item x="1299"/>
        <item x="575"/>
        <item x="643"/>
        <item x="917"/>
        <item x="322"/>
        <item x="295"/>
        <item x="907"/>
        <item x="490"/>
        <item x="331"/>
        <item x="344"/>
        <item x="251"/>
        <item x="112"/>
        <item x="737"/>
        <item x="85"/>
        <item x="558"/>
        <item x="318"/>
        <item x="705"/>
        <item x="383"/>
        <item x="1065"/>
        <item x="576"/>
        <item x="1242"/>
        <item x="1302"/>
        <item x="595"/>
        <item x="413"/>
        <item x="357"/>
        <item x="556"/>
        <item x="577"/>
        <item x="1344"/>
        <item x="584"/>
        <item x="1093"/>
        <item x="551"/>
        <item x="819"/>
        <item x="64"/>
        <item x="569"/>
        <item x="1109"/>
        <item x="33"/>
        <item x="1084"/>
        <item x="497"/>
        <item x="1349"/>
        <item x="96"/>
        <item x="656"/>
        <item x="502"/>
        <item x="1231"/>
        <item x="24"/>
        <item x="1169"/>
        <item x="596"/>
        <item x="1078"/>
        <item x="839"/>
        <item x="1225"/>
        <item x="993"/>
        <item x="304"/>
        <item x="305"/>
        <item x="720"/>
        <item x="702"/>
        <item x="81"/>
        <item x="174"/>
        <item x="99"/>
        <item x="1063"/>
        <item x="465"/>
        <item x="392"/>
        <item x="13"/>
        <item x="269"/>
        <item x="387"/>
        <item x="908"/>
        <item x="624"/>
        <item x="489"/>
        <item x="902"/>
        <item x="1116"/>
        <item x="1094"/>
        <item x="6"/>
        <item x="1220"/>
        <item x="156"/>
        <item x="734"/>
        <item x="745"/>
        <item x="850"/>
        <item x="1170"/>
        <item x="795"/>
        <item x="1273"/>
        <item x="947"/>
        <item x="1327"/>
        <item x="833"/>
        <item x="876"/>
        <item x="1164"/>
        <item x="1271"/>
        <item x="828"/>
        <item x="890"/>
        <item x="1306"/>
        <item x="693"/>
        <item t="default"/>
      </items>
    </pivotField>
    <pivotField showAll="0"/>
    <pivotField showAll="0">
      <items count="10">
        <item x="0"/>
        <item x="6"/>
        <item x="5"/>
        <item x="1"/>
        <item x="3"/>
        <item x="7"/>
        <item x="2"/>
        <item x="4"/>
        <item x="8"/>
        <item t="default"/>
      </items>
    </pivotField>
    <pivotField showAll="0"/>
    <pivotField showAll="0">
      <items count="9">
        <item x="3"/>
        <item x="0"/>
        <item x="5"/>
        <item x="1"/>
        <item x="2"/>
        <item x="6"/>
        <item x="7"/>
        <item x="4"/>
        <item t="default"/>
      </items>
    </pivotField>
    <pivotField showAll="0">
      <items count="12">
        <item x="6"/>
        <item x="1"/>
        <item x="4"/>
        <item x="0"/>
        <item x="3"/>
        <item x="9"/>
        <item x="2"/>
        <item x="5"/>
        <item x="8"/>
        <item x="7"/>
        <item x="10"/>
        <item t="default"/>
      </items>
    </pivotField>
    <pivotField showAll="0"/>
    <pivotField showAll="0">
      <items count="8">
        <item x="0"/>
        <item x="1"/>
        <item x="3"/>
        <item x="2"/>
        <item x="5"/>
        <item x="4"/>
        <item x="6"/>
        <item t="default"/>
      </items>
    </pivotField>
    <pivotField showAll="0"/>
    <pivotField axis="axisRow" showAll="0">
      <items count="3">
        <item x="1"/>
        <item x="0"/>
        <item t="default"/>
      </items>
    </pivotField>
  </pivotFields>
  <rowFields count="1">
    <field x="16"/>
  </rowFields>
  <rowItems count="3">
    <i>
      <x/>
    </i>
    <i>
      <x v="1"/>
    </i>
    <i t="grand">
      <x/>
    </i>
  </rowItems>
  <colItems count="1">
    <i/>
  </colItems>
  <dataFields count="1">
    <dataField name="Count of Student_ID" fld="7" subtotal="count" showDataAs="percentOfTotal" baseField="0" baseItem="0" numFmtId="10"/>
  </dataFields>
  <formats count="1">
    <format dxfId="0">
      <pivotArea collapsedLevelsAreSubtotals="1" fieldPosition="0">
        <references count="1">
          <reference field="16" count="0"/>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6" count="1" selected="0">
            <x v="0"/>
          </reference>
        </references>
      </pivotArea>
    </chartFormat>
    <chartFormat chart="7" format="8">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9E872F-BAC5-4C3B-935C-20177B3D8B1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G43:J53" firstHeaderRow="1" firstDataRow="2" firstDataCol="1"/>
  <pivotFields count="17">
    <pivotField showAll="0">
      <items count="1543">
        <item x="561"/>
        <item x="0"/>
        <item x="1"/>
        <item x="2"/>
        <item x="3"/>
        <item x="180"/>
        <item x="562"/>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563"/>
        <item x="248"/>
        <item x="4"/>
        <item x="5"/>
        <item x="249"/>
        <item x="6"/>
        <item x="7"/>
        <item x="8"/>
        <item x="9"/>
        <item x="10"/>
        <item x="11"/>
        <item x="12"/>
        <item x="13"/>
        <item x="14"/>
        <item x="15"/>
        <item x="16"/>
        <item x="250"/>
        <item x="17"/>
        <item x="18"/>
        <item x="19"/>
        <item x="564"/>
        <item x="20"/>
        <item x="21"/>
        <item x="22"/>
        <item x="23"/>
        <item x="251"/>
        <item x="24"/>
        <item x="25"/>
        <item x="252"/>
        <item x="26"/>
        <item x="253"/>
        <item x="254"/>
        <item x="27"/>
        <item x="28"/>
        <item x="29"/>
        <item x="255"/>
        <item x="30"/>
        <item x="31"/>
        <item x="256"/>
        <item x="257"/>
        <item x="258"/>
        <item x="259"/>
        <item x="260"/>
        <item x="32"/>
        <item x="33"/>
        <item x="261"/>
        <item x="262"/>
        <item x="263"/>
        <item x="264"/>
        <item x="265"/>
        <item x="34"/>
        <item x="266"/>
        <item x="267"/>
        <item x="35"/>
        <item x="268"/>
        <item x="36"/>
        <item x="269"/>
        <item x="270"/>
        <item x="37"/>
        <item x="271"/>
        <item x="38"/>
        <item x="39"/>
        <item x="40"/>
        <item x="41"/>
        <item x="42"/>
        <item x="272"/>
        <item x="43"/>
        <item x="44"/>
        <item x="273"/>
        <item x="274"/>
        <item x="275"/>
        <item x="276"/>
        <item x="277"/>
        <item x="45"/>
        <item x="278"/>
        <item x="279"/>
        <item x="280"/>
        <item x="281"/>
        <item x="282"/>
        <item x="283"/>
        <item x="284"/>
        <item x="285"/>
        <item x="286"/>
        <item x="287"/>
        <item x="288"/>
        <item x="289"/>
        <item x="290"/>
        <item x="291"/>
        <item x="46"/>
        <item x="47"/>
        <item x="48"/>
        <item x="292"/>
        <item x="293"/>
        <item x="49"/>
        <item x="294"/>
        <item x="50"/>
        <item x="51"/>
        <item x="295"/>
        <item x="296"/>
        <item x="297"/>
        <item x="298"/>
        <item x="299"/>
        <item x="52"/>
        <item x="300"/>
        <item x="53"/>
        <item x="54"/>
        <item x="301"/>
        <item x="55"/>
        <item x="302"/>
        <item x="56"/>
        <item x="57"/>
        <item x="58"/>
        <item x="303"/>
        <item x="59"/>
        <item x="304"/>
        <item x="60"/>
        <item x="61"/>
        <item x="62"/>
        <item x="63"/>
        <item x="64"/>
        <item x="65"/>
        <item x="66"/>
        <item x="67"/>
        <item x="305"/>
        <item x="68"/>
        <item x="69"/>
        <item x="306"/>
        <item x="307"/>
        <item x="308"/>
        <item x="309"/>
        <item x="70"/>
        <item x="71"/>
        <item x="310"/>
        <item x="72"/>
        <item x="311"/>
        <item x="312"/>
        <item x="73"/>
        <item x="74"/>
        <item x="313"/>
        <item x="314"/>
        <item x="75"/>
        <item x="76"/>
        <item x="77"/>
        <item x="315"/>
        <item x="316"/>
        <item x="78"/>
        <item x="317"/>
        <item x="79"/>
        <item x="80"/>
        <item x="318"/>
        <item x="81"/>
        <item x="82"/>
        <item x="319"/>
        <item x="83"/>
        <item x="84"/>
        <item x="320"/>
        <item x="85"/>
        <item x="321"/>
        <item x="86"/>
        <item x="87"/>
        <item x="88"/>
        <item x="89"/>
        <item x="322"/>
        <item x="90"/>
        <item x="91"/>
        <item x="323"/>
        <item x="324"/>
        <item x="92"/>
        <item x="93"/>
        <item x="94"/>
        <item x="325"/>
        <item x="326"/>
        <item x="95"/>
        <item x="96"/>
        <item x="97"/>
        <item x="327"/>
        <item x="328"/>
        <item x="98"/>
        <item x="99"/>
        <item x="100"/>
        <item x="101"/>
        <item x="565"/>
        <item x="102"/>
        <item x="103"/>
        <item x="104"/>
        <item x="329"/>
        <item x="105"/>
        <item x="106"/>
        <item x="107"/>
        <item x="108"/>
        <item x="109"/>
        <item x="110"/>
        <item x="111"/>
        <item x="112"/>
        <item x="113"/>
        <item x="114"/>
        <item x="115"/>
        <item x="116"/>
        <item x="117"/>
        <item x="118"/>
        <item x="119"/>
        <item x="120"/>
        <item x="121"/>
        <item x="122"/>
        <item x="123"/>
        <item x="124"/>
        <item x="566"/>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567"/>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568"/>
        <item x="396"/>
        <item x="397"/>
        <item x="398"/>
        <item x="399"/>
        <item x="400"/>
        <item x="401"/>
        <item x="402"/>
        <item x="403"/>
        <item x="404"/>
        <item x="405"/>
        <item x="406"/>
        <item x="407"/>
        <item x="408"/>
        <item x="409"/>
        <item x="410"/>
        <item x="411"/>
        <item x="412"/>
        <item x="413"/>
        <item x="414"/>
        <item x="415"/>
        <item x="416"/>
        <item x="417"/>
        <item x="418"/>
        <item x="419"/>
        <item x="420"/>
        <item x="569"/>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70"/>
        <item x="571"/>
        <item x="572"/>
        <item x="1067"/>
        <item x="573"/>
        <item x="574"/>
        <item x="575"/>
        <item x="576"/>
        <item x="577"/>
        <item x="578"/>
        <item x="579"/>
        <item x="580"/>
        <item x="581"/>
        <item x="788"/>
        <item x="582"/>
        <item x="583"/>
        <item x="584"/>
        <item x="585"/>
        <item x="586"/>
        <item x="587"/>
        <item x="588"/>
        <item x="589"/>
        <item x="590"/>
        <item x="591"/>
        <item x="592"/>
        <item x="593"/>
        <item x="594"/>
        <item x="1068"/>
        <item x="1069"/>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1309"/>
        <item x="789"/>
        <item x="790"/>
        <item x="791"/>
        <item x="792"/>
        <item x="1070"/>
        <item x="793"/>
        <item x="1310"/>
        <item x="1311"/>
        <item x="1312"/>
        <item x="1313"/>
        <item x="1314"/>
        <item x="1315"/>
        <item x="1316"/>
        <item x="1317"/>
        <item x="1318"/>
        <item x="1319"/>
        <item x="1320"/>
        <item x="1321"/>
        <item x="1322"/>
        <item x="1323"/>
        <item x="1324"/>
        <item x="1325"/>
        <item x="1326"/>
        <item x="1327"/>
        <item x="1328"/>
        <item x="1329"/>
        <item x="1330"/>
        <item x="1331"/>
        <item x="794"/>
        <item x="795"/>
        <item x="1332"/>
        <item x="1333"/>
        <item x="796"/>
        <item x="1334"/>
        <item x="676"/>
        <item x="797"/>
        <item x="798"/>
        <item x="799"/>
        <item x="800"/>
        <item x="801"/>
        <item x="802"/>
        <item x="803"/>
        <item x="804"/>
        <item x="805"/>
        <item x="806"/>
        <item x="1335"/>
        <item x="807"/>
        <item x="808"/>
        <item x="809"/>
        <item x="810"/>
        <item x="811"/>
        <item x="812"/>
        <item x="813"/>
        <item x="814"/>
        <item x="1336"/>
        <item x="1337"/>
        <item x="1338"/>
        <item x="1339"/>
        <item x="815"/>
        <item x="1340"/>
        <item x="1341"/>
        <item x="816"/>
        <item x="817"/>
        <item x="818"/>
        <item x="819"/>
        <item x="677"/>
        <item x="820"/>
        <item x="821"/>
        <item x="678"/>
        <item x="822"/>
        <item x="823"/>
        <item x="1071"/>
        <item x="824"/>
        <item x="825"/>
        <item x="826"/>
        <item x="827"/>
        <item x="828"/>
        <item x="829"/>
        <item x="1072"/>
        <item x="1342"/>
        <item x="830"/>
        <item x="831"/>
        <item x="679"/>
        <item x="1343"/>
        <item x="1344"/>
        <item x="832"/>
        <item x="833"/>
        <item x="1073"/>
        <item x="834"/>
        <item x="835"/>
        <item x="836"/>
        <item x="837"/>
        <item x="838"/>
        <item x="1345"/>
        <item x="839"/>
        <item x="840"/>
        <item x="841"/>
        <item x="842"/>
        <item x="843"/>
        <item x="844"/>
        <item x="845"/>
        <item x="846"/>
        <item x="847"/>
        <item x="848"/>
        <item x="849"/>
        <item x="850"/>
        <item x="851"/>
        <item x="852"/>
        <item x="853"/>
        <item x="854"/>
        <item x="855"/>
        <item x="856"/>
        <item x="857"/>
        <item x="858"/>
        <item x="859"/>
        <item x="860"/>
        <item x="1074"/>
        <item x="1075"/>
        <item x="861"/>
        <item x="862"/>
        <item x="863"/>
        <item x="864"/>
        <item x="865"/>
        <item x="866"/>
        <item x="867"/>
        <item x="868"/>
        <item x="869"/>
        <item x="870"/>
        <item x="871"/>
        <item x="872"/>
        <item x="873"/>
        <item x="874"/>
        <item x="875"/>
        <item x="876"/>
        <item x="877"/>
        <item x="878"/>
        <item x="879"/>
        <item x="880"/>
        <item x="881"/>
        <item x="882"/>
        <item x="883"/>
        <item x="884"/>
        <item x="680"/>
        <item x="885"/>
        <item x="886"/>
        <item x="887"/>
        <item x="888"/>
        <item x="889"/>
        <item x="890"/>
        <item x="891"/>
        <item x="892"/>
        <item x="893"/>
        <item x="894"/>
        <item x="895"/>
        <item x="896"/>
        <item x="897"/>
        <item x="898"/>
        <item x="899"/>
        <item x="900"/>
        <item x="901"/>
        <item x="681"/>
        <item x="902"/>
        <item x="903"/>
        <item x="904"/>
        <item x="1076"/>
        <item x="1077"/>
        <item x="905"/>
        <item x="906"/>
        <item x="907"/>
        <item x="908"/>
        <item x="909"/>
        <item x="910"/>
        <item x="1078"/>
        <item x="911"/>
        <item x="912"/>
        <item x="682"/>
        <item x="913"/>
        <item x="914"/>
        <item x="915"/>
        <item x="916"/>
        <item x="917"/>
        <item x="918"/>
        <item x="919"/>
        <item x="920"/>
        <item x="921"/>
        <item x="922"/>
        <item x="923"/>
        <item x="924"/>
        <item x="925"/>
        <item x="926"/>
        <item x="927"/>
        <item x="1079"/>
        <item x="928"/>
        <item x="929"/>
        <item x="930"/>
        <item x="931"/>
        <item x="932"/>
        <item x="933"/>
        <item x="934"/>
        <item x="935"/>
        <item x="1458"/>
        <item x="936"/>
        <item x="937"/>
        <item x="683"/>
        <item x="1346"/>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684"/>
        <item x="966"/>
        <item x="967"/>
        <item x="685"/>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459"/>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686"/>
        <item x="687"/>
        <item x="1080"/>
        <item x="1081"/>
        <item x="1082"/>
        <item x="1083"/>
        <item x="1084"/>
        <item x="1085"/>
        <item x="1086"/>
        <item x="1087"/>
        <item x="1088"/>
        <item x="688"/>
        <item x="1460"/>
        <item x="689"/>
        <item x="690"/>
        <item x="1089"/>
        <item x="1090"/>
        <item x="1091"/>
        <item x="1092"/>
        <item x="1093"/>
        <item x="1094"/>
        <item x="1095"/>
        <item x="691"/>
        <item x="1096"/>
        <item x="692"/>
        <item x="693"/>
        <item x="694"/>
        <item x="695"/>
        <item x="1097"/>
        <item x="1098"/>
        <item x="696"/>
        <item x="1099"/>
        <item x="1100"/>
        <item x="1101"/>
        <item x="1102"/>
        <item x="1103"/>
        <item x="697"/>
        <item x="1104"/>
        <item x="1105"/>
        <item x="1106"/>
        <item x="1107"/>
        <item x="1108"/>
        <item x="1109"/>
        <item x="1110"/>
        <item x="1111"/>
        <item x="698"/>
        <item x="1112"/>
        <item x="699"/>
        <item x="700"/>
        <item x="701"/>
        <item x="1113"/>
        <item x="1114"/>
        <item x="1115"/>
        <item x="702"/>
        <item x="1116"/>
        <item x="1117"/>
        <item x="1118"/>
        <item x="1119"/>
        <item x="1120"/>
        <item x="1121"/>
        <item x="1122"/>
        <item x="1123"/>
        <item x="1124"/>
        <item x="703"/>
        <item x="1125"/>
        <item x="1126"/>
        <item x="1127"/>
        <item x="1128"/>
        <item x="1347"/>
        <item x="704"/>
        <item x="705"/>
        <item x="706"/>
        <item x="707"/>
        <item x="708"/>
        <item x="709"/>
        <item x="710"/>
        <item x="711"/>
        <item x="712"/>
        <item x="713"/>
        <item x="714"/>
        <item x="715"/>
        <item x="716"/>
        <item x="717"/>
        <item x="1461"/>
        <item x="718"/>
        <item x="719"/>
        <item x="720"/>
        <item x="721"/>
        <item x="1129"/>
        <item x="722"/>
        <item x="723"/>
        <item x="724"/>
        <item x="725"/>
        <item x="726"/>
        <item x="727"/>
        <item x="1130"/>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1131"/>
        <item x="1132"/>
        <item x="1133"/>
        <item x="1134"/>
        <item x="1135"/>
        <item x="1136"/>
        <item x="1137"/>
        <item x="1138"/>
        <item x="1139"/>
        <item x="1140"/>
        <item x="1141"/>
        <item x="1142"/>
        <item x="1143"/>
        <item x="1144"/>
        <item x="1348"/>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349"/>
        <item x="1350"/>
        <item x="1199"/>
        <item x="1200"/>
        <item x="1351"/>
        <item x="1201"/>
        <item x="1202"/>
        <item x="1203"/>
        <item x="1204"/>
        <item x="1205"/>
        <item x="1462"/>
        <item x="1206"/>
        <item x="1207"/>
        <item x="1352"/>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353"/>
        <item x="1234"/>
        <item x="1235"/>
        <item x="1236"/>
        <item x="1237"/>
        <item x="1238"/>
        <item x="1239"/>
        <item x="1240"/>
        <item x="1241"/>
        <item x="1242"/>
        <item x="1243"/>
        <item x="1244"/>
        <item x="1245"/>
        <item x="1246"/>
        <item x="1247"/>
        <item x="1248"/>
        <item x="1249"/>
        <item x="1250"/>
        <item x="1251"/>
        <item x="1252"/>
        <item x="1253"/>
        <item x="1254"/>
        <item x="13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55"/>
        <item x="1463"/>
        <item x="1356"/>
        <item x="1464"/>
        <item x="1357"/>
        <item x="1358"/>
        <item x="1359"/>
        <item x="1360"/>
        <item x="1361"/>
        <item x="1465"/>
        <item x="1362"/>
        <item x="1363"/>
        <item x="1364"/>
        <item x="1466"/>
        <item x="1365"/>
        <item x="1366"/>
        <item x="1367"/>
        <item x="1467"/>
        <item x="1368"/>
        <item x="1369"/>
        <item x="1370"/>
        <item x="1468"/>
        <item x="1371"/>
        <item x="1372"/>
        <item x="1469"/>
        <item x="1373"/>
        <item x="1374"/>
        <item x="1470"/>
        <item x="1375"/>
        <item x="1471"/>
        <item x="1376"/>
        <item x="1472"/>
        <item x="1377"/>
        <item x="1378"/>
        <item x="1379"/>
        <item x="1473"/>
        <item x="1380"/>
        <item x="1474"/>
        <item x="1475"/>
        <item x="1476"/>
        <item x="1477"/>
        <item x="1478"/>
        <item x="1381"/>
        <item x="1382"/>
        <item x="1479"/>
        <item x="1383"/>
        <item x="1384"/>
        <item x="1385"/>
        <item x="1386"/>
        <item x="1387"/>
        <item x="1480"/>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81"/>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t="default"/>
      </items>
    </pivotField>
    <pivotField showAll="0"/>
    <pivotField showAll="0"/>
    <pivotField showAll="0"/>
    <pivotField showAll="0"/>
    <pivotField showAll="0"/>
    <pivotField numFmtId="22" showAll="0"/>
    <pivotField dataField="1" showAll="0">
      <items count="1351">
        <item x="1208"/>
        <item x="1059"/>
        <item x="1163"/>
        <item x="869"/>
        <item x="974"/>
        <item x="1149"/>
        <item x="935"/>
        <item x="1152"/>
        <item x="1322"/>
        <item x="964"/>
        <item x="1129"/>
        <item x="5"/>
        <item x="452"/>
        <item x="1290"/>
        <item x="952"/>
        <item x="1329"/>
        <item x="1032"/>
        <item x="1159"/>
        <item x="1067"/>
        <item x="1136"/>
        <item x="56"/>
        <item x="800"/>
        <item x="646"/>
        <item x="1072"/>
        <item x="898"/>
        <item x="432"/>
        <item x="583"/>
        <item x="1088"/>
        <item x="1051"/>
        <item x="109"/>
        <item x="1127"/>
        <item x="1341"/>
        <item x="1052"/>
        <item x="1128"/>
        <item x="764"/>
        <item x="1070"/>
        <item x="1206"/>
        <item x="1022"/>
        <item x="34"/>
        <item x="106"/>
        <item x="1198"/>
        <item x="996"/>
        <item x="986"/>
        <item x="1157"/>
        <item x="893"/>
        <item x="1190"/>
        <item x="904"/>
        <item x="1098"/>
        <item x="708"/>
        <item x="1123"/>
        <item x="945"/>
        <item x="943"/>
        <item x="811"/>
        <item x="1045"/>
        <item x="1212"/>
        <item x="500"/>
        <item x="881"/>
        <item x="944"/>
        <item x="895"/>
        <item x="1054"/>
        <item x="143"/>
        <item x="1038"/>
        <item x="1058"/>
        <item x="706"/>
        <item x="1272"/>
        <item x="967"/>
        <item x="136"/>
        <item x="1186"/>
        <item x="1030"/>
        <item x="1113"/>
        <item x="1100"/>
        <item x="1117"/>
        <item x="1086"/>
        <item x="382"/>
        <item x="976"/>
        <item x="327"/>
        <item x="936"/>
        <item x="847"/>
        <item x="946"/>
        <item x="176"/>
        <item x="1288"/>
        <item x="49"/>
        <item x="398"/>
        <item x="956"/>
        <item x="1115"/>
        <item x="417"/>
        <item x="1026"/>
        <item x="1182"/>
        <item x="688"/>
        <item x="1130"/>
        <item x="394"/>
        <item x="1146"/>
        <item x="1039"/>
        <item x="1338"/>
        <item x="1106"/>
        <item x="1167"/>
        <item x="609"/>
        <item x="679"/>
        <item x="963"/>
        <item x="1060"/>
        <item x="1131"/>
        <item x="1126"/>
        <item x="1033"/>
        <item x="808"/>
        <item x="980"/>
        <item x="645"/>
        <item x="1196"/>
        <item x="369"/>
        <item x="1236"/>
        <item x="958"/>
        <item x="1027"/>
        <item x="393"/>
        <item x="1246"/>
        <item x="87"/>
        <item x="1028"/>
        <item x="1089"/>
        <item x="911"/>
        <item x="1015"/>
        <item x="487"/>
        <item x="1112"/>
        <item x="699"/>
        <item x="1284"/>
        <item x="1250"/>
        <item x="1295"/>
        <item x="1289"/>
        <item x="1305"/>
        <item x="1203"/>
        <item x="692"/>
        <item x="466"/>
        <item x="1145"/>
        <item x="940"/>
        <item x="1304"/>
        <item x="852"/>
        <item x="1024"/>
        <item x="1282"/>
        <item x="389"/>
        <item x="510"/>
        <item x="1008"/>
        <item x="220"/>
        <item x="1187"/>
        <item x="665"/>
        <item x="1219"/>
        <item x="685"/>
        <item x="684"/>
        <item x="1013"/>
        <item x="691"/>
        <item x="1230"/>
        <item x="1228"/>
        <item x="486"/>
        <item x="1294"/>
        <item x="377"/>
        <item x="888"/>
        <item x="1055"/>
        <item x="937"/>
        <item x="3"/>
        <item x="1066"/>
        <item x="1056"/>
        <item x="267"/>
        <item x="1175"/>
        <item x="1049"/>
        <item x="934"/>
        <item x="368"/>
        <item x="1262"/>
        <item x="769"/>
        <item x="1184"/>
        <item x="1002"/>
        <item x="18"/>
        <item x="129"/>
        <item x="1214"/>
        <item x="1197"/>
        <item x="1176"/>
        <item x="622"/>
        <item x="659"/>
        <item x="468"/>
        <item x="1281"/>
        <item x="687"/>
        <item x="163"/>
        <item x="788"/>
        <item x="159"/>
        <item x="412"/>
        <item x="1247"/>
        <item x="197"/>
        <item x="469"/>
        <item x="113"/>
        <item x="8"/>
        <item x="1200"/>
        <item x="617"/>
        <item x="68"/>
        <item x="1188"/>
        <item x="754"/>
        <item x="755"/>
        <item x="1251"/>
        <item x="1180"/>
        <item x="92"/>
        <item x="418"/>
        <item x="1207"/>
        <item x="709"/>
        <item x="636"/>
        <item x="701"/>
        <item x="649"/>
        <item x="1280"/>
        <item x="648"/>
        <item x="1237"/>
        <item x="222"/>
        <item x="759"/>
        <item x="802"/>
        <item x="430"/>
        <item x="848"/>
        <item x="555"/>
        <item x="670"/>
        <item x="613"/>
        <item x="837"/>
        <item x="41"/>
        <item x="866"/>
        <item x="1310"/>
        <item x="642"/>
        <item x="562"/>
        <item x="975"/>
        <item x="840"/>
        <item x="824"/>
        <item x="695"/>
        <item x="694"/>
        <item x="827"/>
        <item x="1173"/>
        <item x="835"/>
        <item x="561"/>
        <item x="408"/>
        <item x="739"/>
        <item x="862"/>
        <item x="855"/>
        <item x="680"/>
        <item x="857"/>
        <item x="948"/>
        <item x="690"/>
        <item x="431"/>
        <item x="1311"/>
        <item x="1144"/>
        <item x="526"/>
        <item x="703"/>
        <item x="585"/>
        <item x="746"/>
        <item x="621"/>
        <item x="775"/>
        <item x="686"/>
        <item x="444"/>
        <item x="1140"/>
        <item x="374"/>
        <item x="1259"/>
        <item x="1185"/>
        <item x="743"/>
        <item x="1080"/>
        <item x="1233"/>
        <item x="1181"/>
        <item x="1269"/>
        <item x="633"/>
        <item x="1263"/>
        <item x="104"/>
        <item x="366"/>
        <item x="972"/>
        <item x="175"/>
        <item x="249"/>
        <item x="110"/>
        <item x="960"/>
        <item x="552"/>
        <item x="875"/>
        <item x="118"/>
        <item x="571"/>
        <item x="1075"/>
        <item x="753"/>
        <item x="779"/>
        <item x="641"/>
        <item x="380"/>
        <item x="367"/>
        <item x="1139"/>
        <item x="1121"/>
        <item x="44"/>
        <item x="736"/>
        <item x="84"/>
        <item x="399"/>
        <item x="133"/>
        <item x="588"/>
        <item x="1034"/>
        <item x="671"/>
        <item x="822"/>
        <item x="336"/>
        <item x="1017"/>
        <item x="978"/>
        <item x="977"/>
        <item x="4"/>
        <item x="732"/>
        <item x="914"/>
        <item x="307"/>
        <item x="661"/>
        <item x="626"/>
        <item x="400"/>
        <item x="90"/>
        <item x="146"/>
        <item x="900"/>
        <item x="983"/>
        <item x="953"/>
        <item x="529"/>
        <item x="1068"/>
        <item x="1004"/>
        <item x="1174"/>
        <item x="1005"/>
        <item x="981"/>
        <item x="1285"/>
        <item x="115"/>
        <item x="139"/>
        <item x="899"/>
        <item x="324"/>
        <item x="1168"/>
        <item x="896"/>
        <item x="557"/>
        <item x="348"/>
        <item x="730"/>
        <item x="752"/>
        <item x="689"/>
        <item x="749"/>
        <item x="757"/>
        <item x="600"/>
        <item x="774"/>
        <item x="1232"/>
        <item x="78"/>
        <item x="879"/>
        <item x="546"/>
        <item x="266"/>
        <item x="1019"/>
        <item x="747"/>
        <item x="1000"/>
        <item x="786"/>
        <item x="1347"/>
        <item x="780"/>
        <item x="1029"/>
        <item x="1328"/>
        <item x="51"/>
        <item x="985"/>
        <item x="472"/>
        <item x="842"/>
        <item x="653"/>
        <item x="298"/>
        <item x="991"/>
        <item x="1010"/>
        <item x="548"/>
        <item x="1048"/>
        <item x="1276"/>
        <item x="474"/>
        <item x="635"/>
        <item x="1097"/>
        <item x="1342"/>
        <item x="748"/>
        <item x="905"/>
        <item x="69"/>
        <item x="371"/>
        <item x="1286"/>
        <item x="351"/>
        <item x="918"/>
        <item x="913"/>
        <item x="598"/>
        <item x="950"/>
        <item x="565"/>
        <item x="1218"/>
        <item x="616"/>
        <item x="942"/>
        <item x="762"/>
        <item x="910"/>
        <item x="894"/>
        <item x="1040"/>
        <item x="651"/>
        <item x="815"/>
        <item x="1258"/>
        <item x="696"/>
        <item x="938"/>
        <item x="121"/>
        <item x="10"/>
        <item x="1124"/>
        <item x="460"/>
        <item x="1023"/>
        <item x="334"/>
        <item x="409"/>
        <item x="479"/>
        <item x="731"/>
        <item x="630"/>
        <item x="544"/>
        <item x="120"/>
        <item x="1074"/>
        <item x="925"/>
        <item x="265"/>
        <item x="297"/>
        <item x="1172"/>
        <item x="810"/>
        <item x="55"/>
        <item x="873"/>
        <item x="101"/>
        <item x="427"/>
        <item x="928"/>
        <item x="1189"/>
        <item x="491"/>
        <item x="1260"/>
        <item x="941"/>
        <item x="1016"/>
        <item x="604"/>
        <item x="825"/>
        <item x="1125"/>
        <item x="878"/>
        <item x="532"/>
        <item x="1158"/>
        <item x="160"/>
        <item x="756"/>
        <item x="597"/>
        <item x="1257"/>
        <item x="638"/>
        <item x="717"/>
        <item x="629"/>
        <item x="979"/>
        <item x="419"/>
        <item x="1064"/>
        <item x="130"/>
        <item x="168"/>
        <item x="760"/>
        <item x="158"/>
        <item x="1287"/>
        <item x="1194"/>
        <item x="547"/>
        <item x="1099"/>
        <item x="929"/>
        <item x="172"/>
        <item x="844"/>
        <item x="1249"/>
        <item x="1083"/>
        <item x="337"/>
        <item x="456"/>
        <item x="361"/>
        <item x="821"/>
        <item x="610"/>
        <item x="275"/>
        <item x="155"/>
        <item x="1114"/>
        <item x="79"/>
        <item x="990"/>
        <item x="926"/>
        <item x="292"/>
        <item x="1122"/>
        <item x="391"/>
        <item x="868"/>
        <item x="1138"/>
        <item x="1240"/>
        <item x="428"/>
        <item x="846"/>
        <item x="1044"/>
        <item x="789"/>
        <item x="1340"/>
        <item x="525"/>
        <item x="7"/>
        <item x="798"/>
        <item x="729"/>
        <item x="107"/>
        <item x="288"/>
        <item x="285"/>
        <item x="183"/>
        <item x="1345"/>
        <item x="886"/>
        <item x="678"/>
        <item x="455"/>
        <item x="790"/>
        <item x="475"/>
        <item x="864"/>
        <item x="1165"/>
        <item x="1277"/>
        <item x="1326"/>
        <item x="843"/>
        <item x="219"/>
        <item x="700"/>
        <item x="1333"/>
        <item x="1142"/>
        <item x="1283"/>
        <item x="425"/>
        <item x="658"/>
        <item x="523"/>
        <item x="402"/>
        <item x="570"/>
        <item x="67"/>
        <item x="1318"/>
        <item x="338"/>
        <item x="1252"/>
        <item x="1315"/>
        <item x="414"/>
        <item x="799"/>
        <item x="792"/>
        <item x="1191"/>
        <item x="1003"/>
        <item x="20"/>
        <item x="971"/>
        <item x="527"/>
        <item x="669"/>
        <item x="1301"/>
        <item x="1014"/>
        <item x="698"/>
        <item x="887"/>
        <item x="836"/>
        <item x="1141"/>
        <item x="586"/>
        <item x="1192"/>
        <item x="505"/>
        <item x="751"/>
        <item x="1199"/>
        <item x="1279"/>
        <item x="346"/>
        <item x="735"/>
        <item x="1020"/>
        <item x="631"/>
        <item x="161"/>
        <item x="860"/>
        <item x="424"/>
        <item x="309"/>
        <item x="540"/>
        <item x="567"/>
        <item x="123"/>
        <item x="580"/>
        <item x="401"/>
        <item x="192"/>
        <item x="1255"/>
        <item x="826"/>
        <item x="138"/>
        <item x="1270"/>
        <item x="1118"/>
        <item x="40"/>
        <item x="93"/>
        <item x="574"/>
        <item x="1209"/>
        <item x="95"/>
        <item x="1178"/>
        <item x="375"/>
        <item x="605"/>
        <item x="939"/>
        <item x="784"/>
        <item x="1336"/>
        <item x="111"/>
        <item x="1195"/>
        <item x="1193"/>
        <item x="713"/>
        <item x="1042"/>
        <item x="66"/>
        <item x="892"/>
        <item x="982"/>
        <item x="889"/>
        <item x="1043"/>
        <item x="897"/>
        <item x="165"/>
        <item x="582"/>
        <item x="992"/>
        <item x="697"/>
        <item x="451"/>
        <item x="1137"/>
        <item x="1298"/>
        <item x="23"/>
        <item x="1202"/>
        <item x="429"/>
        <item x="12"/>
        <item x="363"/>
        <item x="1171"/>
        <item x="1205"/>
        <item x="930"/>
        <item x="554"/>
        <item x="16"/>
        <item x="920"/>
        <item x="291"/>
        <item x="411"/>
        <item x="73"/>
        <item x="619"/>
        <item x="965"/>
        <item x="273"/>
        <item x="182"/>
        <item x="776"/>
        <item x="657"/>
        <item x="279"/>
        <item x="199"/>
        <item x="201"/>
        <item x="256"/>
        <item x="1229"/>
        <item x="454"/>
        <item x="169"/>
        <item x="884"/>
        <item x="838"/>
        <item x="347"/>
        <item x="1087"/>
        <item x="955"/>
        <item x="25"/>
        <item x="662"/>
        <item x="29"/>
        <item x="644"/>
        <item x="376"/>
        <item x="1291"/>
        <item x="1050"/>
        <item x="1296"/>
        <item x="712"/>
        <item x="200"/>
        <item x="608"/>
        <item x="672"/>
        <item x="1150"/>
        <item x="124"/>
        <item x="449"/>
        <item x="281"/>
        <item x="1082"/>
        <item x="278"/>
        <item x="62"/>
        <item x="270"/>
        <item x="271"/>
        <item x="652"/>
        <item x="989"/>
        <item x="335"/>
        <item x="345"/>
        <item x="187"/>
        <item x="650"/>
        <item x="682"/>
        <item x="142"/>
        <item x="228"/>
        <item x="105"/>
        <item x="1"/>
        <item x="205"/>
        <item x="566"/>
        <item x="407"/>
        <item x="234"/>
        <item x="184"/>
        <item x="151"/>
        <item x="340"/>
        <item x="37"/>
        <item x="227"/>
        <item x="787"/>
        <item x="286"/>
        <item x="71"/>
        <item x="262"/>
        <item x="1071"/>
        <item x="258"/>
        <item x="237"/>
        <item x="663"/>
        <item x="280"/>
        <item x="196"/>
        <item x="620"/>
        <item x="891"/>
        <item x="189"/>
        <item x="666"/>
        <item x="1256"/>
        <item x="166"/>
        <item x="384"/>
        <item x="353"/>
        <item x="126"/>
        <item x="216"/>
        <item x="311"/>
        <item x="782"/>
        <item x="365"/>
        <item x="185"/>
        <item x="246"/>
        <item x="728"/>
        <item x="845"/>
        <item x="805"/>
        <item x="470"/>
        <item x="247"/>
        <item x="903"/>
        <item x="1226"/>
        <item x="239"/>
        <item x="82"/>
        <item x="589"/>
        <item x="763"/>
        <item x="52"/>
        <item x="563"/>
        <item x="426"/>
        <item x="177"/>
        <item x="434"/>
        <item x="1183"/>
        <item x="360"/>
        <item x="212"/>
        <item x="438"/>
        <item x="170"/>
        <item x="180"/>
        <item x="1076"/>
        <item x="330"/>
        <item x="1104"/>
        <item x="675"/>
        <item x="1309"/>
        <item x="647"/>
        <item x="45"/>
        <item x="1177"/>
        <item x="820"/>
        <item x="76"/>
        <item x="1133"/>
        <item x="639"/>
        <item x="676"/>
        <item x="378"/>
        <item x="283"/>
        <item x="816"/>
        <item x="1267"/>
        <item x="718"/>
        <item x="186"/>
        <item x="293"/>
        <item x="761"/>
        <item x="1135"/>
        <item x="1134"/>
        <item x="289"/>
        <item x="667"/>
        <item x="481"/>
        <item x="539"/>
        <item x="1179"/>
        <item x="245"/>
        <item x="1268"/>
        <item x="1213"/>
        <item x="238"/>
        <item x="226"/>
        <item x="230"/>
        <item x="39"/>
        <item x="1234"/>
        <item x="462"/>
        <item x="202"/>
        <item x="294"/>
        <item x="482"/>
        <item x="287"/>
        <item x="716"/>
        <item x="229"/>
        <item x="538"/>
        <item x="223"/>
        <item x="257"/>
        <item x="59"/>
        <item x="530"/>
        <item x="721"/>
        <item x="26"/>
        <item x="880"/>
        <item x="28"/>
        <item x="660"/>
        <item x="282"/>
        <item x="75"/>
        <item x="274"/>
        <item x="1343"/>
        <item x="1222"/>
        <item x="164"/>
        <item x="723"/>
        <item x="858"/>
        <item x="341"/>
        <item x="560"/>
        <item x="116"/>
        <item x="224"/>
        <item x="829"/>
        <item x="260"/>
        <item x="218"/>
        <item x="48"/>
        <item x="195"/>
        <item x="193"/>
        <item x="488"/>
        <item x="733"/>
        <item x="710"/>
        <item x="60"/>
        <item x="349"/>
        <item x="396"/>
        <item x="1235"/>
        <item x="1245"/>
        <item x="1201"/>
        <item x="405"/>
        <item x="476"/>
        <item x="1239"/>
        <item x="103"/>
        <item x="1103"/>
        <item x="722"/>
        <item x="225"/>
        <item x="339"/>
        <item x="959"/>
        <item x="14"/>
        <item x="314"/>
        <item x="433"/>
        <item x="711"/>
        <item x="804"/>
        <item x="137"/>
        <item x="255"/>
        <item x="715"/>
        <item x="179"/>
        <item x="342"/>
        <item x="507"/>
        <item x="809"/>
        <item x="102"/>
        <item x="210"/>
        <item x="173"/>
        <item x="204"/>
        <item x="221"/>
        <item x="50"/>
        <item x="328"/>
        <item x="1221"/>
        <item x="677"/>
        <item x="15"/>
        <item x="284"/>
        <item x="1244"/>
        <item x="506"/>
        <item x="243"/>
        <item x="217"/>
        <item x="1217"/>
        <item x="1264"/>
        <item x="276"/>
        <item x="1324"/>
        <item x="356"/>
        <item x="301"/>
        <item x="194"/>
        <item x="714"/>
        <item x="477"/>
        <item x="1292"/>
        <item x="1102"/>
        <item x="591"/>
        <item x="766"/>
        <item x="191"/>
        <item x="831"/>
        <item x="834"/>
        <item x="1132"/>
        <item x="213"/>
        <item x="70"/>
        <item x="352"/>
        <item x="654"/>
        <item x="1036"/>
        <item x="259"/>
        <item x="1300"/>
        <item x="865"/>
        <item x="856"/>
        <item x="27"/>
        <item x="420"/>
        <item x="350"/>
        <item x="313"/>
        <item x="859"/>
        <item x="1047"/>
        <item x="450"/>
        <item x="541"/>
        <item x="464"/>
        <item x="519"/>
        <item x="127"/>
        <item x="232"/>
        <item x="333"/>
        <item x="568"/>
        <item x="796"/>
        <item x="681"/>
        <item x="478"/>
        <item x="241"/>
        <item x="397"/>
        <item x="410"/>
        <item x="203"/>
        <item x="1053"/>
        <item x="296"/>
        <item x="1035"/>
        <item x="794"/>
        <item x="877"/>
        <item x="178"/>
        <item x="1110"/>
        <item x="988"/>
        <item x="181"/>
        <item x="611"/>
        <item x="1081"/>
        <item x="823"/>
        <item x="1062"/>
        <item x="933"/>
        <item x="673"/>
        <item x="1278"/>
        <item x="308"/>
        <item x="214"/>
        <item x="606"/>
        <item x="480"/>
        <item x="263"/>
        <item x="931"/>
        <item x="235"/>
        <item x="91"/>
        <item x="100"/>
        <item x="19"/>
        <item x="46"/>
        <item x="119"/>
        <item x="1085"/>
        <item x="439"/>
        <item x="290"/>
        <item x="1334"/>
        <item x="141"/>
        <item x="1211"/>
        <item x="188"/>
        <item x="603"/>
        <item x="1057"/>
        <item x="471"/>
        <item x="919"/>
        <item x="1046"/>
        <item x="1105"/>
        <item x="233"/>
        <item x="801"/>
        <item x="231"/>
        <item x="1079"/>
        <item x="995"/>
        <item x="915"/>
        <item x="171"/>
        <item x="386"/>
        <item x="874"/>
        <item x="277"/>
        <item x="1319"/>
        <item x="30"/>
        <item x="927"/>
        <item x="122"/>
        <item x="268"/>
        <item x="1101"/>
        <item x="261"/>
        <item x="32"/>
        <item x="157"/>
        <item x="744"/>
        <item x="329"/>
        <item x="1154"/>
        <item x="1155"/>
        <item x="1312"/>
        <item x="615"/>
        <item x="131"/>
        <item x="362"/>
        <item x="1120"/>
        <item x="602"/>
        <item x="89"/>
        <item x="140"/>
        <item x="922"/>
        <item x="932"/>
        <item x="550"/>
        <item x="594"/>
        <item x="2"/>
        <item x="814"/>
        <item x="1238"/>
        <item x="1321"/>
        <item x="215"/>
        <item x="797"/>
        <item x="509"/>
        <item x="443"/>
        <item x="1108"/>
        <item x="1007"/>
        <item x="208"/>
        <item x="549"/>
        <item x="300"/>
        <item x="437"/>
        <item x="496"/>
        <item x="537"/>
        <item x="310"/>
        <item x="332"/>
        <item x="601"/>
        <item x="553"/>
        <item x="528"/>
        <item x="248"/>
        <item x="863"/>
        <item x="9"/>
        <item x="1248"/>
        <item x="599"/>
        <item x="906"/>
        <item x="190"/>
        <item x="58"/>
        <item x="1073"/>
        <item x="144"/>
        <item x="448"/>
        <item x="851"/>
        <item x="302"/>
        <item x="1307"/>
        <item x="422"/>
        <item x="148"/>
        <item x="1204"/>
        <item x="768"/>
        <item x="968"/>
        <item x="771"/>
        <item x="445"/>
        <item x="765"/>
        <item x="117"/>
        <item x="773"/>
        <item x="498"/>
        <item x="725"/>
        <item x="1006"/>
        <item x="536"/>
        <item x="818"/>
        <item x="501"/>
        <item x="772"/>
        <item x="47"/>
        <item x="442"/>
        <item x="240"/>
        <item x="872"/>
        <item x="758"/>
        <item x="359"/>
        <item x="719"/>
        <item x="612"/>
        <item x="446"/>
        <item x="923"/>
        <item x="832"/>
        <item x="871"/>
        <item x="264"/>
        <item x="1314"/>
        <item x="315"/>
        <item x="354"/>
        <item x="435"/>
        <item x="97"/>
        <item x="303"/>
        <item x="783"/>
        <item x="949"/>
        <item x="299"/>
        <item x="767"/>
        <item x="206"/>
        <item x="54"/>
        <item x="198"/>
        <item x="236"/>
        <item x="447"/>
        <item x="504"/>
        <item x="494"/>
        <item x="607"/>
        <item x="461"/>
        <item x="579"/>
        <item x="1210"/>
        <item x="1297"/>
        <item x="125"/>
        <item x="803"/>
        <item x="108"/>
        <item x="867"/>
        <item x="542"/>
        <item x="535"/>
        <item x="534"/>
        <item x="145"/>
        <item x="421"/>
        <item x="512"/>
        <item x="909"/>
        <item x="1317"/>
        <item x="1160"/>
        <item x="957"/>
        <item x="817"/>
        <item x="379"/>
        <item x="1041"/>
        <item x="1166"/>
        <item x="150"/>
        <item x="683"/>
        <item x="207"/>
        <item x="147"/>
        <item x="543"/>
        <item x="31"/>
        <item x="916"/>
        <item x="390"/>
        <item x="77"/>
        <item x="385"/>
        <item x="849"/>
        <item x="724"/>
        <item x="453"/>
        <item x="381"/>
        <item x="1274"/>
        <item x="861"/>
        <item x="1091"/>
        <item x="1243"/>
        <item x="1227"/>
        <item x="209"/>
        <item x="406"/>
        <item x="1308"/>
        <item x="63"/>
        <item x="655"/>
        <item x="370"/>
        <item x="35"/>
        <item x="358"/>
        <item x="61"/>
        <item x="1009"/>
        <item x="254"/>
        <item x="1148"/>
        <item x="355"/>
        <item x="88"/>
        <item x="132"/>
        <item x="1215"/>
        <item x="841"/>
        <item x="1143"/>
        <item x="998"/>
        <item x="1090"/>
        <item x="1275"/>
        <item x="404"/>
        <item x="618"/>
        <item x="533"/>
        <item x="726"/>
        <item x="521"/>
        <item x="244"/>
        <item x="162"/>
        <item x="499"/>
        <item x="403"/>
        <item x="970"/>
        <item x="997"/>
        <item x="793"/>
        <item x="43"/>
        <item x="0"/>
        <item x="520"/>
        <item x="812"/>
        <item x="98"/>
        <item x="135"/>
        <item x="870"/>
        <item x="742"/>
        <item x="1119"/>
        <item x="559"/>
        <item x="674"/>
        <item x="1335"/>
        <item x="493"/>
        <item x="1069"/>
        <item x="21"/>
        <item x="436"/>
        <item x="211"/>
        <item x="664"/>
        <item x="74"/>
        <item x="94"/>
        <item x="951"/>
        <item x="1147"/>
        <item x="962"/>
        <item x="86"/>
        <item x="1265"/>
        <item x="321"/>
        <item x="1025"/>
        <item x="781"/>
        <item x="966"/>
        <item x="628"/>
        <item x="463"/>
        <item x="253"/>
        <item x="750"/>
        <item x="1320"/>
        <item x="961"/>
        <item x="1332"/>
        <item x="364"/>
        <item x="167"/>
        <item x="1241"/>
        <item x="1323"/>
        <item x="1316"/>
        <item x="912"/>
        <item x="503"/>
        <item x="954"/>
        <item x="1037"/>
        <item x="973"/>
        <item x="1337"/>
        <item x="531"/>
        <item x="704"/>
        <item x="1331"/>
        <item x="807"/>
        <item x="578"/>
        <item x="128"/>
        <item x="1254"/>
        <item x="853"/>
        <item x="1021"/>
        <item x="994"/>
        <item x="242"/>
        <item x="1293"/>
        <item x="813"/>
        <item x="1111"/>
        <item x="806"/>
        <item x="901"/>
        <item x="1346"/>
        <item x="882"/>
        <item x="987"/>
        <item x="1096"/>
        <item x="1077"/>
        <item x="1095"/>
        <item x="320"/>
        <item x="791"/>
        <item x="738"/>
        <item x="114"/>
        <item x="984"/>
        <item x="1151"/>
        <item x="36"/>
        <item x="581"/>
        <item x="508"/>
        <item x="42"/>
        <item x="1153"/>
        <item x="154"/>
        <item x="854"/>
        <item x="969"/>
        <item x="1162"/>
        <item x="1161"/>
        <item x="830"/>
        <item x="740"/>
        <item x="1313"/>
        <item x="492"/>
        <item x="1011"/>
        <item x="1092"/>
        <item x="924"/>
        <item x="372"/>
        <item x="72"/>
        <item x="1031"/>
        <item x="467"/>
        <item x="458"/>
        <item x="1348"/>
        <item x="1253"/>
        <item x="152"/>
        <item x="153"/>
        <item x="485"/>
        <item x="1224"/>
        <item x="1325"/>
        <item x="83"/>
        <item x="252"/>
        <item x="587"/>
        <item x="778"/>
        <item x="343"/>
        <item x="149"/>
        <item x="325"/>
        <item x="317"/>
        <item x="316"/>
        <item x="573"/>
        <item x="524"/>
        <item x="326"/>
        <item x="373"/>
        <item x="1339"/>
        <item x="1061"/>
        <item x="511"/>
        <item x="777"/>
        <item x="457"/>
        <item x="312"/>
        <item x="785"/>
        <item x="770"/>
        <item x="564"/>
        <item x="634"/>
        <item x="545"/>
        <item x="11"/>
        <item x="250"/>
        <item x="625"/>
        <item x="388"/>
        <item x="572"/>
        <item x="1156"/>
        <item x="395"/>
        <item x="1001"/>
        <item x="57"/>
        <item x="627"/>
        <item x="1261"/>
        <item x="38"/>
        <item x="1223"/>
        <item x="614"/>
        <item x="1018"/>
        <item x="483"/>
        <item x="1330"/>
        <item x="495"/>
        <item x="522"/>
        <item x="416"/>
        <item x="53"/>
        <item x="473"/>
        <item x="516"/>
        <item x="514"/>
        <item x="515"/>
        <item x="65"/>
        <item x="306"/>
        <item x="1216"/>
        <item x="741"/>
        <item x="484"/>
        <item x="22"/>
        <item x="592"/>
        <item x="593"/>
        <item x="883"/>
        <item x="518"/>
        <item x="1303"/>
        <item x="319"/>
        <item x="513"/>
        <item x="1266"/>
        <item x="640"/>
        <item x="590"/>
        <item x="272"/>
        <item x="80"/>
        <item x="323"/>
        <item x="668"/>
        <item x="637"/>
        <item x="415"/>
        <item x="440"/>
        <item x="632"/>
        <item x="885"/>
        <item x="1107"/>
        <item x="441"/>
        <item x="17"/>
        <item x="1012"/>
        <item x="517"/>
        <item x="921"/>
        <item x="707"/>
        <item x="459"/>
        <item x="134"/>
        <item x="727"/>
        <item x="999"/>
        <item x="623"/>
        <item x="423"/>
        <item x="1299"/>
        <item x="575"/>
        <item x="643"/>
        <item x="917"/>
        <item x="322"/>
        <item x="295"/>
        <item x="907"/>
        <item x="490"/>
        <item x="331"/>
        <item x="344"/>
        <item x="251"/>
        <item x="112"/>
        <item x="737"/>
        <item x="85"/>
        <item x="558"/>
        <item x="318"/>
        <item x="705"/>
        <item x="383"/>
        <item x="1065"/>
        <item x="576"/>
        <item x="1242"/>
        <item x="1302"/>
        <item x="595"/>
        <item x="413"/>
        <item x="357"/>
        <item x="556"/>
        <item x="577"/>
        <item x="1344"/>
        <item x="584"/>
        <item x="1093"/>
        <item x="551"/>
        <item x="819"/>
        <item x="64"/>
        <item x="569"/>
        <item x="1109"/>
        <item x="33"/>
        <item x="1084"/>
        <item x="497"/>
        <item x="1349"/>
        <item x="96"/>
        <item x="656"/>
        <item x="502"/>
        <item x="1231"/>
        <item x="24"/>
        <item x="1169"/>
        <item x="596"/>
        <item x="1078"/>
        <item x="839"/>
        <item x="1225"/>
        <item x="993"/>
        <item x="304"/>
        <item x="305"/>
        <item x="720"/>
        <item x="702"/>
        <item x="81"/>
        <item x="174"/>
        <item x="99"/>
        <item x="1063"/>
        <item x="465"/>
        <item x="392"/>
        <item x="13"/>
        <item x="269"/>
        <item x="387"/>
        <item x="908"/>
        <item x="624"/>
        <item x="489"/>
        <item x="902"/>
        <item x="1116"/>
        <item x="1094"/>
        <item x="6"/>
        <item x="1220"/>
        <item x="156"/>
        <item x="734"/>
        <item x="745"/>
        <item x="850"/>
        <item x="1170"/>
        <item x="795"/>
        <item x="1273"/>
        <item x="947"/>
        <item x="1327"/>
        <item x="833"/>
        <item x="876"/>
        <item x="1164"/>
        <item x="1271"/>
        <item x="828"/>
        <item x="890"/>
        <item x="1306"/>
        <item x="693"/>
        <item t="default"/>
      </items>
    </pivotField>
    <pivotField showAll="0"/>
    <pivotField showAll="0">
      <items count="10">
        <item x="0"/>
        <item x="6"/>
        <item x="5"/>
        <item x="1"/>
        <item x="3"/>
        <item x="7"/>
        <item x="2"/>
        <item x="4"/>
        <item x="8"/>
        <item t="default"/>
      </items>
    </pivotField>
    <pivotField showAll="0"/>
    <pivotField axis="axisRow" showAll="0">
      <items count="9">
        <item x="3"/>
        <item x="0"/>
        <item x="5"/>
        <item x="1"/>
        <item x="2"/>
        <item x="6"/>
        <item x="7"/>
        <item x="4"/>
        <item t="default"/>
      </items>
    </pivotField>
    <pivotField showAll="0">
      <items count="12">
        <item x="6"/>
        <item x="1"/>
        <item x="4"/>
        <item x="0"/>
        <item x="3"/>
        <item x="9"/>
        <item x="2"/>
        <item x="5"/>
        <item x="8"/>
        <item x="7"/>
        <item x="10"/>
        <item t="default"/>
      </items>
    </pivotField>
    <pivotField showAll="0"/>
    <pivotField showAll="0">
      <items count="8">
        <item x="0"/>
        <item x="1"/>
        <item x="3"/>
        <item x="2"/>
        <item x="5"/>
        <item x="4"/>
        <item x="6"/>
        <item t="default"/>
      </items>
    </pivotField>
    <pivotField showAll="0"/>
    <pivotField axis="axisCol" showAll="0">
      <items count="3">
        <item x="1"/>
        <item x="0"/>
        <item t="default"/>
      </items>
    </pivotField>
  </pivotFields>
  <rowFields count="1">
    <field x="11"/>
  </rowFields>
  <rowItems count="9">
    <i>
      <x/>
    </i>
    <i>
      <x v="1"/>
    </i>
    <i>
      <x v="2"/>
    </i>
    <i>
      <x v="3"/>
    </i>
    <i>
      <x v="4"/>
    </i>
    <i>
      <x v="5"/>
    </i>
    <i>
      <x v="6"/>
    </i>
    <i>
      <x v="7"/>
    </i>
    <i t="grand">
      <x/>
    </i>
  </rowItems>
  <colFields count="1">
    <field x="16"/>
  </colFields>
  <colItems count="3">
    <i>
      <x/>
    </i>
    <i>
      <x v="1"/>
    </i>
    <i t="grand">
      <x/>
    </i>
  </colItems>
  <dataFields count="1">
    <dataField name="Count of Student_ID" fld="7" subtotal="count" showDataAs="percentOfRow" baseField="0" baseItem="0" numFmtId="9"/>
  </dataFields>
  <formats count="1">
    <format dxfId="1">
      <pivotArea outline="0" collapsedLevelsAreSubtotals="1" fieldPosition="0"/>
    </format>
  </formats>
  <chartFormats count="4">
    <chartFormat chart="1" format="0" series="1">
      <pivotArea type="data" outline="0" fieldPosition="0">
        <references count="2">
          <reference field="4294967294" count="1" selected="0">
            <x v="0"/>
          </reference>
          <reference field="16" count="1" selected="0">
            <x v="0"/>
          </reference>
        </references>
      </pivotArea>
    </chartFormat>
    <chartFormat chart="1" format="1" series="1">
      <pivotArea type="data" outline="0" fieldPosition="0">
        <references count="2">
          <reference field="4294967294" count="1" selected="0">
            <x v="0"/>
          </reference>
          <reference field="16" count="1" selected="0">
            <x v="1"/>
          </reference>
        </references>
      </pivotArea>
    </chartFormat>
    <chartFormat chart="21" format="4" series="1">
      <pivotArea type="data" outline="0" fieldPosition="0">
        <references count="2">
          <reference field="4294967294" count="1" selected="0">
            <x v="0"/>
          </reference>
          <reference field="16" count="1" selected="0">
            <x v="0"/>
          </reference>
        </references>
      </pivotArea>
    </chartFormat>
    <chartFormat chart="21" format="5"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2D624E-36EA-4847-AF95-854F5C4F69E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6:M26" firstHeaderRow="1" firstDataRow="2" firstDataCol="1"/>
  <pivotFields count="15">
    <pivotField showAll="0"/>
    <pivotField showAll="0"/>
    <pivotField showAll="0"/>
    <pivotField showAll="0"/>
    <pivotField showAll="0"/>
    <pivotField showAll="0"/>
    <pivotField numFmtId="22" showAll="0"/>
    <pivotField dataField="1" showAll="0"/>
    <pivotField showAll="0"/>
    <pivotField showAll="0"/>
    <pivotField showAll="0"/>
    <pivotField axis="axisRow" showAll="0">
      <items count="9">
        <item x="3"/>
        <item x="0"/>
        <item x="5"/>
        <item x="1"/>
        <item x="2"/>
        <item x="6"/>
        <item x="7"/>
        <item x="4"/>
        <item t="default"/>
      </items>
    </pivotField>
    <pivotField axis="axisCol" showAll="0">
      <items count="12">
        <item x="6"/>
        <item x="1"/>
        <item x="4"/>
        <item x="0"/>
        <item x="3"/>
        <item x="9"/>
        <item x="2"/>
        <item x="5"/>
        <item x="8"/>
        <item x="7"/>
        <item x="10"/>
        <item t="default"/>
      </items>
    </pivotField>
    <pivotField showAll="0"/>
    <pivotField showAll="0"/>
  </pivotFields>
  <rowFields count="1">
    <field x="11"/>
  </rowFields>
  <rowItems count="9">
    <i>
      <x/>
    </i>
    <i>
      <x v="1"/>
    </i>
    <i>
      <x v="2"/>
    </i>
    <i>
      <x v="3"/>
    </i>
    <i>
      <x v="4"/>
    </i>
    <i>
      <x v="5"/>
    </i>
    <i>
      <x v="6"/>
    </i>
    <i>
      <x v="7"/>
    </i>
    <i t="grand">
      <x/>
    </i>
  </rowItems>
  <colFields count="1">
    <field x="12"/>
  </colFields>
  <colItems count="12">
    <i>
      <x/>
    </i>
    <i>
      <x v="1"/>
    </i>
    <i>
      <x v="2"/>
    </i>
    <i>
      <x v="3"/>
    </i>
    <i>
      <x v="4"/>
    </i>
    <i>
      <x v="5"/>
    </i>
    <i>
      <x v="6"/>
    </i>
    <i>
      <x v="7"/>
    </i>
    <i>
      <x v="8"/>
    </i>
    <i>
      <x v="9"/>
    </i>
    <i>
      <x v="10"/>
    </i>
    <i t="grand">
      <x/>
    </i>
  </colItems>
  <dataFields count="1">
    <dataField name="Count of Student_ID" fld="7" subtotal="count" showDataAs="percentOfRow" baseField="0" baseItem="0" numFmtId="9"/>
  </dataFields>
  <formats count="1">
    <format dxfId="2">
      <pivotArea outline="0" collapsedLevelsAreSubtotals="1" fieldPosition="0"/>
    </format>
  </formats>
  <chartFormats count="11">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3"/>
          </reference>
        </references>
      </pivotArea>
    </chartFormat>
    <chartFormat chart="0" format="4" series="1">
      <pivotArea type="data" outline="0" fieldPosition="0">
        <references count="2">
          <reference field="4294967294" count="1" selected="0">
            <x v="0"/>
          </reference>
          <reference field="12" count="1" selected="0">
            <x v="4"/>
          </reference>
        </references>
      </pivotArea>
    </chartFormat>
    <chartFormat chart="0" format="5" series="1">
      <pivotArea type="data" outline="0" fieldPosition="0">
        <references count="2">
          <reference field="4294967294" count="1" selected="0">
            <x v="0"/>
          </reference>
          <reference field="12" count="1" selected="0">
            <x v="5"/>
          </reference>
        </references>
      </pivotArea>
    </chartFormat>
    <chartFormat chart="0" format="6" series="1">
      <pivotArea type="data" outline="0" fieldPosition="0">
        <references count="2">
          <reference field="4294967294" count="1" selected="0">
            <x v="0"/>
          </reference>
          <reference field="12" count="1" selected="0">
            <x v="6"/>
          </reference>
        </references>
      </pivotArea>
    </chartFormat>
    <chartFormat chart="0" format="7" series="1">
      <pivotArea type="data" outline="0" fieldPosition="0">
        <references count="2">
          <reference field="4294967294" count="1" selected="0">
            <x v="0"/>
          </reference>
          <reference field="12" count="1" selected="0">
            <x v="7"/>
          </reference>
        </references>
      </pivotArea>
    </chartFormat>
    <chartFormat chart="0" format="8" series="1">
      <pivotArea type="data" outline="0" fieldPosition="0">
        <references count="2">
          <reference field="4294967294" count="1" selected="0">
            <x v="0"/>
          </reference>
          <reference field="12" count="1" selected="0">
            <x v="8"/>
          </reference>
        </references>
      </pivotArea>
    </chartFormat>
    <chartFormat chart="0" format="9" series="1">
      <pivotArea type="data" outline="0" fieldPosition="0">
        <references count="2">
          <reference field="4294967294" count="1" selected="0">
            <x v="0"/>
          </reference>
          <reference field="12" count="1" selected="0">
            <x v="9"/>
          </reference>
        </references>
      </pivotArea>
    </chartFormat>
    <chartFormat chart="0" format="10" series="1">
      <pivotArea type="data" outline="0" fieldPosition="0">
        <references count="2">
          <reference field="4294967294" count="1" selected="0">
            <x v="0"/>
          </reference>
          <reference field="12"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74F643-FA29-4DB9-B1FE-4935E6877D99}"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1:B1492" firstHeaderRow="1" firstDataRow="1" firstDataCol="1"/>
  <pivotFields count="17">
    <pivotField showAll="0"/>
    <pivotField showAll="0"/>
    <pivotField showAll="0"/>
    <pivotField showAll="0"/>
    <pivotField showAll="0"/>
    <pivotField showAll="0"/>
    <pivotField numFmtId="22" showAll="0"/>
    <pivotField axis="axisRow" showAll="0">
      <items count="1351">
        <item x="1208"/>
        <item x="1059"/>
        <item x="1163"/>
        <item x="869"/>
        <item x="974"/>
        <item x="1149"/>
        <item x="935"/>
        <item x="1152"/>
        <item x="1322"/>
        <item x="964"/>
        <item x="1129"/>
        <item x="5"/>
        <item x="452"/>
        <item x="1290"/>
        <item x="952"/>
        <item x="1329"/>
        <item x="1032"/>
        <item x="1159"/>
        <item x="1067"/>
        <item x="1136"/>
        <item x="56"/>
        <item x="800"/>
        <item x="646"/>
        <item x="1072"/>
        <item x="898"/>
        <item x="432"/>
        <item x="583"/>
        <item x="1088"/>
        <item x="1051"/>
        <item x="109"/>
        <item x="1127"/>
        <item x="1341"/>
        <item x="1052"/>
        <item x="1128"/>
        <item x="764"/>
        <item x="1070"/>
        <item x="1206"/>
        <item x="1022"/>
        <item x="34"/>
        <item x="106"/>
        <item x="1198"/>
        <item x="996"/>
        <item x="986"/>
        <item x="1157"/>
        <item x="893"/>
        <item x="1190"/>
        <item x="904"/>
        <item x="1098"/>
        <item x="708"/>
        <item x="1123"/>
        <item x="945"/>
        <item x="943"/>
        <item x="811"/>
        <item x="1045"/>
        <item x="1212"/>
        <item x="500"/>
        <item x="881"/>
        <item x="944"/>
        <item x="895"/>
        <item x="1054"/>
        <item x="143"/>
        <item x="1038"/>
        <item x="1058"/>
        <item x="706"/>
        <item x="1272"/>
        <item x="967"/>
        <item x="136"/>
        <item x="1186"/>
        <item x="1030"/>
        <item x="1113"/>
        <item x="1100"/>
        <item x="1117"/>
        <item x="1086"/>
        <item x="382"/>
        <item x="976"/>
        <item x="327"/>
        <item x="936"/>
        <item x="847"/>
        <item x="946"/>
        <item x="176"/>
        <item x="1288"/>
        <item x="49"/>
        <item x="398"/>
        <item x="956"/>
        <item x="1115"/>
        <item x="417"/>
        <item x="1026"/>
        <item x="1182"/>
        <item x="688"/>
        <item x="1130"/>
        <item x="394"/>
        <item x="1146"/>
        <item x="1039"/>
        <item x="1338"/>
        <item x="1106"/>
        <item x="1167"/>
        <item x="609"/>
        <item x="679"/>
        <item x="963"/>
        <item x="1060"/>
        <item x="1131"/>
        <item x="1126"/>
        <item x="1033"/>
        <item x="808"/>
        <item x="980"/>
        <item x="645"/>
        <item x="1196"/>
        <item x="369"/>
        <item x="1236"/>
        <item x="958"/>
        <item x="1027"/>
        <item x="393"/>
        <item x="1246"/>
        <item x="87"/>
        <item x="1028"/>
        <item x="1089"/>
        <item x="911"/>
        <item x="1015"/>
        <item x="487"/>
        <item x="1112"/>
        <item x="699"/>
        <item x="1284"/>
        <item x="1250"/>
        <item x="1295"/>
        <item x="1289"/>
        <item x="1305"/>
        <item x="1203"/>
        <item x="692"/>
        <item x="466"/>
        <item x="1145"/>
        <item x="940"/>
        <item x="1304"/>
        <item x="852"/>
        <item x="1024"/>
        <item x="1282"/>
        <item x="389"/>
        <item x="510"/>
        <item x="1008"/>
        <item x="220"/>
        <item x="1187"/>
        <item x="665"/>
        <item x="1219"/>
        <item x="685"/>
        <item x="684"/>
        <item x="1013"/>
        <item x="691"/>
        <item x="1230"/>
        <item x="1228"/>
        <item x="486"/>
        <item x="1294"/>
        <item x="377"/>
        <item x="888"/>
        <item x="1055"/>
        <item x="937"/>
        <item x="3"/>
        <item x="1066"/>
        <item x="1056"/>
        <item x="267"/>
        <item x="1175"/>
        <item x="1049"/>
        <item x="934"/>
        <item x="368"/>
        <item x="1262"/>
        <item x="769"/>
        <item x="1184"/>
        <item x="1002"/>
        <item x="18"/>
        <item x="129"/>
        <item x="1214"/>
        <item x="1197"/>
        <item x="1176"/>
        <item x="622"/>
        <item x="659"/>
        <item x="468"/>
        <item x="1281"/>
        <item x="687"/>
        <item x="163"/>
        <item x="788"/>
        <item x="159"/>
        <item x="412"/>
        <item x="1247"/>
        <item x="197"/>
        <item x="469"/>
        <item x="113"/>
        <item x="8"/>
        <item x="1200"/>
        <item x="617"/>
        <item x="68"/>
        <item x="1188"/>
        <item x="754"/>
        <item x="755"/>
        <item x="1251"/>
        <item x="1180"/>
        <item x="92"/>
        <item x="418"/>
        <item x="1207"/>
        <item x="709"/>
        <item x="636"/>
        <item x="701"/>
        <item x="649"/>
        <item x="1280"/>
        <item x="648"/>
        <item x="1237"/>
        <item x="222"/>
        <item x="759"/>
        <item x="802"/>
        <item x="430"/>
        <item x="848"/>
        <item x="555"/>
        <item x="670"/>
        <item x="613"/>
        <item x="837"/>
        <item x="41"/>
        <item x="866"/>
        <item x="1310"/>
        <item x="642"/>
        <item x="562"/>
        <item x="975"/>
        <item x="840"/>
        <item x="824"/>
        <item x="695"/>
        <item x="694"/>
        <item x="827"/>
        <item x="1173"/>
        <item x="835"/>
        <item x="561"/>
        <item x="408"/>
        <item x="739"/>
        <item x="862"/>
        <item x="855"/>
        <item x="680"/>
        <item x="857"/>
        <item x="948"/>
        <item x="690"/>
        <item x="431"/>
        <item x="1311"/>
        <item x="1144"/>
        <item x="526"/>
        <item x="703"/>
        <item x="585"/>
        <item x="746"/>
        <item x="621"/>
        <item x="775"/>
        <item x="686"/>
        <item x="444"/>
        <item x="1140"/>
        <item x="374"/>
        <item x="1259"/>
        <item x="1185"/>
        <item x="743"/>
        <item x="1080"/>
        <item x="1233"/>
        <item x="1181"/>
        <item x="1269"/>
        <item x="633"/>
        <item x="1263"/>
        <item x="104"/>
        <item x="366"/>
        <item x="972"/>
        <item x="175"/>
        <item x="249"/>
        <item x="110"/>
        <item x="960"/>
        <item x="552"/>
        <item x="875"/>
        <item x="118"/>
        <item x="571"/>
        <item x="1075"/>
        <item x="753"/>
        <item x="779"/>
        <item x="641"/>
        <item x="380"/>
        <item x="367"/>
        <item x="1139"/>
        <item x="1121"/>
        <item x="44"/>
        <item x="736"/>
        <item x="84"/>
        <item x="399"/>
        <item x="133"/>
        <item x="588"/>
        <item x="1034"/>
        <item x="671"/>
        <item x="822"/>
        <item x="336"/>
        <item x="1017"/>
        <item x="978"/>
        <item x="977"/>
        <item x="4"/>
        <item x="732"/>
        <item x="914"/>
        <item x="307"/>
        <item x="661"/>
        <item x="626"/>
        <item x="400"/>
        <item x="90"/>
        <item x="146"/>
        <item x="900"/>
        <item x="983"/>
        <item x="953"/>
        <item x="529"/>
        <item x="1068"/>
        <item x="1004"/>
        <item x="1174"/>
        <item x="1005"/>
        <item x="981"/>
        <item x="1285"/>
        <item x="115"/>
        <item x="139"/>
        <item x="899"/>
        <item x="324"/>
        <item x="1168"/>
        <item x="896"/>
        <item x="557"/>
        <item x="348"/>
        <item x="730"/>
        <item x="752"/>
        <item x="689"/>
        <item x="749"/>
        <item x="757"/>
        <item x="600"/>
        <item x="774"/>
        <item x="1232"/>
        <item x="78"/>
        <item x="879"/>
        <item x="546"/>
        <item x="266"/>
        <item x="1019"/>
        <item x="747"/>
        <item x="1000"/>
        <item x="786"/>
        <item x="1347"/>
        <item x="780"/>
        <item x="1029"/>
        <item x="1328"/>
        <item x="51"/>
        <item x="985"/>
        <item x="472"/>
        <item x="842"/>
        <item x="653"/>
        <item x="298"/>
        <item x="991"/>
        <item x="1010"/>
        <item x="548"/>
        <item x="1048"/>
        <item x="1276"/>
        <item x="474"/>
        <item x="635"/>
        <item x="1097"/>
        <item x="1342"/>
        <item x="748"/>
        <item x="905"/>
        <item x="69"/>
        <item x="371"/>
        <item x="1286"/>
        <item x="351"/>
        <item x="918"/>
        <item x="913"/>
        <item x="598"/>
        <item x="950"/>
        <item x="565"/>
        <item x="1218"/>
        <item x="616"/>
        <item x="942"/>
        <item x="762"/>
        <item x="910"/>
        <item x="894"/>
        <item x="1040"/>
        <item x="651"/>
        <item x="815"/>
        <item x="1258"/>
        <item x="696"/>
        <item x="938"/>
        <item x="121"/>
        <item x="10"/>
        <item x="1124"/>
        <item x="460"/>
        <item x="1023"/>
        <item x="334"/>
        <item x="409"/>
        <item x="479"/>
        <item x="731"/>
        <item x="630"/>
        <item x="544"/>
        <item x="120"/>
        <item x="1074"/>
        <item x="925"/>
        <item x="265"/>
        <item x="297"/>
        <item x="1172"/>
        <item x="810"/>
        <item x="55"/>
        <item x="873"/>
        <item x="101"/>
        <item x="427"/>
        <item x="928"/>
        <item x="1189"/>
        <item x="491"/>
        <item x="1260"/>
        <item x="941"/>
        <item x="1016"/>
        <item x="604"/>
        <item x="825"/>
        <item x="1125"/>
        <item x="878"/>
        <item x="532"/>
        <item x="1158"/>
        <item x="160"/>
        <item x="756"/>
        <item x="597"/>
        <item x="1257"/>
        <item x="638"/>
        <item x="717"/>
        <item x="629"/>
        <item x="979"/>
        <item x="419"/>
        <item x="1064"/>
        <item x="130"/>
        <item x="168"/>
        <item x="760"/>
        <item x="158"/>
        <item x="1287"/>
        <item x="1194"/>
        <item x="547"/>
        <item x="1099"/>
        <item x="929"/>
        <item x="172"/>
        <item x="844"/>
        <item x="1249"/>
        <item x="1083"/>
        <item x="337"/>
        <item x="456"/>
        <item x="361"/>
        <item x="821"/>
        <item x="610"/>
        <item x="275"/>
        <item x="155"/>
        <item x="1114"/>
        <item x="79"/>
        <item x="990"/>
        <item x="926"/>
        <item x="292"/>
        <item x="1122"/>
        <item x="391"/>
        <item x="868"/>
        <item x="1138"/>
        <item x="1240"/>
        <item x="428"/>
        <item x="846"/>
        <item x="1044"/>
        <item x="789"/>
        <item x="1340"/>
        <item x="525"/>
        <item x="7"/>
        <item x="798"/>
        <item x="729"/>
        <item x="107"/>
        <item x="288"/>
        <item x="285"/>
        <item x="183"/>
        <item x="1345"/>
        <item x="886"/>
        <item x="678"/>
        <item x="455"/>
        <item x="790"/>
        <item x="475"/>
        <item x="864"/>
        <item x="1165"/>
        <item x="1277"/>
        <item x="1326"/>
        <item x="843"/>
        <item x="219"/>
        <item x="700"/>
        <item x="1333"/>
        <item x="1142"/>
        <item x="1283"/>
        <item x="425"/>
        <item x="658"/>
        <item x="523"/>
        <item x="402"/>
        <item x="570"/>
        <item x="67"/>
        <item x="1318"/>
        <item x="338"/>
        <item x="1252"/>
        <item x="1315"/>
        <item x="414"/>
        <item x="799"/>
        <item x="792"/>
        <item x="1191"/>
        <item x="1003"/>
        <item x="20"/>
        <item x="971"/>
        <item x="527"/>
        <item x="669"/>
        <item x="1301"/>
        <item x="1014"/>
        <item x="698"/>
        <item x="887"/>
        <item x="836"/>
        <item x="1141"/>
        <item x="586"/>
        <item x="1192"/>
        <item x="505"/>
        <item x="751"/>
        <item x="1199"/>
        <item x="1279"/>
        <item x="346"/>
        <item x="735"/>
        <item x="1020"/>
        <item x="631"/>
        <item x="161"/>
        <item x="860"/>
        <item x="424"/>
        <item x="309"/>
        <item x="540"/>
        <item x="567"/>
        <item x="123"/>
        <item x="580"/>
        <item x="401"/>
        <item x="192"/>
        <item x="1255"/>
        <item x="826"/>
        <item x="138"/>
        <item x="1270"/>
        <item x="1118"/>
        <item x="40"/>
        <item x="93"/>
        <item x="574"/>
        <item x="1209"/>
        <item x="95"/>
        <item x="1178"/>
        <item x="375"/>
        <item x="605"/>
        <item x="939"/>
        <item x="784"/>
        <item x="1336"/>
        <item x="111"/>
        <item x="1195"/>
        <item x="1193"/>
        <item x="713"/>
        <item x="1042"/>
        <item x="66"/>
        <item x="892"/>
        <item x="982"/>
        <item x="889"/>
        <item x="1043"/>
        <item x="897"/>
        <item x="165"/>
        <item x="582"/>
        <item x="992"/>
        <item x="697"/>
        <item x="451"/>
        <item x="1137"/>
        <item x="1298"/>
        <item x="23"/>
        <item x="1202"/>
        <item x="429"/>
        <item x="12"/>
        <item x="363"/>
        <item x="1171"/>
        <item x="1205"/>
        <item x="930"/>
        <item x="554"/>
        <item x="16"/>
        <item x="920"/>
        <item x="291"/>
        <item x="411"/>
        <item x="73"/>
        <item x="619"/>
        <item x="965"/>
        <item x="273"/>
        <item x="182"/>
        <item x="776"/>
        <item x="657"/>
        <item x="279"/>
        <item x="199"/>
        <item x="201"/>
        <item x="256"/>
        <item x="1229"/>
        <item x="454"/>
        <item x="169"/>
        <item x="884"/>
        <item x="838"/>
        <item x="347"/>
        <item x="1087"/>
        <item x="955"/>
        <item x="25"/>
        <item x="662"/>
        <item x="29"/>
        <item x="644"/>
        <item x="376"/>
        <item x="1291"/>
        <item x="1050"/>
        <item x="1296"/>
        <item x="712"/>
        <item x="200"/>
        <item x="608"/>
        <item x="672"/>
        <item x="1150"/>
        <item x="124"/>
        <item x="449"/>
        <item x="281"/>
        <item x="1082"/>
        <item x="278"/>
        <item x="62"/>
        <item x="270"/>
        <item x="271"/>
        <item x="652"/>
        <item x="989"/>
        <item x="335"/>
        <item x="345"/>
        <item x="187"/>
        <item x="650"/>
        <item x="682"/>
        <item x="142"/>
        <item x="228"/>
        <item x="105"/>
        <item x="1"/>
        <item x="205"/>
        <item x="566"/>
        <item x="407"/>
        <item x="234"/>
        <item x="184"/>
        <item x="151"/>
        <item x="340"/>
        <item x="37"/>
        <item x="227"/>
        <item x="787"/>
        <item x="286"/>
        <item x="71"/>
        <item x="262"/>
        <item x="1071"/>
        <item x="258"/>
        <item x="237"/>
        <item x="663"/>
        <item x="280"/>
        <item x="196"/>
        <item x="620"/>
        <item x="891"/>
        <item x="189"/>
        <item x="666"/>
        <item x="1256"/>
        <item x="166"/>
        <item x="384"/>
        <item x="353"/>
        <item x="126"/>
        <item x="216"/>
        <item x="311"/>
        <item x="782"/>
        <item x="365"/>
        <item x="185"/>
        <item x="246"/>
        <item x="728"/>
        <item x="845"/>
        <item x="805"/>
        <item x="470"/>
        <item x="247"/>
        <item x="903"/>
        <item x="1226"/>
        <item x="239"/>
        <item x="82"/>
        <item x="589"/>
        <item x="763"/>
        <item x="52"/>
        <item x="563"/>
        <item x="426"/>
        <item x="177"/>
        <item x="434"/>
        <item x="1183"/>
        <item x="360"/>
        <item x="212"/>
        <item x="438"/>
        <item x="170"/>
        <item x="180"/>
        <item x="1076"/>
        <item x="330"/>
        <item x="1104"/>
        <item x="675"/>
        <item x="1309"/>
        <item x="647"/>
        <item x="45"/>
        <item x="1177"/>
        <item x="820"/>
        <item x="76"/>
        <item x="1133"/>
        <item x="639"/>
        <item x="676"/>
        <item x="378"/>
        <item x="283"/>
        <item x="816"/>
        <item x="1267"/>
        <item x="718"/>
        <item x="186"/>
        <item x="293"/>
        <item x="761"/>
        <item x="1135"/>
        <item x="1134"/>
        <item x="289"/>
        <item x="667"/>
        <item x="481"/>
        <item x="539"/>
        <item x="1179"/>
        <item x="245"/>
        <item x="1268"/>
        <item x="1213"/>
        <item x="238"/>
        <item x="226"/>
        <item x="230"/>
        <item x="39"/>
        <item x="1234"/>
        <item x="462"/>
        <item x="202"/>
        <item x="294"/>
        <item x="482"/>
        <item x="287"/>
        <item x="716"/>
        <item x="229"/>
        <item x="538"/>
        <item x="223"/>
        <item x="257"/>
        <item x="59"/>
        <item x="530"/>
        <item x="721"/>
        <item x="26"/>
        <item x="880"/>
        <item x="28"/>
        <item x="660"/>
        <item x="282"/>
        <item x="75"/>
        <item x="274"/>
        <item x="1343"/>
        <item x="1222"/>
        <item x="164"/>
        <item x="723"/>
        <item x="858"/>
        <item x="341"/>
        <item x="560"/>
        <item x="116"/>
        <item x="224"/>
        <item x="829"/>
        <item x="260"/>
        <item x="218"/>
        <item x="48"/>
        <item x="195"/>
        <item x="193"/>
        <item x="488"/>
        <item x="733"/>
        <item x="710"/>
        <item x="60"/>
        <item x="349"/>
        <item x="396"/>
        <item x="1235"/>
        <item x="1245"/>
        <item x="1201"/>
        <item x="405"/>
        <item x="476"/>
        <item x="1239"/>
        <item x="103"/>
        <item x="1103"/>
        <item x="722"/>
        <item x="225"/>
        <item x="339"/>
        <item x="959"/>
        <item x="14"/>
        <item x="314"/>
        <item x="433"/>
        <item x="711"/>
        <item x="804"/>
        <item x="137"/>
        <item x="255"/>
        <item x="715"/>
        <item x="179"/>
        <item x="342"/>
        <item x="507"/>
        <item x="809"/>
        <item x="102"/>
        <item x="210"/>
        <item x="173"/>
        <item x="204"/>
        <item x="221"/>
        <item x="50"/>
        <item x="328"/>
        <item x="1221"/>
        <item x="677"/>
        <item x="15"/>
        <item x="284"/>
        <item x="1244"/>
        <item x="506"/>
        <item x="243"/>
        <item x="217"/>
        <item x="1217"/>
        <item x="1264"/>
        <item x="276"/>
        <item x="1324"/>
        <item x="356"/>
        <item x="301"/>
        <item x="194"/>
        <item x="714"/>
        <item x="477"/>
        <item x="1292"/>
        <item x="1102"/>
        <item x="591"/>
        <item x="766"/>
        <item x="191"/>
        <item x="831"/>
        <item x="834"/>
        <item x="1132"/>
        <item x="213"/>
        <item x="70"/>
        <item x="352"/>
        <item x="654"/>
        <item x="1036"/>
        <item x="259"/>
        <item x="1300"/>
        <item x="865"/>
        <item x="856"/>
        <item x="27"/>
        <item x="420"/>
        <item x="350"/>
        <item x="313"/>
        <item x="859"/>
        <item x="1047"/>
        <item x="450"/>
        <item x="541"/>
        <item x="464"/>
        <item x="519"/>
        <item x="127"/>
        <item x="232"/>
        <item x="333"/>
        <item x="568"/>
        <item x="796"/>
        <item x="681"/>
        <item x="478"/>
        <item x="241"/>
        <item x="397"/>
        <item x="410"/>
        <item x="203"/>
        <item x="1053"/>
        <item x="296"/>
        <item x="1035"/>
        <item x="794"/>
        <item x="877"/>
        <item x="178"/>
        <item x="1110"/>
        <item x="988"/>
        <item x="181"/>
        <item x="611"/>
        <item x="1081"/>
        <item x="823"/>
        <item x="1062"/>
        <item x="933"/>
        <item x="673"/>
        <item x="1278"/>
        <item x="308"/>
        <item x="214"/>
        <item x="606"/>
        <item x="480"/>
        <item x="263"/>
        <item x="931"/>
        <item x="235"/>
        <item x="91"/>
        <item x="100"/>
        <item x="19"/>
        <item x="46"/>
        <item x="119"/>
        <item x="1085"/>
        <item x="439"/>
        <item x="290"/>
        <item x="1334"/>
        <item x="141"/>
        <item x="1211"/>
        <item x="188"/>
        <item x="603"/>
        <item x="1057"/>
        <item x="471"/>
        <item x="919"/>
        <item x="1046"/>
        <item x="1105"/>
        <item x="233"/>
        <item x="801"/>
        <item x="231"/>
        <item x="1079"/>
        <item x="995"/>
        <item x="915"/>
        <item x="171"/>
        <item x="386"/>
        <item x="874"/>
        <item x="277"/>
        <item x="1319"/>
        <item x="30"/>
        <item x="927"/>
        <item x="122"/>
        <item x="268"/>
        <item x="1101"/>
        <item x="261"/>
        <item x="32"/>
        <item x="157"/>
        <item x="744"/>
        <item x="329"/>
        <item x="1154"/>
        <item x="1155"/>
        <item x="1312"/>
        <item x="615"/>
        <item x="131"/>
        <item x="362"/>
        <item x="1120"/>
        <item x="602"/>
        <item x="89"/>
        <item x="140"/>
        <item x="922"/>
        <item x="932"/>
        <item x="550"/>
        <item x="594"/>
        <item x="2"/>
        <item x="814"/>
        <item x="1238"/>
        <item x="1321"/>
        <item x="215"/>
        <item x="797"/>
        <item x="509"/>
        <item x="443"/>
        <item x="1108"/>
        <item x="1007"/>
        <item x="208"/>
        <item x="549"/>
        <item x="300"/>
        <item x="437"/>
        <item x="496"/>
        <item x="537"/>
        <item x="310"/>
        <item x="332"/>
        <item x="601"/>
        <item x="553"/>
        <item x="528"/>
        <item x="248"/>
        <item x="863"/>
        <item x="9"/>
        <item x="1248"/>
        <item x="599"/>
        <item x="906"/>
        <item x="190"/>
        <item x="58"/>
        <item x="1073"/>
        <item x="144"/>
        <item x="448"/>
        <item x="851"/>
        <item x="302"/>
        <item x="1307"/>
        <item x="422"/>
        <item x="148"/>
        <item x="1204"/>
        <item x="768"/>
        <item x="968"/>
        <item x="771"/>
        <item x="445"/>
        <item x="765"/>
        <item x="117"/>
        <item x="773"/>
        <item x="498"/>
        <item x="725"/>
        <item x="1006"/>
        <item x="536"/>
        <item x="818"/>
        <item x="501"/>
        <item x="772"/>
        <item x="47"/>
        <item x="442"/>
        <item x="240"/>
        <item x="872"/>
        <item x="758"/>
        <item x="359"/>
        <item x="719"/>
        <item x="612"/>
        <item x="446"/>
        <item x="923"/>
        <item x="832"/>
        <item x="871"/>
        <item x="264"/>
        <item x="1314"/>
        <item x="315"/>
        <item x="354"/>
        <item x="435"/>
        <item x="97"/>
        <item x="303"/>
        <item x="783"/>
        <item x="949"/>
        <item x="299"/>
        <item x="767"/>
        <item x="206"/>
        <item x="54"/>
        <item x="198"/>
        <item x="236"/>
        <item x="447"/>
        <item x="504"/>
        <item x="494"/>
        <item x="607"/>
        <item x="461"/>
        <item x="579"/>
        <item x="1210"/>
        <item x="1297"/>
        <item x="125"/>
        <item x="803"/>
        <item x="108"/>
        <item x="867"/>
        <item x="542"/>
        <item x="535"/>
        <item x="534"/>
        <item x="145"/>
        <item x="421"/>
        <item x="512"/>
        <item x="909"/>
        <item x="1317"/>
        <item x="1160"/>
        <item x="957"/>
        <item x="817"/>
        <item x="379"/>
        <item x="1041"/>
        <item x="1166"/>
        <item x="150"/>
        <item x="683"/>
        <item x="207"/>
        <item x="147"/>
        <item x="543"/>
        <item x="31"/>
        <item x="916"/>
        <item x="390"/>
        <item x="77"/>
        <item x="385"/>
        <item x="849"/>
        <item x="724"/>
        <item x="453"/>
        <item x="381"/>
        <item x="1274"/>
        <item x="861"/>
        <item x="1091"/>
        <item x="1243"/>
        <item x="1227"/>
        <item x="209"/>
        <item x="406"/>
        <item x="1308"/>
        <item x="63"/>
        <item x="655"/>
        <item x="370"/>
        <item x="35"/>
        <item x="358"/>
        <item x="61"/>
        <item x="1009"/>
        <item x="254"/>
        <item x="1148"/>
        <item x="355"/>
        <item x="88"/>
        <item x="132"/>
        <item x="1215"/>
        <item x="841"/>
        <item x="1143"/>
        <item x="998"/>
        <item x="1090"/>
        <item x="1275"/>
        <item x="404"/>
        <item x="618"/>
        <item x="533"/>
        <item x="726"/>
        <item x="521"/>
        <item x="244"/>
        <item x="162"/>
        <item x="499"/>
        <item x="403"/>
        <item x="970"/>
        <item x="997"/>
        <item x="793"/>
        <item x="43"/>
        <item x="0"/>
        <item x="520"/>
        <item x="812"/>
        <item x="98"/>
        <item x="135"/>
        <item x="870"/>
        <item x="742"/>
        <item x="1119"/>
        <item x="559"/>
        <item x="674"/>
        <item x="1335"/>
        <item x="493"/>
        <item x="1069"/>
        <item x="21"/>
        <item x="436"/>
        <item x="211"/>
        <item x="664"/>
        <item x="74"/>
        <item x="94"/>
        <item x="951"/>
        <item x="1147"/>
        <item x="962"/>
        <item x="86"/>
        <item x="1265"/>
        <item x="321"/>
        <item x="1025"/>
        <item x="781"/>
        <item x="966"/>
        <item x="628"/>
        <item x="463"/>
        <item x="253"/>
        <item x="750"/>
        <item x="1320"/>
        <item x="961"/>
        <item x="1332"/>
        <item x="364"/>
        <item x="167"/>
        <item x="1241"/>
        <item x="1323"/>
        <item x="1316"/>
        <item x="912"/>
        <item x="503"/>
        <item x="954"/>
        <item x="1037"/>
        <item x="973"/>
        <item x="1337"/>
        <item x="531"/>
        <item x="704"/>
        <item x="1331"/>
        <item x="807"/>
        <item x="578"/>
        <item x="128"/>
        <item x="1254"/>
        <item x="853"/>
        <item x="1021"/>
        <item x="994"/>
        <item x="242"/>
        <item x="1293"/>
        <item x="813"/>
        <item x="1111"/>
        <item x="806"/>
        <item x="901"/>
        <item x="1346"/>
        <item x="882"/>
        <item x="987"/>
        <item x="1096"/>
        <item x="1077"/>
        <item x="1095"/>
        <item x="320"/>
        <item x="791"/>
        <item x="738"/>
        <item x="114"/>
        <item x="984"/>
        <item x="1151"/>
        <item x="36"/>
        <item x="581"/>
        <item x="508"/>
        <item x="42"/>
        <item x="1153"/>
        <item x="154"/>
        <item x="854"/>
        <item x="969"/>
        <item x="1162"/>
        <item x="1161"/>
        <item x="830"/>
        <item x="740"/>
        <item x="1313"/>
        <item x="492"/>
        <item x="1011"/>
        <item x="1092"/>
        <item x="924"/>
        <item x="372"/>
        <item x="72"/>
        <item x="1031"/>
        <item x="467"/>
        <item x="458"/>
        <item x="1348"/>
        <item x="1253"/>
        <item x="152"/>
        <item x="153"/>
        <item x="485"/>
        <item x="1224"/>
        <item x="1325"/>
        <item x="83"/>
        <item x="252"/>
        <item x="587"/>
        <item x="778"/>
        <item x="343"/>
        <item x="149"/>
        <item x="325"/>
        <item x="317"/>
        <item x="316"/>
        <item x="573"/>
        <item x="524"/>
        <item x="326"/>
        <item x="373"/>
        <item x="1339"/>
        <item x="1061"/>
        <item x="511"/>
        <item x="777"/>
        <item x="457"/>
        <item x="312"/>
        <item x="785"/>
        <item x="770"/>
        <item x="564"/>
        <item x="634"/>
        <item x="545"/>
        <item x="11"/>
        <item x="250"/>
        <item x="625"/>
        <item x="388"/>
        <item x="572"/>
        <item x="1156"/>
        <item x="395"/>
        <item x="1001"/>
        <item x="57"/>
        <item x="627"/>
        <item x="1261"/>
        <item x="38"/>
        <item x="1223"/>
        <item x="614"/>
        <item x="1018"/>
        <item x="483"/>
        <item x="1330"/>
        <item x="495"/>
        <item x="522"/>
        <item x="416"/>
        <item x="53"/>
        <item x="473"/>
        <item x="516"/>
        <item x="514"/>
        <item x="515"/>
        <item x="65"/>
        <item x="306"/>
        <item x="1216"/>
        <item x="741"/>
        <item x="484"/>
        <item x="22"/>
        <item x="592"/>
        <item x="593"/>
        <item x="883"/>
        <item x="518"/>
        <item x="1303"/>
        <item x="319"/>
        <item x="513"/>
        <item x="1266"/>
        <item x="640"/>
        <item x="590"/>
        <item x="272"/>
        <item x="80"/>
        <item x="323"/>
        <item x="668"/>
        <item x="637"/>
        <item x="415"/>
        <item x="440"/>
        <item x="632"/>
        <item x="885"/>
        <item x="1107"/>
        <item x="441"/>
        <item x="17"/>
        <item x="1012"/>
        <item x="517"/>
        <item x="921"/>
        <item x="707"/>
        <item x="459"/>
        <item x="134"/>
        <item x="727"/>
        <item x="999"/>
        <item x="623"/>
        <item x="423"/>
        <item x="1299"/>
        <item x="575"/>
        <item x="643"/>
        <item x="917"/>
        <item x="322"/>
        <item x="295"/>
        <item x="907"/>
        <item x="490"/>
        <item x="331"/>
        <item x="344"/>
        <item x="251"/>
        <item x="112"/>
        <item x="737"/>
        <item x="85"/>
        <item x="558"/>
        <item x="318"/>
        <item x="705"/>
        <item x="383"/>
        <item x="1065"/>
        <item x="576"/>
        <item x="1242"/>
        <item x="1302"/>
        <item x="595"/>
        <item x="413"/>
        <item x="357"/>
        <item x="556"/>
        <item x="577"/>
        <item x="1344"/>
        <item x="584"/>
        <item x="1093"/>
        <item x="551"/>
        <item x="819"/>
        <item x="64"/>
        <item x="569"/>
        <item x="1109"/>
        <item x="33"/>
        <item x="1084"/>
        <item x="497"/>
        <item x="1349"/>
        <item x="96"/>
        <item x="656"/>
        <item x="502"/>
        <item x="1231"/>
        <item x="24"/>
        <item x="1169"/>
        <item x="596"/>
        <item x="1078"/>
        <item x="839"/>
        <item x="1225"/>
        <item x="993"/>
        <item x="304"/>
        <item x="305"/>
        <item x="720"/>
        <item x="702"/>
        <item x="81"/>
        <item x="174"/>
        <item x="99"/>
        <item x="1063"/>
        <item x="465"/>
        <item x="392"/>
        <item x="13"/>
        <item x="269"/>
        <item x="387"/>
        <item x="908"/>
        <item x="624"/>
        <item x="489"/>
        <item x="902"/>
        <item x="1116"/>
        <item x="1094"/>
        <item x="6"/>
        <item x="1220"/>
        <item x="156"/>
        <item x="734"/>
        <item x="745"/>
        <item x="850"/>
        <item x="1170"/>
        <item x="795"/>
        <item x="1273"/>
        <item x="947"/>
        <item x="1327"/>
        <item x="833"/>
        <item x="876"/>
        <item x="1164"/>
        <item x="1271"/>
        <item x="828"/>
        <item x="890"/>
        <item x="1306"/>
        <item x="693"/>
        <item t="default"/>
      </items>
    </pivotField>
    <pivotField showAll="0"/>
    <pivotField showAll="0">
      <items count="10">
        <item x="0"/>
        <item x="6"/>
        <item x="5"/>
        <item x="1"/>
        <item x="3"/>
        <item x="7"/>
        <item x="2"/>
        <item x="4"/>
        <item x="8"/>
        <item t="default"/>
      </items>
    </pivotField>
    <pivotField showAll="0"/>
    <pivotField dataField="1" showAll="0">
      <items count="9">
        <item x="3"/>
        <item x="0"/>
        <item x="5"/>
        <item x="1"/>
        <item x="2"/>
        <item x="6"/>
        <item x="7"/>
        <item x="4"/>
        <item t="default"/>
      </items>
    </pivotField>
    <pivotField showAll="0">
      <items count="12">
        <item x="6"/>
        <item x="1"/>
        <item x="4"/>
        <item x="0"/>
        <item x="3"/>
        <item x="9"/>
        <item x="2"/>
        <item x="5"/>
        <item x="8"/>
        <item x="7"/>
        <item x="10"/>
        <item t="default"/>
      </items>
    </pivotField>
    <pivotField showAll="0"/>
    <pivotField showAll="0">
      <items count="8">
        <item x="0"/>
        <item x="1"/>
        <item x="3"/>
        <item x="2"/>
        <item x="5"/>
        <item x="4"/>
        <item x="6"/>
        <item t="default"/>
      </items>
    </pivotField>
    <pivotField showAll="0"/>
    <pivotField showAll="0"/>
  </pivotFields>
  <rowFields count="1">
    <field x="7"/>
  </rowFields>
  <rowItems count="13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t="grand">
      <x/>
    </i>
  </rowItems>
  <colItems count="1">
    <i/>
  </colItems>
  <dataFields count="1">
    <dataField name="Count of Fair"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84C6C8-AA4E-4D15-8B64-0EA1AC66A58A}" name="PivotTable11" cacheId="1"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107:B119" firstHeaderRow="1" firstDataRow="1" firstDataCol="1"/>
  <pivotFields count="17">
    <pivotField showAll="0"/>
    <pivotField showAll="0"/>
    <pivotField showAll="0"/>
    <pivotField showAll="0"/>
    <pivotField showAll="0"/>
    <pivotField showAll="0"/>
    <pivotField numFmtId="22" showAll="0"/>
    <pivotField dataField="1" showAll="0"/>
    <pivotField showAll="0"/>
    <pivotField showAll="0">
      <items count="10">
        <item x="0"/>
        <item x="6"/>
        <item x="5"/>
        <item x="1"/>
        <item x="3"/>
        <item x="7"/>
        <item x="2"/>
        <item x="4"/>
        <item x="8"/>
        <item t="default"/>
      </items>
    </pivotField>
    <pivotField showAll="0"/>
    <pivotField showAll="0">
      <items count="9">
        <item x="3"/>
        <item x="0"/>
        <item x="5"/>
        <item x="1"/>
        <item x="2"/>
        <item x="6"/>
        <item x="7"/>
        <item x="4"/>
        <item t="default"/>
      </items>
    </pivotField>
    <pivotField axis="axisRow" showAll="0">
      <items count="12">
        <item x="6"/>
        <item x="1"/>
        <item x="4"/>
        <item x="0"/>
        <item x="3"/>
        <item x="9"/>
        <item x="2"/>
        <item x="5"/>
        <item x="8"/>
        <item x="7"/>
        <item x="10"/>
        <item t="default"/>
      </items>
    </pivotField>
    <pivotField showAll="0"/>
    <pivotField showAll="0">
      <items count="8">
        <item x="0"/>
        <item x="1"/>
        <item x="3"/>
        <item x="2"/>
        <item x="5"/>
        <item x="4"/>
        <item x="6"/>
        <item t="default"/>
      </items>
    </pivotField>
    <pivotField showAll="0"/>
    <pivotField showAll="0"/>
  </pivotFields>
  <rowFields count="1">
    <field x="12"/>
  </rowFields>
  <rowItems count="12">
    <i>
      <x/>
    </i>
    <i>
      <x v="1"/>
    </i>
    <i>
      <x v="2"/>
    </i>
    <i>
      <x v="3"/>
    </i>
    <i>
      <x v="4"/>
    </i>
    <i>
      <x v="5"/>
    </i>
    <i>
      <x v="6"/>
    </i>
    <i>
      <x v="7"/>
    </i>
    <i>
      <x v="8"/>
    </i>
    <i>
      <x v="9"/>
    </i>
    <i>
      <x v="10"/>
    </i>
    <i t="grand">
      <x/>
    </i>
  </rowItems>
  <colItems count="1">
    <i/>
  </colItems>
  <dataFields count="1">
    <dataField name="Count of Student_ID" fld="7" subtotal="count" showDataAs="percentOfTotal" baseField="0" baseItem="0" numFmtId="10"/>
  </dataFields>
  <formats count="2">
    <format dxfId="4">
      <pivotArea outline="0" collapsedLevelsAreSubtotals="1" fieldPosition="0"/>
    </format>
    <format dxfId="3">
      <pivotArea dataOnly="0" outline="0" fieldPosition="0">
        <references count="1">
          <reference field="4294967294" count="1">
            <x v="0"/>
          </reference>
        </references>
      </pivotArea>
    </format>
  </formats>
  <chartFormats count="24">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12" count="1" selected="0">
            <x v="6"/>
          </reference>
        </references>
      </pivotArea>
    </chartFormat>
    <chartFormat chart="14" format="2">
      <pivotArea type="data" outline="0" fieldPosition="0">
        <references count="2">
          <reference field="4294967294" count="1" selected="0">
            <x v="0"/>
          </reference>
          <reference field="12" count="1" selected="0">
            <x v="7"/>
          </reference>
        </references>
      </pivotArea>
    </chartFormat>
    <chartFormat chart="14" format="3">
      <pivotArea type="data" outline="0" fieldPosition="0">
        <references count="2">
          <reference field="4294967294" count="1" selected="0">
            <x v="0"/>
          </reference>
          <reference field="12" count="1" selected="0">
            <x v="8"/>
          </reference>
        </references>
      </pivotArea>
    </chartFormat>
    <chartFormat chart="14" format="4">
      <pivotArea type="data" outline="0" fieldPosition="0">
        <references count="2">
          <reference field="4294967294" count="1" selected="0">
            <x v="0"/>
          </reference>
          <reference field="12" count="1" selected="0">
            <x v="10"/>
          </reference>
        </references>
      </pivotArea>
    </chartFormat>
    <chartFormat chart="14" format="5">
      <pivotArea type="data" outline="0" fieldPosition="0">
        <references count="2">
          <reference field="4294967294" count="1" selected="0">
            <x v="0"/>
          </reference>
          <reference field="12" count="1" selected="0">
            <x v="0"/>
          </reference>
        </references>
      </pivotArea>
    </chartFormat>
    <chartFormat chart="14" format="6">
      <pivotArea type="data" outline="0" fieldPosition="0">
        <references count="2">
          <reference field="4294967294" count="1" selected="0">
            <x v="0"/>
          </reference>
          <reference field="12" count="1" selected="0">
            <x v="1"/>
          </reference>
        </references>
      </pivotArea>
    </chartFormat>
    <chartFormat chart="14" format="7">
      <pivotArea type="data" outline="0" fieldPosition="0">
        <references count="2">
          <reference field="4294967294" count="1" selected="0">
            <x v="0"/>
          </reference>
          <reference field="12" count="1" selected="0">
            <x v="2"/>
          </reference>
        </references>
      </pivotArea>
    </chartFormat>
    <chartFormat chart="14" format="8">
      <pivotArea type="data" outline="0" fieldPosition="0">
        <references count="2">
          <reference field="4294967294" count="1" selected="0">
            <x v="0"/>
          </reference>
          <reference field="12" count="1" selected="0">
            <x v="3"/>
          </reference>
        </references>
      </pivotArea>
    </chartFormat>
    <chartFormat chart="14" format="9">
      <pivotArea type="data" outline="0" fieldPosition="0">
        <references count="2">
          <reference field="4294967294" count="1" selected="0">
            <x v="0"/>
          </reference>
          <reference field="12" count="1" selected="0">
            <x v="4"/>
          </reference>
        </references>
      </pivotArea>
    </chartFormat>
    <chartFormat chart="14" format="10">
      <pivotArea type="data" outline="0" fieldPosition="0">
        <references count="2">
          <reference field="4294967294" count="1" selected="0">
            <x v="0"/>
          </reference>
          <reference field="12" count="1" selected="0">
            <x v="5"/>
          </reference>
        </references>
      </pivotArea>
    </chartFormat>
    <chartFormat chart="14" format="11">
      <pivotArea type="data" outline="0" fieldPosition="0">
        <references count="2">
          <reference field="4294967294" count="1" selected="0">
            <x v="0"/>
          </reference>
          <reference field="12" count="1" selected="0">
            <x v="9"/>
          </reference>
        </references>
      </pivotArea>
    </chartFormat>
    <chartFormat chart="24" format="24" series="1">
      <pivotArea type="data" outline="0" fieldPosition="0">
        <references count="1">
          <reference field="4294967294" count="1" selected="0">
            <x v="0"/>
          </reference>
        </references>
      </pivotArea>
    </chartFormat>
    <chartFormat chart="24" format="25">
      <pivotArea type="data" outline="0" fieldPosition="0">
        <references count="2">
          <reference field="4294967294" count="1" selected="0">
            <x v="0"/>
          </reference>
          <reference field="12" count="1" selected="0">
            <x v="0"/>
          </reference>
        </references>
      </pivotArea>
    </chartFormat>
    <chartFormat chart="24" format="26">
      <pivotArea type="data" outline="0" fieldPosition="0">
        <references count="2">
          <reference field="4294967294" count="1" selected="0">
            <x v="0"/>
          </reference>
          <reference field="12" count="1" selected="0">
            <x v="1"/>
          </reference>
        </references>
      </pivotArea>
    </chartFormat>
    <chartFormat chart="24" format="27">
      <pivotArea type="data" outline="0" fieldPosition="0">
        <references count="2">
          <reference field="4294967294" count="1" selected="0">
            <x v="0"/>
          </reference>
          <reference field="12" count="1" selected="0">
            <x v="2"/>
          </reference>
        </references>
      </pivotArea>
    </chartFormat>
    <chartFormat chart="24" format="28">
      <pivotArea type="data" outline="0" fieldPosition="0">
        <references count="2">
          <reference field="4294967294" count="1" selected="0">
            <x v="0"/>
          </reference>
          <reference field="12" count="1" selected="0">
            <x v="3"/>
          </reference>
        </references>
      </pivotArea>
    </chartFormat>
    <chartFormat chart="24" format="29">
      <pivotArea type="data" outline="0" fieldPosition="0">
        <references count="2">
          <reference field="4294967294" count="1" selected="0">
            <x v="0"/>
          </reference>
          <reference field="12" count="1" selected="0">
            <x v="4"/>
          </reference>
        </references>
      </pivotArea>
    </chartFormat>
    <chartFormat chart="24" format="30">
      <pivotArea type="data" outline="0" fieldPosition="0">
        <references count="2">
          <reference field="4294967294" count="1" selected="0">
            <x v="0"/>
          </reference>
          <reference field="12" count="1" selected="0">
            <x v="5"/>
          </reference>
        </references>
      </pivotArea>
    </chartFormat>
    <chartFormat chart="24" format="31">
      <pivotArea type="data" outline="0" fieldPosition="0">
        <references count="2">
          <reference field="4294967294" count="1" selected="0">
            <x v="0"/>
          </reference>
          <reference field="12" count="1" selected="0">
            <x v="6"/>
          </reference>
        </references>
      </pivotArea>
    </chartFormat>
    <chartFormat chart="24" format="32">
      <pivotArea type="data" outline="0" fieldPosition="0">
        <references count="2">
          <reference field="4294967294" count="1" selected="0">
            <x v="0"/>
          </reference>
          <reference field="12" count="1" selected="0">
            <x v="7"/>
          </reference>
        </references>
      </pivotArea>
    </chartFormat>
    <chartFormat chart="24" format="33">
      <pivotArea type="data" outline="0" fieldPosition="0">
        <references count="2">
          <reference field="4294967294" count="1" selected="0">
            <x v="0"/>
          </reference>
          <reference field="12" count="1" selected="0">
            <x v="8"/>
          </reference>
        </references>
      </pivotArea>
    </chartFormat>
    <chartFormat chart="24" format="34">
      <pivotArea type="data" outline="0" fieldPosition="0">
        <references count="2">
          <reference field="4294967294" count="1" selected="0">
            <x v="0"/>
          </reference>
          <reference field="12" count="1" selected="0">
            <x v="9"/>
          </reference>
        </references>
      </pivotArea>
    </chartFormat>
    <chartFormat chart="24" format="35">
      <pivotArea type="data" outline="0" fieldPosition="0">
        <references count="2">
          <reference field="4294967294" count="1" selected="0">
            <x v="0"/>
          </reference>
          <reference field="12"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64948F-5B3A-4EFA-9026-62C708C486D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0:B39" firstHeaderRow="1" firstDataRow="1" firstDataCol="1"/>
  <pivotFields count="17">
    <pivotField showAll="0"/>
    <pivotField showAll="0"/>
    <pivotField showAll="0"/>
    <pivotField showAll="0"/>
    <pivotField showAll="0"/>
    <pivotField showAll="0"/>
    <pivotField numFmtId="22" showAll="0"/>
    <pivotField dataField="1" showAll="0"/>
    <pivotField showAll="0"/>
    <pivotField showAll="0">
      <items count="10">
        <item x="0"/>
        <item x="6"/>
        <item x="5"/>
        <item x="1"/>
        <item x="3"/>
        <item x="7"/>
        <item x="2"/>
        <item x="4"/>
        <item x="8"/>
        <item t="default"/>
      </items>
    </pivotField>
    <pivotField showAll="0"/>
    <pivotField axis="axisRow" showAll="0" sortType="descending">
      <items count="9">
        <item x="3"/>
        <item x="0"/>
        <item x="5"/>
        <item x="1"/>
        <item x="2"/>
        <item x="6"/>
        <item x="7"/>
        <item x="4"/>
        <item t="default"/>
      </items>
      <autoSortScope>
        <pivotArea dataOnly="0" outline="0" fieldPosition="0">
          <references count="1">
            <reference field="4294967294" count="1" selected="0">
              <x v="0"/>
            </reference>
          </references>
        </pivotArea>
      </autoSortScope>
    </pivotField>
    <pivotField showAll="0">
      <items count="12">
        <item x="6"/>
        <item x="1"/>
        <item x="4"/>
        <item x="0"/>
        <item x="3"/>
        <item x="9"/>
        <item x="2"/>
        <item x="5"/>
        <item x="8"/>
        <item x="7"/>
        <item x="10"/>
        <item t="default"/>
      </items>
    </pivotField>
    <pivotField showAll="0"/>
    <pivotField showAll="0">
      <items count="8">
        <item x="0"/>
        <item x="1"/>
        <item x="3"/>
        <item x="2"/>
        <item x="5"/>
        <item x="4"/>
        <item x="6"/>
        <item t="default"/>
      </items>
    </pivotField>
    <pivotField showAll="0"/>
    <pivotField showAll="0"/>
  </pivotFields>
  <rowFields count="1">
    <field x="11"/>
  </rowFields>
  <rowItems count="9">
    <i>
      <x v="3"/>
    </i>
    <i>
      <x v="7"/>
    </i>
    <i>
      <x v="2"/>
    </i>
    <i>
      <x v="1"/>
    </i>
    <i>
      <x v="5"/>
    </i>
    <i>
      <x v="4"/>
    </i>
    <i>
      <x/>
    </i>
    <i>
      <x v="6"/>
    </i>
    <i t="grand">
      <x/>
    </i>
  </rowItems>
  <colItems count="1">
    <i/>
  </colItems>
  <dataFields count="1">
    <dataField name="Count of Student_ID" fld="7" subtotal="count"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778C6E-C1FE-494D-B34F-20E5725D65C9}"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4:FJ76" firstHeaderRow="1" firstDataRow="2" firstDataCol="1"/>
  <pivotFields count="17">
    <pivotField showAll="0"/>
    <pivotField showAll="0"/>
    <pivotField showAll="0"/>
    <pivotField showAll="0"/>
    <pivotField showAll="0"/>
    <pivotField showAll="0"/>
    <pivotField numFmtId="22" showAll="0"/>
    <pivotField axis="axisCol" dataField="1" showAll="0" measureFilter="1">
      <items count="1351">
        <item x="1208"/>
        <item x="1059"/>
        <item x="1163"/>
        <item x="869"/>
        <item x="974"/>
        <item x="1149"/>
        <item x="935"/>
        <item x="1152"/>
        <item x="1322"/>
        <item x="964"/>
        <item x="1129"/>
        <item x="5"/>
        <item x="452"/>
        <item x="1290"/>
        <item x="952"/>
        <item x="1329"/>
        <item x="1032"/>
        <item x="1159"/>
        <item x="1067"/>
        <item x="1136"/>
        <item x="56"/>
        <item x="800"/>
        <item x="646"/>
        <item x="1072"/>
        <item x="898"/>
        <item x="432"/>
        <item x="583"/>
        <item x="1088"/>
        <item x="1051"/>
        <item x="109"/>
        <item x="1127"/>
        <item x="1341"/>
        <item x="1052"/>
        <item x="1128"/>
        <item x="764"/>
        <item x="1070"/>
        <item x="1206"/>
        <item x="1022"/>
        <item x="34"/>
        <item x="106"/>
        <item x="1198"/>
        <item x="996"/>
        <item x="986"/>
        <item x="1157"/>
        <item x="893"/>
        <item x="1190"/>
        <item x="904"/>
        <item x="1098"/>
        <item x="708"/>
        <item x="1123"/>
        <item x="945"/>
        <item x="943"/>
        <item x="811"/>
        <item x="1045"/>
        <item x="1212"/>
        <item x="500"/>
        <item x="881"/>
        <item x="944"/>
        <item x="895"/>
        <item x="1054"/>
        <item x="143"/>
        <item x="1038"/>
        <item x="1058"/>
        <item x="706"/>
        <item x="1272"/>
        <item x="967"/>
        <item x="136"/>
        <item x="1186"/>
        <item x="1030"/>
        <item x="1113"/>
        <item x="1100"/>
        <item x="1117"/>
        <item x="1086"/>
        <item x="382"/>
        <item x="976"/>
        <item x="327"/>
        <item x="936"/>
        <item x="847"/>
        <item x="946"/>
        <item x="176"/>
        <item x="1288"/>
        <item x="49"/>
        <item x="398"/>
        <item x="956"/>
        <item x="1115"/>
        <item x="417"/>
        <item x="1026"/>
        <item x="1182"/>
        <item x="688"/>
        <item x="1130"/>
        <item x="394"/>
        <item x="1146"/>
        <item x="1039"/>
        <item x="1338"/>
        <item x="1106"/>
        <item x="1167"/>
        <item x="609"/>
        <item x="679"/>
        <item x="963"/>
        <item x="1060"/>
        <item x="1131"/>
        <item x="1126"/>
        <item x="1033"/>
        <item x="808"/>
        <item x="980"/>
        <item x="645"/>
        <item x="1196"/>
        <item x="369"/>
        <item x="1236"/>
        <item x="958"/>
        <item x="1027"/>
        <item x="393"/>
        <item x="1246"/>
        <item x="87"/>
        <item x="1028"/>
        <item x="1089"/>
        <item x="911"/>
        <item x="1015"/>
        <item x="487"/>
        <item x="1112"/>
        <item x="699"/>
        <item x="1284"/>
        <item x="1250"/>
        <item x="1295"/>
        <item x="1289"/>
        <item x="1305"/>
        <item x="1203"/>
        <item x="692"/>
        <item x="466"/>
        <item x="1145"/>
        <item x="940"/>
        <item x="1304"/>
        <item x="852"/>
        <item x="1024"/>
        <item x="1282"/>
        <item x="389"/>
        <item x="510"/>
        <item x="1008"/>
        <item x="220"/>
        <item x="1187"/>
        <item x="665"/>
        <item x="1219"/>
        <item x="685"/>
        <item x="684"/>
        <item x="1013"/>
        <item x="691"/>
        <item x="1230"/>
        <item x="1228"/>
        <item x="486"/>
        <item x="1294"/>
        <item x="377"/>
        <item x="888"/>
        <item x="1055"/>
        <item x="937"/>
        <item x="3"/>
        <item x="1066"/>
        <item x="1056"/>
        <item x="267"/>
        <item x="1175"/>
        <item x="1049"/>
        <item x="934"/>
        <item x="368"/>
        <item x="1262"/>
        <item x="769"/>
        <item x="1184"/>
        <item x="1002"/>
        <item x="18"/>
        <item x="129"/>
        <item x="1214"/>
        <item x="1197"/>
        <item x="1176"/>
        <item x="622"/>
        <item x="659"/>
        <item x="468"/>
        <item x="1281"/>
        <item x="687"/>
        <item x="163"/>
        <item x="788"/>
        <item x="159"/>
        <item x="412"/>
        <item x="1247"/>
        <item x="197"/>
        <item x="469"/>
        <item x="113"/>
        <item x="8"/>
        <item x="1200"/>
        <item x="617"/>
        <item x="68"/>
        <item x="1188"/>
        <item x="754"/>
        <item x="755"/>
        <item x="1251"/>
        <item x="1180"/>
        <item x="92"/>
        <item x="418"/>
        <item x="1207"/>
        <item x="709"/>
        <item x="636"/>
        <item x="701"/>
        <item x="649"/>
        <item x="1280"/>
        <item x="648"/>
        <item x="1237"/>
        <item x="222"/>
        <item x="759"/>
        <item x="802"/>
        <item x="430"/>
        <item x="848"/>
        <item x="555"/>
        <item x="670"/>
        <item x="613"/>
        <item x="837"/>
        <item x="41"/>
        <item x="866"/>
        <item x="1310"/>
        <item x="642"/>
        <item x="562"/>
        <item x="975"/>
        <item x="840"/>
        <item x="824"/>
        <item x="695"/>
        <item x="694"/>
        <item x="827"/>
        <item x="1173"/>
        <item x="835"/>
        <item x="561"/>
        <item x="408"/>
        <item x="739"/>
        <item x="862"/>
        <item x="855"/>
        <item x="680"/>
        <item x="857"/>
        <item x="948"/>
        <item x="690"/>
        <item x="431"/>
        <item x="1311"/>
        <item x="1144"/>
        <item x="526"/>
        <item x="703"/>
        <item x="585"/>
        <item x="746"/>
        <item x="621"/>
        <item x="775"/>
        <item x="686"/>
        <item x="444"/>
        <item x="1140"/>
        <item x="374"/>
        <item x="1259"/>
        <item x="1185"/>
        <item x="743"/>
        <item x="1080"/>
        <item x="1233"/>
        <item x="1181"/>
        <item x="1269"/>
        <item x="633"/>
        <item x="1263"/>
        <item x="104"/>
        <item x="366"/>
        <item x="972"/>
        <item x="175"/>
        <item x="249"/>
        <item x="110"/>
        <item x="960"/>
        <item x="552"/>
        <item x="875"/>
        <item x="118"/>
        <item x="571"/>
        <item x="1075"/>
        <item x="753"/>
        <item x="779"/>
        <item x="641"/>
        <item x="380"/>
        <item x="367"/>
        <item x="1139"/>
        <item x="1121"/>
        <item x="44"/>
        <item x="736"/>
        <item x="84"/>
        <item x="399"/>
        <item x="133"/>
        <item x="588"/>
        <item x="1034"/>
        <item x="671"/>
        <item x="822"/>
        <item x="336"/>
        <item x="1017"/>
        <item x="978"/>
        <item x="977"/>
        <item x="4"/>
        <item x="732"/>
        <item x="914"/>
        <item x="307"/>
        <item x="661"/>
        <item x="626"/>
        <item x="400"/>
        <item x="90"/>
        <item x="146"/>
        <item x="900"/>
        <item x="983"/>
        <item x="953"/>
        <item x="529"/>
        <item x="1068"/>
        <item x="1004"/>
        <item x="1174"/>
        <item x="1005"/>
        <item x="981"/>
        <item x="1285"/>
        <item x="115"/>
        <item x="139"/>
        <item x="899"/>
        <item x="324"/>
        <item x="1168"/>
        <item x="896"/>
        <item x="557"/>
        <item x="348"/>
        <item x="730"/>
        <item x="752"/>
        <item x="689"/>
        <item x="749"/>
        <item x="757"/>
        <item x="600"/>
        <item x="774"/>
        <item x="1232"/>
        <item x="78"/>
        <item x="879"/>
        <item x="546"/>
        <item x="266"/>
        <item x="1019"/>
        <item x="747"/>
        <item x="1000"/>
        <item x="786"/>
        <item x="1347"/>
        <item x="780"/>
        <item x="1029"/>
        <item x="1328"/>
        <item x="51"/>
        <item x="985"/>
        <item x="472"/>
        <item x="842"/>
        <item x="653"/>
        <item x="298"/>
        <item x="991"/>
        <item x="1010"/>
        <item x="548"/>
        <item x="1048"/>
        <item x="1276"/>
        <item x="474"/>
        <item x="635"/>
        <item x="1097"/>
        <item x="1342"/>
        <item x="748"/>
        <item x="905"/>
        <item x="69"/>
        <item x="371"/>
        <item x="1286"/>
        <item x="351"/>
        <item x="918"/>
        <item x="913"/>
        <item x="598"/>
        <item x="950"/>
        <item x="565"/>
        <item x="1218"/>
        <item x="616"/>
        <item x="942"/>
        <item x="762"/>
        <item x="910"/>
        <item x="894"/>
        <item x="1040"/>
        <item x="651"/>
        <item x="815"/>
        <item x="1258"/>
        <item x="696"/>
        <item x="938"/>
        <item x="121"/>
        <item x="10"/>
        <item x="1124"/>
        <item x="460"/>
        <item x="1023"/>
        <item x="334"/>
        <item x="409"/>
        <item x="479"/>
        <item x="731"/>
        <item x="630"/>
        <item x="544"/>
        <item x="120"/>
        <item x="1074"/>
        <item x="925"/>
        <item x="265"/>
        <item x="297"/>
        <item x="1172"/>
        <item x="810"/>
        <item x="55"/>
        <item x="873"/>
        <item x="101"/>
        <item x="427"/>
        <item x="928"/>
        <item x="1189"/>
        <item x="491"/>
        <item x="1260"/>
        <item x="941"/>
        <item x="1016"/>
        <item x="604"/>
        <item x="825"/>
        <item x="1125"/>
        <item x="878"/>
        <item x="532"/>
        <item x="1158"/>
        <item x="160"/>
        <item x="756"/>
        <item x="597"/>
        <item x="1257"/>
        <item x="638"/>
        <item x="717"/>
        <item x="629"/>
        <item x="979"/>
        <item x="419"/>
        <item x="1064"/>
        <item x="130"/>
        <item x="168"/>
        <item x="760"/>
        <item x="158"/>
        <item x="1287"/>
        <item x="1194"/>
        <item x="547"/>
        <item x="1099"/>
        <item x="929"/>
        <item x="172"/>
        <item x="844"/>
        <item x="1249"/>
        <item x="1083"/>
        <item x="337"/>
        <item x="456"/>
        <item x="361"/>
        <item x="821"/>
        <item x="610"/>
        <item x="275"/>
        <item x="155"/>
        <item x="1114"/>
        <item x="79"/>
        <item x="990"/>
        <item x="926"/>
        <item x="292"/>
        <item x="1122"/>
        <item x="391"/>
        <item x="868"/>
        <item x="1138"/>
        <item x="1240"/>
        <item x="428"/>
        <item x="846"/>
        <item x="1044"/>
        <item x="789"/>
        <item x="1340"/>
        <item x="525"/>
        <item x="7"/>
        <item x="798"/>
        <item x="729"/>
        <item x="107"/>
        <item x="288"/>
        <item x="285"/>
        <item x="183"/>
        <item x="1345"/>
        <item x="886"/>
        <item x="678"/>
        <item x="455"/>
        <item x="790"/>
        <item x="475"/>
        <item x="864"/>
        <item x="1165"/>
        <item x="1277"/>
        <item x="1326"/>
        <item x="843"/>
        <item x="219"/>
        <item x="700"/>
        <item x="1333"/>
        <item x="1142"/>
        <item x="1283"/>
        <item x="425"/>
        <item x="658"/>
        <item x="523"/>
        <item x="402"/>
        <item x="570"/>
        <item x="67"/>
        <item x="1318"/>
        <item x="338"/>
        <item x="1252"/>
        <item x="1315"/>
        <item x="414"/>
        <item x="799"/>
        <item x="792"/>
        <item x="1191"/>
        <item x="1003"/>
        <item x="20"/>
        <item x="971"/>
        <item x="527"/>
        <item x="669"/>
        <item x="1301"/>
        <item x="1014"/>
        <item x="698"/>
        <item x="887"/>
        <item x="836"/>
        <item x="1141"/>
        <item x="586"/>
        <item x="1192"/>
        <item x="505"/>
        <item x="751"/>
        <item x="1199"/>
        <item x="1279"/>
        <item x="346"/>
        <item x="735"/>
        <item x="1020"/>
        <item x="631"/>
        <item x="161"/>
        <item x="860"/>
        <item x="424"/>
        <item x="309"/>
        <item x="540"/>
        <item x="567"/>
        <item x="123"/>
        <item x="580"/>
        <item x="401"/>
        <item x="192"/>
        <item x="1255"/>
        <item x="826"/>
        <item x="138"/>
        <item x="1270"/>
        <item x="1118"/>
        <item x="40"/>
        <item x="93"/>
        <item x="574"/>
        <item x="1209"/>
        <item x="95"/>
        <item x="1178"/>
        <item x="375"/>
        <item x="605"/>
        <item x="939"/>
        <item x="784"/>
        <item x="1336"/>
        <item x="111"/>
        <item x="1195"/>
        <item x="1193"/>
        <item x="713"/>
        <item x="1042"/>
        <item x="66"/>
        <item x="892"/>
        <item x="982"/>
        <item x="889"/>
        <item x="1043"/>
        <item x="897"/>
        <item x="165"/>
        <item x="582"/>
        <item x="992"/>
        <item x="697"/>
        <item x="451"/>
        <item x="1137"/>
        <item x="1298"/>
        <item x="23"/>
        <item x="1202"/>
        <item x="429"/>
        <item x="12"/>
        <item x="363"/>
        <item x="1171"/>
        <item x="1205"/>
        <item x="930"/>
        <item x="554"/>
        <item x="16"/>
        <item x="920"/>
        <item x="291"/>
        <item x="411"/>
        <item x="73"/>
        <item x="619"/>
        <item x="965"/>
        <item x="273"/>
        <item x="182"/>
        <item x="776"/>
        <item x="657"/>
        <item x="279"/>
        <item x="199"/>
        <item x="201"/>
        <item x="256"/>
        <item x="1229"/>
        <item x="454"/>
        <item x="169"/>
        <item x="884"/>
        <item x="838"/>
        <item x="347"/>
        <item x="1087"/>
        <item x="955"/>
        <item x="25"/>
        <item x="662"/>
        <item x="29"/>
        <item x="644"/>
        <item x="376"/>
        <item x="1291"/>
        <item x="1050"/>
        <item x="1296"/>
        <item x="712"/>
        <item x="200"/>
        <item x="608"/>
        <item x="672"/>
        <item x="1150"/>
        <item x="124"/>
        <item x="449"/>
        <item x="281"/>
        <item x="1082"/>
        <item x="278"/>
        <item x="62"/>
        <item x="270"/>
        <item x="271"/>
        <item x="652"/>
        <item x="989"/>
        <item x="335"/>
        <item x="345"/>
        <item x="187"/>
        <item x="650"/>
        <item x="682"/>
        <item x="142"/>
        <item x="228"/>
        <item x="105"/>
        <item x="1"/>
        <item x="205"/>
        <item x="566"/>
        <item x="407"/>
        <item x="234"/>
        <item x="184"/>
        <item x="151"/>
        <item x="340"/>
        <item x="37"/>
        <item x="227"/>
        <item x="787"/>
        <item x="286"/>
        <item x="71"/>
        <item x="262"/>
        <item x="1071"/>
        <item x="258"/>
        <item x="237"/>
        <item x="663"/>
        <item x="280"/>
        <item x="196"/>
        <item x="620"/>
        <item x="891"/>
        <item x="189"/>
        <item x="666"/>
        <item x="1256"/>
        <item x="166"/>
        <item x="384"/>
        <item x="353"/>
        <item x="126"/>
        <item x="216"/>
        <item x="311"/>
        <item x="782"/>
        <item x="365"/>
        <item x="185"/>
        <item x="246"/>
        <item x="728"/>
        <item x="845"/>
        <item x="805"/>
        <item x="470"/>
        <item x="247"/>
        <item x="903"/>
        <item x="1226"/>
        <item x="239"/>
        <item x="82"/>
        <item x="589"/>
        <item x="763"/>
        <item x="52"/>
        <item x="563"/>
        <item x="426"/>
        <item x="177"/>
        <item x="434"/>
        <item x="1183"/>
        <item x="360"/>
        <item x="212"/>
        <item x="438"/>
        <item x="170"/>
        <item x="180"/>
        <item x="1076"/>
        <item x="330"/>
        <item x="1104"/>
        <item x="675"/>
        <item x="1309"/>
        <item x="647"/>
        <item x="45"/>
        <item x="1177"/>
        <item x="820"/>
        <item x="76"/>
        <item x="1133"/>
        <item x="639"/>
        <item x="676"/>
        <item x="378"/>
        <item x="283"/>
        <item x="816"/>
        <item x="1267"/>
        <item x="718"/>
        <item x="186"/>
        <item x="293"/>
        <item x="761"/>
        <item x="1135"/>
        <item x="1134"/>
        <item x="289"/>
        <item x="667"/>
        <item x="481"/>
        <item x="539"/>
        <item x="1179"/>
        <item x="245"/>
        <item x="1268"/>
        <item x="1213"/>
        <item x="238"/>
        <item x="226"/>
        <item x="230"/>
        <item x="39"/>
        <item x="1234"/>
        <item x="462"/>
        <item x="202"/>
        <item x="294"/>
        <item x="482"/>
        <item x="287"/>
        <item x="716"/>
        <item x="229"/>
        <item x="538"/>
        <item x="223"/>
        <item x="257"/>
        <item x="59"/>
        <item x="530"/>
        <item x="721"/>
        <item x="26"/>
        <item x="880"/>
        <item x="28"/>
        <item x="660"/>
        <item x="282"/>
        <item x="75"/>
        <item x="274"/>
        <item x="1343"/>
        <item x="1222"/>
        <item x="164"/>
        <item x="723"/>
        <item x="858"/>
        <item x="341"/>
        <item x="560"/>
        <item x="116"/>
        <item x="224"/>
        <item x="829"/>
        <item x="260"/>
        <item x="218"/>
        <item x="48"/>
        <item x="195"/>
        <item x="193"/>
        <item x="488"/>
        <item x="733"/>
        <item x="710"/>
        <item x="60"/>
        <item x="349"/>
        <item x="396"/>
        <item x="1235"/>
        <item x="1245"/>
        <item x="1201"/>
        <item x="405"/>
        <item x="476"/>
        <item x="1239"/>
        <item x="103"/>
        <item x="1103"/>
        <item x="722"/>
        <item x="225"/>
        <item x="339"/>
        <item x="959"/>
        <item x="14"/>
        <item x="314"/>
        <item x="433"/>
        <item x="711"/>
        <item x="804"/>
        <item x="137"/>
        <item x="255"/>
        <item x="715"/>
        <item x="179"/>
        <item x="342"/>
        <item x="507"/>
        <item x="809"/>
        <item x="102"/>
        <item x="210"/>
        <item x="173"/>
        <item x="204"/>
        <item x="221"/>
        <item x="50"/>
        <item x="328"/>
        <item x="1221"/>
        <item x="677"/>
        <item x="15"/>
        <item x="284"/>
        <item x="1244"/>
        <item x="506"/>
        <item x="243"/>
        <item x="217"/>
        <item x="1217"/>
        <item x="1264"/>
        <item x="276"/>
        <item x="1324"/>
        <item x="356"/>
        <item x="301"/>
        <item x="194"/>
        <item x="714"/>
        <item x="477"/>
        <item x="1292"/>
        <item x="1102"/>
        <item x="591"/>
        <item x="766"/>
        <item x="191"/>
        <item x="831"/>
        <item x="834"/>
        <item x="1132"/>
        <item x="213"/>
        <item x="70"/>
        <item x="352"/>
        <item x="654"/>
        <item x="1036"/>
        <item x="259"/>
        <item x="1300"/>
        <item x="865"/>
        <item x="856"/>
        <item x="27"/>
        <item x="420"/>
        <item x="350"/>
        <item x="313"/>
        <item x="859"/>
        <item x="1047"/>
        <item x="450"/>
        <item x="541"/>
        <item x="464"/>
        <item x="519"/>
        <item x="127"/>
        <item x="232"/>
        <item x="333"/>
        <item x="568"/>
        <item x="796"/>
        <item x="681"/>
        <item x="478"/>
        <item x="241"/>
        <item x="397"/>
        <item x="410"/>
        <item x="203"/>
        <item x="1053"/>
        <item x="296"/>
        <item x="1035"/>
        <item x="794"/>
        <item x="877"/>
        <item x="178"/>
        <item x="1110"/>
        <item x="988"/>
        <item x="181"/>
        <item x="611"/>
        <item x="1081"/>
        <item x="823"/>
        <item x="1062"/>
        <item x="933"/>
        <item x="673"/>
        <item x="1278"/>
        <item x="308"/>
        <item x="214"/>
        <item x="606"/>
        <item x="480"/>
        <item x="263"/>
        <item x="931"/>
        <item x="235"/>
        <item x="91"/>
        <item x="100"/>
        <item x="19"/>
        <item x="46"/>
        <item x="119"/>
        <item x="1085"/>
        <item x="439"/>
        <item x="290"/>
        <item x="1334"/>
        <item x="141"/>
        <item x="1211"/>
        <item x="188"/>
        <item x="603"/>
        <item x="1057"/>
        <item x="471"/>
        <item x="919"/>
        <item x="1046"/>
        <item x="1105"/>
        <item x="233"/>
        <item x="801"/>
        <item x="231"/>
        <item x="1079"/>
        <item x="995"/>
        <item x="915"/>
        <item x="171"/>
        <item x="386"/>
        <item x="874"/>
        <item x="277"/>
        <item x="1319"/>
        <item x="30"/>
        <item x="927"/>
        <item x="122"/>
        <item x="268"/>
        <item x="1101"/>
        <item x="261"/>
        <item x="32"/>
        <item x="157"/>
        <item x="744"/>
        <item x="329"/>
        <item x="1154"/>
        <item x="1155"/>
        <item x="1312"/>
        <item x="615"/>
        <item x="131"/>
        <item x="362"/>
        <item x="1120"/>
        <item x="602"/>
        <item x="89"/>
        <item x="140"/>
        <item x="922"/>
        <item x="932"/>
        <item x="550"/>
        <item x="594"/>
        <item x="2"/>
        <item x="814"/>
        <item x="1238"/>
        <item x="1321"/>
        <item x="215"/>
        <item x="797"/>
        <item x="509"/>
        <item x="443"/>
        <item x="1108"/>
        <item x="1007"/>
        <item x="208"/>
        <item x="549"/>
        <item x="300"/>
        <item x="437"/>
        <item x="496"/>
        <item x="537"/>
        <item x="310"/>
        <item x="332"/>
        <item x="601"/>
        <item x="553"/>
        <item x="528"/>
        <item x="248"/>
        <item x="863"/>
        <item x="9"/>
        <item x="1248"/>
        <item x="599"/>
        <item x="906"/>
        <item x="190"/>
        <item x="58"/>
        <item x="1073"/>
        <item x="144"/>
        <item x="448"/>
        <item x="851"/>
        <item x="302"/>
        <item x="1307"/>
        <item x="422"/>
        <item x="148"/>
        <item x="1204"/>
        <item x="768"/>
        <item x="968"/>
        <item x="771"/>
        <item x="445"/>
        <item x="765"/>
        <item x="117"/>
        <item x="773"/>
        <item x="498"/>
        <item x="725"/>
        <item x="1006"/>
        <item x="536"/>
        <item x="818"/>
        <item x="501"/>
        <item x="772"/>
        <item x="47"/>
        <item x="442"/>
        <item x="240"/>
        <item x="872"/>
        <item x="758"/>
        <item x="359"/>
        <item x="719"/>
        <item x="612"/>
        <item x="446"/>
        <item x="923"/>
        <item x="832"/>
        <item x="871"/>
        <item x="264"/>
        <item x="1314"/>
        <item x="315"/>
        <item x="354"/>
        <item x="435"/>
        <item x="97"/>
        <item x="303"/>
        <item x="783"/>
        <item x="949"/>
        <item x="299"/>
        <item x="767"/>
        <item x="206"/>
        <item x="54"/>
        <item x="198"/>
        <item x="236"/>
        <item x="447"/>
        <item x="504"/>
        <item x="494"/>
        <item x="607"/>
        <item x="461"/>
        <item x="579"/>
        <item x="1210"/>
        <item x="1297"/>
        <item x="125"/>
        <item x="803"/>
        <item x="108"/>
        <item x="867"/>
        <item x="542"/>
        <item x="535"/>
        <item x="534"/>
        <item x="145"/>
        <item x="421"/>
        <item x="512"/>
        <item x="909"/>
        <item x="1317"/>
        <item x="1160"/>
        <item x="957"/>
        <item x="817"/>
        <item x="379"/>
        <item x="1041"/>
        <item x="1166"/>
        <item x="150"/>
        <item x="683"/>
        <item x="207"/>
        <item x="147"/>
        <item x="543"/>
        <item x="31"/>
        <item x="916"/>
        <item x="390"/>
        <item x="77"/>
        <item x="385"/>
        <item x="849"/>
        <item x="724"/>
        <item x="453"/>
        <item x="381"/>
        <item x="1274"/>
        <item x="861"/>
        <item x="1091"/>
        <item x="1243"/>
        <item x="1227"/>
        <item x="209"/>
        <item x="406"/>
        <item x="1308"/>
        <item x="63"/>
        <item x="655"/>
        <item x="370"/>
        <item x="35"/>
        <item x="358"/>
        <item x="61"/>
        <item x="1009"/>
        <item x="254"/>
        <item x="1148"/>
        <item x="355"/>
        <item x="88"/>
        <item x="132"/>
        <item x="1215"/>
        <item x="841"/>
        <item x="1143"/>
        <item x="998"/>
        <item x="1090"/>
        <item x="1275"/>
        <item x="404"/>
        <item x="618"/>
        <item x="533"/>
        <item x="726"/>
        <item x="521"/>
        <item x="244"/>
        <item x="162"/>
        <item x="499"/>
        <item x="403"/>
        <item x="970"/>
        <item x="997"/>
        <item x="793"/>
        <item x="43"/>
        <item x="0"/>
        <item x="520"/>
        <item x="812"/>
        <item x="98"/>
        <item x="135"/>
        <item x="870"/>
        <item x="742"/>
        <item x="1119"/>
        <item x="559"/>
        <item x="674"/>
        <item x="1335"/>
        <item x="493"/>
        <item x="1069"/>
        <item x="21"/>
        <item x="436"/>
        <item x="211"/>
        <item x="664"/>
        <item x="74"/>
        <item x="94"/>
        <item x="951"/>
        <item x="1147"/>
        <item x="962"/>
        <item x="86"/>
        <item x="1265"/>
        <item x="321"/>
        <item x="1025"/>
        <item x="781"/>
        <item x="966"/>
        <item x="628"/>
        <item x="463"/>
        <item x="253"/>
        <item x="750"/>
        <item x="1320"/>
        <item x="961"/>
        <item x="1332"/>
        <item x="364"/>
        <item x="167"/>
        <item x="1241"/>
        <item x="1323"/>
        <item x="1316"/>
        <item x="912"/>
        <item x="503"/>
        <item x="954"/>
        <item x="1037"/>
        <item x="973"/>
        <item x="1337"/>
        <item x="531"/>
        <item x="704"/>
        <item x="1331"/>
        <item x="807"/>
        <item x="578"/>
        <item x="128"/>
        <item x="1254"/>
        <item x="853"/>
        <item x="1021"/>
        <item x="994"/>
        <item x="242"/>
        <item x="1293"/>
        <item x="813"/>
        <item x="1111"/>
        <item x="806"/>
        <item x="901"/>
        <item x="1346"/>
        <item x="882"/>
        <item x="987"/>
        <item x="1096"/>
        <item x="1077"/>
        <item x="1095"/>
        <item x="320"/>
        <item x="791"/>
        <item x="738"/>
        <item x="114"/>
        <item x="984"/>
        <item x="1151"/>
        <item x="36"/>
        <item x="581"/>
        <item x="508"/>
        <item x="42"/>
        <item x="1153"/>
        <item x="154"/>
        <item x="854"/>
        <item x="969"/>
        <item x="1162"/>
        <item x="1161"/>
        <item x="830"/>
        <item x="740"/>
        <item x="1313"/>
        <item x="492"/>
        <item x="1011"/>
        <item x="1092"/>
        <item x="924"/>
        <item x="372"/>
        <item x="72"/>
        <item x="1031"/>
        <item x="467"/>
        <item x="458"/>
        <item x="1348"/>
        <item x="1253"/>
        <item x="152"/>
        <item x="153"/>
        <item x="485"/>
        <item x="1224"/>
        <item x="1325"/>
        <item x="83"/>
        <item x="252"/>
        <item x="587"/>
        <item x="778"/>
        <item x="343"/>
        <item x="149"/>
        <item x="325"/>
        <item x="317"/>
        <item x="316"/>
        <item x="573"/>
        <item x="524"/>
        <item x="326"/>
        <item x="373"/>
        <item x="1339"/>
        <item x="1061"/>
        <item x="511"/>
        <item x="777"/>
        <item x="457"/>
        <item x="312"/>
        <item x="785"/>
        <item x="770"/>
        <item x="564"/>
        <item x="634"/>
        <item x="545"/>
        <item x="11"/>
        <item x="250"/>
        <item x="625"/>
        <item x="388"/>
        <item x="572"/>
        <item x="1156"/>
        <item x="395"/>
        <item x="1001"/>
        <item x="57"/>
        <item x="627"/>
        <item x="1261"/>
        <item x="38"/>
        <item x="1223"/>
        <item x="614"/>
        <item x="1018"/>
        <item x="483"/>
        <item x="1330"/>
        <item x="495"/>
        <item x="522"/>
        <item x="416"/>
        <item x="53"/>
        <item x="473"/>
        <item x="516"/>
        <item x="514"/>
        <item x="515"/>
        <item x="65"/>
        <item x="306"/>
        <item x="1216"/>
        <item x="741"/>
        <item x="484"/>
        <item x="22"/>
        <item x="592"/>
        <item x="593"/>
        <item x="883"/>
        <item x="518"/>
        <item x="1303"/>
        <item x="319"/>
        <item x="513"/>
        <item x="1266"/>
        <item x="640"/>
        <item x="590"/>
        <item x="272"/>
        <item x="80"/>
        <item x="323"/>
        <item x="668"/>
        <item x="637"/>
        <item x="415"/>
        <item x="440"/>
        <item x="632"/>
        <item x="885"/>
        <item x="1107"/>
        <item x="441"/>
        <item x="17"/>
        <item x="1012"/>
        <item x="517"/>
        <item x="921"/>
        <item x="707"/>
        <item x="459"/>
        <item x="134"/>
        <item x="727"/>
        <item x="999"/>
        <item x="623"/>
        <item x="423"/>
        <item x="1299"/>
        <item x="575"/>
        <item x="643"/>
        <item x="917"/>
        <item x="322"/>
        <item x="295"/>
        <item x="907"/>
        <item x="490"/>
        <item x="331"/>
        <item x="344"/>
        <item x="251"/>
        <item x="112"/>
        <item x="737"/>
        <item x="85"/>
        <item x="558"/>
        <item x="318"/>
        <item x="705"/>
        <item x="383"/>
        <item x="1065"/>
        <item x="576"/>
        <item x="1242"/>
        <item x="1302"/>
        <item x="595"/>
        <item x="413"/>
        <item x="357"/>
        <item x="556"/>
        <item x="577"/>
        <item x="1344"/>
        <item x="584"/>
        <item x="1093"/>
        <item x="551"/>
        <item x="819"/>
        <item x="64"/>
        <item x="569"/>
        <item x="1109"/>
        <item x="33"/>
        <item x="1084"/>
        <item x="497"/>
        <item x="1349"/>
        <item x="96"/>
        <item x="656"/>
        <item x="502"/>
        <item x="1231"/>
        <item x="24"/>
        <item x="1169"/>
        <item x="596"/>
        <item x="1078"/>
        <item x="839"/>
        <item x="1225"/>
        <item x="993"/>
        <item x="304"/>
        <item x="305"/>
        <item x="720"/>
        <item x="702"/>
        <item x="81"/>
        <item x="174"/>
        <item x="99"/>
        <item x="1063"/>
        <item x="465"/>
        <item x="392"/>
        <item x="13"/>
        <item x="269"/>
        <item x="387"/>
        <item x="908"/>
        <item x="624"/>
        <item x="489"/>
        <item x="902"/>
        <item x="1116"/>
        <item x="1094"/>
        <item x="6"/>
        <item x="1220"/>
        <item x="156"/>
        <item x="734"/>
        <item x="745"/>
        <item x="850"/>
        <item x="1170"/>
        <item x="795"/>
        <item x="1273"/>
        <item x="947"/>
        <item x="1327"/>
        <item x="833"/>
        <item x="876"/>
        <item x="1164"/>
        <item x="1271"/>
        <item x="828"/>
        <item x="890"/>
        <item x="1306"/>
        <item x="693"/>
        <item t="default"/>
      </items>
    </pivotField>
    <pivotField showAll="0"/>
    <pivotField showAll="0">
      <items count="10">
        <item x="0"/>
        <item x="6"/>
        <item x="5"/>
        <item x="1"/>
        <item x="3"/>
        <item x="7"/>
        <item x="2"/>
        <item x="4"/>
        <item x="8"/>
        <item t="default"/>
      </items>
    </pivotField>
    <pivotField showAll="0"/>
    <pivotField showAll="0">
      <items count="9">
        <item x="3"/>
        <item x="0"/>
        <item x="5"/>
        <item x="1"/>
        <item x="2"/>
        <item x="6"/>
        <item x="7"/>
        <item x="4"/>
        <item t="default"/>
      </items>
    </pivotField>
    <pivotField showAll="0">
      <items count="12">
        <item x="6"/>
        <item x="1"/>
        <item x="4"/>
        <item x="0"/>
        <item x="3"/>
        <item x="9"/>
        <item x="2"/>
        <item x="5"/>
        <item x="8"/>
        <item x="7"/>
        <item x="10"/>
        <item t="default"/>
      </items>
    </pivotField>
    <pivotField showAll="0"/>
    <pivotField showAll="0">
      <items count="8">
        <item x="0"/>
        <item x="1"/>
        <item x="3"/>
        <item x="2"/>
        <item x="5"/>
        <item x="4"/>
        <item x="6"/>
        <item t="default"/>
      </items>
    </pivotField>
    <pivotField showAll="0"/>
    <pivotField showAll="0"/>
  </pivotFields>
  <rowItems count="1">
    <i/>
  </rowItems>
  <colFields count="1">
    <field x="7"/>
  </colFields>
  <colItems count="165">
    <i>
      <x v="11"/>
    </i>
    <i>
      <x v="12"/>
    </i>
    <i>
      <x v="20"/>
    </i>
    <i>
      <x v="25"/>
    </i>
    <i>
      <x v="34"/>
    </i>
    <i>
      <x v="75"/>
    </i>
    <i>
      <x v="96"/>
    </i>
    <i>
      <x v="113"/>
    </i>
    <i>
      <x v="151"/>
    </i>
    <i>
      <x v="173"/>
    </i>
    <i>
      <x v="182"/>
    </i>
    <i>
      <x v="183"/>
    </i>
    <i>
      <x v="189"/>
    </i>
    <i>
      <x v="193"/>
    </i>
    <i>
      <x v="205"/>
    </i>
    <i>
      <x v="206"/>
    </i>
    <i>
      <x v="232"/>
    </i>
    <i>
      <x v="242"/>
    </i>
    <i>
      <x v="246"/>
    </i>
    <i>
      <x v="256"/>
    </i>
    <i>
      <x v="257"/>
    </i>
    <i>
      <x v="260"/>
    </i>
    <i>
      <x v="261"/>
    </i>
    <i>
      <x v="271"/>
    </i>
    <i>
      <x v="280"/>
    </i>
    <i>
      <x v="296"/>
    </i>
    <i>
      <x v="300"/>
    </i>
    <i>
      <x v="307"/>
    </i>
    <i>
      <x v="319"/>
    </i>
    <i>
      <x v="326"/>
    </i>
    <i>
      <x v="335"/>
    </i>
    <i>
      <x v="357"/>
    </i>
    <i>
      <x v="358"/>
    </i>
    <i>
      <x v="380"/>
    </i>
    <i>
      <x v="384"/>
    </i>
    <i>
      <x v="405"/>
    </i>
    <i>
      <x v="407"/>
    </i>
    <i>
      <x v="419"/>
    </i>
    <i>
      <x v="426"/>
    </i>
    <i>
      <x v="432"/>
    </i>
    <i>
      <x v="436"/>
    </i>
    <i>
      <x v="438"/>
    </i>
    <i>
      <x v="456"/>
    </i>
    <i>
      <x v="457"/>
    </i>
    <i>
      <x v="479"/>
    </i>
    <i>
      <x v="519"/>
    </i>
    <i>
      <x v="523"/>
    </i>
    <i>
      <x v="527"/>
    </i>
    <i>
      <x v="528"/>
    </i>
    <i>
      <x v="530"/>
    </i>
    <i>
      <x v="533"/>
    </i>
    <i>
      <x v="537"/>
    </i>
    <i>
      <x v="545"/>
    </i>
    <i>
      <x v="558"/>
    </i>
    <i>
      <x v="564"/>
    </i>
    <i>
      <x v="573"/>
    </i>
    <i>
      <x v="587"/>
    </i>
    <i>
      <x v="602"/>
    </i>
    <i>
      <x v="606"/>
    </i>
    <i>
      <x v="615"/>
    </i>
    <i>
      <x v="617"/>
    </i>
    <i>
      <x v="618"/>
    </i>
    <i>
      <x v="621"/>
    </i>
    <i>
      <x v="623"/>
    </i>
    <i>
      <x v="626"/>
    </i>
    <i>
      <x v="627"/>
    </i>
    <i>
      <x v="638"/>
    </i>
    <i>
      <x v="645"/>
    </i>
    <i>
      <x v="646"/>
    </i>
    <i>
      <x v="648"/>
    </i>
    <i>
      <x v="661"/>
    </i>
    <i>
      <x v="664"/>
    </i>
    <i>
      <x v="665"/>
    </i>
    <i>
      <x v="666"/>
    </i>
    <i>
      <x v="676"/>
    </i>
    <i>
      <x v="681"/>
    </i>
    <i>
      <x v="689"/>
    </i>
    <i>
      <x v="693"/>
    </i>
    <i>
      <x v="709"/>
    </i>
    <i>
      <x v="713"/>
    </i>
    <i>
      <x v="722"/>
    </i>
    <i>
      <x v="724"/>
    </i>
    <i>
      <x v="730"/>
    </i>
    <i>
      <x v="739"/>
    </i>
    <i>
      <x v="741"/>
    </i>
    <i>
      <x v="749"/>
    </i>
    <i>
      <x v="751"/>
    </i>
    <i>
      <x v="761"/>
    </i>
    <i>
      <x v="769"/>
    </i>
    <i>
      <x v="781"/>
    </i>
    <i>
      <x v="788"/>
    </i>
    <i>
      <x v="795"/>
    </i>
    <i>
      <x v="809"/>
    </i>
    <i>
      <x v="813"/>
    </i>
    <i>
      <x v="818"/>
    </i>
    <i>
      <x v="819"/>
    </i>
    <i>
      <x v="821"/>
    </i>
    <i>
      <x v="823"/>
    </i>
    <i>
      <x v="824"/>
    </i>
    <i>
      <x v="828"/>
    </i>
    <i>
      <x v="831"/>
    </i>
    <i>
      <x v="835"/>
    </i>
    <i>
      <x v="843"/>
    </i>
    <i>
      <x v="846"/>
    </i>
    <i>
      <x v="856"/>
    </i>
    <i>
      <x v="860"/>
    </i>
    <i>
      <x v="862"/>
    </i>
    <i>
      <x v="863"/>
    </i>
    <i>
      <x v="868"/>
    </i>
    <i>
      <x v="882"/>
    </i>
    <i>
      <x v="920"/>
    </i>
    <i>
      <x v="932"/>
    </i>
    <i>
      <x v="943"/>
    </i>
    <i>
      <x v="944"/>
    </i>
    <i>
      <x v="945"/>
    </i>
    <i>
      <x v="949"/>
    </i>
    <i>
      <x v="950"/>
    </i>
    <i>
      <x v="959"/>
    </i>
    <i>
      <x v="969"/>
    </i>
    <i>
      <x v="985"/>
    </i>
    <i>
      <x v="987"/>
    </i>
    <i>
      <x v="996"/>
    </i>
    <i>
      <x v="1008"/>
    </i>
    <i>
      <x v="1010"/>
    </i>
    <i>
      <x v="1011"/>
    </i>
    <i>
      <x v="1024"/>
    </i>
    <i>
      <x v="1026"/>
    </i>
    <i>
      <x v="1027"/>
    </i>
    <i>
      <x v="1032"/>
    </i>
    <i>
      <x v="1038"/>
    </i>
    <i>
      <x v="1041"/>
    </i>
    <i>
      <x v="1050"/>
    </i>
    <i>
      <x v="1066"/>
    </i>
    <i>
      <x v="1075"/>
    </i>
    <i>
      <x v="1076"/>
    </i>
    <i>
      <x v="1083"/>
    </i>
    <i>
      <x v="1087"/>
    </i>
    <i>
      <x v="1090"/>
    </i>
    <i>
      <x v="1092"/>
    </i>
    <i>
      <x v="1107"/>
    </i>
    <i>
      <x v="1112"/>
    </i>
    <i>
      <x v="1118"/>
    </i>
    <i>
      <x v="1149"/>
    </i>
    <i>
      <x v="1159"/>
    </i>
    <i>
      <x v="1162"/>
    </i>
    <i>
      <x v="1164"/>
    </i>
    <i>
      <x v="1170"/>
    </i>
    <i>
      <x v="1180"/>
    </i>
    <i>
      <x v="1196"/>
    </i>
    <i>
      <x v="1211"/>
    </i>
    <i>
      <x v="1225"/>
    </i>
    <i>
      <x v="1229"/>
    </i>
    <i>
      <x v="1230"/>
    </i>
    <i>
      <x v="1238"/>
    </i>
    <i>
      <x v="1248"/>
    </i>
    <i>
      <x v="1255"/>
    </i>
    <i>
      <x v="1275"/>
    </i>
    <i>
      <x v="1297"/>
    </i>
    <i>
      <x v="1315"/>
    </i>
    <i>
      <x v="1320"/>
    </i>
    <i>
      <x v="1324"/>
    </i>
    <i>
      <x v="1328"/>
    </i>
    <i>
      <x v="1330"/>
    </i>
    <i>
      <x v="1331"/>
    </i>
    <i t="grand">
      <x/>
    </i>
  </colItems>
  <dataFields count="1">
    <dataField name="Count of Student_ID" fld="7" subtotal="count" baseField="0" baseItem="0"/>
  </dataFields>
  <pivotTableStyleInfo name="PivotStyleLight16" showRowHeaders="1" showColHeaders="1" showRowStripes="0" showColStripes="0" showLastColumn="1"/>
  <filters count="1">
    <filter fld="7" type="valueGreaterThanOrEqual" evalOrder="-1" id="1" iMeasureFld="0">
      <autoFilter ref="A1">
        <filterColumn colId="0">
          <customFilters>
            <customFilter operator="greaterThanOrEqual" val="2"/>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28B25B5-5208-4867-8A41-5629572065C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M13" firstHeaderRow="1" firstDataRow="2" firstDataCol="1"/>
  <pivotFields count="15">
    <pivotField showAll="0"/>
    <pivotField showAll="0"/>
    <pivotField showAll="0"/>
    <pivotField showAll="0"/>
    <pivotField showAll="0"/>
    <pivotField showAll="0"/>
    <pivotField numFmtId="22" showAll="0"/>
    <pivotField dataField="1" showAll="0"/>
    <pivotField showAll="0"/>
    <pivotField showAll="0"/>
    <pivotField showAll="0"/>
    <pivotField axis="axisRow" showAll="0" sortType="descending">
      <items count="9">
        <item x="3"/>
        <item x="0"/>
        <item x="5"/>
        <item x="1"/>
        <item x="2"/>
        <item x="6"/>
        <item x="7"/>
        <item x="4"/>
        <item t="default"/>
      </items>
      <autoSortScope>
        <pivotArea dataOnly="0" outline="0" fieldPosition="0">
          <references count="1">
            <reference field="4294967294" count="1" selected="0">
              <x v="0"/>
            </reference>
          </references>
        </pivotArea>
      </autoSortScope>
    </pivotField>
    <pivotField axis="axisCol" showAll="0">
      <items count="12">
        <item x="6"/>
        <item x="1"/>
        <item x="4"/>
        <item x="0"/>
        <item x="3"/>
        <item x="9"/>
        <item x="2"/>
        <item x="5"/>
        <item x="8"/>
        <item x="7"/>
        <item x="10"/>
        <item t="default"/>
      </items>
    </pivotField>
    <pivotField showAll="0"/>
    <pivotField showAll="0"/>
  </pivotFields>
  <rowFields count="1">
    <field x="11"/>
  </rowFields>
  <rowItems count="9">
    <i>
      <x v="3"/>
    </i>
    <i>
      <x v="7"/>
    </i>
    <i>
      <x v="2"/>
    </i>
    <i>
      <x v="1"/>
    </i>
    <i>
      <x v="5"/>
    </i>
    <i>
      <x v="4"/>
    </i>
    <i>
      <x/>
    </i>
    <i>
      <x v="6"/>
    </i>
    <i t="grand">
      <x/>
    </i>
  </rowItems>
  <colFields count="1">
    <field x="12"/>
  </colFields>
  <colItems count="12">
    <i>
      <x/>
    </i>
    <i>
      <x v="1"/>
    </i>
    <i>
      <x v="2"/>
    </i>
    <i>
      <x v="3"/>
    </i>
    <i>
      <x v="4"/>
    </i>
    <i>
      <x v="5"/>
    </i>
    <i>
      <x v="6"/>
    </i>
    <i>
      <x v="7"/>
    </i>
    <i>
      <x v="8"/>
    </i>
    <i>
      <x v="9"/>
    </i>
    <i>
      <x v="10"/>
    </i>
    <i t="grand">
      <x/>
    </i>
  </colItems>
  <dataFields count="1">
    <dataField name="Count of Student_ID" fld="7" subtotal="count" baseField="0" baseItem="0"/>
  </dataFields>
  <chartFormats count="11">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3"/>
          </reference>
        </references>
      </pivotArea>
    </chartFormat>
    <chartFormat chart="0" format="4" series="1">
      <pivotArea type="data" outline="0" fieldPosition="0">
        <references count="2">
          <reference field="4294967294" count="1" selected="0">
            <x v="0"/>
          </reference>
          <reference field="12" count="1" selected="0">
            <x v="4"/>
          </reference>
        </references>
      </pivotArea>
    </chartFormat>
    <chartFormat chart="0" format="5" series="1">
      <pivotArea type="data" outline="0" fieldPosition="0">
        <references count="2">
          <reference field="4294967294" count="1" selected="0">
            <x v="0"/>
          </reference>
          <reference field="12" count="1" selected="0">
            <x v="5"/>
          </reference>
        </references>
      </pivotArea>
    </chartFormat>
    <chartFormat chart="0" format="6" series="1">
      <pivotArea type="data" outline="0" fieldPosition="0">
        <references count="2">
          <reference field="4294967294" count="1" selected="0">
            <x v="0"/>
          </reference>
          <reference field="12" count="1" selected="0">
            <x v="6"/>
          </reference>
        </references>
      </pivotArea>
    </chartFormat>
    <chartFormat chart="0" format="7" series="1">
      <pivotArea type="data" outline="0" fieldPosition="0">
        <references count="2">
          <reference field="4294967294" count="1" selected="0">
            <x v="0"/>
          </reference>
          <reference field="12" count="1" selected="0">
            <x v="7"/>
          </reference>
        </references>
      </pivotArea>
    </chartFormat>
    <chartFormat chart="0" format="8" series="1">
      <pivotArea type="data" outline="0" fieldPosition="0">
        <references count="2">
          <reference field="4294967294" count="1" selected="0">
            <x v="0"/>
          </reference>
          <reference field="12" count="1" selected="0">
            <x v="8"/>
          </reference>
        </references>
      </pivotArea>
    </chartFormat>
    <chartFormat chart="0" format="9" series="1">
      <pivotArea type="data" outline="0" fieldPosition="0">
        <references count="2">
          <reference field="4294967294" count="1" selected="0">
            <x v="0"/>
          </reference>
          <reference field="12" count="1" selected="0">
            <x v="9"/>
          </reference>
        </references>
      </pivotArea>
    </chartFormat>
    <chartFormat chart="0" format="10" series="1">
      <pivotArea type="data" outline="0" fieldPosition="0">
        <references count="2">
          <reference field="4294967294" count="1" selected="0">
            <x v="0"/>
          </reference>
          <reference field="12"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0BEEB41-1E5E-4A39-AF86-8C99FE8E1CC6}"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0:B89" firstHeaderRow="1" firstDataRow="1" firstDataCol="1"/>
  <pivotFields count="13">
    <pivotField showAll="0"/>
    <pivotField showAll="0"/>
    <pivotField showAll="0"/>
    <pivotField showAll="0"/>
    <pivotField showAll="0"/>
    <pivotField showAll="0"/>
    <pivotField showAll="0"/>
    <pivotField showAll="0"/>
    <pivotField showAll="0"/>
    <pivotField showAll="0"/>
    <pivotField showAll="0"/>
    <pivotField axis="axisRow" dataField="1" showAll="0">
      <items count="9">
        <item x="3"/>
        <item x="0"/>
        <item x="5"/>
        <item x="1"/>
        <item x="2"/>
        <item x="6"/>
        <item x="7"/>
        <item x="4"/>
        <item t="default"/>
      </items>
    </pivotField>
    <pivotField showAll="0"/>
  </pivotFields>
  <rowFields count="1">
    <field x="11"/>
  </rowFields>
  <rowItems count="9">
    <i>
      <x/>
    </i>
    <i>
      <x v="1"/>
    </i>
    <i>
      <x v="2"/>
    </i>
    <i>
      <x v="3"/>
    </i>
    <i>
      <x v="4"/>
    </i>
    <i>
      <x v="5"/>
    </i>
    <i>
      <x v="6"/>
    </i>
    <i>
      <x v="7"/>
    </i>
    <i t="grand">
      <x/>
    </i>
  </rowItems>
  <colItems count="1">
    <i/>
  </colItems>
  <dataFields count="1">
    <dataField name="Count of Fair" fld="11" subtotal="count"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BF09E3F-4BE3-47D9-9CAF-47A55F07F7E0}"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4:J137" firstHeaderRow="1" firstDataRow="2" firstDataCol="1"/>
  <pivotFields count="17">
    <pivotField showAll="0"/>
    <pivotField showAll="0"/>
    <pivotField showAll="0"/>
    <pivotField showAll="0"/>
    <pivotField showAll="0"/>
    <pivotField showAll="0"/>
    <pivotField numFmtId="22" showAll="0"/>
    <pivotField dataField="1" showAll="0"/>
    <pivotField showAll="0"/>
    <pivotField showAll="0">
      <items count="10">
        <item x="0"/>
        <item x="6"/>
        <item x="5"/>
        <item x="1"/>
        <item x="3"/>
        <item x="7"/>
        <item x="2"/>
        <item x="4"/>
        <item x="8"/>
        <item t="default"/>
      </items>
    </pivotField>
    <pivotField showAll="0"/>
    <pivotField axis="axisCol" showAll="0">
      <items count="9">
        <item x="3"/>
        <item x="0"/>
        <item x="5"/>
        <item x="1"/>
        <item x="2"/>
        <item x="6"/>
        <item x="7"/>
        <item x="4"/>
        <item t="default"/>
      </items>
    </pivotField>
    <pivotField axis="axisRow" showAll="0">
      <items count="12">
        <item x="6"/>
        <item x="1"/>
        <item x="4"/>
        <item x="0"/>
        <item x="3"/>
        <item x="9"/>
        <item x="2"/>
        <item x="5"/>
        <item x="8"/>
        <item x="7"/>
        <item x="10"/>
        <item t="default"/>
      </items>
    </pivotField>
    <pivotField showAll="0"/>
    <pivotField showAll="0"/>
    <pivotField showAll="0"/>
    <pivotField showAll="0"/>
  </pivotFields>
  <rowFields count="1">
    <field x="12"/>
  </rowFields>
  <rowItems count="12">
    <i>
      <x/>
    </i>
    <i>
      <x v="1"/>
    </i>
    <i>
      <x v="2"/>
    </i>
    <i>
      <x v="3"/>
    </i>
    <i>
      <x v="4"/>
    </i>
    <i>
      <x v="5"/>
    </i>
    <i>
      <x v="6"/>
    </i>
    <i>
      <x v="7"/>
    </i>
    <i>
      <x v="8"/>
    </i>
    <i>
      <x v="9"/>
    </i>
    <i>
      <x v="10"/>
    </i>
    <i t="grand">
      <x/>
    </i>
  </rowItems>
  <colFields count="1">
    <field x="11"/>
  </colFields>
  <colItems count="9">
    <i>
      <x/>
    </i>
    <i>
      <x v="1"/>
    </i>
    <i>
      <x v="2"/>
    </i>
    <i>
      <x v="3"/>
    </i>
    <i>
      <x v="4"/>
    </i>
    <i>
      <x v="5"/>
    </i>
    <i>
      <x v="6"/>
    </i>
    <i>
      <x v="7"/>
    </i>
    <i t="grand">
      <x/>
    </i>
  </colItems>
  <dataFields count="1">
    <dataField name="Count of Student_ID" fld="7" subtotal="count" showDataAs="percentOfRow" baseField="0" baseItem="0" numFmtId="9"/>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7EA3176-51D6-4D7B-B81F-AED09E14EE41}"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3:D53" firstHeaderRow="1" firstDataRow="2" firstDataCol="1"/>
  <pivotFields count="17">
    <pivotField showAll="0">
      <items count="1543">
        <item x="561"/>
        <item x="0"/>
        <item x="1"/>
        <item x="2"/>
        <item x="3"/>
        <item x="180"/>
        <item x="562"/>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563"/>
        <item x="248"/>
        <item x="4"/>
        <item x="5"/>
        <item x="249"/>
        <item x="6"/>
        <item x="7"/>
        <item x="8"/>
        <item x="9"/>
        <item x="10"/>
        <item x="11"/>
        <item x="12"/>
        <item x="13"/>
        <item x="14"/>
        <item x="15"/>
        <item x="16"/>
        <item x="250"/>
        <item x="17"/>
        <item x="18"/>
        <item x="19"/>
        <item x="564"/>
        <item x="20"/>
        <item x="21"/>
        <item x="22"/>
        <item x="23"/>
        <item x="251"/>
        <item x="24"/>
        <item x="25"/>
        <item x="252"/>
        <item x="26"/>
        <item x="253"/>
        <item x="254"/>
        <item x="27"/>
        <item x="28"/>
        <item x="29"/>
        <item x="255"/>
        <item x="30"/>
        <item x="31"/>
        <item x="256"/>
        <item x="257"/>
        <item x="258"/>
        <item x="259"/>
        <item x="260"/>
        <item x="32"/>
        <item x="33"/>
        <item x="261"/>
        <item x="262"/>
        <item x="263"/>
        <item x="264"/>
        <item x="265"/>
        <item x="34"/>
        <item x="266"/>
        <item x="267"/>
        <item x="35"/>
        <item x="268"/>
        <item x="36"/>
        <item x="269"/>
        <item x="270"/>
        <item x="37"/>
        <item x="271"/>
        <item x="38"/>
        <item x="39"/>
        <item x="40"/>
        <item x="41"/>
        <item x="42"/>
        <item x="272"/>
        <item x="43"/>
        <item x="44"/>
        <item x="273"/>
        <item x="274"/>
        <item x="275"/>
        <item x="276"/>
        <item x="277"/>
        <item x="45"/>
        <item x="278"/>
        <item x="279"/>
        <item x="280"/>
        <item x="281"/>
        <item x="282"/>
        <item x="283"/>
        <item x="284"/>
        <item x="285"/>
        <item x="286"/>
        <item x="287"/>
        <item x="288"/>
        <item x="289"/>
        <item x="290"/>
        <item x="291"/>
        <item x="46"/>
        <item x="47"/>
        <item x="48"/>
        <item x="292"/>
        <item x="293"/>
        <item x="49"/>
        <item x="294"/>
        <item x="50"/>
        <item x="51"/>
        <item x="295"/>
        <item x="296"/>
        <item x="297"/>
        <item x="298"/>
        <item x="299"/>
        <item x="52"/>
        <item x="300"/>
        <item x="53"/>
        <item x="54"/>
        <item x="301"/>
        <item x="55"/>
        <item x="302"/>
        <item x="56"/>
        <item x="57"/>
        <item x="58"/>
        <item x="303"/>
        <item x="59"/>
        <item x="304"/>
        <item x="60"/>
        <item x="61"/>
        <item x="62"/>
        <item x="63"/>
        <item x="64"/>
        <item x="65"/>
        <item x="66"/>
        <item x="67"/>
        <item x="305"/>
        <item x="68"/>
        <item x="69"/>
        <item x="306"/>
        <item x="307"/>
        <item x="308"/>
        <item x="309"/>
        <item x="70"/>
        <item x="71"/>
        <item x="310"/>
        <item x="72"/>
        <item x="311"/>
        <item x="312"/>
        <item x="73"/>
        <item x="74"/>
        <item x="313"/>
        <item x="314"/>
        <item x="75"/>
        <item x="76"/>
        <item x="77"/>
        <item x="315"/>
        <item x="316"/>
        <item x="78"/>
        <item x="317"/>
        <item x="79"/>
        <item x="80"/>
        <item x="318"/>
        <item x="81"/>
        <item x="82"/>
        <item x="319"/>
        <item x="83"/>
        <item x="84"/>
        <item x="320"/>
        <item x="85"/>
        <item x="321"/>
        <item x="86"/>
        <item x="87"/>
        <item x="88"/>
        <item x="89"/>
        <item x="322"/>
        <item x="90"/>
        <item x="91"/>
        <item x="323"/>
        <item x="324"/>
        <item x="92"/>
        <item x="93"/>
        <item x="94"/>
        <item x="325"/>
        <item x="326"/>
        <item x="95"/>
        <item x="96"/>
        <item x="97"/>
        <item x="327"/>
        <item x="328"/>
        <item x="98"/>
        <item x="99"/>
        <item x="100"/>
        <item x="101"/>
        <item x="565"/>
        <item x="102"/>
        <item x="103"/>
        <item x="104"/>
        <item x="329"/>
        <item x="105"/>
        <item x="106"/>
        <item x="107"/>
        <item x="108"/>
        <item x="109"/>
        <item x="110"/>
        <item x="111"/>
        <item x="112"/>
        <item x="113"/>
        <item x="114"/>
        <item x="115"/>
        <item x="116"/>
        <item x="117"/>
        <item x="118"/>
        <item x="119"/>
        <item x="120"/>
        <item x="121"/>
        <item x="122"/>
        <item x="123"/>
        <item x="124"/>
        <item x="566"/>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567"/>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568"/>
        <item x="396"/>
        <item x="397"/>
        <item x="398"/>
        <item x="399"/>
        <item x="400"/>
        <item x="401"/>
        <item x="402"/>
        <item x="403"/>
        <item x="404"/>
        <item x="405"/>
        <item x="406"/>
        <item x="407"/>
        <item x="408"/>
        <item x="409"/>
        <item x="410"/>
        <item x="411"/>
        <item x="412"/>
        <item x="413"/>
        <item x="414"/>
        <item x="415"/>
        <item x="416"/>
        <item x="417"/>
        <item x="418"/>
        <item x="419"/>
        <item x="420"/>
        <item x="569"/>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70"/>
        <item x="571"/>
        <item x="572"/>
        <item x="1067"/>
        <item x="573"/>
        <item x="574"/>
        <item x="575"/>
        <item x="576"/>
        <item x="577"/>
        <item x="578"/>
        <item x="579"/>
        <item x="580"/>
        <item x="581"/>
        <item x="788"/>
        <item x="582"/>
        <item x="583"/>
        <item x="584"/>
        <item x="585"/>
        <item x="586"/>
        <item x="587"/>
        <item x="588"/>
        <item x="589"/>
        <item x="590"/>
        <item x="591"/>
        <item x="592"/>
        <item x="593"/>
        <item x="594"/>
        <item x="1068"/>
        <item x="1069"/>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1309"/>
        <item x="789"/>
        <item x="790"/>
        <item x="791"/>
        <item x="792"/>
        <item x="1070"/>
        <item x="793"/>
        <item x="1310"/>
        <item x="1311"/>
        <item x="1312"/>
        <item x="1313"/>
        <item x="1314"/>
        <item x="1315"/>
        <item x="1316"/>
        <item x="1317"/>
        <item x="1318"/>
        <item x="1319"/>
        <item x="1320"/>
        <item x="1321"/>
        <item x="1322"/>
        <item x="1323"/>
        <item x="1324"/>
        <item x="1325"/>
        <item x="1326"/>
        <item x="1327"/>
        <item x="1328"/>
        <item x="1329"/>
        <item x="1330"/>
        <item x="1331"/>
        <item x="794"/>
        <item x="795"/>
        <item x="1332"/>
        <item x="1333"/>
        <item x="796"/>
        <item x="1334"/>
        <item x="676"/>
        <item x="797"/>
        <item x="798"/>
        <item x="799"/>
        <item x="800"/>
        <item x="801"/>
        <item x="802"/>
        <item x="803"/>
        <item x="804"/>
        <item x="805"/>
        <item x="806"/>
        <item x="1335"/>
        <item x="807"/>
        <item x="808"/>
        <item x="809"/>
        <item x="810"/>
        <item x="811"/>
        <item x="812"/>
        <item x="813"/>
        <item x="814"/>
        <item x="1336"/>
        <item x="1337"/>
        <item x="1338"/>
        <item x="1339"/>
        <item x="815"/>
        <item x="1340"/>
        <item x="1341"/>
        <item x="816"/>
        <item x="817"/>
        <item x="818"/>
        <item x="819"/>
        <item x="677"/>
        <item x="820"/>
        <item x="821"/>
        <item x="678"/>
        <item x="822"/>
        <item x="823"/>
        <item x="1071"/>
        <item x="824"/>
        <item x="825"/>
        <item x="826"/>
        <item x="827"/>
        <item x="828"/>
        <item x="829"/>
        <item x="1072"/>
        <item x="1342"/>
        <item x="830"/>
        <item x="831"/>
        <item x="679"/>
        <item x="1343"/>
        <item x="1344"/>
        <item x="832"/>
        <item x="833"/>
        <item x="1073"/>
        <item x="834"/>
        <item x="835"/>
        <item x="836"/>
        <item x="837"/>
        <item x="838"/>
        <item x="1345"/>
        <item x="839"/>
        <item x="840"/>
        <item x="841"/>
        <item x="842"/>
        <item x="843"/>
        <item x="844"/>
        <item x="845"/>
        <item x="846"/>
        <item x="847"/>
        <item x="848"/>
        <item x="849"/>
        <item x="850"/>
        <item x="851"/>
        <item x="852"/>
        <item x="853"/>
        <item x="854"/>
        <item x="855"/>
        <item x="856"/>
        <item x="857"/>
        <item x="858"/>
        <item x="859"/>
        <item x="860"/>
        <item x="1074"/>
        <item x="1075"/>
        <item x="861"/>
        <item x="862"/>
        <item x="863"/>
        <item x="864"/>
        <item x="865"/>
        <item x="866"/>
        <item x="867"/>
        <item x="868"/>
        <item x="869"/>
        <item x="870"/>
        <item x="871"/>
        <item x="872"/>
        <item x="873"/>
        <item x="874"/>
        <item x="875"/>
        <item x="876"/>
        <item x="877"/>
        <item x="878"/>
        <item x="879"/>
        <item x="880"/>
        <item x="881"/>
        <item x="882"/>
        <item x="883"/>
        <item x="884"/>
        <item x="680"/>
        <item x="885"/>
        <item x="886"/>
        <item x="887"/>
        <item x="888"/>
        <item x="889"/>
        <item x="890"/>
        <item x="891"/>
        <item x="892"/>
        <item x="893"/>
        <item x="894"/>
        <item x="895"/>
        <item x="896"/>
        <item x="897"/>
        <item x="898"/>
        <item x="899"/>
        <item x="900"/>
        <item x="901"/>
        <item x="681"/>
        <item x="902"/>
        <item x="903"/>
        <item x="904"/>
        <item x="1076"/>
        <item x="1077"/>
        <item x="905"/>
        <item x="906"/>
        <item x="907"/>
        <item x="908"/>
        <item x="909"/>
        <item x="910"/>
        <item x="1078"/>
        <item x="911"/>
        <item x="912"/>
        <item x="682"/>
        <item x="913"/>
        <item x="914"/>
        <item x="915"/>
        <item x="916"/>
        <item x="917"/>
        <item x="918"/>
        <item x="919"/>
        <item x="920"/>
        <item x="921"/>
        <item x="922"/>
        <item x="923"/>
        <item x="924"/>
        <item x="925"/>
        <item x="926"/>
        <item x="927"/>
        <item x="1079"/>
        <item x="928"/>
        <item x="929"/>
        <item x="930"/>
        <item x="931"/>
        <item x="932"/>
        <item x="933"/>
        <item x="934"/>
        <item x="935"/>
        <item x="1458"/>
        <item x="936"/>
        <item x="937"/>
        <item x="683"/>
        <item x="1346"/>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684"/>
        <item x="966"/>
        <item x="967"/>
        <item x="685"/>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459"/>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686"/>
        <item x="687"/>
        <item x="1080"/>
        <item x="1081"/>
        <item x="1082"/>
        <item x="1083"/>
        <item x="1084"/>
        <item x="1085"/>
        <item x="1086"/>
        <item x="1087"/>
        <item x="1088"/>
        <item x="688"/>
        <item x="1460"/>
        <item x="689"/>
        <item x="690"/>
        <item x="1089"/>
        <item x="1090"/>
        <item x="1091"/>
        <item x="1092"/>
        <item x="1093"/>
        <item x="1094"/>
        <item x="1095"/>
        <item x="691"/>
        <item x="1096"/>
        <item x="692"/>
        <item x="693"/>
        <item x="694"/>
        <item x="695"/>
        <item x="1097"/>
        <item x="1098"/>
        <item x="696"/>
        <item x="1099"/>
        <item x="1100"/>
        <item x="1101"/>
        <item x="1102"/>
        <item x="1103"/>
        <item x="697"/>
        <item x="1104"/>
        <item x="1105"/>
        <item x="1106"/>
        <item x="1107"/>
        <item x="1108"/>
        <item x="1109"/>
        <item x="1110"/>
        <item x="1111"/>
        <item x="698"/>
        <item x="1112"/>
        <item x="699"/>
        <item x="700"/>
        <item x="701"/>
        <item x="1113"/>
        <item x="1114"/>
        <item x="1115"/>
        <item x="702"/>
        <item x="1116"/>
        <item x="1117"/>
        <item x="1118"/>
        <item x="1119"/>
        <item x="1120"/>
        <item x="1121"/>
        <item x="1122"/>
        <item x="1123"/>
        <item x="1124"/>
        <item x="703"/>
        <item x="1125"/>
        <item x="1126"/>
        <item x="1127"/>
        <item x="1128"/>
        <item x="1347"/>
        <item x="704"/>
        <item x="705"/>
        <item x="706"/>
        <item x="707"/>
        <item x="708"/>
        <item x="709"/>
        <item x="710"/>
        <item x="711"/>
        <item x="712"/>
        <item x="713"/>
        <item x="714"/>
        <item x="715"/>
        <item x="716"/>
        <item x="717"/>
        <item x="1461"/>
        <item x="718"/>
        <item x="719"/>
        <item x="720"/>
        <item x="721"/>
        <item x="1129"/>
        <item x="722"/>
        <item x="723"/>
        <item x="724"/>
        <item x="725"/>
        <item x="726"/>
        <item x="727"/>
        <item x="1130"/>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1131"/>
        <item x="1132"/>
        <item x="1133"/>
        <item x="1134"/>
        <item x="1135"/>
        <item x="1136"/>
        <item x="1137"/>
        <item x="1138"/>
        <item x="1139"/>
        <item x="1140"/>
        <item x="1141"/>
        <item x="1142"/>
        <item x="1143"/>
        <item x="1144"/>
        <item x="1348"/>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349"/>
        <item x="1350"/>
        <item x="1199"/>
        <item x="1200"/>
        <item x="1351"/>
        <item x="1201"/>
        <item x="1202"/>
        <item x="1203"/>
        <item x="1204"/>
        <item x="1205"/>
        <item x="1462"/>
        <item x="1206"/>
        <item x="1207"/>
        <item x="1352"/>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353"/>
        <item x="1234"/>
        <item x="1235"/>
        <item x="1236"/>
        <item x="1237"/>
        <item x="1238"/>
        <item x="1239"/>
        <item x="1240"/>
        <item x="1241"/>
        <item x="1242"/>
        <item x="1243"/>
        <item x="1244"/>
        <item x="1245"/>
        <item x="1246"/>
        <item x="1247"/>
        <item x="1248"/>
        <item x="1249"/>
        <item x="1250"/>
        <item x="1251"/>
        <item x="1252"/>
        <item x="1253"/>
        <item x="1254"/>
        <item x="13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55"/>
        <item x="1463"/>
        <item x="1356"/>
        <item x="1464"/>
        <item x="1357"/>
        <item x="1358"/>
        <item x="1359"/>
        <item x="1360"/>
        <item x="1361"/>
        <item x="1465"/>
        <item x="1362"/>
        <item x="1363"/>
        <item x="1364"/>
        <item x="1466"/>
        <item x="1365"/>
        <item x="1366"/>
        <item x="1367"/>
        <item x="1467"/>
        <item x="1368"/>
        <item x="1369"/>
        <item x="1370"/>
        <item x="1468"/>
        <item x="1371"/>
        <item x="1372"/>
        <item x="1469"/>
        <item x="1373"/>
        <item x="1374"/>
        <item x="1470"/>
        <item x="1375"/>
        <item x="1471"/>
        <item x="1376"/>
        <item x="1472"/>
        <item x="1377"/>
        <item x="1378"/>
        <item x="1379"/>
        <item x="1473"/>
        <item x="1380"/>
        <item x="1474"/>
        <item x="1475"/>
        <item x="1476"/>
        <item x="1477"/>
        <item x="1478"/>
        <item x="1381"/>
        <item x="1382"/>
        <item x="1479"/>
        <item x="1383"/>
        <item x="1384"/>
        <item x="1385"/>
        <item x="1386"/>
        <item x="1387"/>
        <item x="1480"/>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81"/>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t="default"/>
      </items>
    </pivotField>
    <pivotField showAll="0"/>
    <pivotField showAll="0"/>
    <pivotField showAll="0"/>
    <pivotField showAll="0"/>
    <pivotField showAll="0"/>
    <pivotField numFmtId="22" showAll="0"/>
    <pivotField dataField="1" showAll="0">
      <items count="1351">
        <item x="1208"/>
        <item x="1059"/>
        <item x="1163"/>
        <item x="869"/>
        <item x="974"/>
        <item x="1149"/>
        <item x="935"/>
        <item x="1152"/>
        <item x="1322"/>
        <item x="964"/>
        <item x="1129"/>
        <item x="5"/>
        <item x="452"/>
        <item x="1290"/>
        <item x="952"/>
        <item x="1329"/>
        <item x="1032"/>
        <item x="1159"/>
        <item x="1067"/>
        <item x="1136"/>
        <item x="56"/>
        <item x="800"/>
        <item x="646"/>
        <item x="1072"/>
        <item x="898"/>
        <item x="432"/>
        <item x="583"/>
        <item x="1088"/>
        <item x="1051"/>
        <item x="109"/>
        <item x="1127"/>
        <item x="1341"/>
        <item x="1052"/>
        <item x="1128"/>
        <item x="764"/>
        <item x="1070"/>
        <item x="1206"/>
        <item x="1022"/>
        <item x="34"/>
        <item x="106"/>
        <item x="1198"/>
        <item x="996"/>
        <item x="986"/>
        <item x="1157"/>
        <item x="893"/>
        <item x="1190"/>
        <item x="904"/>
        <item x="1098"/>
        <item x="708"/>
        <item x="1123"/>
        <item x="945"/>
        <item x="943"/>
        <item x="811"/>
        <item x="1045"/>
        <item x="1212"/>
        <item x="500"/>
        <item x="881"/>
        <item x="944"/>
        <item x="895"/>
        <item x="1054"/>
        <item x="143"/>
        <item x="1038"/>
        <item x="1058"/>
        <item x="706"/>
        <item x="1272"/>
        <item x="967"/>
        <item x="136"/>
        <item x="1186"/>
        <item x="1030"/>
        <item x="1113"/>
        <item x="1100"/>
        <item x="1117"/>
        <item x="1086"/>
        <item x="382"/>
        <item x="976"/>
        <item x="327"/>
        <item x="936"/>
        <item x="847"/>
        <item x="946"/>
        <item x="176"/>
        <item x="1288"/>
        <item x="49"/>
        <item x="398"/>
        <item x="956"/>
        <item x="1115"/>
        <item x="417"/>
        <item x="1026"/>
        <item x="1182"/>
        <item x="688"/>
        <item x="1130"/>
        <item x="394"/>
        <item x="1146"/>
        <item x="1039"/>
        <item x="1338"/>
        <item x="1106"/>
        <item x="1167"/>
        <item x="609"/>
        <item x="679"/>
        <item x="963"/>
        <item x="1060"/>
        <item x="1131"/>
        <item x="1126"/>
        <item x="1033"/>
        <item x="808"/>
        <item x="980"/>
        <item x="645"/>
        <item x="1196"/>
        <item x="369"/>
        <item x="1236"/>
        <item x="958"/>
        <item x="1027"/>
        <item x="393"/>
        <item x="1246"/>
        <item x="87"/>
        <item x="1028"/>
        <item x="1089"/>
        <item x="911"/>
        <item x="1015"/>
        <item x="487"/>
        <item x="1112"/>
        <item x="699"/>
        <item x="1284"/>
        <item x="1250"/>
        <item x="1295"/>
        <item x="1289"/>
        <item x="1305"/>
        <item x="1203"/>
        <item x="692"/>
        <item x="466"/>
        <item x="1145"/>
        <item x="940"/>
        <item x="1304"/>
        <item x="852"/>
        <item x="1024"/>
        <item x="1282"/>
        <item x="389"/>
        <item x="510"/>
        <item x="1008"/>
        <item x="220"/>
        <item x="1187"/>
        <item x="665"/>
        <item x="1219"/>
        <item x="685"/>
        <item x="684"/>
        <item x="1013"/>
        <item x="691"/>
        <item x="1230"/>
        <item x="1228"/>
        <item x="486"/>
        <item x="1294"/>
        <item x="377"/>
        <item x="888"/>
        <item x="1055"/>
        <item x="937"/>
        <item x="3"/>
        <item x="1066"/>
        <item x="1056"/>
        <item x="267"/>
        <item x="1175"/>
        <item x="1049"/>
        <item x="934"/>
        <item x="368"/>
        <item x="1262"/>
        <item x="769"/>
        <item x="1184"/>
        <item x="1002"/>
        <item x="18"/>
        <item x="129"/>
        <item x="1214"/>
        <item x="1197"/>
        <item x="1176"/>
        <item x="622"/>
        <item x="659"/>
        <item x="468"/>
        <item x="1281"/>
        <item x="687"/>
        <item x="163"/>
        <item x="788"/>
        <item x="159"/>
        <item x="412"/>
        <item x="1247"/>
        <item x="197"/>
        <item x="469"/>
        <item x="113"/>
        <item x="8"/>
        <item x="1200"/>
        <item x="617"/>
        <item x="68"/>
        <item x="1188"/>
        <item x="754"/>
        <item x="755"/>
        <item x="1251"/>
        <item x="1180"/>
        <item x="92"/>
        <item x="418"/>
        <item x="1207"/>
        <item x="709"/>
        <item x="636"/>
        <item x="701"/>
        <item x="649"/>
        <item x="1280"/>
        <item x="648"/>
        <item x="1237"/>
        <item x="222"/>
        <item x="759"/>
        <item x="802"/>
        <item x="430"/>
        <item x="848"/>
        <item x="555"/>
        <item x="670"/>
        <item x="613"/>
        <item x="837"/>
        <item x="41"/>
        <item x="866"/>
        <item x="1310"/>
        <item x="642"/>
        <item x="562"/>
        <item x="975"/>
        <item x="840"/>
        <item x="824"/>
        <item x="695"/>
        <item x="694"/>
        <item x="827"/>
        <item x="1173"/>
        <item x="835"/>
        <item x="561"/>
        <item x="408"/>
        <item x="739"/>
        <item x="862"/>
        <item x="855"/>
        <item x="680"/>
        <item x="857"/>
        <item x="948"/>
        <item x="690"/>
        <item x="431"/>
        <item x="1311"/>
        <item x="1144"/>
        <item x="526"/>
        <item x="703"/>
        <item x="585"/>
        <item x="746"/>
        <item x="621"/>
        <item x="775"/>
        <item x="686"/>
        <item x="444"/>
        <item x="1140"/>
        <item x="374"/>
        <item x="1259"/>
        <item x="1185"/>
        <item x="743"/>
        <item x="1080"/>
        <item x="1233"/>
        <item x="1181"/>
        <item x="1269"/>
        <item x="633"/>
        <item x="1263"/>
        <item x="104"/>
        <item x="366"/>
        <item x="972"/>
        <item x="175"/>
        <item x="249"/>
        <item x="110"/>
        <item x="960"/>
        <item x="552"/>
        <item x="875"/>
        <item x="118"/>
        <item x="571"/>
        <item x="1075"/>
        <item x="753"/>
        <item x="779"/>
        <item x="641"/>
        <item x="380"/>
        <item x="367"/>
        <item x="1139"/>
        <item x="1121"/>
        <item x="44"/>
        <item x="736"/>
        <item x="84"/>
        <item x="399"/>
        <item x="133"/>
        <item x="588"/>
        <item x="1034"/>
        <item x="671"/>
        <item x="822"/>
        <item x="336"/>
        <item x="1017"/>
        <item x="978"/>
        <item x="977"/>
        <item x="4"/>
        <item x="732"/>
        <item x="914"/>
        <item x="307"/>
        <item x="661"/>
        <item x="626"/>
        <item x="400"/>
        <item x="90"/>
        <item x="146"/>
        <item x="900"/>
        <item x="983"/>
        <item x="953"/>
        <item x="529"/>
        <item x="1068"/>
        <item x="1004"/>
        <item x="1174"/>
        <item x="1005"/>
        <item x="981"/>
        <item x="1285"/>
        <item x="115"/>
        <item x="139"/>
        <item x="899"/>
        <item x="324"/>
        <item x="1168"/>
        <item x="896"/>
        <item x="557"/>
        <item x="348"/>
        <item x="730"/>
        <item x="752"/>
        <item x="689"/>
        <item x="749"/>
        <item x="757"/>
        <item x="600"/>
        <item x="774"/>
        <item x="1232"/>
        <item x="78"/>
        <item x="879"/>
        <item x="546"/>
        <item x="266"/>
        <item x="1019"/>
        <item x="747"/>
        <item x="1000"/>
        <item x="786"/>
        <item x="1347"/>
        <item x="780"/>
        <item x="1029"/>
        <item x="1328"/>
        <item x="51"/>
        <item x="985"/>
        <item x="472"/>
        <item x="842"/>
        <item x="653"/>
        <item x="298"/>
        <item x="991"/>
        <item x="1010"/>
        <item x="548"/>
        <item x="1048"/>
        <item x="1276"/>
        <item x="474"/>
        <item x="635"/>
        <item x="1097"/>
        <item x="1342"/>
        <item x="748"/>
        <item x="905"/>
        <item x="69"/>
        <item x="371"/>
        <item x="1286"/>
        <item x="351"/>
        <item x="918"/>
        <item x="913"/>
        <item x="598"/>
        <item x="950"/>
        <item x="565"/>
        <item x="1218"/>
        <item x="616"/>
        <item x="942"/>
        <item x="762"/>
        <item x="910"/>
        <item x="894"/>
        <item x="1040"/>
        <item x="651"/>
        <item x="815"/>
        <item x="1258"/>
        <item x="696"/>
        <item x="938"/>
        <item x="121"/>
        <item x="10"/>
        <item x="1124"/>
        <item x="460"/>
        <item x="1023"/>
        <item x="334"/>
        <item x="409"/>
        <item x="479"/>
        <item x="731"/>
        <item x="630"/>
        <item x="544"/>
        <item x="120"/>
        <item x="1074"/>
        <item x="925"/>
        <item x="265"/>
        <item x="297"/>
        <item x="1172"/>
        <item x="810"/>
        <item x="55"/>
        <item x="873"/>
        <item x="101"/>
        <item x="427"/>
        <item x="928"/>
        <item x="1189"/>
        <item x="491"/>
        <item x="1260"/>
        <item x="941"/>
        <item x="1016"/>
        <item x="604"/>
        <item x="825"/>
        <item x="1125"/>
        <item x="878"/>
        <item x="532"/>
        <item x="1158"/>
        <item x="160"/>
        <item x="756"/>
        <item x="597"/>
        <item x="1257"/>
        <item x="638"/>
        <item x="717"/>
        <item x="629"/>
        <item x="979"/>
        <item x="419"/>
        <item x="1064"/>
        <item x="130"/>
        <item x="168"/>
        <item x="760"/>
        <item x="158"/>
        <item x="1287"/>
        <item x="1194"/>
        <item x="547"/>
        <item x="1099"/>
        <item x="929"/>
        <item x="172"/>
        <item x="844"/>
        <item x="1249"/>
        <item x="1083"/>
        <item x="337"/>
        <item x="456"/>
        <item x="361"/>
        <item x="821"/>
        <item x="610"/>
        <item x="275"/>
        <item x="155"/>
        <item x="1114"/>
        <item x="79"/>
        <item x="990"/>
        <item x="926"/>
        <item x="292"/>
        <item x="1122"/>
        <item x="391"/>
        <item x="868"/>
        <item x="1138"/>
        <item x="1240"/>
        <item x="428"/>
        <item x="846"/>
        <item x="1044"/>
        <item x="789"/>
        <item x="1340"/>
        <item x="525"/>
        <item x="7"/>
        <item x="798"/>
        <item x="729"/>
        <item x="107"/>
        <item x="288"/>
        <item x="285"/>
        <item x="183"/>
        <item x="1345"/>
        <item x="886"/>
        <item x="678"/>
        <item x="455"/>
        <item x="790"/>
        <item x="475"/>
        <item x="864"/>
        <item x="1165"/>
        <item x="1277"/>
        <item x="1326"/>
        <item x="843"/>
        <item x="219"/>
        <item x="700"/>
        <item x="1333"/>
        <item x="1142"/>
        <item x="1283"/>
        <item x="425"/>
        <item x="658"/>
        <item x="523"/>
        <item x="402"/>
        <item x="570"/>
        <item x="67"/>
        <item x="1318"/>
        <item x="338"/>
        <item x="1252"/>
        <item x="1315"/>
        <item x="414"/>
        <item x="799"/>
        <item x="792"/>
        <item x="1191"/>
        <item x="1003"/>
        <item x="20"/>
        <item x="971"/>
        <item x="527"/>
        <item x="669"/>
        <item x="1301"/>
        <item x="1014"/>
        <item x="698"/>
        <item x="887"/>
        <item x="836"/>
        <item x="1141"/>
        <item x="586"/>
        <item x="1192"/>
        <item x="505"/>
        <item x="751"/>
        <item x="1199"/>
        <item x="1279"/>
        <item x="346"/>
        <item x="735"/>
        <item x="1020"/>
        <item x="631"/>
        <item x="161"/>
        <item x="860"/>
        <item x="424"/>
        <item x="309"/>
        <item x="540"/>
        <item x="567"/>
        <item x="123"/>
        <item x="580"/>
        <item x="401"/>
        <item x="192"/>
        <item x="1255"/>
        <item x="826"/>
        <item x="138"/>
        <item x="1270"/>
        <item x="1118"/>
        <item x="40"/>
        <item x="93"/>
        <item x="574"/>
        <item x="1209"/>
        <item x="95"/>
        <item x="1178"/>
        <item x="375"/>
        <item x="605"/>
        <item x="939"/>
        <item x="784"/>
        <item x="1336"/>
        <item x="111"/>
        <item x="1195"/>
        <item x="1193"/>
        <item x="713"/>
        <item x="1042"/>
        <item x="66"/>
        <item x="892"/>
        <item x="982"/>
        <item x="889"/>
        <item x="1043"/>
        <item x="897"/>
        <item x="165"/>
        <item x="582"/>
        <item x="992"/>
        <item x="697"/>
        <item x="451"/>
        <item x="1137"/>
        <item x="1298"/>
        <item x="23"/>
        <item x="1202"/>
        <item x="429"/>
        <item x="12"/>
        <item x="363"/>
        <item x="1171"/>
        <item x="1205"/>
        <item x="930"/>
        <item x="554"/>
        <item x="16"/>
        <item x="920"/>
        <item x="291"/>
        <item x="411"/>
        <item x="73"/>
        <item x="619"/>
        <item x="965"/>
        <item x="273"/>
        <item x="182"/>
        <item x="776"/>
        <item x="657"/>
        <item x="279"/>
        <item x="199"/>
        <item x="201"/>
        <item x="256"/>
        <item x="1229"/>
        <item x="454"/>
        <item x="169"/>
        <item x="884"/>
        <item x="838"/>
        <item x="347"/>
        <item x="1087"/>
        <item x="955"/>
        <item x="25"/>
        <item x="662"/>
        <item x="29"/>
        <item x="644"/>
        <item x="376"/>
        <item x="1291"/>
        <item x="1050"/>
        <item x="1296"/>
        <item x="712"/>
        <item x="200"/>
        <item x="608"/>
        <item x="672"/>
        <item x="1150"/>
        <item x="124"/>
        <item x="449"/>
        <item x="281"/>
        <item x="1082"/>
        <item x="278"/>
        <item x="62"/>
        <item x="270"/>
        <item x="271"/>
        <item x="652"/>
        <item x="989"/>
        <item x="335"/>
        <item x="345"/>
        <item x="187"/>
        <item x="650"/>
        <item x="682"/>
        <item x="142"/>
        <item x="228"/>
        <item x="105"/>
        <item x="1"/>
        <item x="205"/>
        <item x="566"/>
        <item x="407"/>
        <item x="234"/>
        <item x="184"/>
        <item x="151"/>
        <item x="340"/>
        <item x="37"/>
        <item x="227"/>
        <item x="787"/>
        <item x="286"/>
        <item x="71"/>
        <item x="262"/>
        <item x="1071"/>
        <item x="258"/>
        <item x="237"/>
        <item x="663"/>
        <item x="280"/>
        <item x="196"/>
        <item x="620"/>
        <item x="891"/>
        <item x="189"/>
        <item x="666"/>
        <item x="1256"/>
        <item x="166"/>
        <item x="384"/>
        <item x="353"/>
        <item x="126"/>
        <item x="216"/>
        <item x="311"/>
        <item x="782"/>
        <item x="365"/>
        <item x="185"/>
        <item x="246"/>
        <item x="728"/>
        <item x="845"/>
        <item x="805"/>
        <item x="470"/>
        <item x="247"/>
        <item x="903"/>
        <item x="1226"/>
        <item x="239"/>
        <item x="82"/>
        <item x="589"/>
        <item x="763"/>
        <item x="52"/>
        <item x="563"/>
        <item x="426"/>
        <item x="177"/>
        <item x="434"/>
        <item x="1183"/>
        <item x="360"/>
        <item x="212"/>
        <item x="438"/>
        <item x="170"/>
        <item x="180"/>
        <item x="1076"/>
        <item x="330"/>
        <item x="1104"/>
        <item x="675"/>
        <item x="1309"/>
        <item x="647"/>
        <item x="45"/>
        <item x="1177"/>
        <item x="820"/>
        <item x="76"/>
        <item x="1133"/>
        <item x="639"/>
        <item x="676"/>
        <item x="378"/>
        <item x="283"/>
        <item x="816"/>
        <item x="1267"/>
        <item x="718"/>
        <item x="186"/>
        <item x="293"/>
        <item x="761"/>
        <item x="1135"/>
        <item x="1134"/>
        <item x="289"/>
        <item x="667"/>
        <item x="481"/>
        <item x="539"/>
        <item x="1179"/>
        <item x="245"/>
        <item x="1268"/>
        <item x="1213"/>
        <item x="238"/>
        <item x="226"/>
        <item x="230"/>
        <item x="39"/>
        <item x="1234"/>
        <item x="462"/>
        <item x="202"/>
        <item x="294"/>
        <item x="482"/>
        <item x="287"/>
        <item x="716"/>
        <item x="229"/>
        <item x="538"/>
        <item x="223"/>
        <item x="257"/>
        <item x="59"/>
        <item x="530"/>
        <item x="721"/>
        <item x="26"/>
        <item x="880"/>
        <item x="28"/>
        <item x="660"/>
        <item x="282"/>
        <item x="75"/>
        <item x="274"/>
        <item x="1343"/>
        <item x="1222"/>
        <item x="164"/>
        <item x="723"/>
        <item x="858"/>
        <item x="341"/>
        <item x="560"/>
        <item x="116"/>
        <item x="224"/>
        <item x="829"/>
        <item x="260"/>
        <item x="218"/>
        <item x="48"/>
        <item x="195"/>
        <item x="193"/>
        <item x="488"/>
        <item x="733"/>
        <item x="710"/>
        <item x="60"/>
        <item x="349"/>
        <item x="396"/>
        <item x="1235"/>
        <item x="1245"/>
        <item x="1201"/>
        <item x="405"/>
        <item x="476"/>
        <item x="1239"/>
        <item x="103"/>
        <item x="1103"/>
        <item x="722"/>
        <item x="225"/>
        <item x="339"/>
        <item x="959"/>
        <item x="14"/>
        <item x="314"/>
        <item x="433"/>
        <item x="711"/>
        <item x="804"/>
        <item x="137"/>
        <item x="255"/>
        <item x="715"/>
        <item x="179"/>
        <item x="342"/>
        <item x="507"/>
        <item x="809"/>
        <item x="102"/>
        <item x="210"/>
        <item x="173"/>
        <item x="204"/>
        <item x="221"/>
        <item x="50"/>
        <item x="328"/>
        <item x="1221"/>
        <item x="677"/>
        <item x="15"/>
        <item x="284"/>
        <item x="1244"/>
        <item x="506"/>
        <item x="243"/>
        <item x="217"/>
        <item x="1217"/>
        <item x="1264"/>
        <item x="276"/>
        <item x="1324"/>
        <item x="356"/>
        <item x="301"/>
        <item x="194"/>
        <item x="714"/>
        <item x="477"/>
        <item x="1292"/>
        <item x="1102"/>
        <item x="591"/>
        <item x="766"/>
        <item x="191"/>
        <item x="831"/>
        <item x="834"/>
        <item x="1132"/>
        <item x="213"/>
        <item x="70"/>
        <item x="352"/>
        <item x="654"/>
        <item x="1036"/>
        <item x="259"/>
        <item x="1300"/>
        <item x="865"/>
        <item x="856"/>
        <item x="27"/>
        <item x="420"/>
        <item x="350"/>
        <item x="313"/>
        <item x="859"/>
        <item x="1047"/>
        <item x="450"/>
        <item x="541"/>
        <item x="464"/>
        <item x="519"/>
        <item x="127"/>
        <item x="232"/>
        <item x="333"/>
        <item x="568"/>
        <item x="796"/>
        <item x="681"/>
        <item x="478"/>
        <item x="241"/>
        <item x="397"/>
        <item x="410"/>
        <item x="203"/>
        <item x="1053"/>
        <item x="296"/>
        <item x="1035"/>
        <item x="794"/>
        <item x="877"/>
        <item x="178"/>
        <item x="1110"/>
        <item x="988"/>
        <item x="181"/>
        <item x="611"/>
        <item x="1081"/>
        <item x="823"/>
        <item x="1062"/>
        <item x="933"/>
        <item x="673"/>
        <item x="1278"/>
        <item x="308"/>
        <item x="214"/>
        <item x="606"/>
        <item x="480"/>
        <item x="263"/>
        <item x="931"/>
        <item x="235"/>
        <item x="91"/>
        <item x="100"/>
        <item x="19"/>
        <item x="46"/>
        <item x="119"/>
        <item x="1085"/>
        <item x="439"/>
        <item x="290"/>
        <item x="1334"/>
        <item x="141"/>
        <item x="1211"/>
        <item x="188"/>
        <item x="603"/>
        <item x="1057"/>
        <item x="471"/>
        <item x="919"/>
        <item x="1046"/>
        <item x="1105"/>
        <item x="233"/>
        <item x="801"/>
        <item x="231"/>
        <item x="1079"/>
        <item x="995"/>
        <item x="915"/>
        <item x="171"/>
        <item x="386"/>
        <item x="874"/>
        <item x="277"/>
        <item x="1319"/>
        <item x="30"/>
        <item x="927"/>
        <item x="122"/>
        <item x="268"/>
        <item x="1101"/>
        <item x="261"/>
        <item x="32"/>
        <item x="157"/>
        <item x="744"/>
        <item x="329"/>
        <item x="1154"/>
        <item x="1155"/>
        <item x="1312"/>
        <item x="615"/>
        <item x="131"/>
        <item x="362"/>
        <item x="1120"/>
        <item x="602"/>
        <item x="89"/>
        <item x="140"/>
        <item x="922"/>
        <item x="932"/>
        <item x="550"/>
        <item x="594"/>
        <item x="2"/>
        <item x="814"/>
        <item x="1238"/>
        <item x="1321"/>
        <item x="215"/>
        <item x="797"/>
        <item x="509"/>
        <item x="443"/>
        <item x="1108"/>
        <item x="1007"/>
        <item x="208"/>
        <item x="549"/>
        <item x="300"/>
        <item x="437"/>
        <item x="496"/>
        <item x="537"/>
        <item x="310"/>
        <item x="332"/>
        <item x="601"/>
        <item x="553"/>
        <item x="528"/>
        <item x="248"/>
        <item x="863"/>
        <item x="9"/>
        <item x="1248"/>
        <item x="599"/>
        <item x="906"/>
        <item x="190"/>
        <item x="58"/>
        <item x="1073"/>
        <item x="144"/>
        <item x="448"/>
        <item x="851"/>
        <item x="302"/>
        <item x="1307"/>
        <item x="422"/>
        <item x="148"/>
        <item x="1204"/>
        <item x="768"/>
        <item x="968"/>
        <item x="771"/>
        <item x="445"/>
        <item x="765"/>
        <item x="117"/>
        <item x="773"/>
        <item x="498"/>
        <item x="725"/>
        <item x="1006"/>
        <item x="536"/>
        <item x="818"/>
        <item x="501"/>
        <item x="772"/>
        <item x="47"/>
        <item x="442"/>
        <item x="240"/>
        <item x="872"/>
        <item x="758"/>
        <item x="359"/>
        <item x="719"/>
        <item x="612"/>
        <item x="446"/>
        <item x="923"/>
        <item x="832"/>
        <item x="871"/>
        <item x="264"/>
        <item x="1314"/>
        <item x="315"/>
        <item x="354"/>
        <item x="435"/>
        <item x="97"/>
        <item x="303"/>
        <item x="783"/>
        <item x="949"/>
        <item x="299"/>
        <item x="767"/>
        <item x="206"/>
        <item x="54"/>
        <item x="198"/>
        <item x="236"/>
        <item x="447"/>
        <item x="504"/>
        <item x="494"/>
        <item x="607"/>
        <item x="461"/>
        <item x="579"/>
        <item x="1210"/>
        <item x="1297"/>
        <item x="125"/>
        <item x="803"/>
        <item x="108"/>
        <item x="867"/>
        <item x="542"/>
        <item x="535"/>
        <item x="534"/>
        <item x="145"/>
        <item x="421"/>
        <item x="512"/>
        <item x="909"/>
        <item x="1317"/>
        <item x="1160"/>
        <item x="957"/>
        <item x="817"/>
        <item x="379"/>
        <item x="1041"/>
        <item x="1166"/>
        <item x="150"/>
        <item x="683"/>
        <item x="207"/>
        <item x="147"/>
        <item x="543"/>
        <item x="31"/>
        <item x="916"/>
        <item x="390"/>
        <item x="77"/>
        <item x="385"/>
        <item x="849"/>
        <item x="724"/>
        <item x="453"/>
        <item x="381"/>
        <item x="1274"/>
        <item x="861"/>
        <item x="1091"/>
        <item x="1243"/>
        <item x="1227"/>
        <item x="209"/>
        <item x="406"/>
        <item x="1308"/>
        <item x="63"/>
        <item x="655"/>
        <item x="370"/>
        <item x="35"/>
        <item x="358"/>
        <item x="61"/>
        <item x="1009"/>
        <item x="254"/>
        <item x="1148"/>
        <item x="355"/>
        <item x="88"/>
        <item x="132"/>
        <item x="1215"/>
        <item x="841"/>
        <item x="1143"/>
        <item x="998"/>
        <item x="1090"/>
        <item x="1275"/>
        <item x="404"/>
        <item x="618"/>
        <item x="533"/>
        <item x="726"/>
        <item x="521"/>
        <item x="244"/>
        <item x="162"/>
        <item x="499"/>
        <item x="403"/>
        <item x="970"/>
        <item x="997"/>
        <item x="793"/>
        <item x="43"/>
        <item x="0"/>
        <item x="520"/>
        <item x="812"/>
        <item x="98"/>
        <item x="135"/>
        <item x="870"/>
        <item x="742"/>
        <item x="1119"/>
        <item x="559"/>
        <item x="674"/>
        <item x="1335"/>
        <item x="493"/>
        <item x="1069"/>
        <item x="21"/>
        <item x="436"/>
        <item x="211"/>
        <item x="664"/>
        <item x="74"/>
        <item x="94"/>
        <item x="951"/>
        <item x="1147"/>
        <item x="962"/>
        <item x="86"/>
        <item x="1265"/>
        <item x="321"/>
        <item x="1025"/>
        <item x="781"/>
        <item x="966"/>
        <item x="628"/>
        <item x="463"/>
        <item x="253"/>
        <item x="750"/>
        <item x="1320"/>
        <item x="961"/>
        <item x="1332"/>
        <item x="364"/>
        <item x="167"/>
        <item x="1241"/>
        <item x="1323"/>
        <item x="1316"/>
        <item x="912"/>
        <item x="503"/>
        <item x="954"/>
        <item x="1037"/>
        <item x="973"/>
        <item x="1337"/>
        <item x="531"/>
        <item x="704"/>
        <item x="1331"/>
        <item x="807"/>
        <item x="578"/>
        <item x="128"/>
        <item x="1254"/>
        <item x="853"/>
        <item x="1021"/>
        <item x="994"/>
        <item x="242"/>
        <item x="1293"/>
        <item x="813"/>
        <item x="1111"/>
        <item x="806"/>
        <item x="901"/>
        <item x="1346"/>
        <item x="882"/>
        <item x="987"/>
        <item x="1096"/>
        <item x="1077"/>
        <item x="1095"/>
        <item x="320"/>
        <item x="791"/>
        <item x="738"/>
        <item x="114"/>
        <item x="984"/>
        <item x="1151"/>
        <item x="36"/>
        <item x="581"/>
        <item x="508"/>
        <item x="42"/>
        <item x="1153"/>
        <item x="154"/>
        <item x="854"/>
        <item x="969"/>
        <item x="1162"/>
        <item x="1161"/>
        <item x="830"/>
        <item x="740"/>
        <item x="1313"/>
        <item x="492"/>
        <item x="1011"/>
        <item x="1092"/>
        <item x="924"/>
        <item x="372"/>
        <item x="72"/>
        <item x="1031"/>
        <item x="467"/>
        <item x="458"/>
        <item x="1348"/>
        <item x="1253"/>
        <item x="152"/>
        <item x="153"/>
        <item x="485"/>
        <item x="1224"/>
        <item x="1325"/>
        <item x="83"/>
        <item x="252"/>
        <item x="587"/>
        <item x="778"/>
        <item x="343"/>
        <item x="149"/>
        <item x="325"/>
        <item x="317"/>
        <item x="316"/>
        <item x="573"/>
        <item x="524"/>
        <item x="326"/>
        <item x="373"/>
        <item x="1339"/>
        <item x="1061"/>
        <item x="511"/>
        <item x="777"/>
        <item x="457"/>
        <item x="312"/>
        <item x="785"/>
        <item x="770"/>
        <item x="564"/>
        <item x="634"/>
        <item x="545"/>
        <item x="11"/>
        <item x="250"/>
        <item x="625"/>
        <item x="388"/>
        <item x="572"/>
        <item x="1156"/>
        <item x="395"/>
        <item x="1001"/>
        <item x="57"/>
        <item x="627"/>
        <item x="1261"/>
        <item x="38"/>
        <item x="1223"/>
        <item x="614"/>
        <item x="1018"/>
        <item x="483"/>
        <item x="1330"/>
        <item x="495"/>
        <item x="522"/>
        <item x="416"/>
        <item x="53"/>
        <item x="473"/>
        <item x="516"/>
        <item x="514"/>
        <item x="515"/>
        <item x="65"/>
        <item x="306"/>
        <item x="1216"/>
        <item x="741"/>
        <item x="484"/>
        <item x="22"/>
        <item x="592"/>
        <item x="593"/>
        <item x="883"/>
        <item x="518"/>
        <item x="1303"/>
        <item x="319"/>
        <item x="513"/>
        <item x="1266"/>
        <item x="640"/>
        <item x="590"/>
        <item x="272"/>
        <item x="80"/>
        <item x="323"/>
        <item x="668"/>
        <item x="637"/>
        <item x="415"/>
        <item x="440"/>
        <item x="632"/>
        <item x="885"/>
        <item x="1107"/>
        <item x="441"/>
        <item x="17"/>
        <item x="1012"/>
        <item x="517"/>
        <item x="921"/>
        <item x="707"/>
        <item x="459"/>
        <item x="134"/>
        <item x="727"/>
        <item x="999"/>
        <item x="623"/>
        <item x="423"/>
        <item x="1299"/>
        <item x="575"/>
        <item x="643"/>
        <item x="917"/>
        <item x="322"/>
        <item x="295"/>
        <item x="907"/>
        <item x="490"/>
        <item x="331"/>
        <item x="344"/>
        <item x="251"/>
        <item x="112"/>
        <item x="737"/>
        <item x="85"/>
        <item x="558"/>
        <item x="318"/>
        <item x="705"/>
        <item x="383"/>
        <item x="1065"/>
        <item x="576"/>
        <item x="1242"/>
        <item x="1302"/>
        <item x="595"/>
        <item x="413"/>
        <item x="357"/>
        <item x="556"/>
        <item x="577"/>
        <item x="1344"/>
        <item x="584"/>
        <item x="1093"/>
        <item x="551"/>
        <item x="819"/>
        <item x="64"/>
        <item x="569"/>
        <item x="1109"/>
        <item x="33"/>
        <item x="1084"/>
        <item x="497"/>
        <item x="1349"/>
        <item x="96"/>
        <item x="656"/>
        <item x="502"/>
        <item x="1231"/>
        <item x="24"/>
        <item x="1169"/>
        <item x="596"/>
        <item x="1078"/>
        <item x="839"/>
        <item x="1225"/>
        <item x="993"/>
        <item x="304"/>
        <item x="305"/>
        <item x="720"/>
        <item x="702"/>
        <item x="81"/>
        <item x="174"/>
        <item x="99"/>
        <item x="1063"/>
        <item x="465"/>
        <item x="392"/>
        <item x="13"/>
        <item x="269"/>
        <item x="387"/>
        <item x="908"/>
        <item x="624"/>
        <item x="489"/>
        <item x="902"/>
        <item x="1116"/>
        <item x="1094"/>
        <item x="6"/>
        <item x="1220"/>
        <item x="156"/>
        <item x="734"/>
        <item x="745"/>
        <item x="850"/>
        <item x="1170"/>
        <item x="795"/>
        <item x="1273"/>
        <item x="947"/>
        <item x="1327"/>
        <item x="833"/>
        <item x="876"/>
        <item x="1164"/>
        <item x="1271"/>
        <item x="828"/>
        <item x="890"/>
        <item x="1306"/>
        <item x="693"/>
        <item t="default"/>
      </items>
    </pivotField>
    <pivotField showAll="0"/>
    <pivotField showAll="0">
      <items count="10">
        <item x="0"/>
        <item x="6"/>
        <item x="5"/>
        <item x="1"/>
        <item x="3"/>
        <item x="7"/>
        <item x="2"/>
        <item x="4"/>
        <item x="8"/>
        <item t="default"/>
      </items>
    </pivotField>
    <pivotField showAll="0"/>
    <pivotField axis="axisRow" showAll="0">
      <items count="9">
        <item x="3"/>
        <item x="0"/>
        <item x="5"/>
        <item x="1"/>
        <item x="2"/>
        <item x="6"/>
        <item x="7"/>
        <item x="4"/>
        <item t="default"/>
      </items>
    </pivotField>
    <pivotField showAll="0">
      <items count="12">
        <item x="6"/>
        <item x="1"/>
        <item x="4"/>
        <item x="0"/>
        <item x="3"/>
        <item x="9"/>
        <item x="2"/>
        <item x="5"/>
        <item x="8"/>
        <item x="7"/>
        <item x="10"/>
        <item t="default"/>
      </items>
    </pivotField>
    <pivotField showAll="0"/>
    <pivotField showAll="0">
      <items count="8">
        <item x="0"/>
        <item x="1"/>
        <item x="3"/>
        <item x="2"/>
        <item x="5"/>
        <item x="4"/>
        <item x="6"/>
        <item t="default"/>
      </items>
    </pivotField>
    <pivotField showAll="0"/>
    <pivotField axis="axisCol" showAll="0">
      <items count="3">
        <item x="1"/>
        <item x="0"/>
        <item t="default"/>
      </items>
    </pivotField>
  </pivotFields>
  <rowFields count="1">
    <field x="11"/>
  </rowFields>
  <rowItems count="9">
    <i>
      <x/>
    </i>
    <i>
      <x v="1"/>
    </i>
    <i>
      <x v="2"/>
    </i>
    <i>
      <x v="3"/>
    </i>
    <i>
      <x v="4"/>
    </i>
    <i>
      <x v="5"/>
    </i>
    <i>
      <x v="6"/>
    </i>
    <i>
      <x v="7"/>
    </i>
    <i t="grand">
      <x/>
    </i>
  </rowItems>
  <colFields count="1">
    <field x="16"/>
  </colFields>
  <colItems count="3">
    <i>
      <x/>
    </i>
    <i>
      <x v="1"/>
    </i>
    <i t="grand">
      <x/>
    </i>
  </colItems>
  <dataFields count="1">
    <dataField name="Count of Student_ID" fld="7" subtotal="count" baseField="0" baseItem="0"/>
  </dataFields>
  <chartFormats count="4">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2" format="4" series="1">
      <pivotArea type="data" outline="0" fieldPosition="0">
        <references count="2">
          <reference field="4294967294" count="1" selected="0">
            <x v="0"/>
          </reference>
          <reference field="16" count="1" selected="0">
            <x v="0"/>
          </reference>
        </references>
      </pivotArea>
    </chartFormat>
    <chartFormat chart="2" format="5"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E67A66F-C159-47F5-B0E7-CE375C7B5699}"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7:I70" firstHeaderRow="1" firstDataRow="2" firstDataCol="1"/>
  <pivotFields count="17">
    <pivotField showAll="0"/>
    <pivotField showAll="0"/>
    <pivotField showAll="0"/>
    <pivotField showAll="0"/>
    <pivotField showAll="0"/>
    <pivotField showAll="0"/>
    <pivotField numFmtId="22" showAll="0"/>
    <pivotField dataField="1" showAll="0"/>
    <pivotField showAll="0"/>
    <pivotField showAll="0">
      <items count="10">
        <item x="0"/>
        <item x="6"/>
        <item x="5"/>
        <item x="1"/>
        <item x="3"/>
        <item x="7"/>
        <item x="2"/>
        <item x="4"/>
        <item x="8"/>
        <item t="default"/>
      </items>
    </pivotField>
    <pivotField showAll="0"/>
    <pivotField showAll="0">
      <items count="9">
        <item x="3"/>
        <item x="0"/>
        <item x="5"/>
        <item x="1"/>
        <item x="2"/>
        <item x="6"/>
        <item x="7"/>
        <item x="4"/>
        <item t="default"/>
      </items>
    </pivotField>
    <pivotField axis="axisRow" showAll="0" sortType="descending">
      <items count="12">
        <item x="6"/>
        <item x="1"/>
        <item x="4"/>
        <item x="0"/>
        <item x="3"/>
        <item x="9"/>
        <item x="2"/>
        <item x="5"/>
        <item x="8"/>
        <item x="7"/>
        <item x="10"/>
        <item t="default"/>
      </items>
      <autoSortScope>
        <pivotArea dataOnly="0" outline="0" fieldPosition="0">
          <references count="1">
            <reference field="4294967294" count="1" selected="0">
              <x v="0"/>
            </reference>
          </references>
        </pivotArea>
      </autoSortScope>
    </pivotField>
    <pivotField showAll="0"/>
    <pivotField axis="axisCol" showAll="0" sortType="ascending">
      <items count="8">
        <item x="0"/>
        <item x="1"/>
        <item x="3"/>
        <item x="2"/>
        <item x="5"/>
        <item x="4"/>
        <item x="6"/>
        <item t="default"/>
      </items>
      <autoSortScope>
        <pivotArea dataOnly="0" outline="0" fieldPosition="0">
          <references count="1">
            <reference field="4294967294" count="1" selected="0">
              <x v="0"/>
            </reference>
          </references>
        </pivotArea>
      </autoSortScope>
    </pivotField>
    <pivotField showAll="0"/>
    <pivotField showAll="0"/>
  </pivotFields>
  <rowFields count="1">
    <field x="12"/>
  </rowFields>
  <rowItems count="12">
    <i>
      <x v="6"/>
    </i>
    <i>
      <x v="3"/>
    </i>
    <i>
      <x v="5"/>
    </i>
    <i>
      <x/>
    </i>
    <i>
      <x v="8"/>
    </i>
    <i>
      <x v="1"/>
    </i>
    <i>
      <x v="7"/>
    </i>
    <i>
      <x v="2"/>
    </i>
    <i>
      <x v="4"/>
    </i>
    <i>
      <x v="9"/>
    </i>
    <i>
      <x v="10"/>
    </i>
    <i t="grand">
      <x/>
    </i>
  </rowItems>
  <colFields count="1">
    <field x="14"/>
  </colFields>
  <colItems count="8">
    <i>
      <x v="6"/>
    </i>
    <i>
      <x v="2"/>
    </i>
    <i>
      <x v="5"/>
    </i>
    <i>
      <x v="3"/>
    </i>
    <i>
      <x v="4"/>
    </i>
    <i>
      <x/>
    </i>
    <i>
      <x v="1"/>
    </i>
    <i t="grand">
      <x/>
    </i>
  </colItems>
  <dataFields count="1">
    <dataField name="Count of Student_ID"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hool_Year" xr10:uid="{2370E938-6343-4857-A6EC-83F2B01A119E}" sourceName="School Year">
  <pivotTables>
    <pivotTable tabId="8" name="PivotTable3"/>
    <pivotTable tabId="8" name="PivotTable10"/>
    <pivotTable tabId="8" name="PivotTable11"/>
    <pivotTable tabId="8" name="PivotTable12"/>
    <pivotTable tabId="8" name="PivotTable14"/>
    <pivotTable tabId="8" name="PivotTable4"/>
    <pivotTable tabId="8" name="PivotTable5"/>
    <pivotTable tabId="8" name="PivotTable6"/>
    <pivotTable tabId="8" name="PivotTable8"/>
  </pivotTables>
  <data>
    <tabular pivotCacheId="539724882">
      <items count="9">
        <i x="0" s="1"/>
        <i x="6" s="1"/>
        <i x="5" s="1"/>
        <i x="1" s="1"/>
        <i x="3" s="1"/>
        <i x="7" s="1"/>
        <i x="2" s="1"/>
        <i x="4"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ir" xr10:uid="{FFCBEC6A-01E0-4615-80EC-F62F3A67C9E4}" sourceName="Fair">
  <pivotTables>
    <pivotTable tabId="8" name="PivotTable3"/>
    <pivotTable tabId="8" name="PivotTable10"/>
    <pivotTable tabId="8" name="PivotTable11"/>
    <pivotTable tabId="8" name="PivotTable12"/>
    <pivotTable tabId="8" name="PivotTable14"/>
    <pivotTable tabId="8" name="PivotTable4"/>
    <pivotTable tabId="8" name="PivotTable5"/>
    <pivotTable tabId="8" name="PivotTable6"/>
    <pivotTable tabId="8" name="PivotTable8"/>
  </pivotTables>
  <data>
    <tabular pivotCacheId="539724882">
      <items count="8">
        <i x="3" s="1"/>
        <i x="0" s="1"/>
        <i x="5" s="1"/>
        <i x="1" s="1"/>
        <i x="2" s="1"/>
        <i x="6" s="1"/>
        <i x="7"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lege" xr10:uid="{1E82290E-1FBF-4270-BC1B-62133BD5143A}" sourceName="College">
  <pivotTables>
    <pivotTable tabId="8" name="PivotTable3"/>
    <pivotTable tabId="8" name="PivotTable10"/>
    <pivotTable tabId="8" name="PivotTable11"/>
    <pivotTable tabId="8" name="PivotTable12"/>
    <pivotTable tabId="8" name="PivotTable14"/>
    <pivotTable tabId="8" name="PivotTable4"/>
    <pivotTable tabId="8" name="PivotTable5"/>
    <pivotTable tabId="8" name="PivotTable6"/>
    <pivotTable tabId="8" name="PivotTable8"/>
  </pivotTables>
  <data>
    <tabular pivotCacheId="539724882">
      <items count="11">
        <i x="6" s="1"/>
        <i x="1" s="1"/>
        <i x="4" s="1"/>
        <i x="0" s="1"/>
        <i x="3" s="1"/>
        <i x="9" s="1"/>
        <i x="2" s="1"/>
        <i x="5" s="1"/>
        <i x="8" s="1"/>
        <i x="7" s="1"/>
        <i x="1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selor" xr10:uid="{3433AE57-F5E3-42C6-8A30-724D1F97325F}" sourceName="Counselor">
  <pivotTables>
    <pivotTable tabId="8" name="PivotTable3"/>
    <pivotTable tabId="8" name="PivotTable10"/>
    <pivotTable tabId="8" name="PivotTable11"/>
    <pivotTable tabId="8" name="PivotTable14"/>
    <pivotTable tabId="8" name="PivotTable4"/>
    <pivotTable tabId="8" name="PivotTable5"/>
    <pivotTable tabId="8" name="PivotTable6"/>
    <pivotTable tabId="8" name="PivotTable8"/>
  </pivotTables>
  <data>
    <tabular pivotCacheId="539724882">
      <items count="7">
        <i x="0" s="1"/>
        <i x="1" s="1"/>
        <i x="3" s="1"/>
        <i x="2" s="1"/>
        <i x="5" s="1"/>
        <i x="4"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chool Year" xr10:uid="{9447F7CA-4C58-4813-9356-686460D966C6}" cache="Slicer_School_Year" caption="School Year" rowHeight="257175"/>
  <slicer name="Fair" xr10:uid="{47CA834B-7684-4550-B52F-81B25F28851D}" cache="Slicer_Fair" caption="Fair" rowHeight="257175"/>
  <slicer name="College" xr10:uid="{BA15C4A4-3D66-4094-99D8-19B31512790C}" cache="Slicer_College" caption="College" rowHeight="257175"/>
  <slicer name="Counselor" xr10:uid="{0C76456C-6025-4A84-BA44-DBEAC019EA17}" cache="Slicer_Counselor" caption="Counselor"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CE110-6C8B-46BB-A7D4-F1909AE5E5DB}">
  <sheetPr filterMode="1"/>
  <dimension ref="A1:M2026"/>
  <sheetViews>
    <sheetView topLeftCell="H1" workbookViewId="0">
      <selection activeCell="M2" sqref="M2"/>
    </sheetView>
  </sheetViews>
  <sheetFormatPr defaultRowHeight="14.75" x14ac:dyDescent="0.75"/>
  <cols>
    <col min="1" max="1" width="14" bestFit="1" customWidth="1"/>
    <col min="2" max="2" width="20.86328125" bestFit="1" customWidth="1"/>
    <col min="3" max="3" width="19.40625" bestFit="1" customWidth="1"/>
    <col min="4" max="4" width="43.40625" bestFit="1" customWidth="1"/>
    <col min="5" max="5" width="25.86328125" bestFit="1" customWidth="1"/>
    <col min="6" max="6" width="15" bestFit="1" customWidth="1"/>
    <col min="7" max="7" width="16.7265625" customWidth="1"/>
    <col min="8" max="8" width="12.40625" bestFit="1" customWidth="1"/>
    <col min="9" max="9" width="46.40625" bestFit="1" customWidth="1"/>
    <col min="10" max="10" width="13.86328125" bestFit="1" customWidth="1"/>
    <col min="11" max="11" width="17.40625" bestFit="1" customWidth="1"/>
    <col min="12" max="12" width="15.54296875" bestFit="1" customWidth="1"/>
    <col min="13" max="13" width="51.40625" bestFit="1" customWidth="1"/>
  </cols>
  <sheetData>
    <row r="1" spans="1:13" x14ac:dyDescent="0.75">
      <c r="A1" s="5" t="s">
        <v>0</v>
      </c>
      <c r="B1" s="6" t="s">
        <v>1</v>
      </c>
      <c r="C1" s="6" t="s">
        <v>2</v>
      </c>
      <c r="D1" s="6" t="s">
        <v>3</v>
      </c>
      <c r="E1" s="6" t="s">
        <v>4</v>
      </c>
      <c r="F1" s="6" t="s">
        <v>5</v>
      </c>
      <c r="G1" s="6" t="s">
        <v>6</v>
      </c>
      <c r="H1" s="6" t="s">
        <v>3942</v>
      </c>
      <c r="I1" s="6" t="s">
        <v>8</v>
      </c>
      <c r="J1" s="6" t="s">
        <v>9</v>
      </c>
      <c r="K1" s="7" t="s">
        <v>10</v>
      </c>
      <c r="L1" s="17" t="s">
        <v>758</v>
      </c>
      <c r="M1" s="6" t="s">
        <v>7</v>
      </c>
    </row>
    <row r="2" spans="1:13" x14ac:dyDescent="0.75">
      <c r="A2" s="8">
        <v>77405220</v>
      </c>
      <c r="B2" s="9" t="s">
        <v>242</v>
      </c>
      <c r="C2" s="9" t="s">
        <v>558</v>
      </c>
      <c r="D2" s="9" t="s">
        <v>559</v>
      </c>
      <c r="E2" s="9" t="s">
        <v>14</v>
      </c>
      <c r="F2" s="10">
        <v>45902.492361111108</v>
      </c>
      <c r="G2" s="10"/>
      <c r="H2" s="9">
        <v>304613</v>
      </c>
      <c r="I2" s="9" t="s">
        <v>15</v>
      </c>
      <c r="J2" s="9" t="s">
        <v>40</v>
      </c>
      <c r="K2" s="11">
        <v>0</v>
      </c>
      <c r="L2" t="s">
        <v>759</v>
      </c>
      <c r="M2" s="9" t="str" cm="1">
        <f t="array" ref="M2">_xlfn.LET(_xlpm.Major,I2,_xlpm.CleanMajor,TRIM(SUBSTITUTE(SUBSTITUTE(SUBSTITUTE(SUBSTITUTE(SUBSTITUTE(SUBSTITUTE(_xlpm.Major,"Indstrl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3" spans="1:13" hidden="1" x14ac:dyDescent="0.75">
      <c r="A3" s="12">
        <v>77429524</v>
      </c>
      <c r="B3" s="13" t="s">
        <v>11</v>
      </c>
      <c r="C3" s="13" t="s">
        <v>12</v>
      </c>
      <c r="D3" s="13" t="s">
        <v>13</v>
      </c>
      <c r="E3" s="13" t="s">
        <v>14</v>
      </c>
      <c r="F3" s="14">
        <v>45902.681250000001</v>
      </c>
      <c r="G3" s="14">
        <v>45930.515972222223</v>
      </c>
      <c r="H3" s="13">
        <v>793882</v>
      </c>
      <c r="I3" s="13" t="s">
        <v>15</v>
      </c>
      <c r="J3" s="13" t="s">
        <v>16</v>
      </c>
      <c r="K3" s="15">
        <v>0</v>
      </c>
      <c r="L3" t="s">
        <v>759</v>
      </c>
      <c r="M3" s="9" t="str" cm="1">
        <f t="array" ref="M3">_xlfn.LET(_xlpm.Major,I3,_xlpm.CleanMajor,TRIM(SUBSTITUTE(SUBSTITUTE(SUBSTITUTE(SUBSTITUTE(SUBSTITUTE(SUBSTITUTE(_xlpm.Major,"Indstrl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4" spans="1:13" hidden="1" x14ac:dyDescent="0.75">
      <c r="A4" s="8">
        <v>77472615</v>
      </c>
      <c r="B4" s="9" t="s">
        <v>17</v>
      </c>
      <c r="C4" s="9" t="s">
        <v>18</v>
      </c>
      <c r="D4" s="9" t="s">
        <v>19</v>
      </c>
      <c r="E4" s="9" t="s">
        <v>14</v>
      </c>
      <c r="F4" s="10">
        <v>45903.397916666669</v>
      </c>
      <c r="G4" s="10">
        <v>45930.498611111114</v>
      </c>
      <c r="H4" s="9">
        <v>771555</v>
      </c>
      <c r="I4" s="9" t="s">
        <v>15</v>
      </c>
      <c r="J4" s="9" t="s">
        <v>20</v>
      </c>
      <c r="K4" s="11">
        <v>0</v>
      </c>
      <c r="L4" t="s">
        <v>759</v>
      </c>
      <c r="M4" s="9" t="str" cm="1">
        <f t="array" ref="M4">_xlfn.LET(_xlpm.Major,I4,_xlpm.CleanMajor,TRIM(SUBSTITUTE(SUBSTITUTE(SUBSTITUTE(SUBSTITUTE(SUBSTITUTE(SUBSTITUTE(_xlpm.Major,"Indstrl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5" spans="1:13" hidden="1" x14ac:dyDescent="0.75">
      <c r="A5" s="12">
        <v>77472793</v>
      </c>
      <c r="B5" s="13" t="s">
        <v>21</v>
      </c>
      <c r="C5" s="13" t="s">
        <v>22</v>
      </c>
      <c r="D5" s="13" t="s">
        <v>23</v>
      </c>
      <c r="E5" s="13" t="s">
        <v>14</v>
      </c>
      <c r="F5" s="14">
        <v>45903.398611111108</v>
      </c>
      <c r="G5" s="14">
        <v>45930.507638888892</v>
      </c>
      <c r="H5" s="13">
        <v>784919</v>
      </c>
      <c r="I5" s="13" t="s">
        <v>24</v>
      </c>
      <c r="J5" s="13" t="s">
        <v>20</v>
      </c>
      <c r="K5" s="15">
        <v>0</v>
      </c>
      <c r="L5" t="s">
        <v>759</v>
      </c>
      <c r="M5" s="9" t="str" cm="1">
        <f t="array" ref="M5">_xlfn.LET(_xlpm.Major,I5,_xlpm.CleanMajor,TRIM(SUBSTITUTE(SUBSTITUTE(SUBSTITUTE(SUBSTITUTE(SUBSTITUTE(SUBSTITUTE(_xlpm.Major,"Indstrl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6" spans="1:13" x14ac:dyDescent="0.75">
      <c r="A6" s="8">
        <v>77502606</v>
      </c>
      <c r="B6" s="9" t="s">
        <v>560</v>
      </c>
      <c r="C6" s="9" t="s">
        <v>561</v>
      </c>
      <c r="D6" s="9" t="s">
        <v>562</v>
      </c>
      <c r="E6" s="9" t="s">
        <v>14</v>
      </c>
      <c r="F6" s="10">
        <v>45903.515277777777</v>
      </c>
      <c r="G6" s="10"/>
      <c r="H6" s="9">
        <v>795011</v>
      </c>
      <c r="I6" s="9" t="s">
        <v>563</v>
      </c>
      <c r="J6" s="9" t="s">
        <v>50</v>
      </c>
      <c r="K6" s="11">
        <v>0</v>
      </c>
      <c r="L6" t="s">
        <v>759</v>
      </c>
      <c r="M6" s="9" t="str" cm="1">
        <f t="array" ref="M6">_xlfn.LET(_xlpm.Major,I6,_xlpm.CleanMajor,TRIM(SUBSTITUTE(SUBSTITUTE(SUBSTITUTE(SUBSTITUTE(SUBSTITUTE(SUBSTITUTE(_xlpm.Major,"Indstrl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7" spans="1:13" hidden="1" x14ac:dyDescent="0.75">
      <c r="A7" s="12">
        <v>77508882</v>
      </c>
      <c r="B7" s="13" t="s">
        <v>25</v>
      </c>
      <c r="C7" s="13" t="s">
        <v>26</v>
      </c>
      <c r="D7" s="13" t="s">
        <v>27</v>
      </c>
      <c r="E7" s="13" t="s">
        <v>14</v>
      </c>
      <c r="F7" s="14">
        <v>45903.546527777777</v>
      </c>
      <c r="G7" s="14">
        <v>45930.534722222219</v>
      </c>
      <c r="H7" s="13">
        <v>737582</v>
      </c>
      <c r="I7" s="13" t="s">
        <v>28</v>
      </c>
      <c r="J7" s="13" t="s">
        <v>16</v>
      </c>
      <c r="K7" s="15">
        <v>0</v>
      </c>
      <c r="L7" t="s">
        <v>759</v>
      </c>
      <c r="M7" s="9" t="str" cm="1">
        <f t="array" ref="M7">_xlfn.LET(_xlpm.Major,I7,_xlpm.CleanMajor,TRIM(SUBSTITUTE(SUBSTITUTE(SUBSTITUTE(SUBSTITUTE(SUBSTITUTE(SUBSTITUTE(_xlpm.Major,"Indstrl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8" spans="1:13" x14ac:dyDescent="0.75">
      <c r="A8" s="8">
        <v>77521848</v>
      </c>
      <c r="B8" s="9" t="s">
        <v>116</v>
      </c>
      <c r="C8" s="9" t="s">
        <v>564</v>
      </c>
      <c r="D8" s="9" t="s">
        <v>565</v>
      </c>
      <c r="E8" s="9" t="s">
        <v>14</v>
      </c>
      <c r="F8" s="10">
        <v>45903.618750000001</v>
      </c>
      <c r="G8" s="10"/>
      <c r="H8" s="9">
        <v>780992</v>
      </c>
      <c r="I8" s="9" t="s">
        <v>566</v>
      </c>
      <c r="J8" s="9" t="s">
        <v>20</v>
      </c>
      <c r="K8" s="11">
        <v>0</v>
      </c>
      <c r="L8" t="s">
        <v>759</v>
      </c>
      <c r="M8" s="9" t="str" cm="1">
        <f t="array" ref="M8">_xlfn.LET(_xlpm.Major,I8,_xlpm.CleanMajor,TRIM(SUBSTITUTE(SUBSTITUTE(SUBSTITUTE(SUBSTITUTE(SUBSTITUTE(SUBSTITUTE(_xlpm.Major,"Indstrl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9" spans="1:13" x14ac:dyDescent="0.75">
      <c r="A9" s="12">
        <v>77531728</v>
      </c>
      <c r="B9" s="13" t="s">
        <v>567</v>
      </c>
      <c r="C9" s="13" t="s">
        <v>568</v>
      </c>
      <c r="D9" s="13" t="s">
        <v>569</v>
      </c>
      <c r="E9" s="13" t="s">
        <v>14</v>
      </c>
      <c r="F9" s="14">
        <v>45903.699305555558</v>
      </c>
      <c r="G9" s="14"/>
      <c r="H9" s="13">
        <v>801579</v>
      </c>
      <c r="I9" s="13" t="s">
        <v>570</v>
      </c>
      <c r="J9" s="13" t="s">
        <v>126</v>
      </c>
      <c r="K9" s="15">
        <v>0</v>
      </c>
      <c r="L9" t="s">
        <v>759</v>
      </c>
      <c r="M9" s="9" t="str" cm="1">
        <f t="array" ref="M9">_xlfn.LET(_xlpm.Major,I9,_xlpm.CleanMajor,TRIM(SUBSTITUTE(SUBSTITUTE(SUBSTITUTE(SUBSTITUTE(SUBSTITUTE(SUBSTITUTE(_xlpm.Major,"Indstrl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 spans="1:13" x14ac:dyDescent="0.75">
      <c r="A10" s="8">
        <v>77532355</v>
      </c>
      <c r="B10" s="9" t="s">
        <v>37</v>
      </c>
      <c r="C10" s="9" t="s">
        <v>571</v>
      </c>
      <c r="D10" s="9" t="s">
        <v>572</v>
      </c>
      <c r="E10" s="9" t="s">
        <v>14</v>
      </c>
      <c r="F10" s="10">
        <v>45903.707638888889</v>
      </c>
      <c r="G10" s="10"/>
      <c r="H10" s="9">
        <v>802824</v>
      </c>
      <c r="I10" s="9" t="s">
        <v>518</v>
      </c>
      <c r="J10" s="9" t="s">
        <v>126</v>
      </c>
      <c r="K10" s="11">
        <v>0</v>
      </c>
      <c r="L10" t="s">
        <v>759</v>
      </c>
      <c r="M10" s="9" t="str" cm="1">
        <f t="array" ref="M10">_xlfn.LET(_xlpm.Major,I10,_xlpm.CleanMajor,TRIM(SUBSTITUTE(SUBSTITUTE(SUBSTITUTE(SUBSTITUTE(SUBSTITUTE(SUBSTITUTE(_xlpm.Major,"Indstrl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1" spans="1:13" hidden="1" x14ac:dyDescent="0.75">
      <c r="A11" s="12">
        <v>77535280</v>
      </c>
      <c r="B11" s="13" t="s">
        <v>29</v>
      </c>
      <c r="C11" s="13" t="s">
        <v>30</v>
      </c>
      <c r="D11" s="13" t="s">
        <v>31</v>
      </c>
      <c r="E11" s="13" t="s">
        <v>14</v>
      </c>
      <c r="F11" s="14">
        <v>45903.745138888888</v>
      </c>
      <c r="G11" s="14">
        <v>45930.497916666667</v>
      </c>
      <c r="H11" s="13">
        <v>756916</v>
      </c>
      <c r="I11" s="13" t="s">
        <v>24</v>
      </c>
      <c r="J11" s="13" t="s">
        <v>32</v>
      </c>
      <c r="K11" s="15">
        <v>0</v>
      </c>
      <c r="L11" t="s">
        <v>759</v>
      </c>
      <c r="M11" s="9" t="str" cm="1">
        <f t="array" ref="M11">_xlfn.LET(_xlpm.Major,I11,_xlpm.CleanMajor,TRIM(SUBSTITUTE(SUBSTITUTE(SUBSTITUTE(SUBSTITUTE(SUBSTITUTE(SUBSTITUTE(_xlpm.Major,"Indstrl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2" spans="1:13" hidden="1" x14ac:dyDescent="0.75">
      <c r="A12" s="8">
        <v>77540564</v>
      </c>
      <c r="B12" s="9" t="s">
        <v>33</v>
      </c>
      <c r="C12" s="9" t="s">
        <v>34</v>
      </c>
      <c r="D12" s="9" t="s">
        <v>35</v>
      </c>
      <c r="E12" s="9" t="s">
        <v>14</v>
      </c>
      <c r="F12" s="10">
        <v>45903.839583333334</v>
      </c>
      <c r="G12" s="10">
        <v>45930.501388888886</v>
      </c>
      <c r="H12" s="9">
        <v>439249</v>
      </c>
      <c r="I12" s="9" t="s">
        <v>36</v>
      </c>
      <c r="J12" s="9" t="s">
        <v>32</v>
      </c>
      <c r="K12" s="11">
        <v>0</v>
      </c>
      <c r="L12" t="s">
        <v>759</v>
      </c>
      <c r="M12" s="9" t="str" cm="1">
        <f t="array" ref="M12">_xlfn.LET(_xlpm.Major,I12,_xlpm.CleanMajor,TRIM(SUBSTITUTE(SUBSTITUTE(SUBSTITUTE(SUBSTITUTE(SUBSTITUTE(SUBSTITUTE(_xlpm.Major,"Indstrl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3" spans="1:13" hidden="1" x14ac:dyDescent="0.75">
      <c r="A13" s="12">
        <v>77581039</v>
      </c>
      <c r="B13" s="13" t="s">
        <v>37</v>
      </c>
      <c r="C13" s="13" t="s">
        <v>38</v>
      </c>
      <c r="D13" s="13" t="s">
        <v>39</v>
      </c>
      <c r="E13" s="13" t="s">
        <v>14</v>
      </c>
      <c r="F13" s="14">
        <v>45904.46597222222</v>
      </c>
      <c r="G13" s="14">
        <v>45930.522222222222</v>
      </c>
      <c r="H13" s="13">
        <v>812130</v>
      </c>
      <c r="I13" s="13" t="s">
        <v>15</v>
      </c>
      <c r="J13" s="13" t="s">
        <v>40</v>
      </c>
      <c r="K13" s="15">
        <v>0</v>
      </c>
      <c r="L13" t="s">
        <v>759</v>
      </c>
      <c r="M13" s="9" t="str" cm="1">
        <f t="array" ref="M13">_xlfn.LET(_xlpm.Major,I13,_xlpm.CleanMajor,TRIM(SUBSTITUTE(SUBSTITUTE(SUBSTITUTE(SUBSTITUTE(SUBSTITUTE(SUBSTITUTE(_xlpm.Major,"Indstrl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4" spans="1:13" hidden="1" x14ac:dyDescent="0.75">
      <c r="A14" s="8">
        <v>77589033</v>
      </c>
      <c r="B14" s="9" t="s">
        <v>41</v>
      </c>
      <c r="C14" s="9" t="s">
        <v>42</v>
      </c>
      <c r="D14" s="9" t="s">
        <v>43</v>
      </c>
      <c r="E14" s="9" t="s">
        <v>14</v>
      </c>
      <c r="F14" s="10">
        <v>45904.519444444442</v>
      </c>
      <c r="G14" s="10">
        <v>45930.498611111114</v>
      </c>
      <c r="H14" s="9">
        <v>762619</v>
      </c>
      <c r="I14" s="9" t="s">
        <v>15</v>
      </c>
      <c r="J14" s="9" t="s">
        <v>32</v>
      </c>
      <c r="K14" s="11">
        <v>0</v>
      </c>
      <c r="L14" t="s">
        <v>759</v>
      </c>
      <c r="M14" s="9" t="str" cm="1">
        <f t="array" ref="M14">_xlfn.LET(_xlpm.Major,I14,_xlpm.CleanMajor,TRIM(SUBSTITUTE(SUBSTITUTE(SUBSTITUTE(SUBSTITUTE(SUBSTITUTE(SUBSTITUTE(_xlpm.Major,"Indstrl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5" spans="1:13" hidden="1" x14ac:dyDescent="0.75">
      <c r="A15" s="12">
        <v>77589755</v>
      </c>
      <c r="B15" s="13" t="s">
        <v>44</v>
      </c>
      <c r="C15" s="13" t="s">
        <v>45</v>
      </c>
      <c r="D15" s="13" t="s">
        <v>46</v>
      </c>
      <c r="E15" s="13" t="s">
        <v>14</v>
      </c>
      <c r="F15" s="14">
        <v>45904.524305555555</v>
      </c>
      <c r="G15" s="14">
        <v>45930.515972222223</v>
      </c>
      <c r="H15" s="13">
        <v>741619</v>
      </c>
      <c r="I15" s="13" t="s">
        <v>15</v>
      </c>
      <c r="J15" s="13" t="s">
        <v>16</v>
      </c>
      <c r="K15" s="15">
        <v>0</v>
      </c>
      <c r="L15" t="s">
        <v>759</v>
      </c>
      <c r="M15" s="9" t="str" cm="1">
        <f t="array" ref="M15">_xlfn.LET(_xlpm.Major,I15,_xlpm.CleanMajor,TRIM(SUBSTITUTE(SUBSTITUTE(SUBSTITUTE(SUBSTITUTE(SUBSTITUTE(SUBSTITUTE(_xlpm.Major,"Indstrl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6" spans="1:13" hidden="1" x14ac:dyDescent="0.75">
      <c r="A16" s="8">
        <v>77608305</v>
      </c>
      <c r="B16" s="9" t="s">
        <v>47</v>
      </c>
      <c r="C16" s="9" t="s">
        <v>48</v>
      </c>
      <c r="D16" s="9" t="s">
        <v>49</v>
      </c>
      <c r="E16" s="9" t="s">
        <v>14</v>
      </c>
      <c r="F16" s="10">
        <v>45904.644444444442</v>
      </c>
      <c r="G16" s="10">
        <v>45930.557638888888</v>
      </c>
      <c r="H16" s="9">
        <v>785998</v>
      </c>
      <c r="I16" s="9" t="s">
        <v>3925</v>
      </c>
      <c r="J16" s="9" t="s">
        <v>50</v>
      </c>
      <c r="K16" s="11">
        <v>0</v>
      </c>
      <c r="L16" t="s">
        <v>759</v>
      </c>
      <c r="M16" s="9" t="str" cm="1">
        <f t="array" ref="M16">_xlfn.LET(_xlpm.Major,I16,_xlpm.CleanMajor,TRIM(SUBSTITUTE(SUBSTITUTE(SUBSTITUTE(SUBSTITUTE(SUBSTITUTE(SUBSTITUTE(_xlpm.Major,"Indstrl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7" spans="1:13" x14ac:dyDescent="0.75">
      <c r="A17" s="12">
        <v>77608564</v>
      </c>
      <c r="B17" s="13" t="s">
        <v>573</v>
      </c>
      <c r="C17" s="13" t="s">
        <v>574</v>
      </c>
      <c r="D17" s="13" t="s">
        <v>575</v>
      </c>
      <c r="E17" s="13" t="s">
        <v>14</v>
      </c>
      <c r="F17" s="14">
        <v>45904.647222222222</v>
      </c>
      <c r="G17" s="14"/>
      <c r="H17" s="13">
        <v>767850</v>
      </c>
      <c r="I17" s="13" t="s">
        <v>15</v>
      </c>
      <c r="J17" s="13" t="s">
        <v>322</v>
      </c>
      <c r="K17" s="15">
        <v>0</v>
      </c>
      <c r="L17" t="s">
        <v>759</v>
      </c>
      <c r="M17" s="9" t="str" cm="1">
        <f t="array" ref="M17">_xlfn.LET(_xlpm.Major,I17,_xlpm.CleanMajor,TRIM(SUBSTITUTE(SUBSTITUTE(SUBSTITUTE(SUBSTITUTE(SUBSTITUTE(SUBSTITUTE(_xlpm.Major,"Indstrl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8" spans="1:13" hidden="1" x14ac:dyDescent="0.75">
      <c r="A18" s="8">
        <v>77609937</v>
      </c>
      <c r="B18" s="9" t="s">
        <v>51</v>
      </c>
      <c r="C18" s="9" t="s">
        <v>52</v>
      </c>
      <c r="D18" s="9" t="s">
        <v>53</v>
      </c>
      <c r="E18" s="9" t="s">
        <v>14</v>
      </c>
      <c r="F18" s="10">
        <v>45904.661111111112</v>
      </c>
      <c r="G18" s="10">
        <v>45930.513888888891</v>
      </c>
      <c r="H18" s="9">
        <v>759669</v>
      </c>
      <c r="I18" s="9" t="s">
        <v>54</v>
      </c>
      <c r="J18" s="9" t="s">
        <v>32</v>
      </c>
      <c r="K18" s="11">
        <v>0</v>
      </c>
      <c r="L18" t="s">
        <v>759</v>
      </c>
      <c r="M18" s="9" t="str" cm="1">
        <f t="array" ref="M18">_xlfn.LET(_xlpm.Major,I18,_xlpm.CleanMajor,TRIM(SUBSTITUTE(SUBSTITUTE(SUBSTITUTE(SUBSTITUTE(SUBSTITUTE(SUBSTITUTE(_xlpm.Major,"Indstrl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9" spans="1:13" hidden="1" x14ac:dyDescent="0.75">
      <c r="A19" s="12">
        <v>77611241</v>
      </c>
      <c r="B19" s="13" t="s">
        <v>55</v>
      </c>
      <c r="C19" s="13" t="s">
        <v>56</v>
      </c>
      <c r="D19" s="13" t="s">
        <v>57</v>
      </c>
      <c r="E19" s="13" t="s">
        <v>14</v>
      </c>
      <c r="F19" s="14">
        <v>45904.675000000003</v>
      </c>
      <c r="G19" s="14">
        <v>45930.508333333331</v>
      </c>
      <c r="H19" s="13">
        <v>800414</v>
      </c>
      <c r="I19" s="13" t="s">
        <v>15</v>
      </c>
      <c r="J19" s="13" t="s">
        <v>40</v>
      </c>
      <c r="K19" s="15">
        <v>0</v>
      </c>
      <c r="L19" t="s">
        <v>759</v>
      </c>
      <c r="M19" s="9" t="str" cm="1">
        <f t="array" ref="M19">_xlfn.LET(_xlpm.Major,I19,_xlpm.CleanMajor,TRIM(SUBSTITUTE(SUBSTITUTE(SUBSTITUTE(SUBSTITUTE(SUBSTITUTE(SUBSTITUTE(_xlpm.Major,"Indstrl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0" spans="1:13" x14ac:dyDescent="0.75">
      <c r="A20" s="8">
        <v>77611343</v>
      </c>
      <c r="B20" s="9" t="s">
        <v>576</v>
      </c>
      <c r="C20" s="9" t="s">
        <v>577</v>
      </c>
      <c r="D20" s="9" t="s">
        <v>578</v>
      </c>
      <c r="E20" s="9" t="s">
        <v>14</v>
      </c>
      <c r="F20" s="10">
        <v>45904.676388888889</v>
      </c>
      <c r="G20" s="10"/>
      <c r="H20" s="9">
        <v>812147</v>
      </c>
      <c r="I20" s="9" t="s">
        <v>321</v>
      </c>
      <c r="J20" s="9" t="s">
        <v>322</v>
      </c>
      <c r="K20" s="11">
        <v>0</v>
      </c>
      <c r="L20" t="s">
        <v>759</v>
      </c>
      <c r="M20" s="9" t="str" cm="1">
        <f t="array" ref="M20">_xlfn.LET(_xlpm.Major,I20,_xlpm.CleanMajor,TRIM(SUBSTITUTE(SUBSTITUTE(SUBSTITUTE(SUBSTITUTE(SUBSTITUTE(SUBSTITUTE(_xlpm.Major,"Indstrl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1" spans="1:13" hidden="1" x14ac:dyDescent="0.75">
      <c r="A21" s="12">
        <v>77611764</v>
      </c>
      <c r="B21" s="13" t="s">
        <v>58</v>
      </c>
      <c r="C21" s="13" t="s">
        <v>59</v>
      </c>
      <c r="D21" s="13" t="s">
        <v>60</v>
      </c>
      <c r="E21" s="13" t="s">
        <v>14</v>
      </c>
      <c r="F21" s="14">
        <v>45904.681944444441</v>
      </c>
      <c r="G21" s="14">
        <v>45930.500694444447</v>
      </c>
      <c r="H21" s="13">
        <v>769462</v>
      </c>
      <c r="I21" s="13" t="s">
        <v>54</v>
      </c>
      <c r="J21" s="13" t="s">
        <v>50</v>
      </c>
      <c r="K21" s="15">
        <v>0</v>
      </c>
      <c r="L21" t="s">
        <v>759</v>
      </c>
      <c r="M21" s="9" t="str" cm="1">
        <f t="array" ref="M21">_xlfn.LET(_xlpm.Major,I21,_xlpm.CleanMajor,TRIM(SUBSTITUTE(SUBSTITUTE(SUBSTITUTE(SUBSTITUTE(SUBSTITUTE(SUBSTITUTE(_xlpm.Major,"Indstrl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2" spans="1:13" hidden="1" x14ac:dyDescent="0.75">
      <c r="A22" s="8">
        <v>77613246</v>
      </c>
      <c r="B22" s="9" t="s">
        <v>61</v>
      </c>
      <c r="C22" s="9" t="s">
        <v>62</v>
      </c>
      <c r="D22" s="9" t="s">
        <v>63</v>
      </c>
      <c r="E22" s="9" t="s">
        <v>14</v>
      </c>
      <c r="F22" s="10">
        <v>45904.702777777777</v>
      </c>
      <c r="G22" s="10">
        <v>45930.553472222222</v>
      </c>
      <c r="H22" s="9">
        <v>811551</v>
      </c>
      <c r="I22" s="9" t="s">
        <v>15</v>
      </c>
      <c r="J22" s="9" t="s">
        <v>40</v>
      </c>
      <c r="K22" s="11">
        <v>0</v>
      </c>
      <c r="L22" t="s">
        <v>759</v>
      </c>
      <c r="M22" s="9" t="str" cm="1">
        <f t="array" ref="M22">_xlfn.LET(_xlpm.Major,I22,_xlpm.CleanMajor,TRIM(SUBSTITUTE(SUBSTITUTE(SUBSTITUTE(SUBSTITUTE(SUBSTITUTE(SUBSTITUTE(_xlpm.Major,"Indstrl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3" spans="1:13" hidden="1" x14ac:dyDescent="0.75">
      <c r="A23" s="12">
        <v>77614853</v>
      </c>
      <c r="B23" s="13" t="s">
        <v>64</v>
      </c>
      <c r="C23" s="13" t="s">
        <v>65</v>
      </c>
      <c r="D23" s="13" t="s">
        <v>66</v>
      </c>
      <c r="E23" s="13" t="s">
        <v>14</v>
      </c>
      <c r="F23" s="14">
        <v>45904.724999999999</v>
      </c>
      <c r="G23" s="14">
        <v>45930.49722222222</v>
      </c>
      <c r="H23" s="13">
        <v>776310</v>
      </c>
      <c r="I23" s="13" t="s">
        <v>15</v>
      </c>
      <c r="J23" s="13" t="s">
        <v>32</v>
      </c>
      <c r="K23" s="15">
        <v>0</v>
      </c>
      <c r="L23" t="s">
        <v>759</v>
      </c>
      <c r="M23" s="9" t="str" cm="1">
        <f t="array" ref="M23">_xlfn.LET(_xlpm.Major,I23,_xlpm.CleanMajor,TRIM(SUBSTITUTE(SUBSTITUTE(SUBSTITUTE(SUBSTITUTE(SUBSTITUTE(SUBSTITUTE(_xlpm.Major,"Indstrl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4" spans="1:13" hidden="1" x14ac:dyDescent="0.75">
      <c r="A24" s="8">
        <v>77617931</v>
      </c>
      <c r="B24" s="9" t="s">
        <v>67</v>
      </c>
      <c r="C24" s="9" t="s">
        <v>68</v>
      </c>
      <c r="D24" s="9" t="s">
        <v>69</v>
      </c>
      <c r="E24" s="9" t="s">
        <v>14</v>
      </c>
      <c r="F24" s="10">
        <v>45904.776388888888</v>
      </c>
      <c r="G24" s="10">
        <v>45930.504861111112</v>
      </c>
      <c r="H24" s="9">
        <v>777071</v>
      </c>
      <c r="I24" s="9" t="s">
        <v>15</v>
      </c>
      <c r="J24" s="9" t="s">
        <v>32</v>
      </c>
      <c r="K24" s="11">
        <v>0</v>
      </c>
      <c r="L24" t="s">
        <v>759</v>
      </c>
      <c r="M24" s="9" t="str" cm="1">
        <f t="array" ref="M24">_xlfn.LET(_xlpm.Major,I24,_xlpm.CleanMajor,TRIM(SUBSTITUTE(SUBSTITUTE(SUBSTITUTE(SUBSTITUTE(SUBSTITUTE(SUBSTITUTE(_xlpm.Major,"Indstrl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5" spans="1:13" hidden="1" x14ac:dyDescent="0.75">
      <c r="A25" s="12">
        <v>77619375</v>
      </c>
      <c r="B25" s="13" t="s">
        <v>70</v>
      </c>
      <c r="C25" s="13" t="s">
        <v>71</v>
      </c>
      <c r="D25" s="13" t="s">
        <v>72</v>
      </c>
      <c r="E25" s="13" t="s">
        <v>14</v>
      </c>
      <c r="F25" s="14">
        <v>45904.807638888888</v>
      </c>
      <c r="G25" s="14">
        <v>45930.504861111112</v>
      </c>
      <c r="H25" s="13">
        <v>769576</v>
      </c>
      <c r="I25" s="13" t="s">
        <v>73</v>
      </c>
      <c r="J25" s="13" t="s">
        <v>40</v>
      </c>
      <c r="K25" s="15">
        <v>0</v>
      </c>
      <c r="L25" t="s">
        <v>759</v>
      </c>
      <c r="M25" s="9" t="str" cm="1">
        <f t="array" ref="M25">_xlfn.LET(_xlpm.Major,I25,_xlpm.CleanMajor,TRIM(SUBSTITUTE(SUBSTITUTE(SUBSTITUTE(SUBSTITUTE(SUBSTITUTE(SUBSTITUTE(_xlpm.Major,"Indstrl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6" spans="1:13" x14ac:dyDescent="0.75">
      <c r="A26" s="8">
        <v>77621105</v>
      </c>
      <c r="B26" s="9" t="s">
        <v>579</v>
      </c>
      <c r="C26" s="9" t="s">
        <v>580</v>
      </c>
      <c r="D26" s="9" t="s">
        <v>581</v>
      </c>
      <c r="E26" s="9" t="s">
        <v>14</v>
      </c>
      <c r="F26" s="10">
        <v>45904.851388888892</v>
      </c>
      <c r="G26" s="10"/>
      <c r="H26" s="9">
        <v>801046</v>
      </c>
      <c r="I26" s="36" t="s">
        <v>631</v>
      </c>
      <c r="J26" s="9" t="s">
        <v>126</v>
      </c>
      <c r="K26" s="11">
        <v>0</v>
      </c>
      <c r="L26" t="s">
        <v>759</v>
      </c>
      <c r="M26" s="9" t="str" cm="1">
        <f t="array" ref="M26">_xlfn.LET(_xlpm.Major,I26,_xlpm.CleanMajor,TRIM(SUBSTITUTE(SUBSTITUTE(SUBSTITUTE(SUBSTITUTE(SUBSTITUTE(SUBSTITUTE(_xlpm.Major,"Indstrl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27" spans="1:13" x14ac:dyDescent="0.75">
      <c r="A27" s="12">
        <v>77625401</v>
      </c>
      <c r="B27" s="13" t="s">
        <v>582</v>
      </c>
      <c r="C27" s="13" t="s">
        <v>583</v>
      </c>
      <c r="D27" s="13" t="s">
        <v>584</v>
      </c>
      <c r="E27" s="13" t="s">
        <v>14</v>
      </c>
      <c r="F27" s="14">
        <v>45905.166666666664</v>
      </c>
      <c r="G27" s="14"/>
      <c r="H27" s="13">
        <v>805276</v>
      </c>
      <c r="I27" s="13" t="s">
        <v>585</v>
      </c>
      <c r="J27" s="13" t="s">
        <v>32</v>
      </c>
      <c r="K27" s="15">
        <v>0</v>
      </c>
      <c r="L27" t="s">
        <v>759</v>
      </c>
      <c r="M27" s="9" t="str" cm="1">
        <f t="array" ref="M27">_xlfn.LET(_xlpm.Major,I27,_xlpm.CleanMajor,TRIM(SUBSTITUTE(SUBSTITUTE(SUBSTITUTE(SUBSTITUTE(SUBSTITUTE(SUBSTITUTE(_xlpm.Major,"Indstrl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28" spans="1:13" hidden="1" x14ac:dyDescent="0.75">
      <c r="A28" s="8">
        <v>77641356</v>
      </c>
      <c r="B28" s="9" t="s">
        <v>74</v>
      </c>
      <c r="C28" s="9" t="s">
        <v>75</v>
      </c>
      <c r="D28" s="9" t="s">
        <v>76</v>
      </c>
      <c r="E28" s="9" t="s">
        <v>14</v>
      </c>
      <c r="F28" s="10">
        <v>45905.402777777781</v>
      </c>
      <c r="G28" s="10">
        <v>45930.564583333333</v>
      </c>
      <c r="H28" s="9">
        <v>804793</v>
      </c>
      <c r="I28" s="9" t="s">
        <v>15</v>
      </c>
      <c r="J28" s="9" t="s">
        <v>32</v>
      </c>
      <c r="K28" s="11">
        <v>0</v>
      </c>
      <c r="L28" t="s">
        <v>759</v>
      </c>
      <c r="M28" s="9" t="str" cm="1">
        <f t="array" ref="M28">_xlfn.LET(_xlpm.Major,I28,_xlpm.CleanMajor,TRIM(SUBSTITUTE(SUBSTITUTE(SUBSTITUTE(SUBSTITUTE(SUBSTITUTE(SUBSTITUTE(_xlpm.Major,"Indstrl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9" spans="1:13" hidden="1" x14ac:dyDescent="0.75">
      <c r="A29" s="12">
        <v>77648273</v>
      </c>
      <c r="B29" s="13" t="s">
        <v>77</v>
      </c>
      <c r="C29" s="13" t="s">
        <v>78</v>
      </c>
      <c r="D29" s="13" t="s">
        <v>79</v>
      </c>
      <c r="E29" s="13" t="s">
        <v>14</v>
      </c>
      <c r="F29" s="14">
        <v>45905.457638888889</v>
      </c>
      <c r="G29" s="14">
        <v>45930.519444444442</v>
      </c>
      <c r="H29" s="13">
        <v>738508</v>
      </c>
      <c r="I29" s="13" t="s">
        <v>80</v>
      </c>
      <c r="J29" s="13" t="s">
        <v>32</v>
      </c>
      <c r="K29" s="15">
        <v>0</v>
      </c>
      <c r="L29" t="s">
        <v>759</v>
      </c>
      <c r="M29" s="9" t="str" cm="1">
        <f t="array" ref="M29">_xlfn.LET(_xlpm.Major,I29,_xlpm.CleanMajor,TRIM(SUBSTITUTE(SUBSTITUTE(SUBSTITUTE(SUBSTITUTE(SUBSTITUTE(SUBSTITUTE(_xlpm.Major,"Indstrl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30" spans="1:13" x14ac:dyDescent="0.75">
      <c r="A30" s="8">
        <v>77653527</v>
      </c>
      <c r="B30" s="9" t="s">
        <v>586</v>
      </c>
      <c r="C30" s="9" t="s">
        <v>404</v>
      </c>
      <c r="D30" s="9" t="s">
        <v>587</v>
      </c>
      <c r="E30" s="9" t="s">
        <v>14</v>
      </c>
      <c r="F30" s="10">
        <v>45905.500694444447</v>
      </c>
      <c r="G30" s="10"/>
      <c r="H30" s="9">
        <v>759582</v>
      </c>
      <c r="I30" s="9" t="s">
        <v>54</v>
      </c>
      <c r="J30" s="9" t="s">
        <v>16</v>
      </c>
      <c r="K30" s="11">
        <v>0</v>
      </c>
      <c r="L30" t="s">
        <v>759</v>
      </c>
      <c r="M30" s="9" t="str" cm="1">
        <f t="array" ref="M30">_xlfn.LET(_xlpm.Major,I30,_xlpm.CleanMajor,TRIM(SUBSTITUTE(SUBSTITUTE(SUBSTITUTE(SUBSTITUTE(SUBSTITUTE(SUBSTITUTE(_xlpm.Major,"Indstrl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31" spans="1:13" hidden="1" x14ac:dyDescent="0.75">
      <c r="A31" s="12">
        <v>77658405</v>
      </c>
      <c r="B31" s="13" t="s">
        <v>81</v>
      </c>
      <c r="C31" s="13" t="s">
        <v>82</v>
      </c>
      <c r="D31" s="13" t="s">
        <v>83</v>
      </c>
      <c r="E31" s="13" t="s">
        <v>14</v>
      </c>
      <c r="F31" s="14">
        <v>45905.554861111108</v>
      </c>
      <c r="G31" s="14">
        <v>45930.500694444447</v>
      </c>
      <c r="H31" s="13">
        <v>781819</v>
      </c>
      <c r="I31" s="13" t="s">
        <v>24</v>
      </c>
      <c r="J31" s="13" t="s">
        <v>50</v>
      </c>
      <c r="K31" s="15">
        <v>0</v>
      </c>
      <c r="L31" t="s">
        <v>759</v>
      </c>
      <c r="M31" s="9" t="str" cm="1">
        <f t="array" ref="M31">_xlfn.LET(_xlpm.Major,I31,_xlpm.CleanMajor,TRIM(SUBSTITUTE(SUBSTITUTE(SUBSTITUTE(SUBSTITUTE(SUBSTITUTE(SUBSTITUTE(_xlpm.Major,"Indstrl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32" spans="1:13" x14ac:dyDescent="0.75">
      <c r="A32" s="8">
        <v>77663431</v>
      </c>
      <c r="B32" s="9" t="s">
        <v>84</v>
      </c>
      <c r="C32" s="9" t="s">
        <v>588</v>
      </c>
      <c r="D32" s="9" t="s">
        <v>589</v>
      </c>
      <c r="E32" s="9" t="s">
        <v>14</v>
      </c>
      <c r="F32" s="10">
        <v>45905.636111111111</v>
      </c>
      <c r="G32" s="10"/>
      <c r="H32" s="9">
        <v>774600</v>
      </c>
      <c r="I32" s="9" t="s">
        <v>54</v>
      </c>
      <c r="J32" s="9" t="s">
        <v>20</v>
      </c>
      <c r="K32" s="11">
        <v>0</v>
      </c>
      <c r="L32" t="s">
        <v>759</v>
      </c>
      <c r="M32" s="9" t="str" cm="1">
        <f t="array" ref="M32">_xlfn.LET(_xlpm.Major,I32,_xlpm.CleanMajor,TRIM(SUBSTITUTE(SUBSTITUTE(SUBSTITUTE(SUBSTITUTE(SUBSTITUTE(SUBSTITUTE(_xlpm.Major,"Indstrl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33" spans="1:13" hidden="1" x14ac:dyDescent="0.75">
      <c r="A33" s="12">
        <v>77680691</v>
      </c>
      <c r="B33" s="13" t="s">
        <v>84</v>
      </c>
      <c r="C33" s="13" t="s">
        <v>85</v>
      </c>
      <c r="D33" s="13" t="s">
        <v>86</v>
      </c>
      <c r="E33" s="13" t="s">
        <v>14</v>
      </c>
      <c r="F33" s="14">
        <v>45906.674305555556</v>
      </c>
      <c r="G33" s="14">
        <v>45930.499305555553</v>
      </c>
      <c r="H33" s="13">
        <v>765004</v>
      </c>
      <c r="I33" s="13" t="s">
        <v>15</v>
      </c>
      <c r="J33" s="13" t="s">
        <v>32</v>
      </c>
      <c r="K33" s="15">
        <v>0</v>
      </c>
      <c r="L33" t="s">
        <v>759</v>
      </c>
      <c r="M33" s="9" t="str" cm="1">
        <f t="array" ref="M33">_xlfn.LET(_xlpm.Major,I33,_xlpm.CleanMajor,TRIM(SUBSTITUTE(SUBSTITUTE(SUBSTITUTE(SUBSTITUTE(SUBSTITUTE(SUBSTITUTE(_xlpm.Major,"Indstrl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34" spans="1:13" x14ac:dyDescent="0.75">
      <c r="A34" s="8">
        <v>77680849</v>
      </c>
      <c r="B34" s="9" t="s">
        <v>590</v>
      </c>
      <c r="C34" s="9" t="s">
        <v>591</v>
      </c>
      <c r="D34" s="9" t="s">
        <v>592</v>
      </c>
      <c r="E34" s="9" t="s">
        <v>14</v>
      </c>
      <c r="F34" s="10">
        <v>45906.683333333334</v>
      </c>
      <c r="G34" s="10"/>
      <c r="H34" s="9">
        <v>809800</v>
      </c>
      <c r="I34" s="9" t="s">
        <v>15</v>
      </c>
      <c r="J34" s="9" t="s">
        <v>40</v>
      </c>
      <c r="K34" s="11">
        <v>0</v>
      </c>
      <c r="L34" t="s">
        <v>759</v>
      </c>
      <c r="M34" s="9" t="str" cm="1">
        <f t="array" ref="M34">_xlfn.LET(_xlpm.Major,I34,_xlpm.CleanMajor,TRIM(SUBSTITUTE(SUBSTITUTE(SUBSTITUTE(SUBSTITUTE(SUBSTITUTE(SUBSTITUTE(_xlpm.Major,"Indstrl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35" spans="1:13" hidden="1" x14ac:dyDescent="0.75">
      <c r="A35" s="12">
        <v>77681152</v>
      </c>
      <c r="B35" s="13" t="s">
        <v>87</v>
      </c>
      <c r="C35" s="13" t="s">
        <v>88</v>
      </c>
      <c r="D35" s="13" t="s">
        <v>89</v>
      </c>
      <c r="E35" s="13" t="s">
        <v>14</v>
      </c>
      <c r="F35" s="14">
        <v>45906.701388888891</v>
      </c>
      <c r="G35" s="14">
        <v>45930.520833333336</v>
      </c>
      <c r="H35" s="13">
        <v>794185</v>
      </c>
      <c r="I35" s="13" t="s">
        <v>54</v>
      </c>
      <c r="J35" s="13" t="s">
        <v>40</v>
      </c>
      <c r="K35" s="15">
        <v>0</v>
      </c>
      <c r="L35" t="s">
        <v>759</v>
      </c>
      <c r="M35" s="9" t="str" cm="1">
        <f t="array" ref="M35">_xlfn.LET(_xlpm.Major,I35,_xlpm.CleanMajor,TRIM(SUBSTITUTE(SUBSTITUTE(SUBSTITUTE(SUBSTITUTE(SUBSTITUTE(SUBSTITUTE(_xlpm.Major,"Indstrl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36" spans="1:13" x14ac:dyDescent="0.75">
      <c r="A36" s="8">
        <v>77704259</v>
      </c>
      <c r="B36" s="9" t="s">
        <v>593</v>
      </c>
      <c r="C36" s="9" t="s">
        <v>594</v>
      </c>
      <c r="D36" s="9" t="s">
        <v>595</v>
      </c>
      <c r="E36" s="9" t="s">
        <v>14</v>
      </c>
      <c r="F36" s="10">
        <v>45907.763194444444</v>
      </c>
      <c r="G36" s="10"/>
      <c r="H36" s="9">
        <v>811672</v>
      </c>
      <c r="I36" s="9" t="s">
        <v>15</v>
      </c>
      <c r="J36" s="9" t="s">
        <v>322</v>
      </c>
      <c r="K36" s="11">
        <v>0</v>
      </c>
      <c r="L36" t="s">
        <v>759</v>
      </c>
      <c r="M36" s="9" t="str" cm="1">
        <f t="array" ref="M36">_xlfn.LET(_xlpm.Major,I36,_xlpm.CleanMajor,TRIM(SUBSTITUTE(SUBSTITUTE(SUBSTITUTE(SUBSTITUTE(SUBSTITUTE(SUBSTITUTE(_xlpm.Major,"Indstrl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37" spans="1:13" x14ac:dyDescent="0.75">
      <c r="A37" s="12">
        <v>77726476</v>
      </c>
      <c r="B37" s="13" t="s">
        <v>596</v>
      </c>
      <c r="C37" s="13" t="s">
        <v>597</v>
      </c>
      <c r="D37" s="13" t="s">
        <v>598</v>
      </c>
      <c r="E37" s="13" t="s">
        <v>14</v>
      </c>
      <c r="F37" s="14">
        <v>45908.353472222225</v>
      </c>
      <c r="G37" s="14"/>
      <c r="H37" s="13">
        <v>806222</v>
      </c>
      <c r="I37" s="13" t="s">
        <v>15</v>
      </c>
      <c r="J37" s="13" t="s">
        <v>20</v>
      </c>
      <c r="K37" s="15">
        <v>0</v>
      </c>
      <c r="L37" t="s">
        <v>759</v>
      </c>
      <c r="M37" s="9" t="str" cm="1">
        <f t="array" ref="M37">_xlfn.LET(_xlpm.Major,I37,_xlpm.CleanMajor,TRIM(SUBSTITUTE(SUBSTITUTE(SUBSTITUTE(SUBSTITUTE(SUBSTITUTE(SUBSTITUTE(_xlpm.Major,"Indstrl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38" spans="1:13" x14ac:dyDescent="0.75">
      <c r="A38" s="8">
        <v>77728657</v>
      </c>
      <c r="B38" s="9" t="s">
        <v>599</v>
      </c>
      <c r="C38" s="9" t="s">
        <v>600</v>
      </c>
      <c r="D38" s="9" t="s">
        <v>601</v>
      </c>
      <c r="E38" s="9" t="s">
        <v>14</v>
      </c>
      <c r="F38" s="10">
        <v>45908.365972222222</v>
      </c>
      <c r="G38" s="10"/>
      <c r="H38" s="9">
        <v>729637</v>
      </c>
      <c r="I38" s="9" t="s">
        <v>15</v>
      </c>
      <c r="J38" s="9" t="s">
        <v>40</v>
      </c>
      <c r="K38" s="11">
        <v>0</v>
      </c>
      <c r="L38" t="s">
        <v>759</v>
      </c>
      <c r="M38" s="9" t="str" cm="1">
        <f t="array" ref="M38">_xlfn.LET(_xlpm.Major,I38,_xlpm.CleanMajor,TRIM(SUBSTITUTE(SUBSTITUTE(SUBSTITUTE(SUBSTITUTE(SUBSTITUTE(SUBSTITUTE(_xlpm.Major,"Indstrl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39" spans="1:13" hidden="1" x14ac:dyDescent="0.75">
      <c r="A39" s="12">
        <v>77773481</v>
      </c>
      <c r="B39" s="13" t="s">
        <v>90</v>
      </c>
      <c r="C39" s="13" t="s">
        <v>91</v>
      </c>
      <c r="D39" s="13" t="s">
        <v>92</v>
      </c>
      <c r="E39" s="13" t="s">
        <v>14</v>
      </c>
      <c r="F39" s="14">
        <v>45908.647916666669</v>
      </c>
      <c r="G39" s="14">
        <v>45930.554861111108</v>
      </c>
      <c r="H39" s="13">
        <v>803041</v>
      </c>
      <c r="I39" s="13" t="s">
        <v>80</v>
      </c>
      <c r="J39" s="13" t="s">
        <v>50</v>
      </c>
      <c r="K39" s="15">
        <v>0</v>
      </c>
      <c r="L39" t="s">
        <v>759</v>
      </c>
      <c r="M39" s="9" t="str" cm="1">
        <f t="array" ref="M39">_xlfn.LET(_xlpm.Major,I39,_xlpm.CleanMajor,TRIM(SUBSTITUTE(SUBSTITUTE(SUBSTITUTE(SUBSTITUTE(SUBSTITUTE(SUBSTITUTE(_xlpm.Major,"Indstrl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40" spans="1:13" hidden="1" x14ac:dyDescent="0.75">
      <c r="A40" s="8">
        <v>77780997</v>
      </c>
      <c r="B40" s="9" t="s">
        <v>93</v>
      </c>
      <c r="C40" s="9" t="s">
        <v>94</v>
      </c>
      <c r="D40" s="9" t="s">
        <v>95</v>
      </c>
      <c r="E40" s="9" t="s">
        <v>14</v>
      </c>
      <c r="F40" s="10">
        <v>45908.73333333333</v>
      </c>
      <c r="G40" s="10">
        <v>45930.497916666667</v>
      </c>
      <c r="H40" s="9">
        <v>769126</v>
      </c>
      <c r="I40" s="9" t="s">
        <v>54</v>
      </c>
      <c r="J40" s="9" t="s">
        <v>16</v>
      </c>
      <c r="K40" s="11">
        <v>0</v>
      </c>
      <c r="L40" t="s">
        <v>759</v>
      </c>
      <c r="M40" s="9" t="str" cm="1">
        <f t="array" ref="M40">_xlfn.LET(_xlpm.Major,I40,_xlpm.CleanMajor,TRIM(SUBSTITUTE(SUBSTITUTE(SUBSTITUTE(SUBSTITUTE(SUBSTITUTE(SUBSTITUTE(_xlpm.Major,"Indstrl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41" spans="1:13" x14ac:dyDescent="0.75">
      <c r="A41" s="12">
        <v>77787020</v>
      </c>
      <c r="B41" s="13" t="s">
        <v>74</v>
      </c>
      <c r="C41" s="13" t="s">
        <v>602</v>
      </c>
      <c r="D41" s="13" t="s">
        <v>603</v>
      </c>
      <c r="E41" s="13" t="s">
        <v>14</v>
      </c>
      <c r="F41" s="14">
        <v>45908.813194444447</v>
      </c>
      <c r="G41" s="14"/>
      <c r="H41" s="13">
        <v>796384</v>
      </c>
      <c r="I41" s="13" t="s">
        <v>553</v>
      </c>
      <c r="J41" s="13" t="s">
        <v>40</v>
      </c>
      <c r="K41" s="15">
        <v>0</v>
      </c>
      <c r="L41" t="s">
        <v>759</v>
      </c>
      <c r="M41" s="9" t="str" cm="1">
        <f t="array" ref="M41">_xlfn.LET(_xlpm.Major,I41,_xlpm.CleanMajor,TRIM(SUBSTITUTE(SUBSTITUTE(SUBSTITUTE(SUBSTITUTE(SUBSTITUTE(SUBSTITUTE(_xlpm.Major,"Indstrl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42" spans="1:13" x14ac:dyDescent="0.75">
      <c r="A42" s="8">
        <v>77820547</v>
      </c>
      <c r="B42" s="9" t="s">
        <v>604</v>
      </c>
      <c r="C42" s="9" t="s">
        <v>605</v>
      </c>
      <c r="D42" s="9" t="s">
        <v>606</v>
      </c>
      <c r="E42" s="9" t="s">
        <v>14</v>
      </c>
      <c r="F42" s="10">
        <v>45909.393750000003</v>
      </c>
      <c r="G42" s="10"/>
      <c r="H42" s="9">
        <v>794777</v>
      </c>
      <c r="I42" s="9" t="s">
        <v>54</v>
      </c>
      <c r="J42" s="9" t="s">
        <v>20</v>
      </c>
      <c r="K42" s="11">
        <v>0</v>
      </c>
      <c r="L42" t="s">
        <v>759</v>
      </c>
      <c r="M42" s="9" t="str" cm="1">
        <f t="array" ref="M42">_xlfn.LET(_xlpm.Major,I42,_xlpm.CleanMajor,TRIM(SUBSTITUTE(SUBSTITUTE(SUBSTITUTE(SUBSTITUTE(SUBSTITUTE(SUBSTITUTE(_xlpm.Major,"Indstrl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43" spans="1:13" x14ac:dyDescent="0.75">
      <c r="A43" s="12">
        <v>77828814</v>
      </c>
      <c r="B43" s="13" t="s">
        <v>607</v>
      </c>
      <c r="C43" s="13" t="s">
        <v>608</v>
      </c>
      <c r="D43" s="13" t="s">
        <v>609</v>
      </c>
      <c r="E43" s="13" t="s">
        <v>14</v>
      </c>
      <c r="F43" s="14">
        <v>45909.425000000003</v>
      </c>
      <c r="G43" s="14"/>
      <c r="H43" s="13">
        <v>777878</v>
      </c>
      <c r="I43" s="13" t="s">
        <v>166</v>
      </c>
      <c r="J43" s="13" t="s">
        <v>20</v>
      </c>
      <c r="K43" s="15">
        <v>0</v>
      </c>
      <c r="L43" t="s">
        <v>759</v>
      </c>
      <c r="M43" s="9" t="str" cm="1">
        <f t="array" ref="M43">_xlfn.LET(_xlpm.Major,I43,_xlpm.CleanMajor,TRIM(SUBSTITUTE(SUBSTITUTE(SUBSTITUTE(SUBSTITUTE(SUBSTITUTE(SUBSTITUTE(_xlpm.Major,"Indstrl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44" spans="1:13" hidden="1" x14ac:dyDescent="0.75">
      <c r="A44" s="8">
        <v>77830197</v>
      </c>
      <c r="B44" s="9" t="s">
        <v>74</v>
      </c>
      <c r="C44" s="9" t="s">
        <v>96</v>
      </c>
      <c r="D44" s="9" t="s">
        <v>97</v>
      </c>
      <c r="E44" s="9" t="s">
        <v>14</v>
      </c>
      <c r="F44" s="10">
        <v>45909.430555555555</v>
      </c>
      <c r="G44" s="10">
        <v>45930.522222222222</v>
      </c>
      <c r="H44" s="9">
        <v>809785</v>
      </c>
      <c r="I44" s="9" t="s">
        <v>15</v>
      </c>
      <c r="J44" s="9" t="s">
        <v>20</v>
      </c>
      <c r="K44" s="11">
        <v>0</v>
      </c>
      <c r="L44" t="s">
        <v>759</v>
      </c>
      <c r="M44" s="9" t="str" cm="1">
        <f t="array" ref="M44">_xlfn.LET(_xlpm.Major,I44,_xlpm.CleanMajor,TRIM(SUBSTITUTE(SUBSTITUTE(SUBSTITUTE(SUBSTITUTE(SUBSTITUTE(SUBSTITUTE(_xlpm.Major,"Indstrl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45" spans="1:13" x14ac:dyDescent="0.75">
      <c r="A45" s="12">
        <v>77832668</v>
      </c>
      <c r="B45" s="13" t="s">
        <v>610</v>
      </c>
      <c r="C45" s="13" t="s">
        <v>611</v>
      </c>
      <c r="D45" s="13" t="s">
        <v>612</v>
      </c>
      <c r="E45" s="13" t="s">
        <v>14</v>
      </c>
      <c r="F45" s="14">
        <v>45909.44027777778</v>
      </c>
      <c r="G45" s="14"/>
      <c r="H45" s="13">
        <v>807738</v>
      </c>
      <c r="I45" s="13" t="s">
        <v>15</v>
      </c>
      <c r="J45" s="13" t="s">
        <v>50</v>
      </c>
      <c r="K45" s="15">
        <v>0</v>
      </c>
      <c r="L45" t="s">
        <v>759</v>
      </c>
      <c r="M45" s="9" t="str" cm="1">
        <f t="array" ref="M45">_xlfn.LET(_xlpm.Major,I45,_xlpm.CleanMajor,TRIM(SUBSTITUTE(SUBSTITUTE(SUBSTITUTE(SUBSTITUTE(SUBSTITUTE(SUBSTITUTE(_xlpm.Major,"Indstrl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46" spans="1:13" hidden="1" x14ac:dyDescent="0.75">
      <c r="A46" s="8">
        <v>77843025</v>
      </c>
      <c r="B46" s="9" t="s">
        <v>98</v>
      </c>
      <c r="C46" s="9" t="s">
        <v>99</v>
      </c>
      <c r="D46" s="9" t="s">
        <v>100</v>
      </c>
      <c r="E46" s="9" t="s">
        <v>14</v>
      </c>
      <c r="F46" s="10">
        <v>45909.481944444444</v>
      </c>
      <c r="G46" s="10">
        <v>45930.508333333331</v>
      </c>
      <c r="H46" s="9">
        <v>770590</v>
      </c>
      <c r="I46" s="9" t="s">
        <v>24</v>
      </c>
      <c r="J46" s="9" t="s">
        <v>20</v>
      </c>
      <c r="K46" s="11">
        <v>0</v>
      </c>
      <c r="L46" t="s">
        <v>759</v>
      </c>
      <c r="M46" s="9" t="str" cm="1">
        <f t="array" ref="M46">_xlfn.LET(_xlpm.Major,I46,_xlpm.CleanMajor,TRIM(SUBSTITUTE(SUBSTITUTE(SUBSTITUTE(SUBSTITUTE(SUBSTITUTE(SUBSTITUTE(_xlpm.Major,"Indstrl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47" spans="1:13" hidden="1" x14ac:dyDescent="0.75">
      <c r="A47" s="12">
        <v>77857639</v>
      </c>
      <c r="B47" s="13" t="s">
        <v>101</v>
      </c>
      <c r="C47" s="13" t="s">
        <v>102</v>
      </c>
      <c r="D47" s="13" t="s">
        <v>103</v>
      </c>
      <c r="E47" s="13" t="s">
        <v>14</v>
      </c>
      <c r="F47" s="14">
        <v>45909.55972222222</v>
      </c>
      <c r="G47" s="14">
        <v>45930.498611111114</v>
      </c>
      <c r="H47" s="13">
        <v>775250</v>
      </c>
      <c r="I47" s="13" t="s">
        <v>15</v>
      </c>
      <c r="J47" s="13" t="s">
        <v>20</v>
      </c>
      <c r="K47" s="15">
        <v>0</v>
      </c>
      <c r="L47" t="s">
        <v>759</v>
      </c>
      <c r="M47" s="9" t="str" cm="1">
        <f t="array" ref="M47">_xlfn.LET(_xlpm.Major,I47,_xlpm.CleanMajor,TRIM(SUBSTITUTE(SUBSTITUTE(SUBSTITUTE(SUBSTITUTE(SUBSTITUTE(SUBSTITUTE(_xlpm.Major,"Indstrl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48" spans="1:13" x14ac:dyDescent="0.75">
      <c r="A48" s="8">
        <v>77876894</v>
      </c>
      <c r="B48" s="9" t="s">
        <v>522</v>
      </c>
      <c r="C48" s="9" t="s">
        <v>613</v>
      </c>
      <c r="D48" s="9" t="s">
        <v>614</v>
      </c>
      <c r="E48" s="9" t="s">
        <v>14</v>
      </c>
      <c r="F48" s="10">
        <v>45909.6875</v>
      </c>
      <c r="G48" s="10"/>
      <c r="H48" s="9">
        <v>797939</v>
      </c>
      <c r="I48" s="9" t="s">
        <v>518</v>
      </c>
      <c r="J48" s="9" t="s">
        <v>50</v>
      </c>
      <c r="K48" s="11">
        <v>0</v>
      </c>
      <c r="L48" t="s">
        <v>759</v>
      </c>
      <c r="M48" s="9" t="str" cm="1">
        <f t="array" ref="M48">_xlfn.LET(_xlpm.Major,I48,_xlpm.CleanMajor,TRIM(SUBSTITUTE(SUBSTITUTE(SUBSTITUTE(SUBSTITUTE(SUBSTITUTE(SUBSTITUTE(_xlpm.Major,"Indstrl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49" spans="1:13" hidden="1" x14ac:dyDescent="0.75">
      <c r="A49" s="12">
        <v>77955631</v>
      </c>
      <c r="B49" s="13" t="s">
        <v>104</v>
      </c>
      <c r="C49" s="13" t="s">
        <v>105</v>
      </c>
      <c r="D49" s="13" t="s">
        <v>106</v>
      </c>
      <c r="E49" s="13" t="s">
        <v>14</v>
      </c>
      <c r="F49" s="14">
        <v>45910.53125</v>
      </c>
      <c r="G49" s="14">
        <v>45930.508333333331</v>
      </c>
      <c r="H49" s="13">
        <v>778780</v>
      </c>
      <c r="I49" s="13" t="s">
        <v>15</v>
      </c>
      <c r="J49" s="13" t="s">
        <v>20</v>
      </c>
      <c r="K49" s="15">
        <v>0</v>
      </c>
      <c r="L49" t="s">
        <v>759</v>
      </c>
      <c r="M49" s="9" t="str" cm="1">
        <f t="array" ref="M49">_xlfn.LET(_xlpm.Major,I49,_xlpm.CleanMajor,TRIM(SUBSTITUTE(SUBSTITUTE(SUBSTITUTE(SUBSTITUTE(SUBSTITUTE(SUBSTITUTE(_xlpm.Major,"Indstrl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50" spans="1:13" hidden="1" x14ac:dyDescent="0.75">
      <c r="A50" s="8">
        <v>77955633</v>
      </c>
      <c r="B50" s="9" t="s">
        <v>107</v>
      </c>
      <c r="C50" s="9" t="s">
        <v>108</v>
      </c>
      <c r="D50" s="9" t="s">
        <v>109</v>
      </c>
      <c r="E50" s="9" t="s">
        <v>14</v>
      </c>
      <c r="F50" s="10">
        <v>45910.53125</v>
      </c>
      <c r="G50" s="10">
        <v>45930.518055555556</v>
      </c>
      <c r="H50" s="9">
        <v>775270</v>
      </c>
      <c r="I50" s="9" t="s">
        <v>80</v>
      </c>
      <c r="J50" s="9" t="s">
        <v>20</v>
      </c>
      <c r="K50" s="11">
        <v>0</v>
      </c>
      <c r="L50" t="s">
        <v>759</v>
      </c>
      <c r="M50" s="9" t="str" cm="1">
        <f t="array" ref="M50">_xlfn.LET(_xlpm.Major,I50,_xlpm.CleanMajor,TRIM(SUBSTITUTE(SUBSTITUTE(SUBSTITUTE(SUBSTITUTE(SUBSTITUTE(SUBSTITUTE(_xlpm.Major,"Indstrl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51" spans="1:13" hidden="1" x14ac:dyDescent="0.75">
      <c r="A51" s="12">
        <v>77955650</v>
      </c>
      <c r="B51" s="13" t="s">
        <v>110</v>
      </c>
      <c r="C51" s="13" t="s">
        <v>111</v>
      </c>
      <c r="D51" s="13" t="s">
        <v>112</v>
      </c>
      <c r="E51" s="13" t="s">
        <v>14</v>
      </c>
      <c r="F51" s="14">
        <v>45910.53125</v>
      </c>
      <c r="G51" s="14">
        <v>45930.512499999997</v>
      </c>
      <c r="H51" s="13">
        <v>770718</v>
      </c>
      <c r="I51" s="13" t="s">
        <v>80</v>
      </c>
      <c r="J51" s="13" t="s">
        <v>20</v>
      </c>
      <c r="K51" s="15">
        <v>0</v>
      </c>
      <c r="L51" t="s">
        <v>759</v>
      </c>
      <c r="M51" s="9" t="str" cm="1">
        <f t="array" ref="M51">_xlfn.LET(_xlpm.Major,I51,_xlpm.CleanMajor,TRIM(SUBSTITUTE(SUBSTITUTE(SUBSTITUTE(SUBSTITUTE(SUBSTITUTE(SUBSTITUTE(_xlpm.Major,"Indstrl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52" spans="1:13" hidden="1" x14ac:dyDescent="0.75">
      <c r="A52" s="8">
        <v>77978110</v>
      </c>
      <c r="B52" s="9" t="s">
        <v>113</v>
      </c>
      <c r="C52" s="9" t="s">
        <v>114</v>
      </c>
      <c r="D52" s="9" t="s">
        <v>115</v>
      </c>
      <c r="E52" s="9" t="s">
        <v>14</v>
      </c>
      <c r="F52" s="10">
        <v>45910.67083333333</v>
      </c>
      <c r="G52" s="10">
        <v>45930.504861111112</v>
      </c>
      <c r="H52" s="9">
        <v>783574</v>
      </c>
      <c r="I52" s="9" t="s">
        <v>15</v>
      </c>
      <c r="J52" s="9" t="s">
        <v>32</v>
      </c>
      <c r="K52" s="11">
        <v>0</v>
      </c>
      <c r="L52" t="s">
        <v>759</v>
      </c>
      <c r="M52" s="9" t="str" cm="1">
        <f t="array" ref="M52">_xlfn.LET(_xlpm.Major,I52,_xlpm.CleanMajor,TRIM(SUBSTITUTE(SUBSTITUTE(SUBSTITUTE(SUBSTITUTE(SUBSTITUTE(SUBSTITUTE(_xlpm.Major,"Indstrl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53" spans="1:13" hidden="1" x14ac:dyDescent="0.75">
      <c r="A53" s="12">
        <v>77979970</v>
      </c>
      <c r="B53" s="13" t="s">
        <v>116</v>
      </c>
      <c r="C53" s="13" t="s">
        <v>117</v>
      </c>
      <c r="D53" s="13" t="s">
        <v>118</v>
      </c>
      <c r="E53" s="13" t="s">
        <v>14</v>
      </c>
      <c r="F53" s="14">
        <v>45910.693749999999</v>
      </c>
      <c r="G53" s="14">
        <v>45930.497916666667</v>
      </c>
      <c r="H53" s="13">
        <v>790833</v>
      </c>
      <c r="I53" s="13" t="s">
        <v>54</v>
      </c>
      <c r="J53" s="13" t="s">
        <v>32</v>
      </c>
      <c r="K53" s="15">
        <v>0</v>
      </c>
      <c r="L53" t="s">
        <v>759</v>
      </c>
      <c r="M53" s="9" t="str" cm="1">
        <f t="array" ref="M53">_xlfn.LET(_xlpm.Major,I53,_xlpm.CleanMajor,TRIM(SUBSTITUTE(SUBSTITUTE(SUBSTITUTE(SUBSTITUTE(SUBSTITUTE(SUBSTITUTE(_xlpm.Major,"Indstrl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54" spans="1:13" hidden="1" x14ac:dyDescent="0.75">
      <c r="A54" s="8">
        <v>78015084</v>
      </c>
      <c r="B54" s="9" t="s">
        <v>119</v>
      </c>
      <c r="C54" s="9" t="s">
        <v>120</v>
      </c>
      <c r="D54" s="9" t="s">
        <v>121</v>
      </c>
      <c r="E54" s="9" t="s">
        <v>14</v>
      </c>
      <c r="F54" s="10">
        <v>45911.400694444441</v>
      </c>
      <c r="G54" s="10">
        <v>45930.5</v>
      </c>
      <c r="H54" s="9">
        <v>784228</v>
      </c>
      <c r="I54" s="9" t="s">
        <v>122</v>
      </c>
      <c r="J54" s="9" t="s">
        <v>50</v>
      </c>
      <c r="K54" s="11">
        <v>0</v>
      </c>
      <c r="L54" t="s">
        <v>759</v>
      </c>
      <c r="M54" s="9" t="str" cm="1">
        <f t="array" ref="M54">_xlfn.LET(_xlpm.Major,I54,_xlpm.CleanMajor,TRIM(SUBSTITUTE(SUBSTITUTE(SUBSTITUTE(SUBSTITUTE(SUBSTITUTE(SUBSTITUTE(_xlpm.Major,"Indstrl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55" spans="1:13" hidden="1" x14ac:dyDescent="0.75">
      <c r="A55" s="12">
        <v>78018781</v>
      </c>
      <c r="B55" s="13" t="s">
        <v>123</v>
      </c>
      <c r="C55" s="13" t="s">
        <v>124</v>
      </c>
      <c r="D55" s="13" t="s">
        <v>125</v>
      </c>
      <c r="E55" s="13" t="s">
        <v>14</v>
      </c>
      <c r="F55" s="14">
        <v>45911.419444444444</v>
      </c>
      <c r="G55" s="14">
        <v>45930.498611111114</v>
      </c>
      <c r="H55" s="13">
        <v>809109</v>
      </c>
      <c r="I55" s="13" t="s">
        <v>15</v>
      </c>
      <c r="J55" s="13" t="s">
        <v>126</v>
      </c>
      <c r="K55" s="15">
        <v>0</v>
      </c>
      <c r="L55" t="s">
        <v>759</v>
      </c>
      <c r="M55" s="9" t="str" cm="1">
        <f t="array" ref="M55">_xlfn.LET(_xlpm.Major,I55,_xlpm.CleanMajor,TRIM(SUBSTITUTE(SUBSTITUTE(SUBSTITUTE(SUBSTITUTE(SUBSTITUTE(SUBSTITUTE(_xlpm.Major,"Indstrl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56" spans="1:13" x14ac:dyDescent="0.75">
      <c r="A56" s="8">
        <v>78019909</v>
      </c>
      <c r="B56" s="9" t="s">
        <v>615</v>
      </c>
      <c r="C56" s="9" t="s">
        <v>616</v>
      </c>
      <c r="D56" s="9" t="s">
        <v>617</v>
      </c>
      <c r="E56" s="9" t="s">
        <v>14</v>
      </c>
      <c r="F56" s="10">
        <v>45911.425000000003</v>
      </c>
      <c r="G56" s="10"/>
      <c r="H56" s="9">
        <v>804760</v>
      </c>
      <c r="I56" s="9" t="s">
        <v>618</v>
      </c>
      <c r="J56" s="9" t="s">
        <v>32</v>
      </c>
      <c r="K56" s="11">
        <v>0</v>
      </c>
      <c r="L56" t="s">
        <v>759</v>
      </c>
      <c r="M56" s="9" t="str" cm="1">
        <f t="array" ref="M56">_xlfn.LET(_xlpm.Major,I56,_xlpm.CleanMajor,TRIM(SUBSTITUTE(SUBSTITUTE(SUBSTITUTE(SUBSTITUTE(SUBSTITUTE(SUBSTITUTE(_xlpm.Major,"Indstrl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57" spans="1:13" x14ac:dyDescent="0.75">
      <c r="A57" s="12">
        <v>78056051</v>
      </c>
      <c r="B57" s="13" t="s">
        <v>619</v>
      </c>
      <c r="C57" s="13" t="s">
        <v>620</v>
      </c>
      <c r="D57" s="13" t="s">
        <v>621</v>
      </c>
      <c r="E57" s="13" t="s">
        <v>14</v>
      </c>
      <c r="F57" s="14">
        <v>45911.667361111111</v>
      </c>
      <c r="G57" s="14"/>
      <c r="H57" s="13">
        <v>757880</v>
      </c>
      <c r="I57" s="13" t="s">
        <v>534</v>
      </c>
      <c r="J57" s="13" t="s">
        <v>32</v>
      </c>
      <c r="K57" s="15">
        <v>0</v>
      </c>
      <c r="L57" t="s">
        <v>759</v>
      </c>
      <c r="M57" s="9" t="str" cm="1">
        <f t="array" ref="M57">_xlfn.LET(_xlpm.Major,I57,_xlpm.CleanMajor,TRIM(SUBSTITUTE(SUBSTITUTE(SUBSTITUTE(SUBSTITUTE(SUBSTITUTE(SUBSTITUTE(_xlpm.Major,"Indstrl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58" spans="1:13" x14ac:dyDescent="0.75">
      <c r="A58" s="8">
        <v>78056894</v>
      </c>
      <c r="B58" s="9" t="s">
        <v>280</v>
      </c>
      <c r="C58" s="9" t="s">
        <v>622</v>
      </c>
      <c r="D58" s="9" t="s">
        <v>623</v>
      </c>
      <c r="E58" s="9" t="s">
        <v>14</v>
      </c>
      <c r="F58" s="10">
        <v>45911.678472222222</v>
      </c>
      <c r="G58" s="10"/>
      <c r="H58" s="9">
        <v>794600</v>
      </c>
      <c r="I58" s="9" t="s">
        <v>15</v>
      </c>
      <c r="J58" s="9" t="s">
        <v>50</v>
      </c>
      <c r="K58" s="11">
        <v>0</v>
      </c>
      <c r="L58" t="s">
        <v>759</v>
      </c>
      <c r="M58" s="9" t="str" cm="1">
        <f t="array" ref="M58">_xlfn.LET(_xlpm.Major,I58,_xlpm.CleanMajor,TRIM(SUBSTITUTE(SUBSTITUTE(SUBSTITUTE(SUBSTITUTE(SUBSTITUTE(SUBSTITUTE(_xlpm.Major,"Indstrl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59" spans="1:13" x14ac:dyDescent="0.75">
      <c r="A59" s="12">
        <v>78062204</v>
      </c>
      <c r="B59" s="13" t="s">
        <v>417</v>
      </c>
      <c r="C59" s="13" t="s">
        <v>624</v>
      </c>
      <c r="D59" s="13" t="s">
        <v>625</v>
      </c>
      <c r="E59" s="13" t="s">
        <v>14</v>
      </c>
      <c r="F59" s="14">
        <v>45911.774305555555</v>
      </c>
      <c r="G59" s="14"/>
      <c r="H59" s="13">
        <v>794167</v>
      </c>
      <c r="I59" s="13" t="s">
        <v>15</v>
      </c>
      <c r="J59" s="13" t="s">
        <v>40</v>
      </c>
      <c r="K59" s="15">
        <v>0</v>
      </c>
      <c r="L59" t="s">
        <v>759</v>
      </c>
      <c r="M59" s="9" t="str" cm="1">
        <f t="array" ref="M59">_xlfn.LET(_xlpm.Major,I59,_xlpm.CleanMajor,TRIM(SUBSTITUTE(SUBSTITUTE(SUBSTITUTE(SUBSTITUTE(SUBSTITUTE(SUBSTITUTE(_xlpm.Major,"Indstrl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60" spans="1:13" x14ac:dyDescent="0.75">
      <c r="A60" s="8">
        <v>78065389</v>
      </c>
      <c r="B60" s="9" t="s">
        <v>626</v>
      </c>
      <c r="C60" s="9" t="s">
        <v>627</v>
      </c>
      <c r="D60" s="9" t="s">
        <v>628</v>
      </c>
      <c r="E60" s="9" t="s">
        <v>14</v>
      </c>
      <c r="F60" s="10">
        <v>45911.865277777775</v>
      </c>
      <c r="G60" s="10"/>
      <c r="H60" s="9">
        <v>798420</v>
      </c>
      <c r="I60" s="9" t="s">
        <v>54</v>
      </c>
      <c r="J60" s="9" t="s">
        <v>50</v>
      </c>
      <c r="K60" s="11">
        <v>0</v>
      </c>
      <c r="L60" t="s">
        <v>759</v>
      </c>
      <c r="M60" s="9" t="str" cm="1">
        <f t="array" ref="M60">_xlfn.LET(_xlpm.Major,I60,_xlpm.CleanMajor,TRIM(SUBSTITUTE(SUBSTITUTE(SUBSTITUTE(SUBSTITUTE(SUBSTITUTE(SUBSTITUTE(_xlpm.Major,"Indstrl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61" spans="1:13" hidden="1" x14ac:dyDescent="0.75">
      <c r="A61" s="12">
        <v>78098684</v>
      </c>
      <c r="B61" s="13" t="s">
        <v>127</v>
      </c>
      <c r="C61" s="13" t="s">
        <v>128</v>
      </c>
      <c r="D61" s="13" t="s">
        <v>129</v>
      </c>
      <c r="E61" s="13" t="s">
        <v>14</v>
      </c>
      <c r="F61" s="14">
        <v>45912.537499999999</v>
      </c>
      <c r="G61" s="14">
        <v>45930.515277777777</v>
      </c>
      <c r="H61" s="13">
        <v>640648</v>
      </c>
      <c r="I61" s="13" t="s">
        <v>130</v>
      </c>
      <c r="J61" s="13" t="s">
        <v>40</v>
      </c>
      <c r="K61" s="15">
        <v>0</v>
      </c>
      <c r="L61" t="s">
        <v>759</v>
      </c>
      <c r="M61" s="9" t="str" cm="1">
        <f t="array" ref="M61">_xlfn.LET(_xlpm.Major,I61,_xlpm.CleanMajor,TRIM(SUBSTITUTE(SUBSTITUTE(SUBSTITUTE(SUBSTITUTE(SUBSTITUTE(SUBSTITUTE(_xlpm.Major,"Indstrl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62" spans="1:13" hidden="1" x14ac:dyDescent="0.75">
      <c r="A62" s="8">
        <v>78171342</v>
      </c>
      <c r="B62" s="9" t="s">
        <v>131</v>
      </c>
      <c r="C62" s="9" t="s">
        <v>132</v>
      </c>
      <c r="D62" s="9" t="s">
        <v>133</v>
      </c>
      <c r="E62" s="9" t="s">
        <v>14</v>
      </c>
      <c r="F62" s="10">
        <v>45915.393055555556</v>
      </c>
      <c r="G62" s="10">
        <v>45930.503472222219</v>
      </c>
      <c r="H62" s="9">
        <v>791994</v>
      </c>
      <c r="I62" s="9" t="s">
        <v>15</v>
      </c>
      <c r="J62" s="9" t="s">
        <v>16</v>
      </c>
      <c r="K62" s="11">
        <v>0</v>
      </c>
      <c r="L62" t="s">
        <v>759</v>
      </c>
      <c r="M62" s="9" t="str" cm="1">
        <f t="array" ref="M62">_xlfn.LET(_xlpm.Major,I62,_xlpm.CleanMajor,TRIM(SUBSTITUTE(SUBSTITUTE(SUBSTITUTE(SUBSTITUTE(SUBSTITUTE(SUBSTITUTE(_xlpm.Major,"Indstrl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63" spans="1:13" hidden="1" x14ac:dyDescent="0.75">
      <c r="A63" s="12">
        <v>78172986</v>
      </c>
      <c r="B63" s="13" t="s">
        <v>37</v>
      </c>
      <c r="C63" s="13" t="s">
        <v>134</v>
      </c>
      <c r="D63" s="13" t="s">
        <v>135</v>
      </c>
      <c r="E63" s="13" t="s">
        <v>14</v>
      </c>
      <c r="F63" s="14">
        <v>45915.402777777781</v>
      </c>
      <c r="G63" s="14">
        <v>45930.511111111111</v>
      </c>
      <c r="H63" s="13">
        <v>796637</v>
      </c>
      <c r="I63" s="13" t="s">
        <v>15</v>
      </c>
      <c r="J63" s="13" t="s">
        <v>40</v>
      </c>
      <c r="K63" s="15">
        <v>0</v>
      </c>
      <c r="L63" t="s">
        <v>759</v>
      </c>
      <c r="M63" s="9" t="str" cm="1">
        <f t="array" ref="M63">_xlfn.LET(_xlpm.Major,I63,_xlpm.CleanMajor,TRIM(SUBSTITUTE(SUBSTITUTE(SUBSTITUTE(SUBSTITUTE(SUBSTITUTE(SUBSTITUTE(_xlpm.Major,"Indstrl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64" spans="1:13" x14ac:dyDescent="0.75">
      <c r="A64" s="8">
        <v>78177921</v>
      </c>
      <c r="B64" s="9" t="s">
        <v>629</v>
      </c>
      <c r="C64" s="9" t="s">
        <v>296</v>
      </c>
      <c r="D64" s="9" t="s">
        <v>630</v>
      </c>
      <c r="E64" s="9" t="s">
        <v>14</v>
      </c>
      <c r="F64" s="10">
        <v>45915.430555555555</v>
      </c>
      <c r="G64" s="10"/>
      <c r="H64" s="9">
        <v>806456</v>
      </c>
      <c r="I64" s="9" t="s">
        <v>631</v>
      </c>
      <c r="J64" s="9" t="s">
        <v>50</v>
      </c>
      <c r="K64" s="11">
        <v>0</v>
      </c>
      <c r="L64" t="s">
        <v>759</v>
      </c>
      <c r="M64" s="9" t="str" cm="1">
        <f t="array" ref="M64">_xlfn.LET(_xlpm.Major,I64,_xlpm.CleanMajor,TRIM(SUBSTITUTE(SUBSTITUTE(SUBSTITUTE(SUBSTITUTE(SUBSTITUTE(SUBSTITUTE(_xlpm.Major,"Indstrl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65" spans="1:13" x14ac:dyDescent="0.75">
      <c r="A65" s="12">
        <v>78186531</v>
      </c>
      <c r="B65" s="13" t="s">
        <v>632</v>
      </c>
      <c r="C65" s="13" t="s">
        <v>633</v>
      </c>
      <c r="D65" s="13" t="s">
        <v>634</v>
      </c>
      <c r="E65" s="13" t="s">
        <v>14</v>
      </c>
      <c r="F65" s="14">
        <v>45915.476388888892</v>
      </c>
      <c r="G65" s="14"/>
      <c r="H65" s="13">
        <v>795160</v>
      </c>
      <c r="I65" s="13" t="s">
        <v>15</v>
      </c>
      <c r="J65" s="13" t="s">
        <v>40</v>
      </c>
      <c r="K65" s="15">
        <v>0</v>
      </c>
      <c r="L65" t="s">
        <v>759</v>
      </c>
      <c r="M65" s="9" t="str" cm="1">
        <f t="array" ref="M65">_xlfn.LET(_xlpm.Major,I65,_xlpm.CleanMajor,TRIM(SUBSTITUTE(SUBSTITUTE(SUBSTITUTE(SUBSTITUTE(SUBSTITUTE(SUBSTITUTE(_xlpm.Major,"Indstrl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66" spans="1:13" x14ac:dyDescent="0.75">
      <c r="A66" s="8">
        <v>78197664</v>
      </c>
      <c r="B66" s="9" t="s">
        <v>213</v>
      </c>
      <c r="C66" s="9" t="s">
        <v>635</v>
      </c>
      <c r="D66" s="9" t="s">
        <v>636</v>
      </c>
      <c r="E66" s="9" t="s">
        <v>14</v>
      </c>
      <c r="F66" s="10">
        <v>45915.540277777778</v>
      </c>
      <c r="G66" s="10"/>
      <c r="H66" s="9">
        <v>772515</v>
      </c>
      <c r="I66" s="9" t="s">
        <v>24</v>
      </c>
      <c r="J66" s="9" t="s">
        <v>32</v>
      </c>
      <c r="K66" s="11">
        <v>0</v>
      </c>
      <c r="L66" t="s">
        <v>759</v>
      </c>
      <c r="M66" s="9" t="str" cm="1">
        <f t="array" ref="M66">_xlfn.LET(_xlpm.Major,I66,_xlpm.CleanMajor,TRIM(SUBSTITUTE(SUBSTITUTE(SUBSTITUTE(SUBSTITUTE(SUBSTITUTE(SUBSTITUTE(_xlpm.Major,"Indstrl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67" spans="1:13" hidden="1" x14ac:dyDescent="0.75">
      <c r="A67" s="12">
        <v>78251535</v>
      </c>
      <c r="B67" s="13" t="s">
        <v>136</v>
      </c>
      <c r="C67" s="13" t="s">
        <v>137</v>
      </c>
      <c r="D67" s="13" t="s">
        <v>138</v>
      </c>
      <c r="E67" s="13" t="s">
        <v>14</v>
      </c>
      <c r="F67" s="14">
        <v>45916.375694444447</v>
      </c>
      <c r="G67" s="14">
        <v>45930.498611111114</v>
      </c>
      <c r="H67" s="13">
        <v>771816</v>
      </c>
      <c r="I67" s="13" t="s">
        <v>15</v>
      </c>
      <c r="J67" s="13" t="s">
        <v>32</v>
      </c>
      <c r="K67" s="15">
        <v>0</v>
      </c>
      <c r="L67" t="s">
        <v>759</v>
      </c>
      <c r="M67" s="9" t="str" cm="1">
        <f t="array" ref="M67">_xlfn.LET(_xlpm.Major,I67,_xlpm.CleanMajor,TRIM(SUBSTITUTE(SUBSTITUTE(SUBSTITUTE(SUBSTITUTE(SUBSTITUTE(SUBSTITUTE(_xlpm.Major,"Indstrl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68" spans="1:13" hidden="1" x14ac:dyDescent="0.75">
      <c r="A68" s="8">
        <v>78283381</v>
      </c>
      <c r="B68" s="9" t="s">
        <v>139</v>
      </c>
      <c r="C68" s="9" t="s">
        <v>140</v>
      </c>
      <c r="D68" s="9" t="s">
        <v>141</v>
      </c>
      <c r="E68" s="9" t="s">
        <v>14</v>
      </c>
      <c r="F68" s="10">
        <v>45916.506249999999</v>
      </c>
      <c r="G68" s="10">
        <v>45930.499305555553</v>
      </c>
      <c r="H68" s="9">
        <v>801589</v>
      </c>
      <c r="I68" s="9" t="s">
        <v>15</v>
      </c>
      <c r="J68" s="9" t="s">
        <v>126</v>
      </c>
      <c r="K68" s="11">
        <v>0</v>
      </c>
      <c r="L68" t="s">
        <v>759</v>
      </c>
      <c r="M68" s="9" t="str" cm="1">
        <f t="array" ref="M68">_xlfn.LET(_xlpm.Major,I68,_xlpm.CleanMajor,TRIM(SUBSTITUTE(SUBSTITUTE(SUBSTITUTE(SUBSTITUTE(SUBSTITUTE(SUBSTITUTE(_xlpm.Major,"Indstrl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69" spans="1:13" hidden="1" x14ac:dyDescent="0.75">
      <c r="A69" s="12">
        <v>78290983</v>
      </c>
      <c r="B69" s="13" t="s">
        <v>142</v>
      </c>
      <c r="C69" s="13" t="s">
        <v>143</v>
      </c>
      <c r="D69" s="13" t="s">
        <v>144</v>
      </c>
      <c r="E69" s="13" t="s">
        <v>14</v>
      </c>
      <c r="F69" s="14">
        <v>45916.545138888891</v>
      </c>
      <c r="G69" s="14">
        <v>45930.517361111109</v>
      </c>
      <c r="H69" s="13">
        <v>774574</v>
      </c>
      <c r="I69" s="13" t="s">
        <v>24</v>
      </c>
      <c r="J69" s="13" t="s">
        <v>20</v>
      </c>
      <c r="K69" s="15">
        <v>0</v>
      </c>
      <c r="L69" t="s">
        <v>759</v>
      </c>
      <c r="M69" s="9" t="str" cm="1">
        <f t="array" ref="M69">_xlfn.LET(_xlpm.Major,I69,_xlpm.CleanMajor,TRIM(SUBSTITUTE(SUBSTITUTE(SUBSTITUTE(SUBSTITUTE(SUBSTITUTE(SUBSTITUTE(_xlpm.Major,"Indstrl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70" spans="1:13" x14ac:dyDescent="0.75">
      <c r="A70" s="8">
        <v>78306855</v>
      </c>
      <c r="B70" s="9" t="s">
        <v>259</v>
      </c>
      <c r="C70" s="9" t="s">
        <v>637</v>
      </c>
      <c r="D70" s="9" t="s">
        <v>638</v>
      </c>
      <c r="E70" s="9" t="s">
        <v>14</v>
      </c>
      <c r="F70" s="10">
        <v>45916.643055555556</v>
      </c>
      <c r="G70" s="10"/>
      <c r="H70" s="9">
        <v>810992</v>
      </c>
      <c r="I70" s="9" t="s">
        <v>553</v>
      </c>
      <c r="J70" s="9" t="s">
        <v>40</v>
      </c>
      <c r="K70" s="11">
        <v>0</v>
      </c>
      <c r="L70" t="s">
        <v>759</v>
      </c>
      <c r="M70" s="9" t="str" cm="1">
        <f t="array" ref="M70">_xlfn.LET(_xlpm.Major,I70,_xlpm.CleanMajor,TRIM(SUBSTITUTE(SUBSTITUTE(SUBSTITUTE(SUBSTITUTE(SUBSTITUTE(SUBSTITUTE(_xlpm.Major,"Indstrl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71" spans="1:13" hidden="1" x14ac:dyDescent="0.75">
      <c r="A71" s="12">
        <v>78315670</v>
      </c>
      <c r="B71" s="13" t="s">
        <v>145</v>
      </c>
      <c r="C71" s="13" t="s">
        <v>146</v>
      </c>
      <c r="D71" s="13" t="s">
        <v>147</v>
      </c>
      <c r="E71" s="13" t="s">
        <v>14</v>
      </c>
      <c r="F71" s="14">
        <v>45916.736111111109</v>
      </c>
      <c r="G71" s="14">
        <v>45930.519444444442</v>
      </c>
      <c r="H71" s="13">
        <v>767374</v>
      </c>
      <c r="I71" s="13" t="s">
        <v>54</v>
      </c>
      <c r="J71" s="13" t="s">
        <v>32</v>
      </c>
      <c r="K71" s="15">
        <v>0</v>
      </c>
      <c r="L71" t="s">
        <v>759</v>
      </c>
      <c r="M71" s="9" t="str" cm="1">
        <f t="array" ref="M71">_xlfn.LET(_xlpm.Major,I71,_xlpm.CleanMajor,TRIM(SUBSTITUTE(SUBSTITUTE(SUBSTITUTE(SUBSTITUTE(SUBSTITUTE(SUBSTITUTE(_xlpm.Major,"Indstrl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72" spans="1:13" hidden="1" x14ac:dyDescent="0.75">
      <c r="A72" s="8">
        <v>78315702</v>
      </c>
      <c r="B72" s="9" t="s">
        <v>148</v>
      </c>
      <c r="C72" s="9" t="s">
        <v>149</v>
      </c>
      <c r="D72" s="9" t="s">
        <v>150</v>
      </c>
      <c r="E72" s="9" t="s">
        <v>14</v>
      </c>
      <c r="F72" s="10">
        <v>45916.736805555556</v>
      </c>
      <c r="G72" s="10">
        <v>45930.511111111111</v>
      </c>
      <c r="H72" s="9">
        <v>746578</v>
      </c>
      <c r="I72" s="9" t="s">
        <v>54</v>
      </c>
      <c r="J72" s="9" t="s">
        <v>32</v>
      </c>
      <c r="K72" s="11">
        <v>0</v>
      </c>
      <c r="L72" t="s">
        <v>759</v>
      </c>
      <c r="M72" s="9" t="str" cm="1">
        <f t="array" ref="M72">_xlfn.LET(_xlpm.Major,I72,_xlpm.CleanMajor,TRIM(SUBSTITUTE(SUBSTITUTE(SUBSTITUTE(SUBSTITUTE(SUBSTITUTE(SUBSTITUTE(_xlpm.Major,"Indstrl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73" spans="1:13" hidden="1" x14ac:dyDescent="0.75">
      <c r="A73" s="12">
        <v>78315724</v>
      </c>
      <c r="B73" s="13" t="s">
        <v>151</v>
      </c>
      <c r="C73" s="13" t="s">
        <v>152</v>
      </c>
      <c r="D73" s="13" t="s">
        <v>153</v>
      </c>
      <c r="E73" s="13" t="s">
        <v>14</v>
      </c>
      <c r="F73" s="14">
        <v>45916.737500000003</v>
      </c>
      <c r="G73" s="14">
        <v>45930.530555555553</v>
      </c>
      <c r="H73" s="13">
        <v>796963</v>
      </c>
      <c r="I73" s="13" t="s">
        <v>73</v>
      </c>
      <c r="J73" s="13" t="s">
        <v>40</v>
      </c>
      <c r="K73" s="15">
        <v>0</v>
      </c>
      <c r="L73" t="s">
        <v>759</v>
      </c>
      <c r="M73" s="9" t="str" cm="1">
        <f t="array" ref="M73">_xlfn.LET(_xlpm.Major,I73,_xlpm.CleanMajor,TRIM(SUBSTITUTE(SUBSTITUTE(SUBSTITUTE(SUBSTITUTE(SUBSTITUTE(SUBSTITUTE(_xlpm.Major,"Indstrl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74" spans="1:13" hidden="1" x14ac:dyDescent="0.75">
      <c r="A74" s="8">
        <v>78315917</v>
      </c>
      <c r="B74" s="9" t="s">
        <v>154</v>
      </c>
      <c r="C74" s="9" t="s">
        <v>155</v>
      </c>
      <c r="D74" s="9" t="s">
        <v>156</v>
      </c>
      <c r="E74" s="9" t="s">
        <v>14</v>
      </c>
      <c r="F74" s="10">
        <v>45916.740277777775</v>
      </c>
      <c r="G74" s="10">
        <v>45930.500694444447</v>
      </c>
      <c r="H74" s="9">
        <v>793874</v>
      </c>
      <c r="I74" s="9" t="s">
        <v>15</v>
      </c>
      <c r="J74" s="9" t="s">
        <v>32</v>
      </c>
      <c r="K74" s="11">
        <v>0</v>
      </c>
      <c r="L74" t="s">
        <v>759</v>
      </c>
      <c r="M74" s="9" t="str" cm="1">
        <f t="array" ref="M74">_xlfn.LET(_xlpm.Major,I74,_xlpm.CleanMajor,TRIM(SUBSTITUTE(SUBSTITUTE(SUBSTITUTE(SUBSTITUTE(SUBSTITUTE(SUBSTITUTE(_xlpm.Major,"Indstrl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75" spans="1:13" x14ac:dyDescent="0.75">
      <c r="A75" s="12">
        <v>78331372</v>
      </c>
      <c r="B75" s="13" t="s">
        <v>639</v>
      </c>
      <c r="C75" s="13" t="s">
        <v>640</v>
      </c>
      <c r="D75" s="13" t="s">
        <v>641</v>
      </c>
      <c r="E75" s="13" t="s">
        <v>14</v>
      </c>
      <c r="F75" s="14">
        <v>45917.290972222225</v>
      </c>
      <c r="G75" s="14"/>
      <c r="H75" s="13">
        <v>763333</v>
      </c>
      <c r="I75" s="13" t="s">
        <v>15</v>
      </c>
      <c r="J75" s="13" t="s">
        <v>50</v>
      </c>
      <c r="K75" s="15">
        <v>0</v>
      </c>
      <c r="L75" t="s">
        <v>759</v>
      </c>
      <c r="M75" s="9" t="str" cm="1">
        <f t="array" ref="M75">_xlfn.LET(_xlpm.Major,I75,_xlpm.CleanMajor,TRIM(SUBSTITUTE(SUBSTITUTE(SUBSTITUTE(SUBSTITUTE(SUBSTITUTE(SUBSTITUTE(_xlpm.Major,"Indstrl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76" spans="1:13" hidden="1" x14ac:dyDescent="0.75">
      <c r="A76" s="8">
        <v>78352010</v>
      </c>
      <c r="B76" s="9" t="s">
        <v>157</v>
      </c>
      <c r="C76" s="9" t="s">
        <v>158</v>
      </c>
      <c r="D76" s="9" t="s">
        <v>159</v>
      </c>
      <c r="E76" s="9" t="s">
        <v>14</v>
      </c>
      <c r="F76" s="10">
        <v>45917.390972222223</v>
      </c>
      <c r="G76" s="10">
        <v>45930.54791666667</v>
      </c>
      <c r="H76" s="9">
        <v>756583</v>
      </c>
      <c r="I76" s="9" t="s">
        <v>15</v>
      </c>
      <c r="J76" s="9" t="s">
        <v>32</v>
      </c>
      <c r="K76" s="11">
        <v>0</v>
      </c>
      <c r="L76" t="s">
        <v>759</v>
      </c>
      <c r="M76" s="9" t="str" cm="1">
        <f t="array" ref="M76">_xlfn.LET(_xlpm.Major,I76,_xlpm.CleanMajor,TRIM(SUBSTITUTE(SUBSTITUTE(SUBSTITUTE(SUBSTITUTE(SUBSTITUTE(SUBSTITUTE(_xlpm.Major,"Indstrl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77" spans="1:13" x14ac:dyDescent="0.75">
      <c r="A77" s="12">
        <v>78365847</v>
      </c>
      <c r="B77" s="13" t="s">
        <v>642</v>
      </c>
      <c r="C77" s="13" t="s">
        <v>75</v>
      </c>
      <c r="D77" s="13" t="s">
        <v>643</v>
      </c>
      <c r="E77" s="13" t="s">
        <v>14</v>
      </c>
      <c r="F77" s="14">
        <v>45917.431250000001</v>
      </c>
      <c r="G77" s="14"/>
      <c r="H77" s="13">
        <v>765438</v>
      </c>
      <c r="I77" s="13" t="s">
        <v>54</v>
      </c>
      <c r="J77" s="13" t="s">
        <v>32</v>
      </c>
      <c r="K77" s="15">
        <v>0</v>
      </c>
      <c r="L77" t="s">
        <v>759</v>
      </c>
      <c r="M77" s="9" t="str" cm="1">
        <f t="array" ref="M77">_xlfn.LET(_xlpm.Major,I77,_xlpm.CleanMajor,TRIM(SUBSTITUTE(SUBSTITUTE(SUBSTITUTE(SUBSTITUTE(SUBSTITUTE(SUBSTITUTE(_xlpm.Major,"Indstrl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78" spans="1:13" x14ac:dyDescent="0.75">
      <c r="A78" s="8">
        <v>78402009</v>
      </c>
      <c r="B78" s="9" t="s">
        <v>644</v>
      </c>
      <c r="C78" s="9" t="s">
        <v>645</v>
      </c>
      <c r="D78" s="9" t="s">
        <v>646</v>
      </c>
      <c r="E78" s="9" t="s">
        <v>14</v>
      </c>
      <c r="F78" s="10">
        <v>45917.552083333336</v>
      </c>
      <c r="G78" s="10"/>
      <c r="H78" s="9">
        <v>809804</v>
      </c>
      <c r="I78" s="9" t="s">
        <v>15</v>
      </c>
      <c r="J78" s="9" t="s">
        <v>126</v>
      </c>
      <c r="K78" s="11">
        <v>0</v>
      </c>
      <c r="L78" t="s">
        <v>759</v>
      </c>
      <c r="M78" s="9" t="str" cm="1">
        <f t="array" ref="M78">_xlfn.LET(_xlpm.Major,I78,_xlpm.CleanMajor,TRIM(SUBSTITUTE(SUBSTITUTE(SUBSTITUTE(SUBSTITUTE(SUBSTITUTE(SUBSTITUTE(_xlpm.Major,"Indstrl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79" spans="1:13" hidden="1" x14ac:dyDescent="0.75">
      <c r="A79" s="12">
        <v>78411940</v>
      </c>
      <c r="B79" s="13" t="s">
        <v>160</v>
      </c>
      <c r="C79" s="13" t="s">
        <v>161</v>
      </c>
      <c r="D79" s="13" t="s">
        <v>162</v>
      </c>
      <c r="E79" s="13" t="s">
        <v>14</v>
      </c>
      <c r="F79" s="14">
        <v>45917.611111111109</v>
      </c>
      <c r="G79" s="14">
        <v>45930.504166666666</v>
      </c>
      <c r="H79" s="13">
        <v>773748</v>
      </c>
      <c r="I79" s="13" t="s">
        <v>163</v>
      </c>
      <c r="J79" s="13" t="s">
        <v>20</v>
      </c>
      <c r="K79" s="15">
        <v>0</v>
      </c>
      <c r="L79" t="s">
        <v>759</v>
      </c>
      <c r="M79" s="9" t="str" cm="1">
        <f t="array" ref="M79">_xlfn.LET(_xlpm.Major,I79,_xlpm.CleanMajor,TRIM(SUBSTITUTE(SUBSTITUTE(SUBSTITUTE(SUBSTITUTE(SUBSTITUTE(SUBSTITUTE(_xlpm.Major,"Indstrl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80" spans="1:13" x14ac:dyDescent="0.75">
      <c r="A80" s="8">
        <v>78436782</v>
      </c>
      <c r="B80" s="9" t="s">
        <v>647</v>
      </c>
      <c r="C80" s="9" t="s">
        <v>648</v>
      </c>
      <c r="D80" s="9" t="s">
        <v>649</v>
      </c>
      <c r="E80" s="9" t="s">
        <v>14</v>
      </c>
      <c r="F80" s="10">
        <v>45918.300694444442</v>
      </c>
      <c r="G80" s="10"/>
      <c r="H80" s="9">
        <v>803786</v>
      </c>
      <c r="I80" s="9" t="s">
        <v>80</v>
      </c>
      <c r="J80" s="9" t="s">
        <v>126</v>
      </c>
      <c r="K80" s="11">
        <v>0</v>
      </c>
      <c r="L80" t="s">
        <v>759</v>
      </c>
      <c r="M80" s="9" t="str" cm="1">
        <f t="array" ref="M80">_xlfn.LET(_xlpm.Major,I80,_xlpm.CleanMajor,TRIM(SUBSTITUTE(SUBSTITUTE(SUBSTITUTE(SUBSTITUTE(SUBSTITUTE(SUBSTITUTE(_xlpm.Major,"Indstrl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81" spans="1:13" hidden="1" x14ac:dyDescent="0.75">
      <c r="A81" s="12">
        <v>78440599</v>
      </c>
      <c r="B81" s="13" t="s">
        <v>164</v>
      </c>
      <c r="C81" s="13" t="s">
        <v>59</v>
      </c>
      <c r="D81" s="13" t="s">
        <v>165</v>
      </c>
      <c r="E81" s="13" t="s">
        <v>14</v>
      </c>
      <c r="F81" s="14">
        <v>45918.336805555555</v>
      </c>
      <c r="G81" s="14">
        <v>45930.509722222225</v>
      </c>
      <c r="H81" s="13">
        <v>781852</v>
      </c>
      <c r="I81" s="13" t="s">
        <v>166</v>
      </c>
      <c r="J81" s="13" t="s">
        <v>50</v>
      </c>
      <c r="K81" s="15">
        <v>0</v>
      </c>
      <c r="L81" t="s">
        <v>759</v>
      </c>
      <c r="M81" s="9" t="str" cm="1">
        <f t="array" ref="M81">_xlfn.LET(_xlpm.Major,I81,_xlpm.CleanMajor,TRIM(SUBSTITUTE(SUBSTITUTE(SUBSTITUTE(SUBSTITUTE(SUBSTITUTE(SUBSTITUTE(_xlpm.Major,"Indstrl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82" spans="1:13" x14ac:dyDescent="0.75">
      <c r="A82" s="8">
        <v>78441487</v>
      </c>
      <c r="B82" s="9" t="s">
        <v>650</v>
      </c>
      <c r="C82" s="9" t="s">
        <v>633</v>
      </c>
      <c r="D82" s="9" t="s">
        <v>651</v>
      </c>
      <c r="E82" s="9" t="s">
        <v>14</v>
      </c>
      <c r="F82" s="10">
        <v>45918.341666666667</v>
      </c>
      <c r="G82" s="10"/>
      <c r="H82" s="9">
        <v>811253</v>
      </c>
      <c r="I82" s="9" t="s">
        <v>652</v>
      </c>
      <c r="J82" s="9" t="s">
        <v>40</v>
      </c>
      <c r="K82" s="11">
        <v>0</v>
      </c>
      <c r="L82" t="s">
        <v>759</v>
      </c>
      <c r="M82" s="9" t="str" cm="1">
        <f t="array" ref="M82">_xlfn.LET(_xlpm.Major,I82,_xlpm.CleanMajor,TRIM(SUBSTITUTE(SUBSTITUTE(SUBSTITUTE(SUBSTITUTE(SUBSTITUTE(SUBSTITUTE(_xlpm.Major,"Indstrl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83" spans="1:13" hidden="1" x14ac:dyDescent="0.75">
      <c r="A83" s="12">
        <v>78441696</v>
      </c>
      <c r="B83" s="13" t="s">
        <v>167</v>
      </c>
      <c r="C83" s="13" t="s">
        <v>75</v>
      </c>
      <c r="D83" s="13" t="s">
        <v>168</v>
      </c>
      <c r="E83" s="13" t="s">
        <v>14</v>
      </c>
      <c r="F83" s="14">
        <v>45918.343055555553</v>
      </c>
      <c r="G83" s="14">
        <v>45930.54583333333</v>
      </c>
      <c r="H83" s="13">
        <v>787701</v>
      </c>
      <c r="I83" s="13" t="s">
        <v>169</v>
      </c>
      <c r="J83" s="13" t="s">
        <v>50</v>
      </c>
      <c r="K83" s="15">
        <v>0</v>
      </c>
      <c r="L83" t="s">
        <v>759</v>
      </c>
      <c r="M83" s="9" t="str" cm="1">
        <f t="array" ref="M83">_xlfn.LET(_xlpm.Major,I83,_xlpm.CleanMajor,TRIM(SUBSTITUTE(SUBSTITUTE(SUBSTITUTE(SUBSTITUTE(SUBSTITUTE(SUBSTITUTE(_xlpm.Major,"Indstrl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84" spans="1:13" x14ac:dyDescent="0.75">
      <c r="A84" s="8">
        <v>78464677</v>
      </c>
      <c r="B84" s="9" t="s">
        <v>653</v>
      </c>
      <c r="C84" s="9" t="s">
        <v>654</v>
      </c>
      <c r="D84" s="9" t="s">
        <v>655</v>
      </c>
      <c r="E84" s="9" t="s">
        <v>14</v>
      </c>
      <c r="F84" s="10">
        <v>45918.440972222219</v>
      </c>
      <c r="G84" s="10"/>
      <c r="H84" s="9">
        <v>772426</v>
      </c>
      <c r="I84" s="9" t="s">
        <v>656</v>
      </c>
      <c r="J84" s="9" t="s">
        <v>32</v>
      </c>
      <c r="K84" s="11">
        <v>0</v>
      </c>
      <c r="L84" t="s">
        <v>759</v>
      </c>
      <c r="M84" s="9" t="str" cm="1">
        <f t="array" ref="M84">_xlfn.LET(_xlpm.Major,I84,_xlpm.CleanMajor,TRIM(SUBSTITUTE(SUBSTITUTE(SUBSTITUTE(SUBSTITUTE(SUBSTITUTE(SUBSTITUTE(_xlpm.Major,"Indstrl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85" spans="1:13" hidden="1" x14ac:dyDescent="0.75">
      <c r="A85" s="12">
        <v>78483974</v>
      </c>
      <c r="B85" s="13" t="s">
        <v>170</v>
      </c>
      <c r="C85" s="13" t="s">
        <v>171</v>
      </c>
      <c r="D85" s="13" t="s">
        <v>172</v>
      </c>
      <c r="E85" s="13" t="s">
        <v>14</v>
      </c>
      <c r="F85" s="14">
        <v>45918.539583333331</v>
      </c>
      <c r="G85" s="14">
        <v>45930.508333333331</v>
      </c>
      <c r="H85" s="13">
        <v>775779</v>
      </c>
      <c r="I85" s="13" t="s">
        <v>15</v>
      </c>
      <c r="J85" s="13" t="s">
        <v>50</v>
      </c>
      <c r="K85" s="15">
        <v>0</v>
      </c>
      <c r="L85" t="s">
        <v>759</v>
      </c>
      <c r="M85" s="9" t="str" cm="1">
        <f t="array" ref="M85">_xlfn.LET(_xlpm.Major,I85,_xlpm.CleanMajor,TRIM(SUBSTITUTE(SUBSTITUTE(SUBSTITUTE(SUBSTITUTE(SUBSTITUTE(SUBSTITUTE(_xlpm.Major,"Indstrl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86" spans="1:13" x14ac:dyDescent="0.75">
      <c r="A86" s="8">
        <v>78489728</v>
      </c>
      <c r="B86" s="9" t="s">
        <v>657</v>
      </c>
      <c r="C86" s="9" t="s">
        <v>658</v>
      </c>
      <c r="D86" s="9" t="s">
        <v>659</v>
      </c>
      <c r="E86" s="9" t="s">
        <v>14</v>
      </c>
      <c r="F86" s="10">
        <v>45918.581944444442</v>
      </c>
      <c r="G86" s="10"/>
      <c r="H86" s="9">
        <v>728508</v>
      </c>
      <c r="I86" s="9" t="s">
        <v>660</v>
      </c>
      <c r="J86" s="9" t="s">
        <v>40</v>
      </c>
      <c r="K86" s="11">
        <v>0</v>
      </c>
      <c r="L86" t="s">
        <v>759</v>
      </c>
      <c r="M86" s="9" t="str" cm="1">
        <f t="array" ref="M86">_xlfn.LET(_xlpm.Major,I86,_xlpm.CleanMajor,TRIM(SUBSTITUTE(SUBSTITUTE(SUBSTITUTE(SUBSTITUTE(SUBSTITUTE(SUBSTITUTE(_xlpm.Major,"Indstrl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87" spans="1:13" hidden="1" x14ac:dyDescent="0.75">
      <c r="A87" s="12">
        <v>78495925</v>
      </c>
      <c r="B87" s="13" t="s">
        <v>41</v>
      </c>
      <c r="C87" s="13" t="s">
        <v>173</v>
      </c>
      <c r="D87" s="13" t="s">
        <v>174</v>
      </c>
      <c r="E87" s="13" t="s">
        <v>14</v>
      </c>
      <c r="F87" s="14">
        <v>45918.638888888891</v>
      </c>
      <c r="G87" s="14">
        <v>45930.506249999999</v>
      </c>
      <c r="H87" s="13">
        <v>703444</v>
      </c>
      <c r="I87" s="13" t="s">
        <v>80</v>
      </c>
      <c r="J87" s="13" t="s">
        <v>32</v>
      </c>
      <c r="K87" s="15">
        <v>0</v>
      </c>
      <c r="L87" t="s">
        <v>759</v>
      </c>
      <c r="M87" s="9" t="str" cm="1">
        <f t="array" ref="M87">_xlfn.LET(_xlpm.Major,I87,_xlpm.CleanMajor,TRIM(SUBSTITUTE(SUBSTITUTE(SUBSTITUTE(SUBSTITUTE(SUBSTITUTE(SUBSTITUTE(_xlpm.Major,"Indstrl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88" spans="1:13" hidden="1" x14ac:dyDescent="0.75">
      <c r="A88" s="8">
        <v>78499727</v>
      </c>
      <c r="B88" s="9" t="s">
        <v>175</v>
      </c>
      <c r="C88" s="9" t="s">
        <v>176</v>
      </c>
      <c r="D88" s="9" t="s">
        <v>177</v>
      </c>
      <c r="E88" s="9" t="s">
        <v>14</v>
      </c>
      <c r="F88" s="10">
        <v>45918.697222222225</v>
      </c>
      <c r="G88" s="10">
        <v>45930.505555555559</v>
      </c>
      <c r="H88" s="9">
        <v>776867</v>
      </c>
      <c r="I88" s="9" t="s">
        <v>178</v>
      </c>
      <c r="J88" s="9" t="s">
        <v>32</v>
      </c>
      <c r="K88" s="11">
        <v>0</v>
      </c>
      <c r="L88" t="s">
        <v>759</v>
      </c>
      <c r="M88" s="9" t="str" cm="1">
        <f t="array" ref="M88">_xlfn.LET(_xlpm.Major,I88,_xlpm.CleanMajor,TRIM(SUBSTITUTE(SUBSTITUTE(SUBSTITUTE(SUBSTITUTE(SUBSTITUTE(SUBSTITUTE(_xlpm.Major,"Indstrl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89" spans="1:13" hidden="1" x14ac:dyDescent="0.75">
      <c r="A89" s="12">
        <v>78503395</v>
      </c>
      <c r="B89" s="13" t="s">
        <v>179</v>
      </c>
      <c r="C89" s="13" t="s">
        <v>180</v>
      </c>
      <c r="D89" s="13" t="s">
        <v>181</v>
      </c>
      <c r="E89" s="13" t="s">
        <v>14</v>
      </c>
      <c r="F89" s="14">
        <v>45918.775000000001</v>
      </c>
      <c r="G89" s="14">
        <v>45930.499305555553</v>
      </c>
      <c r="H89" s="13">
        <v>758346</v>
      </c>
      <c r="I89" s="13" t="s">
        <v>54</v>
      </c>
      <c r="J89" s="13" t="s">
        <v>32</v>
      </c>
      <c r="K89" s="15">
        <v>0</v>
      </c>
      <c r="L89" t="s">
        <v>759</v>
      </c>
      <c r="M89" s="9" t="str" cm="1">
        <f t="array" ref="M89">_xlfn.LET(_xlpm.Major,I89,_xlpm.CleanMajor,TRIM(SUBSTITUTE(SUBSTITUTE(SUBSTITUTE(SUBSTITUTE(SUBSTITUTE(SUBSTITUTE(_xlpm.Major,"Indstrl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90" spans="1:13" x14ac:dyDescent="0.75">
      <c r="A90" s="8">
        <v>78543887</v>
      </c>
      <c r="B90" s="9" t="s">
        <v>661</v>
      </c>
      <c r="C90" s="9" t="s">
        <v>662</v>
      </c>
      <c r="D90" s="9" t="s">
        <v>663</v>
      </c>
      <c r="E90" s="9" t="s">
        <v>14</v>
      </c>
      <c r="F90" s="10">
        <v>45919.729861111111</v>
      </c>
      <c r="G90" s="10"/>
      <c r="H90" s="9">
        <v>810919</v>
      </c>
      <c r="I90" s="9" t="s">
        <v>664</v>
      </c>
      <c r="J90" s="9" t="s">
        <v>50</v>
      </c>
      <c r="K90" s="11">
        <v>0</v>
      </c>
      <c r="L90" t="s">
        <v>759</v>
      </c>
      <c r="M90" s="9" t="str" cm="1">
        <f t="array" ref="M90">_xlfn.LET(_xlpm.Major,I90,_xlpm.CleanMajor,TRIM(SUBSTITUTE(SUBSTITUTE(SUBSTITUTE(SUBSTITUTE(SUBSTITUTE(SUBSTITUTE(_xlpm.Major,"Indstrl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91" spans="1:13" x14ac:dyDescent="0.75">
      <c r="A91" s="12">
        <v>78546257</v>
      </c>
      <c r="B91" s="13" t="s">
        <v>665</v>
      </c>
      <c r="C91" s="13" t="s">
        <v>666</v>
      </c>
      <c r="D91" s="13" t="s">
        <v>667</v>
      </c>
      <c r="E91" s="13" t="s">
        <v>14</v>
      </c>
      <c r="F91" s="14">
        <v>45919.859722222223</v>
      </c>
      <c r="G91" s="14"/>
      <c r="H91" s="13">
        <v>671094</v>
      </c>
      <c r="I91" s="13" t="s">
        <v>15</v>
      </c>
      <c r="J91" s="13" t="s">
        <v>322</v>
      </c>
      <c r="K91" s="15">
        <v>0</v>
      </c>
      <c r="L91" t="s">
        <v>759</v>
      </c>
      <c r="M91" s="9" t="str" cm="1">
        <f t="array" ref="M91">_xlfn.LET(_xlpm.Major,I91,_xlpm.CleanMajor,TRIM(SUBSTITUTE(SUBSTITUTE(SUBSTITUTE(SUBSTITUTE(SUBSTITUTE(SUBSTITUTE(_xlpm.Major,"Indstrl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92" spans="1:13" x14ac:dyDescent="0.75">
      <c r="A92" s="8">
        <v>78570494</v>
      </c>
      <c r="B92" s="9" t="s">
        <v>668</v>
      </c>
      <c r="C92" s="9" t="s">
        <v>52</v>
      </c>
      <c r="D92" s="9" t="s">
        <v>669</v>
      </c>
      <c r="E92" s="9" t="s">
        <v>14</v>
      </c>
      <c r="F92" s="10">
        <v>45921.863888888889</v>
      </c>
      <c r="G92" s="10"/>
      <c r="H92" s="9">
        <v>812910</v>
      </c>
      <c r="I92" s="9" t="s">
        <v>15</v>
      </c>
      <c r="J92" s="9" t="s">
        <v>50</v>
      </c>
      <c r="K92" s="11">
        <v>0</v>
      </c>
      <c r="L92" t="s">
        <v>759</v>
      </c>
      <c r="M92" s="9" t="str" cm="1">
        <f t="array" ref="M92">_xlfn.LET(_xlpm.Major,I92,_xlpm.CleanMajor,TRIM(SUBSTITUTE(SUBSTITUTE(SUBSTITUTE(SUBSTITUTE(SUBSTITUTE(SUBSTITUTE(_xlpm.Major,"Indstrl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93" spans="1:13" x14ac:dyDescent="0.75">
      <c r="A93" s="12">
        <v>78572309</v>
      </c>
      <c r="B93" s="13" t="s">
        <v>670</v>
      </c>
      <c r="C93" s="13" t="s">
        <v>332</v>
      </c>
      <c r="D93" s="13" t="s">
        <v>671</v>
      </c>
      <c r="E93" s="13" t="s">
        <v>14</v>
      </c>
      <c r="F93" s="14">
        <v>45921.951388888891</v>
      </c>
      <c r="G93" s="14"/>
      <c r="H93" s="13">
        <v>812967</v>
      </c>
      <c r="I93" s="13" t="s">
        <v>549</v>
      </c>
      <c r="J93" s="13" t="s">
        <v>20</v>
      </c>
      <c r="K93" s="15">
        <v>0</v>
      </c>
      <c r="L93" t="s">
        <v>759</v>
      </c>
      <c r="M93" s="9" t="str" cm="1">
        <f t="array" ref="M93">_xlfn.LET(_xlpm.Major,I93,_xlpm.CleanMajor,TRIM(SUBSTITUTE(SUBSTITUTE(SUBSTITUTE(SUBSTITUTE(SUBSTITUTE(SUBSTITUTE(_xlpm.Major,"Indstrl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94" spans="1:13" x14ac:dyDescent="0.75">
      <c r="A94" s="8">
        <v>78620269</v>
      </c>
      <c r="B94" s="9" t="s">
        <v>672</v>
      </c>
      <c r="C94" s="9" t="s">
        <v>673</v>
      </c>
      <c r="D94" s="9" t="s">
        <v>674</v>
      </c>
      <c r="E94" s="9" t="s">
        <v>14</v>
      </c>
      <c r="F94" s="10">
        <v>45922.59097222222</v>
      </c>
      <c r="G94" s="10"/>
      <c r="H94" s="9">
        <v>771672</v>
      </c>
      <c r="I94" s="9" t="s">
        <v>675</v>
      </c>
      <c r="J94" s="9" t="s">
        <v>20</v>
      </c>
      <c r="K94" s="11">
        <v>0</v>
      </c>
      <c r="L94" t="s">
        <v>759</v>
      </c>
      <c r="M94" s="9" t="str" cm="1">
        <f t="array" ref="M94">_xlfn.LET(_xlpm.Major,I94,_xlpm.CleanMajor,TRIM(SUBSTITUTE(SUBSTITUTE(SUBSTITUTE(SUBSTITUTE(SUBSTITUTE(SUBSTITUTE(_xlpm.Major,"Indstrl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95" spans="1:13" hidden="1" x14ac:dyDescent="0.75">
      <c r="A95" s="12">
        <v>78630438</v>
      </c>
      <c r="B95" s="13" t="s">
        <v>182</v>
      </c>
      <c r="C95" s="13" t="s">
        <v>59</v>
      </c>
      <c r="D95" s="13" t="s">
        <v>183</v>
      </c>
      <c r="E95" s="13" t="s">
        <v>14</v>
      </c>
      <c r="F95" s="14">
        <v>45922.745833333334</v>
      </c>
      <c r="G95" s="14">
        <v>45930.546527777777</v>
      </c>
      <c r="H95" s="13">
        <v>773208</v>
      </c>
      <c r="I95" s="13" t="s">
        <v>163</v>
      </c>
      <c r="J95" s="13" t="s">
        <v>50</v>
      </c>
      <c r="K95" s="15">
        <v>0</v>
      </c>
      <c r="L95" t="s">
        <v>759</v>
      </c>
      <c r="M95" s="9" t="str" cm="1">
        <f t="array" ref="M95">_xlfn.LET(_xlpm.Major,I95,_xlpm.CleanMajor,TRIM(SUBSTITUTE(SUBSTITUTE(SUBSTITUTE(SUBSTITUTE(SUBSTITUTE(SUBSTITUTE(_xlpm.Major,"Indstrl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96" spans="1:13" x14ac:dyDescent="0.75">
      <c r="A96" s="8">
        <v>78630440</v>
      </c>
      <c r="B96" s="9" t="s">
        <v>676</v>
      </c>
      <c r="C96" s="9" t="s">
        <v>677</v>
      </c>
      <c r="D96" s="9" t="s">
        <v>678</v>
      </c>
      <c r="E96" s="9" t="s">
        <v>14</v>
      </c>
      <c r="F96" s="10">
        <v>45922.746527777781</v>
      </c>
      <c r="G96" s="10"/>
      <c r="H96" s="9">
        <v>793857</v>
      </c>
      <c r="I96" s="9" t="s">
        <v>553</v>
      </c>
      <c r="J96" s="9" t="s">
        <v>40</v>
      </c>
      <c r="K96" s="11">
        <v>0</v>
      </c>
      <c r="L96" t="s">
        <v>759</v>
      </c>
      <c r="M96" s="9" t="str" cm="1">
        <f t="array" ref="M96">_xlfn.LET(_xlpm.Major,I96,_xlpm.CleanMajor,TRIM(SUBSTITUTE(SUBSTITUTE(SUBSTITUTE(SUBSTITUTE(SUBSTITUTE(SUBSTITUTE(_xlpm.Major,"Indstrl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97" spans="1:13" x14ac:dyDescent="0.75">
      <c r="A97" s="12">
        <v>78636124</v>
      </c>
      <c r="B97" s="13" t="s">
        <v>679</v>
      </c>
      <c r="C97" s="13" t="s">
        <v>680</v>
      </c>
      <c r="D97" s="13" t="s">
        <v>681</v>
      </c>
      <c r="E97" s="13" t="s">
        <v>14</v>
      </c>
      <c r="F97" s="14">
        <v>45922.886805555558</v>
      </c>
      <c r="G97" s="14"/>
      <c r="H97" s="13">
        <v>769100</v>
      </c>
      <c r="I97" s="13" t="s">
        <v>73</v>
      </c>
      <c r="J97" s="13" t="s">
        <v>16</v>
      </c>
      <c r="K97" s="15">
        <v>0</v>
      </c>
      <c r="L97" t="s">
        <v>759</v>
      </c>
      <c r="M97" s="9" t="str" cm="1">
        <f t="array" ref="M97">_xlfn.LET(_xlpm.Major,I97,_xlpm.CleanMajor,TRIM(SUBSTITUTE(SUBSTITUTE(SUBSTITUTE(SUBSTITUTE(SUBSTITUTE(SUBSTITUTE(_xlpm.Major,"Indstrl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98" spans="1:13" x14ac:dyDescent="0.75">
      <c r="A98" s="8">
        <v>78637312</v>
      </c>
      <c r="B98" s="9" t="s">
        <v>682</v>
      </c>
      <c r="C98" s="9" t="s">
        <v>683</v>
      </c>
      <c r="D98" s="9" t="s">
        <v>684</v>
      </c>
      <c r="E98" s="9" t="s">
        <v>14</v>
      </c>
      <c r="F98" s="10">
        <v>45922.930555555555</v>
      </c>
      <c r="G98" s="10"/>
      <c r="H98" s="9">
        <v>765724</v>
      </c>
      <c r="I98" s="9" t="s">
        <v>15</v>
      </c>
      <c r="J98" s="9" t="s">
        <v>32</v>
      </c>
      <c r="K98" s="11">
        <v>0</v>
      </c>
      <c r="L98" t="s">
        <v>759</v>
      </c>
      <c r="M98" s="9" t="str" cm="1">
        <f t="array" ref="M98">_xlfn.LET(_xlpm.Major,I98,_xlpm.CleanMajor,TRIM(SUBSTITUTE(SUBSTITUTE(SUBSTITUTE(SUBSTITUTE(SUBSTITUTE(SUBSTITUTE(_xlpm.Major,"Indstrl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99" spans="1:13" hidden="1" x14ac:dyDescent="0.75">
      <c r="A99" s="12">
        <v>78655813</v>
      </c>
      <c r="B99" s="13" t="s">
        <v>184</v>
      </c>
      <c r="C99" s="13" t="s">
        <v>185</v>
      </c>
      <c r="D99" s="13" t="s">
        <v>186</v>
      </c>
      <c r="E99" s="13" t="s">
        <v>14</v>
      </c>
      <c r="F99" s="14">
        <v>45923.383333333331</v>
      </c>
      <c r="G99" s="14">
        <v>45930.568749999999</v>
      </c>
      <c r="H99" s="13">
        <v>802265</v>
      </c>
      <c r="I99" s="13" t="s">
        <v>15</v>
      </c>
      <c r="J99" s="13" t="s">
        <v>40</v>
      </c>
      <c r="K99" s="15">
        <v>0</v>
      </c>
      <c r="L99" t="s">
        <v>759</v>
      </c>
      <c r="M99" s="9" t="str" cm="1">
        <f t="array" ref="M99">_xlfn.LET(_xlpm.Major,I99,_xlpm.CleanMajor,TRIM(SUBSTITUTE(SUBSTITUTE(SUBSTITUTE(SUBSTITUTE(SUBSTITUTE(SUBSTITUTE(_xlpm.Major,"Indstrl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00" spans="1:13" x14ac:dyDescent="0.75">
      <c r="A100" s="8">
        <v>78678289</v>
      </c>
      <c r="B100" s="9" t="s">
        <v>685</v>
      </c>
      <c r="C100" s="9" t="s">
        <v>686</v>
      </c>
      <c r="D100" s="9" t="s">
        <v>687</v>
      </c>
      <c r="E100" s="9" t="s">
        <v>14</v>
      </c>
      <c r="F100" s="10">
        <v>45923.507638888892</v>
      </c>
      <c r="G100" s="10"/>
      <c r="H100" s="9">
        <v>770282</v>
      </c>
      <c r="I100" s="9" t="s">
        <v>15</v>
      </c>
      <c r="J100" s="9" t="s">
        <v>20</v>
      </c>
      <c r="K100" s="11">
        <v>0</v>
      </c>
      <c r="L100" t="s">
        <v>759</v>
      </c>
      <c r="M100" s="9" t="str" cm="1">
        <f t="array" ref="M100">_xlfn.LET(_xlpm.Major,I100,_xlpm.CleanMajor,TRIM(SUBSTITUTE(SUBSTITUTE(SUBSTITUTE(SUBSTITUTE(SUBSTITUTE(SUBSTITUTE(_xlpm.Major,"Indstrl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01" spans="1:13" x14ac:dyDescent="0.75">
      <c r="A101" s="12">
        <v>78678668</v>
      </c>
      <c r="B101" s="13" t="s">
        <v>427</v>
      </c>
      <c r="C101" s="13" t="s">
        <v>446</v>
      </c>
      <c r="D101" s="13" t="s">
        <v>688</v>
      </c>
      <c r="E101" s="13" t="s">
        <v>14</v>
      </c>
      <c r="F101" s="14">
        <v>45923.509722222225</v>
      </c>
      <c r="G101" s="14"/>
      <c r="H101" s="13">
        <v>773290</v>
      </c>
      <c r="I101" s="13" t="s">
        <v>24</v>
      </c>
      <c r="J101" s="13" t="s">
        <v>20</v>
      </c>
      <c r="K101" s="15">
        <v>0</v>
      </c>
      <c r="L101" t="s">
        <v>759</v>
      </c>
      <c r="M101" s="9" t="str" cm="1">
        <f t="array" ref="M101">_xlfn.LET(_xlpm.Major,I101,_xlpm.CleanMajor,TRIM(SUBSTITUTE(SUBSTITUTE(SUBSTITUTE(SUBSTITUTE(SUBSTITUTE(SUBSTITUTE(_xlpm.Major,"Indstrl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02" spans="1:13" hidden="1" x14ac:dyDescent="0.75">
      <c r="A102" s="8">
        <v>78690360</v>
      </c>
      <c r="B102" s="9" t="s">
        <v>187</v>
      </c>
      <c r="C102" s="9" t="s">
        <v>188</v>
      </c>
      <c r="D102" s="9" t="s">
        <v>189</v>
      </c>
      <c r="E102" s="9" t="s">
        <v>14</v>
      </c>
      <c r="F102" s="10">
        <v>45923.600694444445</v>
      </c>
      <c r="G102" s="10">
        <v>45930.50277777778</v>
      </c>
      <c r="H102" s="9">
        <v>788858</v>
      </c>
      <c r="I102" s="9" t="s">
        <v>80</v>
      </c>
      <c r="J102" s="9" t="s">
        <v>50</v>
      </c>
      <c r="K102" s="11">
        <v>0</v>
      </c>
      <c r="L102" t="s">
        <v>759</v>
      </c>
      <c r="M102" s="9" t="str" cm="1">
        <f t="array" ref="M102">_xlfn.LET(_xlpm.Major,I102,_xlpm.CleanMajor,TRIM(SUBSTITUTE(SUBSTITUTE(SUBSTITUTE(SUBSTITUTE(SUBSTITUTE(SUBSTITUTE(_xlpm.Major,"Indstrl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03" spans="1:13" hidden="1" x14ac:dyDescent="0.75">
      <c r="A103" s="12">
        <v>78692094</v>
      </c>
      <c r="B103" s="13" t="s">
        <v>190</v>
      </c>
      <c r="C103" s="13" t="s">
        <v>191</v>
      </c>
      <c r="D103" s="13" t="s">
        <v>192</v>
      </c>
      <c r="E103" s="13" t="s">
        <v>14</v>
      </c>
      <c r="F103" s="14">
        <v>45923.618055555555</v>
      </c>
      <c r="G103" s="14">
        <v>45930.503472222219</v>
      </c>
      <c r="H103" s="13">
        <v>760369</v>
      </c>
      <c r="I103" s="13" t="s">
        <v>15</v>
      </c>
      <c r="J103" s="13" t="s">
        <v>32</v>
      </c>
      <c r="K103" s="15">
        <v>0</v>
      </c>
      <c r="L103" t="s">
        <v>759</v>
      </c>
      <c r="M103" s="9" t="str" cm="1">
        <f t="array" ref="M103">_xlfn.LET(_xlpm.Major,I103,_xlpm.CleanMajor,TRIM(SUBSTITUTE(SUBSTITUTE(SUBSTITUTE(SUBSTITUTE(SUBSTITUTE(SUBSTITUTE(_xlpm.Major,"Indstrl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04" spans="1:13" x14ac:dyDescent="0.75">
      <c r="A104" s="8">
        <v>78693947</v>
      </c>
      <c r="B104" s="9" t="s">
        <v>689</v>
      </c>
      <c r="C104" s="9" t="s">
        <v>690</v>
      </c>
      <c r="D104" s="9" t="s">
        <v>691</v>
      </c>
      <c r="E104" s="9" t="s">
        <v>14</v>
      </c>
      <c r="F104" s="10">
        <v>45923.640972222223</v>
      </c>
      <c r="G104" s="10"/>
      <c r="H104" s="9">
        <v>437296</v>
      </c>
      <c r="I104" s="9" t="s">
        <v>15</v>
      </c>
      <c r="J104" s="9" t="s">
        <v>40</v>
      </c>
      <c r="K104" s="11">
        <v>0</v>
      </c>
      <c r="L104" t="s">
        <v>759</v>
      </c>
      <c r="M104" s="9" t="str" cm="1">
        <f t="array" ref="M104">_xlfn.LET(_xlpm.Major,I104,_xlpm.CleanMajor,TRIM(SUBSTITUTE(SUBSTITUTE(SUBSTITUTE(SUBSTITUTE(SUBSTITUTE(SUBSTITUTE(_xlpm.Major,"Indstrl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05" spans="1:13" hidden="1" x14ac:dyDescent="0.75">
      <c r="A105" s="12">
        <v>78702400</v>
      </c>
      <c r="B105" s="13" t="s">
        <v>193</v>
      </c>
      <c r="C105" s="13" t="s">
        <v>194</v>
      </c>
      <c r="D105" s="13" t="s">
        <v>195</v>
      </c>
      <c r="E105" s="13" t="s">
        <v>14</v>
      </c>
      <c r="F105" s="14">
        <v>45923.801388888889</v>
      </c>
      <c r="G105" s="14">
        <v>45930.574999999997</v>
      </c>
      <c r="H105" s="13">
        <v>533478</v>
      </c>
      <c r="I105" s="13" t="s">
        <v>24</v>
      </c>
      <c r="J105" s="13" t="s">
        <v>16</v>
      </c>
      <c r="K105" s="15">
        <v>0</v>
      </c>
      <c r="L105" t="s">
        <v>759</v>
      </c>
      <c r="M105" s="9" t="str" cm="1">
        <f t="array" ref="M105">_xlfn.LET(_xlpm.Major,I105,_xlpm.CleanMajor,TRIM(SUBSTITUTE(SUBSTITUTE(SUBSTITUTE(SUBSTITUTE(SUBSTITUTE(SUBSTITUTE(_xlpm.Major,"Indstrl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06" spans="1:13" hidden="1" x14ac:dyDescent="0.75">
      <c r="A106" s="8">
        <v>78702409</v>
      </c>
      <c r="B106" s="9" t="s">
        <v>196</v>
      </c>
      <c r="C106" s="9" t="s">
        <v>197</v>
      </c>
      <c r="D106" s="9" t="s">
        <v>198</v>
      </c>
      <c r="E106" s="9" t="s">
        <v>14</v>
      </c>
      <c r="F106" s="10">
        <v>45923.801388888889</v>
      </c>
      <c r="G106" s="10">
        <v>45930.538888888892</v>
      </c>
      <c r="H106" s="9">
        <v>801397</v>
      </c>
      <c r="I106" s="9" t="s">
        <v>15</v>
      </c>
      <c r="J106" s="9" t="s">
        <v>40</v>
      </c>
      <c r="K106" s="11">
        <v>0</v>
      </c>
      <c r="L106" t="s">
        <v>759</v>
      </c>
      <c r="M106" s="9" t="str" cm="1">
        <f t="array" ref="M106">_xlfn.LET(_xlpm.Major,I106,_xlpm.CleanMajor,TRIM(SUBSTITUTE(SUBSTITUTE(SUBSTITUTE(SUBSTITUTE(SUBSTITUTE(SUBSTITUTE(_xlpm.Major,"Indstrl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07" spans="1:13" hidden="1" x14ac:dyDescent="0.75">
      <c r="A107" s="12">
        <v>78704208</v>
      </c>
      <c r="B107" s="13" t="s">
        <v>199</v>
      </c>
      <c r="C107" s="13" t="s">
        <v>200</v>
      </c>
      <c r="D107" s="13" t="s">
        <v>201</v>
      </c>
      <c r="E107" s="13" t="s">
        <v>14</v>
      </c>
      <c r="F107" s="14">
        <v>45923.85</v>
      </c>
      <c r="G107" s="14">
        <v>45930.5</v>
      </c>
      <c r="H107" s="13">
        <v>786304</v>
      </c>
      <c r="I107" s="13" t="s">
        <v>15</v>
      </c>
      <c r="J107" s="13" t="s">
        <v>16</v>
      </c>
      <c r="K107" s="15">
        <v>0</v>
      </c>
      <c r="L107" t="s">
        <v>759</v>
      </c>
      <c r="M107" s="9" t="str" cm="1">
        <f t="array" ref="M107">_xlfn.LET(_xlpm.Major,I107,_xlpm.CleanMajor,TRIM(SUBSTITUTE(SUBSTITUTE(SUBSTITUTE(SUBSTITUTE(SUBSTITUTE(SUBSTITUTE(_xlpm.Major,"Indstrl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08" spans="1:13" hidden="1" x14ac:dyDescent="0.75">
      <c r="A108" s="8">
        <v>78707406</v>
      </c>
      <c r="B108" s="9" t="s">
        <v>202</v>
      </c>
      <c r="C108" s="9" t="s">
        <v>170</v>
      </c>
      <c r="D108" s="9" t="s">
        <v>203</v>
      </c>
      <c r="E108" s="9" t="s">
        <v>14</v>
      </c>
      <c r="F108" s="10">
        <v>45924.000694444447</v>
      </c>
      <c r="G108" s="10">
        <v>45930.499305555553</v>
      </c>
      <c r="H108" s="9">
        <v>775059</v>
      </c>
      <c r="I108" s="9" t="s">
        <v>54</v>
      </c>
      <c r="J108" s="9" t="s">
        <v>50</v>
      </c>
      <c r="K108" s="11">
        <v>0</v>
      </c>
      <c r="L108" t="s">
        <v>759</v>
      </c>
      <c r="M108" s="9" t="str" cm="1">
        <f t="array" ref="M108">_xlfn.LET(_xlpm.Major,I108,_xlpm.CleanMajor,TRIM(SUBSTITUTE(SUBSTITUTE(SUBSTITUTE(SUBSTITUTE(SUBSTITUTE(SUBSTITUTE(_xlpm.Major,"Indstrl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09" spans="1:13" x14ac:dyDescent="0.75">
      <c r="A109" s="12">
        <v>78722204</v>
      </c>
      <c r="B109" s="13" t="s">
        <v>161</v>
      </c>
      <c r="C109" s="13" t="s">
        <v>692</v>
      </c>
      <c r="D109" s="13" t="s">
        <v>693</v>
      </c>
      <c r="E109" s="13" t="s">
        <v>14</v>
      </c>
      <c r="F109" s="14">
        <v>45924.345833333333</v>
      </c>
      <c r="G109" s="14"/>
      <c r="H109" s="13">
        <v>779999</v>
      </c>
      <c r="I109" s="13" t="s">
        <v>206</v>
      </c>
      <c r="J109" s="13" t="s">
        <v>20</v>
      </c>
      <c r="K109" s="15">
        <v>0</v>
      </c>
      <c r="L109" t="s">
        <v>759</v>
      </c>
      <c r="M109" s="9" t="str" cm="1">
        <f t="array" ref="M109">_xlfn.LET(_xlpm.Major,I109,_xlpm.CleanMajor,TRIM(SUBSTITUTE(SUBSTITUTE(SUBSTITUTE(SUBSTITUTE(SUBSTITUTE(SUBSTITUTE(_xlpm.Major,"Indstrl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10" spans="1:13" hidden="1" x14ac:dyDescent="0.75">
      <c r="A110" s="8">
        <v>78722206</v>
      </c>
      <c r="B110" s="9" t="s">
        <v>107</v>
      </c>
      <c r="C110" s="9" t="s">
        <v>204</v>
      </c>
      <c r="D110" s="9" t="s">
        <v>205</v>
      </c>
      <c r="E110" s="9" t="s">
        <v>14</v>
      </c>
      <c r="F110" s="10">
        <v>45924.345833333333</v>
      </c>
      <c r="G110" s="10">
        <v>45930.509027777778</v>
      </c>
      <c r="H110" s="9">
        <v>775859</v>
      </c>
      <c r="I110" s="9" t="s">
        <v>206</v>
      </c>
      <c r="J110" s="9" t="s">
        <v>20</v>
      </c>
      <c r="K110" s="11">
        <v>0</v>
      </c>
      <c r="L110" t="s">
        <v>759</v>
      </c>
      <c r="M110" s="9" t="str" cm="1">
        <f t="array" ref="M110">_xlfn.LET(_xlpm.Major,I110,_xlpm.CleanMajor,TRIM(SUBSTITUTE(SUBSTITUTE(SUBSTITUTE(SUBSTITUTE(SUBSTITUTE(SUBSTITUTE(_xlpm.Major,"Indstrl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11" spans="1:13" hidden="1" x14ac:dyDescent="0.75">
      <c r="A111" s="12">
        <v>78724579</v>
      </c>
      <c r="B111" s="13" t="s">
        <v>207</v>
      </c>
      <c r="C111" s="13" t="s">
        <v>208</v>
      </c>
      <c r="D111" s="13" t="s">
        <v>209</v>
      </c>
      <c r="E111" s="13" t="s">
        <v>14</v>
      </c>
      <c r="F111" s="14">
        <v>45924.359027777777</v>
      </c>
      <c r="G111" s="14">
        <v>45930.509027777778</v>
      </c>
      <c r="H111" s="13">
        <v>792094</v>
      </c>
      <c r="I111" s="13" t="s">
        <v>54</v>
      </c>
      <c r="J111" s="13" t="s">
        <v>32</v>
      </c>
      <c r="K111" s="15">
        <v>0</v>
      </c>
      <c r="L111" t="s">
        <v>759</v>
      </c>
      <c r="M111" s="9" t="str" cm="1">
        <f t="array" ref="M111">_xlfn.LET(_xlpm.Major,I111,_xlpm.CleanMajor,TRIM(SUBSTITUTE(SUBSTITUTE(SUBSTITUTE(SUBSTITUTE(SUBSTITUTE(SUBSTITUTE(_xlpm.Major,"Indstrl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12" spans="1:13" hidden="1" x14ac:dyDescent="0.75">
      <c r="A112" s="8">
        <v>78724844</v>
      </c>
      <c r="B112" s="9" t="s">
        <v>210</v>
      </c>
      <c r="C112" s="9" t="s">
        <v>211</v>
      </c>
      <c r="D112" s="9" t="s">
        <v>212</v>
      </c>
      <c r="E112" s="9" t="s">
        <v>14</v>
      </c>
      <c r="F112" s="10">
        <v>45924.361111111109</v>
      </c>
      <c r="G112" s="10">
        <v>45930.511111111111</v>
      </c>
      <c r="H112" s="9">
        <v>771148</v>
      </c>
      <c r="I112" s="9" t="s">
        <v>15</v>
      </c>
      <c r="J112" s="9" t="s">
        <v>32</v>
      </c>
      <c r="K112" s="11">
        <v>0</v>
      </c>
      <c r="L112" t="s">
        <v>759</v>
      </c>
      <c r="M112" s="9" t="str" cm="1">
        <f t="array" ref="M112">_xlfn.LET(_xlpm.Major,I112,_xlpm.CleanMajor,TRIM(SUBSTITUTE(SUBSTITUTE(SUBSTITUTE(SUBSTITUTE(SUBSTITUTE(SUBSTITUTE(_xlpm.Major,"Indstrl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13" spans="1:13" x14ac:dyDescent="0.75">
      <c r="A113" s="12">
        <v>78731022</v>
      </c>
      <c r="B113" s="13" t="s">
        <v>462</v>
      </c>
      <c r="C113" s="13" t="s">
        <v>694</v>
      </c>
      <c r="D113" s="13" t="s">
        <v>695</v>
      </c>
      <c r="E113" s="13" t="s">
        <v>14</v>
      </c>
      <c r="F113" s="14">
        <v>45924.388194444444</v>
      </c>
      <c r="G113" s="14"/>
      <c r="H113" s="13">
        <v>771449</v>
      </c>
      <c r="I113" s="13" t="s">
        <v>15</v>
      </c>
      <c r="J113" s="13" t="s">
        <v>32</v>
      </c>
      <c r="K113" s="15">
        <v>0</v>
      </c>
      <c r="L113" t="s">
        <v>759</v>
      </c>
      <c r="M113" s="9" t="str" cm="1">
        <f t="array" ref="M113">_xlfn.LET(_xlpm.Major,I113,_xlpm.CleanMajor,TRIM(SUBSTITUTE(SUBSTITUTE(SUBSTITUTE(SUBSTITUTE(SUBSTITUTE(SUBSTITUTE(_xlpm.Major,"Indstrl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14" spans="1:13" hidden="1" x14ac:dyDescent="0.75">
      <c r="A114" s="8">
        <v>78731854</v>
      </c>
      <c r="B114" s="9" t="s">
        <v>213</v>
      </c>
      <c r="C114" s="9" t="s">
        <v>214</v>
      </c>
      <c r="D114" s="9" t="s">
        <v>215</v>
      </c>
      <c r="E114" s="9" t="s">
        <v>14</v>
      </c>
      <c r="F114" s="10">
        <v>45924.392361111109</v>
      </c>
      <c r="G114" s="10">
        <v>45930.503472222219</v>
      </c>
      <c r="H114" s="9">
        <v>791714</v>
      </c>
      <c r="I114" s="9" t="s">
        <v>24</v>
      </c>
      <c r="J114" s="9" t="s">
        <v>50</v>
      </c>
      <c r="K114" s="11">
        <v>0</v>
      </c>
      <c r="L114" t="s">
        <v>759</v>
      </c>
      <c r="M114" s="9" t="str" cm="1">
        <f t="array" ref="M114">_xlfn.LET(_xlpm.Major,I114,_xlpm.CleanMajor,TRIM(SUBSTITUTE(SUBSTITUTE(SUBSTITUTE(SUBSTITUTE(SUBSTITUTE(SUBSTITUTE(_xlpm.Major,"Indstrl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15" spans="1:13" x14ac:dyDescent="0.75">
      <c r="A115" s="12">
        <v>78746901</v>
      </c>
      <c r="B115" s="13" t="s">
        <v>696</v>
      </c>
      <c r="C115" s="13" t="s">
        <v>697</v>
      </c>
      <c r="D115" s="13" t="s">
        <v>698</v>
      </c>
      <c r="E115" s="13" t="s">
        <v>14</v>
      </c>
      <c r="F115" s="14">
        <v>45924.447222222225</v>
      </c>
      <c r="G115" s="14"/>
      <c r="H115" s="13">
        <v>772422</v>
      </c>
      <c r="I115" s="13" t="s">
        <v>15</v>
      </c>
      <c r="J115" s="13" t="s">
        <v>20</v>
      </c>
      <c r="K115" s="15">
        <v>0</v>
      </c>
      <c r="L115" t="s">
        <v>759</v>
      </c>
      <c r="M115" s="9" t="str" cm="1">
        <f t="array" ref="M115">_xlfn.LET(_xlpm.Major,I115,_xlpm.CleanMajor,TRIM(SUBSTITUTE(SUBSTITUTE(SUBSTITUTE(SUBSTITUTE(SUBSTITUTE(SUBSTITUTE(_xlpm.Major,"Indstrl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16" spans="1:13" hidden="1" x14ac:dyDescent="0.75">
      <c r="A116" s="8">
        <v>78748226</v>
      </c>
      <c r="B116" s="9" t="s">
        <v>216</v>
      </c>
      <c r="C116" s="9" t="s">
        <v>217</v>
      </c>
      <c r="D116" s="9" t="s">
        <v>218</v>
      </c>
      <c r="E116" s="9" t="s">
        <v>14</v>
      </c>
      <c r="F116" s="10">
        <v>45924.45208333333</v>
      </c>
      <c r="G116" s="10">
        <v>45930.540277777778</v>
      </c>
      <c r="H116" s="9">
        <v>808897</v>
      </c>
      <c r="I116" s="9" t="s">
        <v>24</v>
      </c>
      <c r="J116" s="9" t="s">
        <v>126</v>
      </c>
      <c r="K116" s="11">
        <v>0</v>
      </c>
      <c r="L116" t="s">
        <v>759</v>
      </c>
      <c r="M116" s="9" t="str" cm="1">
        <f t="array" ref="M116">_xlfn.LET(_xlpm.Major,I116,_xlpm.CleanMajor,TRIM(SUBSTITUTE(SUBSTITUTE(SUBSTITUTE(SUBSTITUTE(SUBSTITUTE(SUBSTITUTE(_xlpm.Major,"Indstrl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17" spans="1:13" x14ac:dyDescent="0.75">
      <c r="A117" s="12">
        <v>78748554</v>
      </c>
      <c r="B117" s="13" t="s">
        <v>696</v>
      </c>
      <c r="C117" s="13" t="s">
        <v>699</v>
      </c>
      <c r="D117" s="13" t="s">
        <v>700</v>
      </c>
      <c r="E117" s="13" t="s">
        <v>14</v>
      </c>
      <c r="F117" s="14">
        <v>45924.453472222223</v>
      </c>
      <c r="G117" s="14"/>
      <c r="H117" s="13">
        <v>787649</v>
      </c>
      <c r="I117" s="13" t="s">
        <v>701</v>
      </c>
      <c r="J117" s="13" t="s">
        <v>50</v>
      </c>
      <c r="K117" s="15">
        <v>0</v>
      </c>
      <c r="L117" t="s">
        <v>759</v>
      </c>
      <c r="M117" s="9" t="str" cm="1">
        <f t="array" ref="M117">_xlfn.LET(_xlpm.Major,I117,_xlpm.CleanMajor,TRIM(SUBSTITUTE(SUBSTITUTE(SUBSTITUTE(SUBSTITUTE(SUBSTITUTE(SUBSTITUTE(_xlpm.Major,"Indstrl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18" spans="1:13" x14ac:dyDescent="0.75">
      <c r="A118" s="8">
        <v>78748665</v>
      </c>
      <c r="B118" s="9" t="s">
        <v>265</v>
      </c>
      <c r="C118" s="9" t="s">
        <v>404</v>
      </c>
      <c r="D118" s="9" t="s">
        <v>702</v>
      </c>
      <c r="E118" s="9" t="s">
        <v>14</v>
      </c>
      <c r="F118" s="10">
        <v>45924.453472222223</v>
      </c>
      <c r="G118" s="10"/>
      <c r="H118" s="9">
        <v>803150</v>
      </c>
      <c r="I118" s="9" t="s">
        <v>703</v>
      </c>
      <c r="J118" s="9" t="s">
        <v>126</v>
      </c>
      <c r="K118" s="11">
        <v>0</v>
      </c>
      <c r="L118" t="s">
        <v>759</v>
      </c>
      <c r="M118" s="9" t="str" cm="1">
        <f t="array" ref="M118">_xlfn.LET(_xlpm.Major,I118,_xlpm.CleanMajor,TRIM(SUBSTITUTE(SUBSTITUTE(SUBSTITUTE(SUBSTITUTE(SUBSTITUTE(SUBSTITUTE(_xlpm.Major,"Indstrl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19" spans="1:13" x14ac:dyDescent="0.75">
      <c r="A119" s="12">
        <v>78748940</v>
      </c>
      <c r="B119" s="13" t="s">
        <v>704</v>
      </c>
      <c r="C119" s="13" t="s">
        <v>705</v>
      </c>
      <c r="D119" s="13" t="s">
        <v>706</v>
      </c>
      <c r="E119" s="13" t="s">
        <v>14</v>
      </c>
      <c r="F119" s="14">
        <v>45924.45416666667</v>
      </c>
      <c r="G119" s="14"/>
      <c r="H119" s="13">
        <v>784158</v>
      </c>
      <c r="I119" s="13" t="s">
        <v>15</v>
      </c>
      <c r="J119" s="13" t="s">
        <v>50</v>
      </c>
      <c r="K119" s="15">
        <v>0</v>
      </c>
      <c r="L119" t="s">
        <v>759</v>
      </c>
      <c r="M119" s="9" t="str" cm="1">
        <f t="array" ref="M119">_xlfn.LET(_xlpm.Major,I119,_xlpm.CleanMajor,TRIM(SUBSTITUTE(SUBSTITUTE(SUBSTITUTE(SUBSTITUTE(SUBSTITUTE(SUBSTITUTE(_xlpm.Major,"Indstrl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20" spans="1:13" hidden="1" x14ac:dyDescent="0.75">
      <c r="A120" s="8">
        <v>78759204</v>
      </c>
      <c r="B120" s="9" t="s">
        <v>123</v>
      </c>
      <c r="C120" s="9" t="s">
        <v>219</v>
      </c>
      <c r="D120" s="9" t="s">
        <v>220</v>
      </c>
      <c r="E120" s="9" t="s">
        <v>14</v>
      </c>
      <c r="F120" s="10">
        <v>45924.495138888888</v>
      </c>
      <c r="G120" s="10">
        <v>45930.5</v>
      </c>
      <c r="H120" s="9">
        <v>802745</v>
      </c>
      <c r="I120" s="9" t="s">
        <v>80</v>
      </c>
      <c r="J120" s="9" t="s">
        <v>126</v>
      </c>
      <c r="K120" s="11">
        <v>0</v>
      </c>
      <c r="L120" t="s">
        <v>759</v>
      </c>
      <c r="M120" s="9" t="str" cm="1">
        <f t="array" ref="M120">_xlfn.LET(_xlpm.Major,I120,_xlpm.CleanMajor,TRIM(SUBSTITUTE(SUBSTITUTE(SUBSTITUTE(SUBSTITUTE(SUBSTITUTE(SUBSTITUTE(_xlpm.Major,"Indstrl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21" spans="1:13" hidden="1" x14ac:dyDescent="0.75">
      <c r="A121" s="12">
        <v>78761552</v>
      </c>
      <c r="B121" s="13" t="s">
        <v>221</v>
      </c>
      <c r="C121" s="13" t="s">
        <v>222</v>
      </c>
      <c r="D121" s="13" t="s">
        <v>223</v>
      </c>
      <c r="E121" s="13" t="s">
        <v>14</v>
      </c>
      <c r="F121" s="14">
        <v>45924.505555555559</v>
      </c>
      <c r="G121" s="14">
        <v>45930.502083333333</v>
      </c>
      <c r="H121" s="13">
        <v>768296</v>
      </c>
      <c r="I121" s="13" t="s">
        <v>24</v>
      </c>
      <c r="J121" s="13" t="s">
        <v>32</v>
      </c>
      <c r="K121" s="15">
        <v>0</v>
      </c>
      <c r="L121" t="s">
        <v>759</v>
      </c>
      <c r="M121" s="9" t="str" cm="1">
        <f t="array" ref="M121">_xlfn.LET(_xlpm.Major,I121,_xlpm.CleanMajor,TRIM(SUBSTITUTE(SUBSTITUTE(SUBSTITUTE(SUBSTITUTE(SUBSTITUTE(SUBSTITUTE(_xlpm.Major,"Indstrl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22" spans="1:13" hidden="1" x14ac:dyDescent="0.75">
      <c r="A122" s="8">
        <v>78761572</v>
      </c>
      <c r="B122" s="9" t="s">
        <v>224</v>
      </c>
      <c r="C122" s="9" t="s">
        <v>225</v>
      </c>
      <c r="D122" s="9" t="s">
        <v>226</v>
      </c>
      <c r="E122" s="9" t="s">
        <v>14</v>
      </c>
      <c r="F122" s="10">
        <v>45924.505555555559</v>
      </c>
      <c r="G122" s="10">
        <v>45930.502083333333</v>
      </c>
      <c r="H122" s="9">
        <v>764236</v>
      </c>
      <c r="I122" s="9" t="s">
        <v>24</v>
      </c>
      <c r="J122" s="9" t="s">
        <v>20</v>
      </c>
      <c r="K122" s="11">
        <v>0</v>
      </c>
      <c r="L122" t="s">
        <v>759</v>
      </c>
      <c r="M122" s="9" t="str" cm="1">
        <f t="array" ref="M122">_xlfn.LET(_xlpm.Major,I122,_xlpm.CleanMajor,TRIM(SUBSTITUTE(SUBSTITUTE(SUBSTITUTE(SUBSTITUTE(SUBSTITUTE(SUBSTITUTE(_xlpm.Major,"Indstrl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23" spans="1:13" hidden="1" x14ac:dyDescent="0.75">
      <c r="A123" s="12">
        <v>78767241</v>
      </c>
      <c r="B123" s="13" t="s">
        <v>41</v>
      </c>
      <c r="C123" s="13" t="s">
        <v>227</v>
      </c>
      <c r="D123" s="13" t="s">
        <v>228</v>
      </c>
      <c r="E123" s="13" t="s">
        <v>14</v>
      </c>
      <c r="F123" s="14">
        <v>45924.538194444445</v>
      </c>
      <c r="G123" s="14">
        <v>45930.52847222222</v>
      </c>
      <c r="H123" s="13">
        <v>742666</v>
      </c>
      <c r="I123" s="13" t="s">
        <v>166</v>
      </c>
      <c r="J123" s="13" t="s">
        <v>20</v>
      </c>
      <c r="K123" s="15">
        <v>0</v>
      </c>
      <c r="L123" t="s">
        <v>759</v>
      </c>
      <c r="M123" s="9" t="str" cm="1">
        <f t="array" ref="M123">_xlfn.LET(_xlpm.Major,I123,_xlpm.CleanMajor,TRIM(SUBSTITUTE(SUBSTITUTE(SUBSTITUTE(SUBSTITUTE(SUBSTITUTE(SUBSTITUTE(_xlpm.Major,"Indstrl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24" spans="1:13" hidden="1" x14ac:dyDescent="0.75">
      <c r="A124" s="8">
        <v>78772154</v>
      </c>
      <c r="B124" s="9" t="s">
        <v>229</v>
      </c>
      <c r="C124" s="9" t="s">
        <v>52</v>
      </c>
      <c r="D124" s="9" t="s">
        <v>230</v>
      </c>
      <c r="E124" s="9" t="s">
        <v>14</v>
      </c>
      <c r="F124" s="10">
        <v>45924.555555555555</v>
      </c>
      <c r="G124" s="10">
        <v>45930.530555555553</v>
      </c>
      <c r="H124" s="9">
        <v>758919</v>
      </c>
      <c r="I124" s="9" t="s">
        <v>54</v>
      </c>
      <c r="J124" s="9" t="s">
        <v>32</v>
      </c>
      <c r="K124" s="11">
        <v>0</v>
      </c>
      <c r="L124" t="s">
        <v>759</v>
      </c>
      <c r="M124" s="9" t="str" cm="1">
        <f t="array" ref="M124">_xlfn.LET(_xlpm.Major,I124,_xlpm.CleanMajor,TRIM(SUBSTITUTE(SUBSTITUTE(SUBSTITUTE(SUBSTITUTE(SUBSTITUTE(SUBSTITUTE(_xlpm.Major,"Indstrl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25" spans="1:13" x14ac:dyDescent="0.75">
      <c r="A125" s="12">
        <v>78778480</v>
      </c>
      <c r="B125" s="13" t="s">
        <v>385</v>
      </c>
      <c r="C125" s="13" t="s">
        <v>191</v>
      </c>
      <c r="D125" s="13" t="s">
        <v>707</v>
      </c>
      <c r="E125" s="13" t="s">
        <v>14</v>
      </c>
      <c r="F125" s="14">
        <v>45924.611111111109</v>
      </c>
      <c r="G125" s="14"/>
      <c r="H125" s="13">
        <v>805732</v>
      </c>
      <c r="I125" s="13" t="s">
        <v>54</v>
      </c>
      <c r="J125" s="13" t="s">
        <v>20</v>
      </c>
      <c r="K125" s="15">
        <v>0</v>
      </c>
      <c r="L125" t="s">
        <v>759</v>
      </c>
      <c r="M125" s="9" t="str" cm="1">
        <f t="array" ref="M125">_xlfn.LET(_xlpm.Major,I125,_xlpm.CleanMajor,TRIM(SUBSTITUTE(SUBSTITUTE(SUBSTITUTE(SUBSTITUTE(SUBSTITUTE(SUBSTITUTE(_xlpm.Major,"Indstrl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26" spans="1:13" x14ac:dyDescent="0.75">
      <c r="A126" s="8">
        <v>78787918</v>
      </c>
      <c r="B126" s="9" t="s">
        <v>708</v>
      </c>
      <c r="C126" s="9" t="s">
        <v>75</v>
      </c>
      <c r="D126" s="9" t="s">
        <v>709</v>
      </c>
      <c r="E126" s="9" t="s">
        <v>14</v>
      </c>
      <c r="F126" s="10">
        <v>45924.738194444442</v>
      </c>
      <c r="G126" s="10"/>
      <c r="H126" s="9">
        <v>795956</v>
      </c>
      <c r="I126" s="9" t="s">
        <v>80</v>
      </c>
      <c r="J126" s="9" t="s">
        <v>50</v>
      </c>
      <c r="K126" s="11">
        <v>0</v>
      </c>
      <c r="L126" t="s">
        <v>759</v>
      </c>
      <c r="M126" s="9" t="str" cm="1">
        <f t="array" ref="M126">_xlfn.LET(_xlpm.Major,I126,_xlpm.CleanMajor,TRIM(SUBSTITUTE(SUBSTITUTE(SUBSTITUTE(SUBSTITUTE(SUBSTITUTE(SUBSTITUTE(_xlpm.Major,"Indstrl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27" spans="1:13" x14ac:dyDescent="0.75">
      <c r="A127" s="12">
        <v>78787932</v>
      </c>
      <c r="B127" s="13" t="s">
        <v>710</v>
      </c>
      <c r="C127" s="13" t="s">
        <v>711</v>
      </c>
      <c r="D127" s="13" t="s">
        <v>712</v>
      </c>
      <c r="E127" s="13" t="s">
        <v>14</v>
      </c>
      <c r="F127" s="14">
        <v>45924.738888888889</v>
      </c>
      <c r="G127" s="14"/>
      <c r="H127" s="13">
        <v>786576</v>
      </c>
      <c r="I127" s="13" t="s">
        <v>163</v>
      </c>
      <c r="J127" s="13" t="s">
        <v>50</v>
      </c>
      <c r="K127" s="15">
        <v>0</v>
      </c>
      <c r="L127" t="s">
        <v>759</v>
      </c>
      <c r="M127" s="9" t="str" cm="1">
        <f t="array" ref="M127">_xlfn.LET(_xlpm.Major,I127,_xlpm.CleanMajor,TRIM(SUBSTITUTE(SUBSTITUTE(SUBSTITUTE(SUBSTITUTE(SUBSTITUTE(SUBSTITUTE(_xlpm.Major,"Indstrl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28" spans="1:13" x14ac:dyDescent="0.75">
      <c r="A128" s="8">
        <v>78789276</v>
      </c>
      <c r="B128" s="9" t="s">
        <v>713</v>
      </c>
      <c r="C128" s="9" t="s">
        <v>714</v>
      </c>
      <c r="D128" s="9" t="s">
        <v>715</v>
      </c>
      <c r="E128" s="9" t="s">
        <v>14</v>
      </c>
      <c r="F128" s="10">
        <v>45924.770833333336</v>
      </c>
      <c r="G128" s="10"/>
      <c r="H128" s="9">
        <v>796839</v>
      </c>
      <c r="I128" s="9" t="s">
        <v>716</v>
      </c>
      <c r="J128" s="9" t="s">
        <v>32</v>
      </c>
      <c r="K128" s="11">
        <v>0</v>
      </c>
      <c r="L128" t="s">
        <v>759</v>
      </c>
      <c r="M128" s="9" t="str" cm="1">
        <f t="array" ref="M128">_xlfn.LET(_xlpm.Major,I128,_xlpm.CleanMajor,TRIM(SUBSTITUTE(SUBSTITUTE(SUBSTITUTE(SUBSTITUTE(SUBSTITUTE(SUBSTITUTE(_xlpm.Major,"Indstrl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29" spans="1:13" x14ac:dyDescent="0.75">
      <c r="A129" s="12">
        <v>78792516</v>
      </c>
      <c r="B129" s="13" t="s">
        <v>717</v>
      </c>
      <c r="C129" s="13" t="s">
        <v>718</v>
      </c>
      <c r="D129" s="13" t="s">
        <v>719</v>
      </c>
      <c r="E129" s="13" t="s">
        <v>14</v>
      </c>
      <c r="F129" s="14">
        <v>45924.868055555555</v>
      </c>
      <c r="G129" s="14"/>
      <c r="H129" s="13">
        <v>785060</v>
      </c>
      <c r="I129" s="13" t="s">
        <v>54</v>
      </c>
      <c r="J129" s="13" t="s">
        <v>50</v>
      </c>
      <c r="K129" s="15">
        <v>0</v>
      </c>
      <c r="L129" t="s">
        <v>759</v>
      </c>
      <c r="M129" s="9" t="str" cm="1">
        <f t="array" ref="M129">_xlfn.LET(_xlpm.Major,I129,_xlpm.CleanMajor,TRIM(SUBSTITUTE(SUBSTITUTE(SUBSTITUTE(SUBSTITUTE(SUBSTITUTE(SUBSTITUTE(_xlpm.Major,"Indstrl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30" spans="1:13" x14ac:dyDescent="0.75">
      <c r="A130" s="8">
        <v>78808101</v>
      </c>
      <c r="B130" s="9" t="s">
        <v>720</v>
      </c>
      <c r="C130" s="9" t="s">
        <v>721</v>
      </c>
      <c r="D130" s="9" t="s">
        <v>722</v>
      </c>
      <c r="E130" s="9" t="s">
        <v>14</v>
      </c>
      <c r="F130" s="10">
        <v>45925.351388888892</v>
      </c>
      <c r="G130" s="10"/>
      <c r="H130" s="9">
        <v>759698</v>
      </c>
      <c r="I130" s="9" t="s">
        <v>723</v>
      </c>
      <c r="J130" s="9" t="s">
        <v>32</v>
      </c>
      <c r="K130" s="11">
        <v>0</v>
      </c>
      <c r="L130" t="s">
        <v>759</v>
      </c>
      <c r="M130" s="9" t="str" cm="1">
        <f t="array" ref="M130">_xlfn.LET(_xlpm.Major,I130,_xlpm.CleanMajor,TRIM(SUBSTITUTE(SUBSTITUTE(SUBSTITUTE(SUBSTITUTE(SUBSTITUTE(SUBSTITUTE(_xlpm.Major,"Indstrl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31" spans="1:13" hidden="1" x14ac:dyDescent="0.75">
      <c r="A131" s="12">
        <v>78813145</v>
      </c>
      <c r="B131" s="13" t="s">
        <v>231</v>
      </c>
      <c r="C131" s="13" t="s">
        <v>232</v>
      </c>
      <c r="D131" s="13" t="s">
        <v>233</v>
      </c>
      <c r="E131" s="13" t="s">
        <v>14</v>
      </c>
      <c r="F131" s="14">
        <v>45925.375694444447</v>
      </c>
      <c r="G131" s="14">
        <v>45930.510416666664</v>
      </c>
      <c r="H131" s="13">
        <v>778186</v>
      </c>
      <c r="I131" s="13" t="s">
        <v>15</v>
      </c>
      <c r="J131" s="13" t="s">
        <v>32</v>
      </c>
      <c r="K131" s="15">
        <v>0</v>
      </c>
      <c r="L131" t="s">
        <v>759</v>
      </c>
      <c r="M131" s="9" t="str" cm="1">
        <f t="array" ref="M131">_xlfn.LET(_xlpm.Major,I131,_xlpm.CleanMajor,TRIM(SUBSTITUTE(SUBSTITUTE(SUBSTITUTE(SUBSTITUTE(SUBSTITUTE(SUBSTITUTE(_xlpm.Major,"Indstrl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32" spans="1:13" hidden="1" x14ac:dyDescent="0.75">
      <c r="A132" s="8">
        <v>78815179</v>
      </c>
      <c r="B132" s="9" t="s">
        <v>234</v>
      </c>
      <c r="C132" s="9" t="s">
        <v>235</v>
      </c>
      <c r="D132" s="9" t="s">
        <v>236</v>
      </c>
      <c r="E132" s="9" t="s">
        <v>14</v>
      </c>
      <c r="F132" s="10">
        <v>45925.383333333331</v>
      </c>
      <c r="G132" s="10">
        <v>45930.499305555553</v>
      </c>
      <c r="H132" s="9">
        <v>771899</v>
      </c>
      <c r="I132" s="9" t="s">
        <v>237</v>
      </c>
      <c r="J132" s="9" t="s">
        <v>20</v>
      </c>
      <c r="K132" s="11">
        <v>0</v>
      </c>
      <c r="L132" t="s">
        <v>759</v>
      </c>
      <c r="M132" s="9" t="str" cm="1">
        <f t="array" ref="M132">_xlfn.LET(_xlpm.Major,I132,_xlpm.CleanMajor,TRIM(SUBSTITUTE(SUBSTITUTE(SUBSTITUTE(SUBSTITUTE(SUBSTITUTE(SUBSTITUTE(_xlpm.Major,"Indstrl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33" spans="1:13" x14ac:dyDescent="0.75">
      <c r="A133" s="12">
        <v>78819882</v>
      </c>
      <c r="B133" s="13" t="s">
        <v>724</v>
      </c>
      <c r="C133" s="13" t="s">
        <v>725</v>
      </c>
      <c r="D133" s="13" t="s">
        <v>726</v>
      </c>
      <c r="E133" s="13" t="s">
        <v>14</v>
      </c>
      <c r="F133" s="14">
        <v>45925.400694444441</v>
      </c>
      <c r="G133" s="14"/>
      <c r="H133" s="13">
        <v>778243</v>
      </c>
      <c r="I133" s="13" t="s">
        <v>163</v>
      </c>
      <c r="J133" s="13" t="s">
        <v>20</v>
      </c>
      <c r="K133" s="15">
        <v>0</v>
      </c>
      <c r="L133" t="s">
        <v>759</v>
      </c>
      <c r="M133" s="9" t="str" cm="1">
        <f t="array" ref="M133">_xlfn.LET(_xlpm.Major,I133,_xlpm.CleanMajor,TRIM(SUBSTITUTE(SUBSTITUTE(SUBSTITUTE(SUBSTITUTE(SUBSTITUTE(SUBSTITUTE(_xlpm.Major,"Indstrl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34" spans="1:13" hidden="1" x14ac:dyDescent="0.75">
      <c r="A134" s="8">
        <v>78821197</v>
      </c>
      <c r="B134" s="9" t="s">
        <v>238</v>
      </c>
      <c r="C134" s="9" t="s">
        <v>239</v>
      </c>
      <c r="D134" s="9" t="s">
        <v>240</v>
      </c>
      <c r="E134" s="9" t="s">
        <v>14</v>
      </c>
      <c r="F134" s="10">
        <v>45925.405555555553</v>
      </c>
      <c r="G134" s="10">
        <v>45930.556944444441</v>
      </c>
      <c r="H134" s="9">
        <v>798012</v>
      </c>
      <c r="I134" s="9" t="s">
        <v>241</v>
      </c>
      <c r="J134" s="9" t="s">
        <v>126</v>
      </c>
      <c r="K134" s="11">
        <v>0</v>
      </c>
      <c r="L134" t="s">
        <v>759</v>
      </c>
      <c r="M134" s="9" t="str" cm="1">
        <f t="array" ref="M134">_xlfn.LET(_xlpm.Major,I134,_xlpm.CleanMajor,TRIM(SUBSTITUTE(SUBSTITUTE(SUBSTITUTE(SUBSTITUTE(SUBSTITUTE(SUBSTITUTE(_xlpm.Major,"Indstrl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35" spans="1:13" hidden="1" x14ac:dyDescent="0.75">
      <c r="A135" s="12">
        <v>78842942</v>
      </c>
      <c r="B135" s="13" t="s">
        <v>242</v>
      </c>
      <c r="C135" s="13" t="s">
        <v>243</v>
      </c>
      <c r="D135" s="13" t="s">
        <v>244</v>
      </c>
      <c r="E135" s="13" t="s">
        <v>14</v>
      </c>
      <c r="F135" s="14">
        <v>45925.495833333334</v>
      </c>
      <c r="G135" s="14">
        <v>45930.5</v>
      </c>
      <c r="H135" s="13">
        <v>769890</v>
      </c>
      <c r="I135" s="13" t="s">
        <v>54</v>
      </c>
      <c r="J135" s="13" t="s">
        <v>32</v>
      </c>
      <c r="K135" s="15">
        <v>0</v>
      </c>
      <c r="L135" t="s">
        <v>759</v>
      </c>
      <c r="M135" s="9" t="str" cm="1">
        <f t="array" ref="M135">_xlfn.LET(_xlpm.Major,I135,_xlpm.CleanMajor,TRIM(SUBSTITUTE(SUBSTITUTE(SUBSTITUTE(SUBSTITUTE(SUBSTITUTE(SUBSTITUTE(_xlpm.Major,"Indstrl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36" spans="1:13" hidden="1" x14ac:dyDescent="0.75">
      <c r="A136" s="8">
        <v>78857042</v>
      </c>
      <c r="B136" s="9" t="s">
        <v>245</v>
      </c>
      <c r="C136" s="9" t="s">
        <v>246</v>
      </c>
      <c r="D136" s="9" t="s">
        <v>247</v>
      </c>
      <c r="E136" s="9" t="s">
        <v>14</v>
      </c>
      <c r="F136" s="10">
        <v>45925.575694444444</v>
      </c>
      <c r="G136" s="10">
        <v>45930.515277777777</v>
      </c>
      <c r="H136" s="9">
        <v>794420</v>
      </c>
      <c r="I136" s="9" t="s">
        <v>54</v>
      </c>
      <c r="J136" s="9" t="s">
        <v>50</v>
      </c>
      <c r="K136" s="11">
        <v>0</v>
      </c>
      <c r="L136" t="s">
        <v>759</v>
      </c>
      <c r="M136" s="9" t="str" cm="1">
        <f t="array" ref="M136">_xlfn.LET(_xlpm.Major,I136,_xlpm.CleanMajor,TRIM(SUBSTITUTE(SUBSTITUTE(SUBSTITUTE(SUBSTITUTE(SUBSTITUTE(SUBSTITUTE(_xlpm.Major,"Indstrl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37" spans="1:13" x14ac:dyDescent="0.75">
      <c r="A137" s="12">
        <v>78862034</v>
      </c>
      <c r="B137" s="13" t="s">
        <v>727</v>
      </c>
      <c r="C137" s="13" t="s">
        <v>728</v>
      </c>
      <c r="D137" s="13" t="s">
        <v>729</v>
      </c>
      <c r="E137" s="13" t="s">
        <v>14</v>
      </c>
      <c r="F137" s="14">
        <v>45925.634722222225</v>
      </c>
      <c r="G137" s="14"/>
      <c r="H137" s="13">
        <v>757361</v>
      </c>
      <c r="I137" s="13" t="s">
        <v>15</v>
      </c>
      <c r="J137" s="13" t="s">
        <v>32</v>
      </c>
      <c r="K137" s="15">
        <v>0</v>
      </c>
      <c r="L137" t="s">
        <v>759</v>
      </c>
      <c r="M137" s="9" t="str" cm="1">
        <f t="array" ref="M137">_xlfn.LET(_xlpm.Major,I137,_xlpm.CleanMajor,TRIM(SUBSTITUTE(SUBSTITUTE(SUBSTITUTE(SUBSTITUTE(SUBSTITUTE(SUBSTITUTE(_xlpm.Major,"Indstrl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38" spans="1:13" hidden="1" x14ac:dyDescent="0.75">
      <c r="A138" s="8">
        <v>78868360</v>
      </c>
      <c r="B138" s="9" t="s">
        <v>64</v>
      </c>
      <c r="C138" s="9" t="s">
        <v>248</v>
      </c>
      <c r="D138" s="9" t="s">
        <v>249</v>
      </c>
      <c r="E138" s="9" t="s">
        <v>14</v>
      </c>
      <c r="F138" s="10">
        <v>45925.738194444442</v>
      </c>
      <c r="G138" s="10">
        <v>45930.550694444442</v>
      </c>
      <c r="H138" s="9">
        <v>775362</v>
      </c>
      <c r="I138" s="9" t="s">
        <v>15</v>
      </c>
      <c r="J138" s="9" t="s">
        <v>20</v>
      </c>
      <c r="K138" s="11">
        <v>0</v>
      </c>
      <c r="L138" t="s">
        <v>759</v>
      </c>
      <c r="M138" s="9" t="str" cm="1">
        <f t="array" ref="M138">_xlfn.LET(_xlpm.Major,I138,_xlpm.CleanMajor,TRIM(SUBSTITUTE(SUBSTITUTE(SUBSTITUTE(SUBSTITUTE(SUBSTITUTE(SUBSTITUTE(_xlpm.Major,"Indstrl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39" spans="1:13" hidden="1" x14ac:dyDescent="0.75">
      <c r="A139" s="12">
        <v>78868843</v>
      </c>
      <c r="B139" s="13" t="s">
        <v>250</v>
      </c>
      <c r="C139" s="13" t="s">
        <v>251</v>
      </c>
      <c r="D139" s="13" t="s">
        <v>252</v>
      </c>
      <c r="E139" s="13" t="s">
        <v>14</v>
      </c>
      <c r="F139" s="14">
        <v>45925.751388888886</v>
      </c>
      <c r="G139" s="14">
        <v>45930.511805555558</v>
      </c>
      <c r="H139" s="13">
        <v>773956</v>
      </c>
      <c r="I139" s="13" t="s">
        <v>15</v>
      </c>
      <c r="J139" s="13" t="s">
        <v>20</v>
      </c>
      <c r="K139" s="15">
        <v>0</v>
      </c>
      <c r="L139" t="s">
        <v>759</v>
      </c>
      <c r="M139" s="9" t="str" cm="1">
        <f t="array" ref="M139">_xlfn.LET(_xlpm.Major,I139,_xlpm.CleanMajor,TRIM(SUBSTITUTE(SUBSTITUTE(SUBSTITUTE(SUBSTITUTE(SUBSTITUTE(SUBSTITUTE(_xlpm.Major,"Indstrl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40" spans="1:13" hidden="1" x14ac:dyDescent="0.75">
      <c r="A140" s="8">
        <v>78871694</v>
      </c>
      <c r="B140" s="9" t="s">
        <v>253</v>
      </c>
      <c r="C140" s="9" t="s">
        <v>254</v>
      </c>
      <c r="D140" s="9" t="s">
        <v>255</v>
      </c>
      <c r="E140" s="9" t="s">
        <v>14</v>
      </c>
      <c r="F140" s="10">
        <v>45925.838888888888</v>
      </c>
      <c r="G140" s="10">
        <v>45930.49722222222</v>
      </c>
      <c r="H140" s="9">
        <v>790865</v>
      </c>
      <c r="I140" s="9" t="s">
        <v>15</v>
      </c>
      <c r="J140" s="9" t="s">
        <v>20</v>
      </c>
      <c r="K140" s="11">
        <v>0</v>
      </c>
      <c r="L140" t="s">
        <v>759</v>
      </c>
      <c r="M140" s="9" t="str" cm="1">
        <f t="array" ref="M140">_xlfn.LET(_xlpm.Major,I140,_xlpm.CleanMajor,TRIM(SUBSTITUTE(SUBSTITUTE(SUBSTITUTE(SUBSTITUTE(SUBSTITUTE(SUBSTITUTE(_xlpm.Major,"Indstrl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41" spans="1:13" hidden="1" x14ac:dyDescent="0.75">
      <c r="A141" s="12">
        <v>78880474</v>
      </c>
      <c r="B141" s="13" t="s">
        <v>256</v>
      </c>
      <c r="C141" s="13" t="s">
        <v>257</v>
      </c>
      <c r="D141" s="13" t="s">
        <v>258</v>
      </c>
      <c r="E141" s="13" t="s">
        <v>14</v>
      </c>
      <c r="F141" s="14">
        <v>45926.351388888892</v>
      </c>
      <c r="G141" s="14">
        <v>45930.502083333333</v>
      </c>
      <c r="H141" s="13">
        <v>757997</v>
      </c>
      <c r="I141" s="13" t="s">
        <v>15</v>
      </c>
      <c r="J141" s="13" t="s">
        <v>32</v>
      </c>
      <c r="K141" s="15">
        <v>0</v>
      </c>
      <c r="L141" t="s">
        <v>759</v>
      </c>
      <c r="M141" s="9" t="str" cm="1">
        <f t="array" ref="M141">_xlfn.LET(_xlpm.Major,I141,_xlpm.CleanMajor,TRIM(SUBSTITUTE(SUBSTITUTE(SUBSTITUTE(SUBSTITUTE(SUBSTITUTE(SUBSTITUTE(_xlpm.Major,"Indstrl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42" spans="1:13" x14ac:dyDescent="0.75">
      <c r="A142" s="8">
        <v>78890995</v>
      </c>
      <c r="B142" s="9" t="s">
        <v>730</v>
      </c>
      <c r="C142" s="9" t="s">
        <v>731</v>
      </c>
      <c r="D142" s="9" t="s">
        <v>732</v>
      </c>
      <c r="E142" s="9" t="s">
        <v>14</v>
      </c>
      <c r="F142" s="10">
        <v>45926.452777777777</v>
      </c>
      <c r="G142" s="10"/>
      <c r="H142" s="9">
        <v>796717</v>
      </c>
      <c r="I142" s="9" t="s">
        <v>80</v>
      </c>
      <c r="J142" s="9" t="s">
        <v>126</v>
      </c>
      <c r="K142" s="11">
        <v>0</v>
      </c>
      <c r="L142" t="s">
        <v>759</v>
      </c>
      <c r="M142" s="9" t="str" cm="1">
        <f t="array" ref="M142">_xlfn.LET(_xlpm.Major,I142,_xlpm.CleanMajor,TRIM(SUBSTITUTE(SUBSTITUTE(SUBSTITUTE(SUBSTITUTE(SUBSTITUTE(SUBSTITUTE(_xlpm.Major,"Indstrl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43" spans="1:13" x14ac:dyDescent="0.75">
      <c r="A143" s="12">
        <v>78895918</v>
      </c>
      <c r="B143" s="13" t="s">
        <v>256</v>
      </c>
      <c r="C143" s="13" t="s">
        <v>161</v>
      </c>
      <c r="D143" s="13" t="s">
        <v>733</v>
      </c>
      <c r="E143" s="13" t="s">
        <v>14</v>
      </c>
      <c r="F143" s="14">
        <v>45926.501388888886</v>
      </c>
      <c r="G143" s="14"/>
      <c r="H143" s="13">
        <v>784147</v>
      </c>
      <c r="I143" s="13" t="s">
        <v>80</v>
      </c>
      <c r="J143" s="13" t="s">
        <v>50</v>
      </c>
      <c r="K143" s="15">
        <v>0</v>
      </c>
      <c r="L143" t="s">
        <v>759</v>
      </c>
      <c r="M143" s="9" t="str" cm="1">
        <f t="array" ref="M143">_xlfn.LET(_xlpm.Major,I143,_xlpm.CleanMajor,TRIM(SUBSTITUTE(SUBSTITUTE(SUBSTITUTE(SUBSTITUTE(SUBSTITUTE(SUBSTITUTE(_xlpm.Major,"Indstrl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44" spans="1:13" x14ac:dyDescent="0.75">
      <c r="A144" s="8">
        <v>78899253</v>
      </c>
      <c r="B144" s="9" t="s">
        <v>734</v>
      </c>
      <c r="C144" s="9" t="s">
        <v>735</v>
      </c>
      <c r="D144" s="9" t="s">
        <v>736</v>
      </c>
      <c r="E144" s="9" t="s">
        <v>14</v>
      </c>
      <c r="F144" s="10">
        <v>45926.552083333336</v>
      </c>
      <c r="G144" s="10"/>
      <c r="H144" s="9">
        <v>763106</v>
      </c>
      <c r="I144" s="9" t="s">
        <v>549</v>
      </c>
      <c r="J144" s="9" t="s">
        <v>32</v>
      </c>
      <c r="K144" s="11">
        <v>0</v>
      </c>
      <c r="L144" t="s">
        <v>759</v>
      </c>
      <c r="M144" s="9" t="str" cm="1">
        <f t="array" ref="M144">_xlfn.LET(_xlpm.Major,I144,_xlpm.CleanMajor,TRIM(SUBSTITUTE(SUBSTITUTE(SUBSTITUTE(SUBSTITUTE(SUBSTITUTE(SUBSTITUTE(_xlpm.Major,"Indstrl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45" spans="1:13" x14ac:dyDescent="0.75">
      <c r="A145" s="12">
        <v>78899309</v>
      </c>
      <c r="B145" s="13" t="s">
        <v>737</v>
      </c>
      <c r="C145" s="13" t="s">
        <v>564</v>
      </c>
      <c r="D145" s="13" t="s">
        <v>738</v>
      </c>
      <c r="E145" s="13" t="s">
        <v>14</v>
      </c>
      <c r="F145" s="14">
        <v>45926.553472222222</v>
      </c>
      <c r="G145" s="14"/>
      <c r="H145" s="13">
        <v>760213</v>
      </c>
      <c r="I145" s="13" t="s">
        <v>388</v>
      </c>
      <c r="J145" s="13" t="s">
        <v>32</v>
      </c>
      <c r="K145" s="15">
        <v>0</v>
      </c>
      <c r="L145" t="s">
        <v>759</v>
      </c>
      <c r="M145" s="9" t="str" cm="1">
        <f t="array" ref="M145">_xlfn.LET(_xlpm.Major,I145,_xlpm.CleanMajor,TRIM(SUBSTITUTE(SUBSTITUTE(SUBSTITUTE(SUBSTITUTE(SUBSTITUTE(SUBSTITUTE(_xlpm.Major,"Indstrl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46" spans="1:13" hidden="1" x14ac:dyDescent="0.75">
      <c r="A146" s="8">
        <v>78903374</v>
      </c>
      <c r="B146" s="9" t="s">
        <v>259</v>
      </c>
      <c r="C146" s="9" t="s">
        <v>260</v>
      </c>
      <c r="D146" s="9" t="s">
        <v>261</v>
      </c>
      <c r="E146" s="9" t="s">
        <v>14</v>
      </c>
      <c r="F146" s="10">
        <v>45926.616666666669</v>
      </c>
      <c r="G146" s="10">
        <v>45930.502083333333</v>
      </c>
      <c r="H146" s="9">
        <v>762161</v>
      </c>
      <c r="I146" s="9" t="s">
        <v>15</v>
      </c>
      <c r="J146" s="9" t="s">
        <v>32</v>
      </c>
      <c r="K146" s="11">
        <v>0</v>
      </c>
      <c r="L146" t="s">
        <v>759</v>
      </c>
      <c r="M146" s="9" t="str" cm="1">
        <f t="array" ref="M146">_xlfn.LET(_xlpm.Major,I146,_xlpm.CleanMajor,TRIM(SUBSTITUTE(SUBSTITUTE(SUBSTITUTE(SUBSTITUTE(SUBSTITUTE(SUBSTITUTE(_xlpm.Major,"Indstrl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47" spans="1:13" x14ac:dyDescent="0.75">
      <c r="A147" s="12">
        <v>78907697</v>
      </c>
      <c r="B147" s="13" t="s">
        <v>739</v>
      </c>
      <c r="C147" s="13" t="s">
        <v>740</v>
      </c>
      <c r="D147" s="13" t="s">
        <v>741</v>
      </c>
      <c r="E147" s="13" t="s">
        <v>14</v>
      </c>
      <c r="F147" s="14">
        <v>45926.824999999997</v>
      </c>
      <c r="G147" s="14"/>
      <c r="H147" s="13">
        <v>728128</v>
      </c>
      <c r="I147" s="13" t="s">
        <v>15</v>
      </c>
      <c r="J147" s="13" t="s">
        <v>16</v>
      </c>
      <c r="K147" s="15">
        <v>0</v>
      </c>
      <c r="L147" t="s">
        <v>759</v>
      </c>
      <c r="M147" s="9" t="str" cm="1">
        <f t="array" ref="M147">_xlfn.LET(_xlpm.Major,I147,_xlpm.CleanMajor,TRIM(SUBSTITUTE(SUBSTITUTE(SUBSTITUTE(SUBSTITUTE(SUBSTITUTE(SUBSTITUTE(_xlpm.Major,"Indstrl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48" spans="1:13" hidden="1" x14ac:dyDescent="0.75">
      <c r="A148" s="8">
        <v>78909001</v>
      </c>
      <c r="B148" s="9" t="s">
        <v>262</v>
      </c>
      <c r="C148" s="9" t="s">
        <v>263</v>
      </c>
      <c r="D148" s="9" t="s">
        <v>264</v>
      </c>
      <c r="E148" s="9" t="s">
        <v>14</v>
      </c>
      <c r="F148" s="10">
        <v>45927</v>
      </c>
      <c r="G148" s="10">
        <v>45930.535416666666</v>
      </c>
      <c r="H148" s="9">
        <v>804011</v>
      </c>
      <c r="I148" s="9" t="s">
        <v>54</v>
      </c>
      <c r="J148" s="9" t="s">
        <v>20</v>
      </c>
      <c r="K148" s="11">
        <v>0</v>
      </c>
      <c r="L148" t="s">
        <v>759</v>
      </c>
      <c r="M148" s="9" t="str" cm="1">
        <f t="array" ref="M148">_xlfn.LET(_xlpm.Major,I148,_xlpm.CleanMajor,TRIM(SUBSTITUTE(SUBSTITUTE(SUBSTITUTE(SUBSTITUTE(SUBSTITUTE(SUBSTITUTE(_xlpm.Major,"Indstrl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49" spans="1:13" hidden="1" x14ac:dyDescent="0.75">
      <c r="A149" s="12">
        <v>78914233</v>
      </c>
      <c r="B149" s="13" t="s">
        <v>265</v>
      </c>
      <c r="C149" s="13" t="s">
        <v>266</v>
      </c>
      <c r="D149" s="13" t="s">
        <v>267</v>
      </c>
      <c r="E149" s="13" t="s">
        <v>14</v>
      </c>
      <c r="F149" s="14">
        <v>45927.65347222222</v>
      </c>
      <c r="G149" s="14">
        <v>45930.506944444445</v>
      </c>
      <c r="H149" s="13">
        <v>810843</v>
      </c>
      <c r="I149" s="13" t="s">
        <v>15</v>
      </c>
      <c r="J149" s="13" t="s">
        <v>40</v>
      </c>
      <c r="K149" s="15">
        <v>0</v>
      </c>
      <c r="L149" t="s">
        <v>759</v>
      </c>
      <c r="M149" s="9" t="str" cm="1">
        <f t="array" ref="M149">_xlfn.LET(_xlpm.Major,I149,_xlpm.CleanMajor,TRIM(SUBSTITUTE(SUBSTITUTE(SUBSTITUTE(SUBSTITUTE(SUBSTITUTE(SUBSTITUTE(_xlpm.Major,"Indstrl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50" spans="1:13" hidden="1" x14ac:dyDescent="0.75">
      <c r="A150" s="8">
        <v>78914338</v>
      </c>
      <c r="B150" s="9" t="s">
        <v>268</v>
      </c>
      <c r="C150" s="9" t="s">
        <v>269</v>
      </c>
      <c r="D150" s="9" t="s">
        <v>270</v>
      </c>
      <c r="E150" s="9" t="s">
        <v>14</v>
      </c>
      <c r="F150" s="10">
        <v>45927.663194444445</v>
      </c>
      <c r="G150" s="10">
        <v>45930.500694444447</v>
      </c>
      <c r="H150" s="9">
        <v>773049</v>
      </c>
      <c r="I150" s="9" t="s">
        <v>15</v>
      </c>
      <c r="J150" s="9" t="s">
        <v>20</v>
      </c>
      <c r="K150" s="11">
        <v>0</v>
      </c>
      <c r="L150" t="s">
        <v>759</v>
      </c>
      <c r="M150" s="9" t="str" cm="1">
        <f t="array" ref="M150">_xlfn.LET(_xlpm.Major,I150,_xlpm.CleanMajor,TRIM(SUBSTITUTE(SUBSTITUTE(SUBSTITUTE(SUBSTITUTE(SUBSTITUTE(SUBSTITUTE(_xlpm.Major,"Indstrl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51" spans="1:13" hidden="1" x14ac:dyDescent="0.75">
      <c r="A151" s="12">
        <v>78917227</v>
      </c>
      <c r="B151" s="13" t="s">
        <v>271</v>
      </c>
      <c r="C151" s="13" t="s">
        <v>272</v>
      </c>
      <c r="D151" s="13" t="s">
        <v>273</v>
      </c>
      <c r="E151" s="13" t="s">
        <v>14</v>
      </c>
      <c r="F151" s="14">
        <v>45927.896527777775</v>
      </c>
      <c r="G151" s="14">
        <v>45930.498611111114</v>
      </c>
      <c r="H151" s="13">
        <v>798824</v>
      </c>
      <c r="I151" s="13" t="s">
        <v>80</v>
      </c>
      <c r="J151" s="13" t="s">
        <v>126</v>
      </c>
      <c r="K151" s="15">
        <v>0</v>
      </c>
      <c r="L151" t="s">
        <v>759</v>
      </c>
      <c r="M151" s="9" t="str" cm="1">
        <f t="array" ref="M151">_xlfn.LET(_xlpm.Major,I151,_xlpm.CleanMajor,TRIM(SUBSTITUTE(SUBSTITUTE(SUBSTITUTE(SUBSTITUTE(SUBSTITUTE(SUBSTITUTE(_xlpm.Major,"Indstrl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52" spans="1:13" hidden="1" x14ac:dyDescent="0.75">
      <c r="A152" s="8">
        <v>78921759</v>
      </c>
      <c r="B152" s="9" t="s">
        <v>274</v>
      </c>
      <c r="C152" s="9" t="s">
        <v>275</v>
      </c>
      <c r="D152" s="9" t="s">
        <v>276</v>
      </c>
      <c r="E152" s="9" t="s">
        <v>14</v>
      </c>
      <c r="F152" s="10">
        <v>45928.473611111112</v>
      </c>
      <c r="G152" s="10">
        <v>45930.498611111114</v>
      </c>
      <c r="H152" s="9">
        <v>756596</v>
      </c>
      <c r="I152" s="9" t="s">
        <v>15</v>
      </c>
      <c r="J152" s="9" t="s">
        <v>32</v>
      </c>
      <c r="K152" s="11">
        <v>0</v>
      </c>
      <c r="L152" t="s">
        <v>759</v>
      </c>
      <c r="M152" s="9" t="str" cm="1">
        <f t="array" ref="M152">_xlfn.LET(_xlpm.Major,I152,_xlpm.CleanMajor,TRIM(SUBSTITUTE(SUBSTITUTE(SUBSTITUTE(SUBSTITUTE(SUBSTITUTE(SUBSTITUTE(_xlpm.Major,"Indstrl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53" spans="1:13" x14ac:dyDescent="0.75">
      <c r="A153" s="12">
        <v>78922290</v>
      </c>
      <c r="B153" s="13" t="s">
        <v>742</v>
      </c>
      <c r="C153" s="13" t="s">
        <v>743</v>
      </c>
      <c r="D153" s="13" t="s">
        <v>744</v>
      </c>
      <c r="E153" s="13" t="s">
        <v>14</v>
      </c>
      <c r="F153" s="14">
        <v>45928.497916666667</v>
      </c>
      <c r="G153" s="14"/>
      <c r="H153" s="13">
        <v>809065</v>
      </c>
      <c r="I153" s="13" t="s">
        <v>163</v>
      </c>
      <c r="J153" s="13" t="s">
        <v>40</v>
      </c>
      <c r="K153" s="15">
        <v>0</v>
      </c>
      <c r="L153" t="s">
        <v>759</v>
      </c>
      <c r="M153" s="9" t="str" cm="1">
        <f t="array" ref="M153">_xlfn.LET(_xlpm.Major,I153,_xlpm.CleanMajor,TRIM(SUBSTITUTE(SUBSTITUTE(SUBSTITUTE(SUBSTITUTE(SUBSTITUTE(SUBSTITUTE(_xlpm.Major,"Indstrl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54" spans="1:13" hidden="1" x14ac:dyDescent="0.75">
      <c r="A154" s="8">
        <v>78929841</v>
      </c>
      <c r="B154" s="9" t="s">
        <v>277</v>
      </c>
      <c r="C154" s="9" t="s">
        <v>278</v>
      </c>
      <c r="D154" s="9" t="s">
        <v>279</v>
      </c>
      <c r="E154" s="9" t="s">
        <v>14</v>
      </c>
      <c r="F154" s="10">
        <v>45928.796527777777</v>
      </c>
      <c r="G154" s="10">
        <v>45930.519444444442</v>
      </c>
      <c r="H154" s="9">
        <v>806425</v>
      </c>
      <c r="I154" s="9" t="s">
        <v>15</v>
      </c>
      <c r="J154" s="9" t="s">
        <v>40</v>
      </c>
      <c r="K154" s="11">
        <v>0</v>
      </c>
      <c r="L154" t="s">
        <v>759</v>
      </c>
      <c r="M154" s="9" t="str" cm="1">
        <f t="array" ref="M154">_xlfn.LET(_xlpm.Major,I154,_xlpm.CleanMajor,TRIM(SUBSTITUTE(SUBSTITUTE(SUBSTITUTE(SUBSTITUTE(SUBSTITUTE(SUBSTITUTE(_xlpm.Major,"Indstrl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55" spans="1:13" hidden="1" x14ac:dyDescent="0.75">
      <c r="A155" s="12">
        <v>78959238</v>
      </c>
      <c r="B155" s="13" t="s">
        <v>280</v>
      </c>
      <c r="C155" s="13" t="s">
        <v>281</v>
      </c>
      <c r="D155" s="13" t="s">
        <v>282</v>
      </c>
      <c r="E155" s="13" t="s">
        <v>14</v>
      </c>
      <c r="F155" s="14">
        <v>45929.453472222223</v>
      </c>
      <c r="G155" s="14">
        <v>45930.503472222219</v>
      </c>
      <c r="H155" s="13">
        <v>794613</v>
      </c>
      <c r="I155" s="13" t="s">
        <v>80</v>
      </c>
      <c r="J155" s="13" t="s">
        <v>50</v>
      </c>
      <c r="K155" s="15">
        <v>0</v>
      </c>
      <c r="L155" t="s">
        <v>759</v>
      </c>
      <c r="M155" s="9" t="str" cm="1">
        <f t="array" ref="M155">_xlfn.LET(_xlpm.Major,I155,_xlpm.CleanMajor,TRIM(SUBSTITUTE(SUBSTITUTE(SUBSTITUTE(SUBSTITUTE(SUBSTITUTE(SUBSTITUTE(_xlpm.Major,"Indstrl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56" spans="1:13" hidden="1" x14ac:dyDescent="0.75">
      <c r="A156" s="8">
        <v>78959389</v>
      </c>
      <c r="B156" s="9" t="s">
        <v>283</v>
      </c>
      <c r="C156" s="9" t="s">
        <v>284</v>
      </c>
      <c r="D156" s="9" t="s">
        <v>285</v>
      </c>
      <c r="E156" s="9" t="s">
        <v>14</v>
      </c>
      <c r="F156" s="10">
        <v>45929.45416666667</v>
      </c>
      <c r="G156" s="10">
        <v>45930.527083333334</v>
      </c>
      <c r="H156" s="9">
        <v>720461</v>
      </c>
      <c r="I156" s="9" t="s">
        <v>15</v>
      </c>
      <c r="J156" s="9" t="s">
        <v>32</v>
      </c>
      <c r="K156" s="11">
        <v>0</v>
      </c>
      <c r="L156" t="s">
        <v>759</v>
      </c>
      <c r="M156" s="9" t="str" cm="1">
        <f t="array" ref="M156">_xlfn.LET(_xlpm.Major,I156,_xlpm.CleanMajor,TRIM(SUBSTITUTE(SUBSTITUTE(SUBSTITUTE(SUBSTITUTE(SUBSTITUTE(SUBSTITUTE(_xlpm.Major,"Indstrl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57" spans="1:13" x14ac:dyDescent="0.75">
      <c r="A157" s="12">
        <v>78961964</v>
      </c>
      <c r="B157" s="13" t="s">
        <v>745</v>
      </c>
      <c r="C157" s="13" t="s">
        <v>746</v>
      </c>
      <c r="D157" s="13" t="s">
        <v>747</v>
      </c>
      <c r="E157" s="13" t="s">
        <v>14</v>
      </c>
      <c r="F157" s="14">
        <v>45929.472222222219</v>
      </c>
      <c r="G157" s="14"/>
      <c r="H157" s="13">
        <v>768936</v>
      </c>
      <c r="I157" s="13" t="s">
        <v>15</v>
      </c>
      <c r="J157" s="13" t="s">
        <v>40</v>
      </c>
      <c r="K157" s="15">
        <v>0</v>
      </c>
      <c r="L157" t="s">
        <v>759</v>
      </c>
      <c r="M157" s="9" t="str" cm="1">
        <f t="array" ref="M157">_xlfn.LET(_xlpm.Major,I157,_xlpm.CleanMajor,TRIM(SUBSTITUTE(SUBSTITUTE(SUBSTITUTE(SUBSTITUTE(SUBSTITUTE(SUBSTITUTE(_xlpm.Major,"Indstrl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58" spans="1:13" hidden="1" x14ac:dyDescent="0.75">
      <c r="A158" s="8">
        <v>78963196</v>
      </c>
      <c r="B158" s="9" t="s">
        <v>286</v>
      </c>
      <c r="C158" s="9" t="s">
        <v>287</v>
      </c>
      <c r="D158" s="9" t="s">
        <v>288</v>
      </c>
      <c r="E158" s="9" t="s">
        <v>14</v>
      </c>
      <c r="F158" s="10">
        <v>45929.481249999997</v>
      </c>
      <c r="G158" s="10">
        <v>45930.515972222223</v>
      </c>
      <c r="H158" s="9">
        <v>792238</v>
      </c>
      <c r="I158" s="9" t="s">
        <v>15</v>
      </c>
      <c r="J158" s="9" t="s">
        <v>20</v>
      </c>
      <c r="K158" s="11">
        <v>0</v>
      </c>
      <c r="L158" t="s">
        <v>759</v>
      </c>
      <c r="M158" s="9" t="str" cm="1">
        <f t="array" ref="M158">_xlfn.LET(_xlpm.Major,I158,_xlpm.CleanMajor,TRIM(SUBSTITUTE(SUBSTITUTE(SUBSTITUTE(SUBSTITUTE(SUBSTITUTE(SUBSTITUTE(_xlpm.Major,"Indstrl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59" spans="1:13" x14ac:dyDescent="0.75">
      <c r="A159" s="12">
        <v>78965580</v>
      </c>
      <c r="B159" s="13" t="s">
        <v>748</v>
      </c>
      <c r="C159" s="13" t="s">
        <v>749</v>
      </c>
      <c r="D159" s="13" t="s">
        <v>750</v>
      </c>
      <c r="E159" s="13" t="s">
        <v>14</v>
      </c>
      <c r="F159" s="14">
        <v>45929.498611111114</v>
      </c>
      <c r="G159" s="14"/>
      <c r="H159" s="13">
        <v>809581</v>
      </c>
      <c r="I159" s="13" t="s">
        <v>54</v>
      </c>
      <c r="J159" s="13" t="s">
        <v>32</v>
      </c>
      <c r="K159" s="15">
        <v>0</v>
      </c>
      <c r="L159" t="s">
        <v>759</v>
      </c>
      <c r="M159" s="9" t="str" cm="1">
        <f t="array" ref="M159">_xlfn.LET(_xlpm.Major,I159,_xlpm.CleanMajor,TRIM(SUBSTITUTE(SUBSTITUTE(SUBSTITUTE(SUBSTITUTE(SUBSTITUTE(SUBSTITUTE(_xlpm.Major,"Indstrl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60" spans="1:13" hidden="1" x14ac:dyDescent="0.75">
      <c r="A160" s="8">
        <v>78966807</v>
      </c>
      <c r="B160" s="9" t="s">
        <v>289</v>
      </c>
      <c r="C160" s="9" t="s">
        <v>290</v>
      </c>
      <c r="D160" s="9" t="s">
        <v>291</v>
      </c>
      <c r="E160" s="9" t="s">
        <v>14</v>
      </c>
      <c r="F160" s="10">
        <v>45929.504861111112</v>
      </c>
      <c r="G160" s="10">
        <v>45930.501388888886</v>
      </c>
      <c r="H160" s="9">
        <v>784742</v>
      </c>
      <c r="I160" s="9" t="s">
        <v>15</v>
      </c>
      <c r="J160" s="9" t="s">
        <v>50</v>
      </c>
      <c r="K160" s="11">
        <v>0</v>
      </c>
      <c r="L160" t="s">
        <v>759</v>
      </c>
      <c r="M160" s="9" t="str" cm="1">
        <f t="array" ref="M160">_xlfn.LET(_xlpm.Major,I160,_xlpm.CleanMajor,TRIM(SUBSTITUTE(SUBSTITUTE(SUBSTITUTE(SUBSTITUTE(SUBSTITUTE(SUBSTITUTE(_xlpm.Major,"Indstrl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61" spans="1:13" x14ac:dyDescent="0.75">
      <c r="A161" s="12">
        <v>78967647</v>
      </c>
      <c r="B161" s="13" t="s">
        <v>751</v>
      </c>
      <c r="C161" s="13" t="s">
        <v>752</v>
      </c>
      <c r="D161" s="13" t="s">
        <v>753</v>
      </c>
      <c r="E161" s="13" t="s">
        <v>14</v>
      </c>
      <c r="F161" s="14">
        <v>45929.510416666664</v>
      </c>
      <c r="G161" s="14"/>
      <c r="H161" s="13">
        <v>773697</v>
      </c>
      <c r="I161" s="13" t="s">
        <v>24</v>
      </c>
      <c r="J161" s="13" t="s">
        <v>32</v>
      </c>
      <c r="K161" s="15">
        <v>0</v>
      </c>
      <c r="L161" t="s">
        <v>759</v>
      </c>
      <c r="M161" s="9" t="str" cm="1">
        <f t="array" ref="M161">_xlfn.LET(_xlpm.Major,I161,_xlpm.CleanMajor,TRIM(SUBSTITUTE(SUBSTITUTE(SUBSTITUTE(SUBSTITUTE(SUBSTITUTE(SUBSTITUTE(_xlpm.Major,"Indstrl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62" spans="1:13" hidden="1" x14ac:dyDescent="0.75">
      <c r="A162" s="8">
        <v>78967912</v>
      </c>
      <c r="B162" s="9" t="s">
        <v>292</v>
      </c>
      <c r="C162" s="9" t="s">
        <v>293</v>
      </c>
      <c r="D162" s="9" t="s">
        <v>294</v>
      </c>
      <c r="E162" s="9" t="s">
        <v>14</v>
      </c>
      <c r="F162" s="10">
        <v>45929.511805555558</v>
      </c>
      <c r="G162" s="10">
        <v>45930.503472222219</v>
      </c>
      <c r="H162" s="9">
        <v>757055</v>
      </c>
      <c r="I162" s="9" t="s">
        <v>15</v>
      </c>
      <c r="J162" s="9" t="s">
        <v>32</v>
      </c>
      <c r="K162" s="11">
        <v>0</v>
      </c>
      <c r="L162" t="s">
        <v>759</v>
      </c>
      <c r="M162" s="9" t="str" cm="1">
        <f t="array" ref="M162">_xlfn.LET(_xlpm.Major,I162,_xlpm.CleanMajor,TRIM(SUBSTITUTE(SUBSTITUTE(SUBSTITUTE(SUBSTITUTE(SUBSTITUTE(SUBSTITUTE(_xlpm.Major,"Indstrl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63" spans="1:13" hidden="1" x14ac:dyDescent="0.75">
      <c r="A163" s="12">
        <v>78974687</v>
      </c>
      <c r="B163" s="13" t="s">
        <v>295</v>
      </c>
      <c r="C163" s="13" t="s">
        <v>296</v>
      </c>
      <c r="D163" s="13" t="s">
        <v>297</v>
      </c>
      <c r="E163" s="13" t="s">
        <v>14</v>
      </c>
      <c r="F163" s="14">
        <v>45929.564583333333</v>
      </c>
      <c r="G163" s="14">
        <v>45930.519444444442</v>
      </c>
      <c r="H163" s="13">
        <v>781769</v>
      </c>
      <c r="I163" s="13" t="s">
        <v>54</v>
      </c>
      <c r="J163" s="13" t="s">
        <v>32</v>
      </c>
      <c r="K163" s="15">
        <v>0</v>
      </c>
      <c r="L163" t="s">
        <v>759</v>
      </c>
      <c r="M163" s="9" t="str" cm="1">
        <f t="array" ref="M163">_xlfn.LET(_xlpm.Major,I163,_xlpm.CleanMajor,TRIM(SUBSTITUTE(SUBSTITUTE(SUBSTITUTE(SUBSTITUTE(SUBSTITUTE(SUBSTITUTE(_xlpm.Major,"Indstrl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64" spans="1:13" hidden="1" x14ac:dyDescent="0.75">
      <c r="A164" s="8">
        <v>78976859</v>
      </c>
      <c r="B164" s="9" t="s">
        <v>116</v>
      </c>
      <c r="C164" s="9" t="s">
        <v>298</v>
      </c>
      <c r="D164" s="9" t="s">
        <v>299</v>
      </c>
      <c r="E164" s="9" t="s">
        <v>14</v>
      </c>
      <c r="F164" s="10">
        <v>45929.584722222222</v>
      </c>
      <c r="G164" s="10">
        <v>45930.519444444442</v>
      </c>
      <c r="H164" s="9">
        <v>743062</v>
      </c>
      <c r="I164" s="9" t="s">
        <v>300</v>
      </c>
      <c r="J164" s="9" t="s">
        <v>16</v>
      </c>
      <c r="K164" s="11">
        <v>0</v>
      </c>
      <c r="L164" t="s">
        <v>759</v>
      </c>
      <c r="M164" s="9" t="str" cm="1">
        <f t="array" ref="M164">_xlfn.LET(_xlpm.Major,I164,_xlpm.CleanMajor,TRIM(SUBSTITUTE(SUBSTITUTE(SUBSTITUTE(SUBSTITUTE(SUBSTITUTE(SUBSTITUTE(_xlpm.Major,"Indstrl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65" spans="1:13" x14ac:dyDescent="0.75">
      <c r="A165" s="12">
        <v>78980291</v>
      </c>
      <c r="B165" s="13" t="s">
        <v>289</v>
      </c>
      <c r="C165" s="13" t="s">
        <v>754</v>
      </c>
      <c r="D165" s="13" t="s">
        <v>755</v>
      </c>
      <c r="E165" s="13" t="s">
        <v>14</v>
      </c>
      <c r="F165" s="14">
        <v>45929.625694444447</v>
      </c>
      <c r="G165" s="14"/>
      <c r="H165" s="13">
        <v>782170</v>
      </c>
      <c r="I165" s="13" t="s">
        <v>15</v>
      </c>
      <c r="J165" s="13" t="s">
        <v>32</v>
      </c>
      <c r="K165" s="15">
        <v>0</v>
      </c>
      <c r="L165" t="s">
        <v>759</v>
      </c>
      <c r="M165" s="9" t="str" cm="1">
        <f t="array" ref="M165">_xlfn.LET(_xlpm.Major,I165,_xlpm.CleanMajor,TRIM(SUBSTITUTE(SUBSTITUTE(SUBSTITUTE(SUBSTITUTE(SUBSTITUTE(SUBSTITUTE(_xlpm.Major,"Indstrl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66" spans="1:13" hidden="1" x14ac:dyDescent="0.75">
      <c r="A166" s="8">
        <v>78982335</v>
      </c>
      <c r="B166" s="9" t="s">
        <v>301</v>
      </c>
      <c r="C166" s="9" t="s">
        <v>302</v>
      </c>
      <c r="D166" s="9" t="s">
        <v>303</v>
      </c>
      <c r="E166" s="9" t="s">
        <v>14</v>
      </c>
      <c r="F166" s="10">
        <v>45929.652083333334</v>
      </c>
      <c r="G166" s="10">
        <v>45930.506944444445</v>
      </c>
      <c r="H166" s="9">
        <v>767393</v>
      </c>
      <c r="I166" s="9" t="s">
        <v>73</v>
      </c>
      <c r="J166" s="9" t="s">
        <v>40</v>
      </c>
      <c r="K166" s="11">
        <v>0</v>
      </c>
      <c r="L166" t="s">
        <v>759</v>
      </c>
      <c r="M166" s="9" t="str" cm="1">
        <f t="array" ref="M166">_xlfn.LET(_xlpm.Major,I166,_xlpm.CleanMajor,TRIM(SUBSTITUTE(SUBSTITUTE(SUBSTITUTE(SUBSTITUTE(SUBSTITUTE(SUBSTITUTE(_xlpm.Major,"Indstrl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67" spans="1:13" hidden="1" x14ac:dyDescent="0.75">
      <c r="A167" s="12">
        <v>78982634</v>
      </c>
      <c r="B167" s="13" t="s">
        <v>25</v>
      </c>
      <c r="C167" s="13" t="s">
        <v>246</v>
      </c>
      <c r="D167" s="13" t="s">
        <v>304</v>
      </c>
      <c r="E167" s="13" t="s">
        <v>14</v>
      </c>
      <c r="F167" s="14">
        <v>45929.65625</v>
      </c>
      <c r="G167" s="14">
        <v>45930.561111111114</v>
      </c>
      <c r="H167" s="13">
        <v>794423</v>
      </c>
      <c r="I167" s="13" t="s">
        <v>15</v>
      </c>
      <c r="J167" s="13" t="s">
        <v>50</v>
      </c>
      <c r="K167" s="15">
        <v>0</v>
      </c>
      <c r="L167" t="s">
        <v>759</v>
      </c>
      <c r="M167" s="9" t="str" cm="1">
        <f t="array" ref="M167">_xlfn.LET(_xlpm.Major,I167,_xlpm.CleanMajor,TRIM(SUBSTITUTE(SUBSTITUTE(SUBSTITUTE(SUBSTITUTE(SUBSTITUTE(SUBSTITUTE(_xlpm.Major,"Indstrl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68" spans="1:13" hidden="1" x14ac:dyDescent="0.75">
      <c r="A168" s="8">
        <v>78988620</v>
      </c>
      <c r="B168" s="9" t="s">
        <v>305</v>
      </c>
      <c r="C168" s="9" t="s">
        <v>306</v>
      </c>
      <c r="D168" s="9" t="s">
        <v>307</v>
      </c>
      <c r="E168" s="9" t="s">
        <v>14</v>
      </c>
      <c r="F168" s="10">
        <v>45929.76458333333</v>
      </c>
      <c r="G168" s="10">
        <v>45930.497916666667</v>
      </c>
      <c r="H168" s="9">
        <v>767549</v>
      </c>
      <c r="I168" s="9" t="s">
        <v>15</v>
      </c>
      <c r="J168" s="9" t="s">
        <v>32</v>
      </c>
      <c r="K168" s="11">
        <v>0</v>
      </c>
      <c r="L168" t="s">
        <v>759</v>
      </c>
      <c r="M168" s="9" t="str" cm="1">
        <f t="array" ref="M168">_xlfn.LET(_xlpm.Major,I168,_xlpm.CleanMajor,TRIM(SUBSTITUTE(SUBSTITUTE(SUBSTITUTE(SUBSTITUTE(SUBSTITUTE(SUBSTITUTE(_xlpm.Major,"Indstrl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69" spans="1:13" hidden="1" x14ac:dyDescent="0.75">
      <c r="A169" s="12">
        <v>78989633</v>
      </c>
      <c r="B169" s="13" t="s">
        <v>308</v>
      </c>
      <c r="C169" s="13" t="s">
        <v>309</v>
      </c>
      <c r="D169" s="13" t="s">
        <v>310</v>
      </c>
      <c r="E169" s="13" t="s">
        <v>14</v>
      </c>
      <c r="F169" s="14">
        <v>45929.788888888892</v>
      </c>
      <c r="G169" s="14">
        <v>45930.536111111112</v>
      </c>
      <c r="H169" s="13">
        <v>809611</v>
      </c>
      <c r="I169" s="13" t="s">
        <v>54</v>
      </c>
      <c r="J169" s="13" t="s">
        <v>32</v>
      </c>
      <c r="K169" s="15">
        <v>0</v>
      </c>
      <c r="L169" t="s">
        <v>759</v>
      </c>
      <c r="M169" s="9" t="str" cm="1">
        <f t="array" ref="M169">_xlfn.LET(_xlpm.Major,I169,_xlpm.CleanMajor,TRIM(SUBSTITUTE(SUBSTITUTE(SUBSTITUTE(SUBSTITUTE(SUBSTITUTE(SUBSTITUTE(_xlpm.Major,"Indstrl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70" spans="1:13" hidden="1" x14ac:dyDescent="0.75">
      <c r="A170" s="8">
        <v>78990050</v>
      </c>
      <c r="B170" s="9" t="s">
        <v>311</v>
      </c>
      <c r="C170" s="9" t="s">
        <v>312</v>
      </c>
      <c r="D170" s="9" t="s">
        <v>313</v>
      </c>
      <c r="E170" s="9" t="s">
        <v>14</v>
      </c>
      <c r="F170" s="10">
        <v>45929.8</v>
      </c>
      <c r="G170" s="10">
        <v>45930.503472222219</v>
      </c>
      <c r="H170" s="9">
        <v>788440</v>
      </c>
      <c r="I170" s="9" t="s">
        <v>15</v>
      </c>
      <c r="J170" s="9" t="s">
        <v>50</v>
      </c>
      <c r="K170" s="11">
        <v>0</v>
      </c>
      <c r="L170" t="s">
        <v>759</v>
      </c>
      <c r="M170" s="9" t="str" cm="1">
        <f t="array" ref="M170">_xlfn.LET(_xlpm.Major,I170,_xlpm.CleanMajor,TRIM(SUBSTITUTE(SUBSTITUTE(SUBSTITUTE(SUBSTITUTE(SUBSTITUTE(SUBSTITUTE(_xlpm.Major,"Indstrl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71" spans="1:13" hidden="1" x14ac:dyDescent="0.75">
      <c r="A171" s="12">
        <v>78990814</v>
      </c>
      <c r="B171" s="13" t="s">
        <v>314</v>
      </c>
      <c r="C171" s="13" t="s">
        <v>315</v>
      </c>
      <c r="D171" s="13" t="s">
        <v>316</v>
      </c>
      <c r="E171" s="13" t="s">
        <v>14</v>
      </c>
      <c r="F171" s="14">
        <v>45929.822916666664</v>
      </c>
      <c r="G171" s="14">
        <v>45930.511111111111</v>
      </c>
      <c r="H171" s="13">
        <v>793920</v>
      </c>
      <c r="I171" s="13" t="s">
        <v>317</v>
      </c>
      <c r="J171" s="13" t="s">
        <v>50</v>
      </c>
      <c r="K171" s="15">
        <v>0</v>
      </c>
      <c r="L171" t="s">
        <v>759</v>
      </c>
      <c r="M171" s="9" t="str" cm="1">
        <f t="array" ref="M171">_xlfn.LET(_xlpm.Major,I171,_xlpm.CleanMajor,TRIM(SUBSTITUTE(SUBSTITUTE(SUBSTITUTE(SUBSTITUTE(SUBSTITUTE(SUBSTITUTE(_xlpm.Major,"Indstrl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72" spans="1:13" hidden="1" x14ac:dyDescent="0.75">
      <c r="A172" s="8">
        <v>78992494</v>
      </c>
      <c r="B172" s="9" t="s">
        <v>318</v>
      </c>
      <c r="C172" s="9" t="s">
        <v>319</v>
      </c>
      <c r="D172" s="9" t="s">
        <v>320</v>
      </c>
      <c r="E172" s="9" t="s">
        <v>14</v>
      </c>
      <c r="F172" s="10">
        <v>45929.879861111112</v>
      </c>
      <c r="G172" s="10">
        <v>45930.497916666667</v>
      </c>
      <c r="H172" s="9">
        <v>810976</v>
      </c>
      <c r="I172" s="9" t="s">
        <v>321</v>
      </c>
      <c r="J172" s="9" t="s">
        <v>322</v>
      </c>
      <c r="K172" s="11">
        <v>0</v>
      </c>
      <c r="L172" t="s">
        <v>759</v>
      </c>
      <c r="M172" s="9" t="str" cm="1">
        <f t="array" ref="M172">_xlfn.LET(_xlpm.Major,I172,_xlpm.CleanMajor,TRIM(SUBSTITUTE(SUBSTITUTE(SUBSTITUTE(SUBSTITUTE(SUBSTITUTE(SUBSTITUTE(_xlpm.Major,"Indstrl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73" spans="1:13" hidden="1" x14ac:dyDescent="0.75">
      <c r="A173" s="12">
        <v>78992503</v>
      </c>
      <c r="B173" s="13" t="s">
        <v>107</v>
      </c>
      <c r="C173" s="13" t="s">
        <v>323</v>
      </c>
      <c r="D173" s="13" t="s">
        <v>324</v>
      </c>
      <c r="E173" s="13" t="s">
        <v>14</v>
      </c>
      <c r="F173" s="14">
        <v>45929.880555555559</v>
      </c>
      <c r="G173" s="14">
        <v>45930.501388888886</v>
      </c>
      <c r="H173" s="13">
        <v>781804</v>
      </c>
      <c r="I173" s="13" t="s">
        <v>54</v>
      </c>
      <c r="J173" s="13" t="s">
        <v>50</v>
      </c>
      <c r="K173" s="15">
        <v>0</v>
      </c>
      <c r="L173" t="s">
        <v>759</v>
      </c>
      <c r="M173" s="9" t="str" cm="1">
        <f t="array" ref="M173">_xlfn.LET(_xlpm.Major,I173,_xlpm.CleanMajor,TRIM(SUBSTITUTE(SUBSTITUTE(SUBSTITUTE(SUBSTITUTE(SUBSTITUTE(SUBSTITUTE(_xlpm.Major,"Indstrl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74" spans="1:13" hidden="1" x14ac:dyDescent="0.75">
      <c r="A174" s="8">
        <v>78994098</v>
      </c>
      <c r="B174" s="9" t="s">
        <v>325</v>
      </c>
      <c r="C174" s="9" t="s">
        <v>326</v>
      </c>
      <c r="D174" s="9" t="s">
        <v>327</v>
      </c>
      <c r="E174" s="9" t="s">
        <v>14</v>
      </c>
      <c r="F174" s="10">
        <v>45929.96875</v>
      </c>
      <c r="G174" s="10">
        <v>45930.508333333331</v>
      </c>
      <c r="H174" s="9">
        <v>760398</v>
      </c>
      <c r="I174" s="9" t="s">
        <v>54</v>
      </c>
      <c r="J174" s="9" t="s">
        <v>32</v>
      </c>
      <c r="K174" s="11">
        <v>0</v>
      </c>
      <c r="L174" t="s">
        <v>759</v>
      </c>
      <c r="M174" s="9" t="str" cm="1">
        <f t="array" ref="M174">_xlfn.LET(_xlpm.Major,I174,_xlpm.CleanMajor,TRIM(SUBSTITUTE(SUBSTITUTE(SUBSTITUTE(SUBSTITUTE(SUBSTITUTE(SUBSTITUTE(_xlpm.Major,"Indstrl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75" spans="1:13" hidden="1" x14ac:dyDescent="0.75">
      <c r="A175" s="12">
        <v>78994409</v>
      </c>
      <c r="B175" s="13" t="s">
        <v>328</v>
      </c>
      <c r="C175" s="13" t="s">
        <v>329</v>
      </c>
      <c r="D175" s="13" t="s">
        <v>330</v>
      </c>
      <c r="E175" s="13" t="s">
        <v>14</v>
      </c>
      <c r="F175" s="14">
        <v>45930.000694444447</v>
      </c>
      <c r="G175" s="14">
        <v>45930.512499999997</v>
      </c>
      <c r="H175" s="13">
        <v>776759</v>
      </c>
      <c r="I175" s="13" t="s">
        <v>80</v>
      </c>
      <c r="J175" s="13" t="s">
        <v>20</v>
      </c>
      <c r="K175" s="15">
        <v>0</v>
      </c>
      <c r="L175" t="s">
        <v>759</v>
      </c>
      <c r="M175" s="9" t="str" cm="1">
        <f t="array" ref="M175">_xlfn.LET(_xlpm.Major,I175,_xlpm.CleanMajor,TRIM(SUBSTITUTE(SUBSTITUTE(SUBSTITUTE(SUBSTITUTE(SUBSTITUTE(SUBSTITUTE(_xlpm.Major,"Indstrl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76" spans="1:13" hidden="1" x14ac:dyDescent="0.75">
      <c r="A176" s="8">
        <v>79010012</v>
      </c>
      <c r="B176" s="9" t="s">
        <v>331</v>
      </c>
      <c r="C176" s="9" t="s">
        <v>332</v>
      </c>
      <c r="D176" s="9" t="s">
        <v>333</v>
      </c>
      <c r="E176" s="9" t="s">
        <v>14</v>
      </c>
      <c r="F176" s="10">
        <v>45930.365972222222</v>
      </c>
      <c r="G176" s="10">
        <v>45930.506944444445</v>
      </c>
      <c r="H176" s="9">
        <v>776123</v>
      </c>
      <c r="I176" s="9" t="s">
        <v>80</v>
      </c>
      <c r="J176" s="9" t="s">
        <v>50</v>
      </c>
      <c r="K176" s="11">
        <v>0</v>
      </c>
      <c r="L176" t="s">
        <v>759</v>
      </c>
      <c r="M176" s="9" t="str" cm="1">
        <f t="array" ref="M176">_xlfn.LET(_xlpm.Major,I176,_xlpm.CleanMajor,TRIM(SUBSTITUTE(SUBSTITUTE(SUBSTITUTE(SUBSTITUTE(SUBSTITUTE(SUBSTITUTE(_xlpm.Major,"Indstrl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77" spans="1:13" x14ac:dyDescent="0.75">
      <c r="A177" s="12">
        <v>79010116</v>
      </c>
      <c r="B177" s="13" t="s">
        <v>234</v>
      </c>
      <c r="C177" s="13" t="s">
        <v>756</v>
      </c>
      <c r="D177" s="13" t="s">
        <v>757</v>
      </c>
      <c r="E177" s="13" t="s">
        <v>14</v>
      </c>
      <c r="F177" s="14">
        <v>45930.366666666669</v>
      </c>
      <c r="G177" s="14"/>
      <c r="H177" s="13">
        <v>789295</v>
      </c>
      <c r="I177" s="13" t="s">
        <v>80</v>
      </c>
      <c r="J177" s="13" t="s">
        <v>50</v>
      </c>
      <c r="K177" s="15">
        <v>0</v>
      </c>
      <c r="L177" t="s">
        <v>759</v>
      </c>
      <c r="M177" s="9" t="str" cm="1">
        <f t="array" ref="M177">_xlfn.LET(_xlpm.Major,I177,_xlpm.CleanMajor,TRIM(SUBSTITUTE(SUBSTITUTE(SUBSTITUTE(SUBSTITUTE(SUBSTITUTE(SUBSTITUTE(_xlpm.Major,"Indstrl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78" spans="1:13" hidden="1" x14ac:dyDescent="0.75">
      <c r="A178" s="8">
        <v>79018951</v>
      </c>
      <c r="B178" s="9" t="s">
        <v>199</v>
      </c>
      <c r="C178" s="9" t="s">
        <v>334</v>
      </c>
      <c r="D178" s="9" t="s">
        <v>335</v>
      </c>
      <c r="E178" s="9" t="s">
        <v>14</v>
      </c>
      <c r="F178" s="10">
        <v>45930.412499999999</v>
      </c>
      <c r="G178" s="10">
        <v>45930.499305555553</v>
      </c>
      <c r="H178" s="9">
        <v>754882</v>
      </c>
      <c r="I178" s="9" t="s">
        <v>80</v>
      </c>
      <c r="J178" s="9" t="s">
        <v>32</v>
      </c>
      <c r="K178" s="11">
        <v>0</v>
      </c>
      <c r="L178" t="s">
        <v>759</v>
      </c>
      <c r="M178" s="9" t="str" cm="1">
        <f t="array" ref="M178">_xlfn.LET(_xlpm.Major,I178,_xlpm.CleanMajor,TRIM(SUBSTITUTE(SUBSTITUTE(SUBSTITUTE(SUBSTITUTE(SUBSTITUTE(SUBSTITUTE(_xlpm.Major,"Indstrl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79" spans="1:13" hidden="1" x14ac:dyDescent="0.75">
      <c r="A179" s="12">
        <v>79025212</v>
      </c>
      <c r="B179" s="13" t="s">
        <v>336</v>
      </c>
      <c r="C179" s="13" t="s">
        <v>337</v>
      </c>
      <c r="D179" s="13" t="s">
        <v>338</v>
      </c>
      <c r="E179" s="13" t="s">
        <v>14</v>
      </c>
      <c r="F179" s="14">
        <v>45930.445138888892</v>
      </c>
      <c r="G179" s="14">
        <v>45930.504166666666</v>
      </c>
      <c r="H179" s="13">
        <v>771452</v>
      </c>
      <c r="I179" s="13" t="s">
        <v>15</v>
      </c>
      <c r="J179" s="13" t="s">
        <v>20</v>
      </c>
      <c r="K179" s="15">
        <v>0</v>
      </c>
      <c r="L179" t="s">
        <v>759</v>
      </c>
      <c r="M179" s="9" t="str" cm="1">
        <f t="array" ref="M179">_xlfn.LET(_xlpm.Major,I179,_xlpm.CleanMajor,TRIM(SUBSTITUTE(SUBSTITUTE(SUBSTITUTE(SUBSTITUTE(SUBSTITUTE(SUBSTITUTE(_xlpm.Major,"Indstrl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80" spans="1:13" hidden="1" x14ac:dyDescent="0.75">
      <c r="A180" s="8">
        <v>79027760</v>
      </c>
      <c r="B180" s="9" t="s">
        <v>339</v>
      </c>
      <c r="C180" s="9" t="s">
        <v>59</v>
      </c>
      <c r="D180" s="9" t="s">
        <v>340</v>
      </c>
      <c r="E180" s="9" t="s">
        <v>14</v>
      </c>
      <c r="F180" s="10">
        <v>45930.460416666669</v>
      </c>
      <c r="G180" s="10">
        <v>45930.552777777775</v>
      </c>
      <c r="H180" s="9">
        <v>642964</v>
      </c>
      <c r="I180" s="9" t="s">
        <v>341</v>
      </c>
      <c r="J180" s="9" t="s">
        <v>16</v>
      </c>
      <c r="K180" s="11">
        <v>0</v>
      </c>
      <c r="L180" t="s">
        <v>759</v>
      </c>
      <c r="M180" s="9" t="str" cm="1">
        <f t="array" ref="M180">_xlfn.LET(_xlpm.Major,I180,_xlpm.CleanMajor,TRIM(SUBSTITUTE(SUBSTITUTE(SUBSTITUTE(SUBSTITUTE(SUBSTITUTE(SUBSTITUTE(_xlpm.Major,"Indstrl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81" spans="1:13" hidden="1" x14ac:dyDescent="0.75">
      <c r="A181" s="12">
        <v>79028624</v>
      </c>
      <c r="B181" s="13" t="s">
        <v>342</v>
      </c>
      <c r="C181" s="13" t="s">
        <v>343</v>
      </c>
      <c r="D181" s="13" t="s">
        <v>344</v>
      </c>
      <c r="E181" s="13" t="s">
        <v>14</v>
      </c>
      <c r="F181" s="14"/>
      <c r="G181" s="14">
        <v>45930.464583333334</v>
      </c>
      <c r="H181" s="13">
        <v>762822</v>
      </c>
      <c r="I181" s="13" t="s">
        <v>15</v>
      </c>
      <c r="J181" s="13" t="s">
        <v>40</v>
      </c>
      <c r="K181" s="15">
        <v>0</v>
      </c>
      <c r="L181" t="s">
        <v>759</v>
      </c>
      <c r="M181" s="9" t="str" cm="1">
        <f t="array" ref="M181">_xlfn.LET(_xlpm.Major,I181,_xlpm.CleanMajor,TRIM(SUBSTITUTE(SUBSTITUTE(SUBSTITUTE(SUBSTITUTE(SUBSTITUTE(SUBSTITUTE(_xlpm.Major,"Indstrl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82" spans="1:13" hidden="1" x14ac:dyDescent="0.75">
      <c r="A182" s="8">
        <v>79031548</v>
      </c>
      <c r="B182" s="9" t="s">
        <v>345</v>
      </c>
      <c r="C182" s="9" t="s">
        <v>346</v>
      </c>
      <c r="D182" s="9" t="s">
        <v>347</v>
      </c>
      <c r="E182" s="9" t="s">
        <v>14</v>
      </c>
      <c r="F182" s="10">
        <v>45930.480555555558</v>
      </c>
      <c r="G182" s="10">
        <v>45930.498611111114</v>
      </c>
      <c r="H182" s="9">
        <v>789404</v>
      </c>
      <c r="I182" s="9" t="s">
        <v>24</v>
      </c>
      <c r="J182" s="9" t="s">
        <v>32</v>
      </c>
      <c r="K182" s="11">
        <v>0</v>
      </c>
      <c r="L182" t="s">
        <v>759</v>
      </c>
      <c r="M182" s="9" t="str" cm="1">
        <f t="array" ref="M182">_xlfn.LET(_xlpm.Major,I182,_xlpm.CleanMajor,TRIM(SUBSTITUTE(SUBSTITUTE(SUBSTITUTE(SUBSTITUTE(SUBSTITUTE(SUBSTITUTE(_xlpm.Major,"Indstrl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83" spans="1:13" hidden="1" x14ac:dyDescent="0.75">
      <c r="A183" s="12">
        <v>79034816</v>
      </c>
      <c r="B183" s="13" t="s">
        <v>348</v>
      </c>
      <c r="C183" s="13" t="s">
        <v>349</v>
      </c>
      <c r="D183" s="13" t="s">
        <v>350</v>
      </c>
      <c r="E183" s="13" t="s">
        <v>14</v>
      </c>
      <c r="F183" s="14"/>
      <c r="G183" s="14">
        <v>45930.497916666667</v>
      </c>
      <c r="H183" s="13">
        <v>600097</v>
      </c>
      <c r="I183" s="13" t="s">
        <v>54</v>
      </c>
      <c r="J183" s="13" t="s">
        <v>16</v>
      </c>
      <c r="K183" s="15">
        <v>0</v>
      </c>
      <c r="L183" t="s">
        <v>759</v>
      </c>
      <c r="M183" s="9" t="str" cm="1">
        <f t="array" ref="M183">_xlfn.LET(_xlpm.Major,I183,_xlpm.CleanMajor,TRIM(SUBSTITUTE(SUBSTITUTE(SUBSTITUTE(SUBSTITUTE(SUBSTITUTE(SUBSTITUTE(_xlpm.Major,"Indstrl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84" spans="1:13" hidden="1" x14ac:dyDescent="0.75">
      <c r="A184" s="8">
        <v>79034824</v>
      </c>
      <c r="B184" s="9" t="s">
        <v>351</v>
      </c>
      <c r="C184" s="9" t="s">
        <v>352</v>
      </c>
      <c r="D184" s="9" t="s">
        <v>353</v>
      </c>
      <c r="E184" s="9" t="s">
        <v>14</v>
      </c>
      <c r="F184" s="10"/>
      <c r="G184" s="10">
        <v>45930.497916666667</v>
      </c>
      <c r="H184" s="9">
        <v>756071</v>
      </c>
      <c r="I184" s="9" t="s">
        <v>354</v>
      </c>
      <c r="J184" s="9" t="s">
        <v>32</v>
      </c>
      <c r="K184" s="11">
        <v>0</v>
      </c>
      <c r="L184" t="s">
        <v>759</v>
      </c>
      <c r="M184" s="9" t="str" cm="1">
        <f t="array" ref="M184">_xlfn.LET(_xlpm.Major,I184,_xlpm.CleanMajor,TRIM(SUBSTITUTE(SUBSTITUTE(SUBSTITUTE(SUBSTITUTE(SUBSTITUTE(SUBSTITUTE(_xlpm.Major,"Indstrl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85" spans="1:13" hidden="1" x14ac:dyDescent="0.75">
      <c r="A185" s="12">
        <v>79034862</v>
      </c>
      <c r="B185" s="13" t="s">
        <v>355</v>
      </c>
      <c r="C185" s="13" t="s">
        <v>356</v>
      </c>
      <c r="D185" s="13" t="s">
        <v>357</v>
      </c>
      <c r="E185" s="13" t="s">
        <v>14</v>
      </c>
      <c r="F185" s="14"/>
      <c r="G185" s="14">
        <v>45930.497916666667</v>
      </c>
      <c r="H185" s="13">
        <v>767915</v>
      </c>
      <c r="I185" s="13" t="s">
        <v>354</v>
      </c>
      <c r="J185" s="13" t="s">
        <v>32</v>
      </c>
      <c r="K185" s="15">
        <v>0</v>
      </c>
      <c r="L185" t="s">
        <v>759</v>
      </c>
      <c r="M185" s="9" t="str" cm="1">
        <f t="array" ref="M185">_xlfn.LET(_xlpm.Major,I185,_xlpm.CleanMajor,TRIM(SUBSTITUTE(SUBSTITUTE(SUBSTITUTE(SUBSTITUTE(SUBSTITUTE(SUBSTITUTE(_xlpm.Major,"Indstrl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86" spans="1:13" hidden="1" x14ac:dyDescent="0.75">
      <c r="A186" s="8">
        <v>79034903</v>
      </c>
      <c r="B186" s="9" t="s">
        <v>358</v>
      </c>
      <c r="C186" s="9" t="s">
        <v>359</v>
      </c>
      <c r="D186" s="9" t="s">
        <v>360</v>
      </c>
      <c r="E186" s="9" t="s">
        <v>14</v>
      </c>
      <c r="F186" s="10"/>
      <c r="G186" s="10">
        <v>45930.497916666667</v>
      </c>
      <c r="H186" s="9">
        <v>806385</v>
      </c>
      <c r="I186" s="9" t="s">
        <v>54</v>
      </c>
      <c r="J186" s="9" t="s">
        <v>20</v>
      </c>
      <c r="K186" s="11">
        <v>0</v>
      </c>
      <c r="L186" t="s">
        <v>759</v>
      </c>
      <c r="M186" s="9" t="str" cm="1">
        <f t="array" ref="M186">_xlfn.LET(_xlpm.Major,I186,_xlpm.CleanMajor,TRIM(SUBSTITUTE(SUBSTITUTE(SUBSTITUTE(SUBSTITUTE(SUBSTITUTE(SUBSTITUTE(_xlpm.Major,"Indstrl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87" spans="1:13" hidden="1" x14ac:dyDescent="0.75">
      <c r="A187" s="12">
        <v>79034916</v>
      </c>
      <c r="B187" s="13" t="s">
        <v>361</v>
      </c>
      <c r="C187" s="13" t="s">
        <v>362</v>
      </c>
      <c r="D187" s="13" t="s">
        <v>363</v>
      </c>
      <c r="E187" s="13" t="s">
        <v>14</v>
      </c>
      <c r="F187" s="14"/>
      <c r="G187" s="14">
        <v>45930.497916666667</v>
      </c>
      <c r="H187" s="13">
        <v>741454</v>
      </c>
      <c r="I187" s="13" t="s">
        <v>364</v>
      </c>
      <c r="J187" s="13" t="s">
        <v>50</v>
      </c>
      <c r="K187" s="15">
        <v>0</v>
      </c>
      <c r="L187" t="s">
        <v>759</v>
      </c>
      <c r="M187" s="9" t="str" cm="1">
        <f t="array" ref="M187">_xlfn.LET(_xlpm.Major,I187,_xlpm.CleanMajor,TRIM(SUBSTITUTE(SUBSTITUTE(SUBSTITUTE(SUBSTITUTE(SUBSTITUTE(SUBSTITUTE(_xlpm.Major,"Indstrl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88" spans="1:13" hidden="1" x14ac:dyDescent="0.75">
      <c r="A188" s="8">
        <v>79034931</v>
      </c>
      <c r="B188" s="9" t="s">
        <v>365</v>
      </c>
      <c r="C188" s="9" t="s">
        <v>161</v>
      </c>
      <c r="D188" s="9" t="s">
        <v>366</v>
      </c>
      <c r="E188" s="9" t="s">
        <v>14</v>
      </c>
      <c r="F188" s="10"/>
      <c r="G188" s="10">
        <v>45930.497916666667</v>
      </c>
      <c r="H188" s="9">
        <v>796607</v>
      </c>
      <c r="I188" s="9" t="s">
        <v>15</v>
      </c>
      <c r="J188" s="9" t="s">
        <v>32</v>
      </c>
      <c r="K188" s="11">
        <v>0</v>
      </c>
      <c r="L188" t="s">
        <v>759</v>
      </c>
      <c r="M188" s="9" t="str" cm="1">
        <f t="array" ref="M188">_xlfn.LET(_xlpm.Major,I188,_xlpm.CleanMajor,TRIM(SUBSTITUTE(SUBSTITUTE(SUBSTITUTE(SUBSTITUTE(SUBSTITUTE(SUBSTITUTE(_xlpm.Major,"Indstrl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89" spans="1:13" hidden="1" x14ac:dyDescent="0.75">
      <c r="A189" s="12">
        <v>79035067</v>
      </c>
      <c r="B189" s="13" t="s">
        <v>367</v>
      </c>
      <c r="C189" s="13" t="s">
        <v>368</v>
      </c>
      <c r="D189" s="13" t="s">
        <v>369</v>
      </c>
      <c r="E189" s="13" t="s">
        <v>14</v>
      </c>
      <c r="F189" s="14"/>
      <c r="G189" s="14">
        <v>45930.498611111114</v>
      </c>
      <c r="H189" s="13">
        <v>757314</v>
      </c>
      <c r="I189" s="13" t="s">
        <v>80</v>
      </c>
      <c r="J189" s="13" t="s">
        <v>32</v>
      </c>
      <c r="K189" s="15">
        <v>0</v>
      </c>
      <c r="L189" t="s">
        <v>759</v>
      </c>
      <c r="M189" s="9" t="str" cm="1">
        <f t="array" ref="M189">_xlfn.LET(_xlpm.Major,I189,_xlpm.CleanMajor,TRIM(SUBSTITUTE(SUBSTITUTE(SUBSTITUTE(SUBSTITUTE(SUBSTITUTE(SUBSTITUTE(_xlpm.Major,"Indstrl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90" spans="1:13" hidden="1" x14ac:dyDescent="0.75">
      <c r="A190" s="8">
        <v>79035146</v>
      </c>
      <c r="B190" s="9" t="s">
        <v>370</v>
      </c>
      <c r="C190" s="9" t="s">
        <v>371</v>
      </c>
      <c r="D190" s="9" t="s">
        <v>372</v>
      </c>
      <c r="E190" s="9" t="s">
        <v>14</v>
      </c>
      <c r="F190" s="10"/>
      <c r="G190" s="10">
        <v>45930.499305555553</v>
      </c>
      <c r="H190" s="9">
        <v>775632</v>
      </c>
      <c r="I190" s="9" t="s">
        <v>54</v>
      </c>
      <c r="J190" s="9" t="s">
        <v>32</v>
      </c>
      <c r="K190" s="11">
        <v>0</v>
      </c>
      <c r="L190" t="s">
        <v>759</v>
      </c>
      <c r="M190" s="9" t="str" cm="1">
        <f t="array" ref="M190">_xlfn.LET(_xlpm.Major,I190,_xlpm.CleanMajor,TRIM(SUBSTITUTE(SUBSTITUTE(SUBSTITUTE(SUBSTITUTE(SUBSTITUTE(SUBSTITUTE(_xlpm.Major,"Indstrl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91" spans="1:13" hidden="1" x14ac:dyDescent="0.75">
      <c r="A191" s="12">
        <v>79035705</v>
      </c>
      <c r="B191" s="13" t="s">
        <v>373</v>
      </c>
      <c r="C191" s="13" t="s">
        <v>374</v>
      </c>
      <c r="D191" s="13" t="s">
        <v>375</v>
      </c>
      <c r="E191" s="13" t="s">
        <v>14</v>
      </c>
      <c r="F191" s="14"/>
      <c r="G191" s="14">
        <v>45930.501388888886</v>
      </c>
      <c r="H191" s="13">
        <v>787231</v>
      </c>
      <c r="I191" s="13" t="s">
        <v>15</v>
      </c>
      <c r="J191" s="13" t="s">
        <v>126</v>
      </c>
      <c r="K191" s="15">
        <v>0</v>
      </c>
      <c r="L191" t="s">
        <v>759</v>
      </c>
      <c r="M191" s="9" t="str" cm="1">
        <f t="array" ref="M191">_xlfn.LET(_xlpm.Major,I191,_xlpm.CleanMajor,TRIM(SUBSTITUTE(SUBSTITUTE(SUBSTITUTE(SUBSTITUTE(SUBSTITUTE(SUBSTITUTE(_xlpm.Major,"Indstrl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92" spans="1:13" hidden="1" x14ac:dyDescent="0.75">
      <c r="A192" s="8">
        <v>79035871</v>
      </c>
      <c r="B192" s="9" t="s">
        <v>376</v>
      </c>
      <c r="C192" s="9" t="s">
        <v>128</v>
      </c>
      <c r="D192" s="9" t="s">
        <v>377</v>
      </c>
      <c r="E192" s="9" t="s">
        <v>14</v>
      </c>
      <c r="F192" s="10"/>
      <c r="G192" s="10">
        <v>45930.502083333333</v>
      </c>
      <c r="H192" s="9">
        <v>756414</v>
      </c>
      <c r="I192" s="9" t="s">
        <v>80</v>
      </c>
      <c r="J192" s="9" t="s">
        <v>32</v>
      </c>
      <c r="K192" s="11">
        <v>0</v>
      </c>
      <c r="L192" t="s">
        <v>759</v>
      </c>
      <c r="M192" s="9" t="str" cm="1">
        <f t="array" ref="M192">_xlfn.LET(_xlpm.Major,I192,_xlpm.CleanMajor,TRIM(SUBSTITUTE(SUBSTITUTE(SUBSTITUTE(SUBSTITUTE(SUBSTITUTE(SUBSTITUTE(_xlpm.Major,"Indstrl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93" spans="1:13" hidden="1" x14ac:dyDescent="0.75">
      <c r="A193" s="12">
        <v>79035916</v>
      </c>
      <c r="B193" s="13" t="s">
        <v>378</v>
      </c>
      <c r="C193" s="13" t="s">
        <v>82</v>
      </c>
      <c r="D193" s="13" t="s">
        <v>379</v>
      </c>
      <c r="E193" s="13" t="s">
        <v>14</v>
      </c>
      <c r="F193" s="14"/>
      <c r="G193" s="14">
        <v>45930.50277777778</v>
      </c>
      <c r="H193" s="13">
        <v>781908</v>
      </c>
      <c r="I193" s="13" t="s">
        <v>380</v>
      </c>
      <c r="J193" s="13" t="s">
        <v>50</v>
      </c>
      <c r="K193" s="15">
        <v>0</v>
      </c>
      <c r="L193" t="s">
        <v>759</v>
      </c>
      <c r="M193" s="9" t="str" cm="1">
        <f t="array" ref="M193">_xlfn.LET(_xlpm.Major,I193,_xlpm.CleanMajor,TRIM(SUBSTITUTE(SUBSTITUTE(SUBSTITUTE(SUBSTITUTE(SUBSTITUTE(SUBSTITUTE(_xlpm.Major,"Indstrl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94" spans="1:13" hidden="1" x14ac:dyDescent="0.75">
      <c r="A194" s="8">
        <v>79036040</v>
      </c>
      <c r="B194" s="9" t="s">
        <v>381</v>
      </c>
      <c r="C194" s="9" t="s">
        <v>382</v>
      </c>
      <c r="D194" s="9" t="s">
        <v>383</v>
      </c>
      <c r="E194" s="9" t="s">
        <v>14</v>
      </c>
      <c r="F194" s="10"/>
      <c r="G194" s="10">
        <v>45930.503472222219</v>
      </c>
      <c r="H194" s="9">
        <v>759980</v>
      </c>
      <c r="I194" s="9" t="s">
        <v>384</v>
      </c>
      <c r="J194" s="9" t="s">
        <v>32</v>
      </c>
      <c r="K194" s="11">
        <v>0</v>
      </c>
      <c r="L194" t="s">
        <v>759</v>
      </c>
      <c r="M194" s="9" t="str" cm="1">
        <f t="array" ref="M194">_xlfn.LET(_xlpm.Major,I194,_xlpm.CleanMajor,TRIM(SUBSTITUTE(SUBSTITUTE(SUBSTITUTE(SUBSTITUTE(SUBSTITUTE(SUBSTITUTE(_xlpm.Major,"Indstrl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95" spans="1:13" hidden="1" x14ac:dyDescent="0.75">
      <c r="A195" s="12">
        <v>79036087</v>
      </c>
      <c r="B195" s="13" t="s">
        <v>385</v>
      </c>
      <c r="C195" s="13" t="s">
        <v>386</v>
      </c>
      <c r="D195" s="13" t="s">
        <v>387</v>
      </c>
      <c r="E195" s="13" t="s">
        <v>14</v>
      </c>
      <c r="F195" s="14"/>
      <c r="G195" s="14">
        <v>45930.503472222219</v>
      </c>
      <c r="H195" s="13">
        <v>759612</v>
      </c>
      <c r="I195" s="13" t="s">
        <v>388</v>
      </c>
      <c r="J195" s="13" t="s">
        <v>32</v>
      </c>
      <c r="K195" s="15">
        <v>0</v>
      </c>
      <c r="L195" t="s">
        <v>759</v>
      </c>
      <c r="M195" s="9" t="str" cm="1">
        <f t="array" ref="M195">_xlfn.LET(_xlpm.Major,I195,_xlpm.CleanMajor,TRIM(SUBSTITUTE(SUBSTITUTE(SUBSTITUTE(SUBSTITUTE(SUBSTITUTE(SUBSTITUTE(_xlpm.Major,"Indstrl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96" spans="1:13" hidden="1" x14ac:dyDescent="0.75">
      <c r="A196" s="8">
        <v>79036262</v>
      </c>
      <c r="B196" s="9" t="s">
        <v>389</v>
      </c>
      <c r="C196" s="9" t="s">
        <v>390</v>
      </c>
      <c r="D196" s="9" t="s">
        <v>391</v>
      </c>
      <c r="E196" s="9" t="s">
        <v>14</v>
      </c>
      <c r="F196" s="10"/>
      <c r="G196" s="10">
        <v>45930.504166666666</v>
      </c>
      <c r="H196" s="9">
        <v>783983</v>
      </c>
      <c r="I196" s="9" t="s">
        <v>54</v>
      </c>
      <c r="J196" s="9" t="s">
        <v>50</v>
      </c>
      <c r="K196" s="11">
        <v>0</v>
      </c>
      <c r="L196" t="s">
        <v>759</v>
      </c>
      <c r="M196" s="9" t="str" cm="1">
        <f t="array" ref="M196">_xlfn.LET(_xlpm.Major,I196,_xlpm.CleanMajor,TRIM(SUBSTITUTE(SUBSTITUTE(SUBSTITUTE(SUBSTITUTE(SUBSTITUTE(SUBSTITUTE(_xlpm.Major,"Indstrl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97" spans="1:13" hidden="1" x14ac:dyDescent="0.75">
      <c r="A197" s="12">
        <v>79036271</v>
      </c>
      <c r="B197" s="13" t="s">
        <v>392</v>
      </c>
      <c r="C197" s="13" t="s">
        <v>393</v>
      </c>
      <c r="D197" s="13" t="s">
        <v>394</v>
      </c>
      <c r="E197" s="13" t="s">
        <v>14</v>
      </c>
      <c r="F197" s="14"/>
      <c r="G197" s="14">
        <v>45930.504166666666</v>
      </c>
      <c r="H197" s="13">
        <v>766814</v>
      </c>
      <c r="I197" s="13" t="s">
        <v>15</v>
      </c>
      <c r="J197" s="13" t="s">
        <v>32</v>
      </c>
      <c r="K197" s="15">
        <v>0</v>
      </c>
      <c r="L197" t="s">
        <v>759</v>
      </c>
      <c r="M197" s="9" t="str" cm="1">
        <f t="array" ref="M197">_xlfn.LET(_xlpm.Major,I197,_xlpm.CleanMajor,TRIM(SUBSTITUTE(SUBSTITUTE(SUBSTITUTE(SUBSTITUTE(SUBSTITUTE(SUBSTITUTE(_xlpm.Major,"Indstrl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98" spans="1:13" hidden="1" x14ac:dyDescent="0.75">
      <c r="A198" s="8">
        <v>79036306</v>
      </c>
      <c r="B198" s="9" t="s">
        <v>395</v>
      </c>
      <c r="C198" s="9" t="s">
        <v>396</v>
      </c>
      <c r="D198" s="9" t="s">
        <v>397</v>
      </c>
      <c r="E198" s="9" t="s">
        <v>14</v>
      </c>
      <c r="F198" s="10"/>
      <c r="G198" s="10">
        <v>45930.504166666666</v>
      </c>
      <c r="H198" s="9">
        <v>770974</v>
      </c>
      <c r="I198" s="9" t="s">
        <v>15</v>
      </c>
      <c r="J198" s="9" t="s">
        <v>20</v>
      </c>
      <c r="K198" s="11">
        <v>0</v>
      </c>
      <c r="L198" t="s">
        <v>759</v>
      </c>
      <c r="M198" s="9" t="str" cm="1">
        <f t="array" ref="M198">_xlfn.LET(_xlpm.Major,I198,_xlpm.CleanMajor,TRIM(SUBSTITUTE(SUBSTITUTE(SUBSTITUTE(SUBSTITUTE(SUBSTITUTE(SUBSTITUTE(_xlpm.Major,"Indstrl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99" spans="1:13" hidden="1" x14ac:dyDescent="0.75">
      <c r="A199" s="12">
        <v>79036877</v>
      </c>
      <c r="B199" s="13" t="s">
        <v>67</v>
      </c>
      <c r="C199" s="13" t="s">
        <v>398</v>
      </c>
      <c r="D199" s="13" t="s">
        <v>399</v>
      </c>
      <c r="E199" s="13" t="s">
        <v>14</v>
      </c>
      <c r="F199" s="14"/>
      <c r="G199" s="14">
        <v>45930.507638888892</v>
      </c>
      <c r="H199" s="13">
        <v>789332</v>
      </c>
      <c r="I199" s="13" t="s">
        <v>15</v>
      </c>
      <c r="J199" s="13" t="s">
        <v>32</v>
      </c>
      <c r="K199" s="15">
        <v>0</v>
      </c>
      <c r="L199" t="s">
        <v>759</v>
      </c>
      <c r="M199" s="9" t="str" cm="1">
        <f t="array" ref="M199">_xlfn.LET(_xlpm.Major,I199,_xlpm.CleanMajor,TRIM(SUBSTITUTE(SUBSTITUTE(SUBSTITUTE(SUBSTITUTE(SUBSTITUTE(SUBSTITUTE(_xlpm.Major,"Indstrl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00" spans="1:13" hidden="1" x14ac:dyDescent="0.75">
      <c r="A200" s="8">
        <v>79036932</v>
      </c>
      <c r="B200" s="9" t="s">
        <v>400</v>
      </c>
      <c r="C200" s="9" t="s">
        <v>401</v>
      </c>
      <c r="D200" s="9" t="s">
        <v>402</v>
      </c>
      <c r="E200" s="9" t="s">
        <v>14</v>
      </c>
      <c r="F200" s="10"/>
      <c r="G200" s="10">
        <v>45930.507638888892</v>
      </c>
      <c r="H200" s="9">
        <v>772610</v>
      </c>
      <c r="I200" s="9" t="s">
        <v>15</v>
      </c>
      <c r="J200" s="9" t="s">
        <v>20</v>
      </c>
      <c r="K200" s="11">
        <v>0</v>
      </c>
      <c r="L200" t="s">
        <v>759</v>
      </c>
      <c r="M200" s="9" t="str" cm="1">
        <f t="array" ref="M200">_xlfn.LET(_xlpm.Major,I200,_xlpm.CleanMajor,TRIM(SUBSTITUTE(SUBSTITUTE(SUBSTITUTE(SUBSTITUTE(SUBSTITUTE(SUBSTITUTE(_xlpm.Major,"Indstrl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01" spans="1:13" hidden="1" x14ac:dyDescent="0.75">
      <c r="A201" s="12">
        <v>79036951</v>
      </c>
      <c r="B201" s="13" t="s">
        <v>403</v>
      </c>
      <c r="C201" s="13" t="s">
        <v>404</v>
      </c>
      <c r="D201" s="13" t="s">
        <v>405</v>
      </c>
      <c r="E201" s="13" t="s">
        <v>14</v>
      </c>
      <c r="F201" s="14"/>
      <c r="G201" s="14">
        <v>45930.507638888892</v>
      </c>
      <c r="H201" s="13">
        <v>779622</v>
      </c>
      <c r="I201" s="13" t="s">
        <v>15</v>
      </c>
      <c r="J201" s="13" t="s">
        <v>20</v>
      </c>
      <c r="K201" s="15">
        <v>0</v>
      </c>
      <c r="L201" t="s">
        <v>759</v>
      </c>
      <c r="M201" s="9" t="str" cm="1">
        <f t="array" ref="M201">_xlfn.LET(_xlpm.Major,I201,_xlpm.CleanMajor,TRIM(SUBSTITUTE(SUBSTITUTE(SUBSTITUTE(SUBSTITUTE(SUBSTITUTE(SUBSTITUTE(_xlpm.Major,"Indstrl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02" spans="1:13" hidden="1" x14ac:dyDescent="0.75">
      <c r="A202" s="8">
        <v>79037045</v>
      </c>
      <c r="B202" s="9" t="s">
        <v>406</v>
      </c>
      <c r="C202" s="9" t="s">
        <v>407</v>
      </c>
      <c r="D202" s="9" t="s">
        <v>408</v>
      </c>
      <c r="E202" s="9" t="s">
        <v>14</v>
      </c>
      <c r="F202" s="10"/>
      <c r="G202" s="10">
        <v>45930.508333333331</v>
      </c>
      <c r="H202" s="9">
        <v>795830</v>
      </c>
      <c r="I202" s="9" t="s">
        <v>15</v>
      </c>
      <c r="J202" s="9" t="s">
        <v>20</v>
      </c>
      <c r="K202" s="11">
        <v>0</v>
      </c>
      <c r="L202" t="s">
        <v>759</v>
      </c>
      <c r="M202" s="9" t="str" cm="1">
        <f t="array" ref="M202">_xlfn.LET(_xlpm.Major,I202,_xlpm.CleanMajor,TRIM(SUBSTITUTE(SUBSTITUTE(SUBSTITUTE(SUBSTITUTE(SUBSTITUTE(SUBSTITUTE(_xlpm.Major,"Indstrl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03" spans="1:13" hidden="1" x14ac:dyDescent="0.75">
      <c r="A203" s="12">
        <v>79037046</v>
      </c>
      <c r="B203" s="13" t="s">
        <v>376</v>
      </c>
      <c r="C203" s="13" t="s">
        <v>409</v>
      </c>
      <c r="D203" s="13" t="s">
        <v>410</v>
      </c>
      <c r="E203" s="13" t="s">
        <v>14</v>
      </c>
      <c r="F203" s="14"/>
      <c r="G203" s="14">
        <v>45930.508333333331</v>
      </c>
      <c r="H203" s="13">
        <v>738525</v>
      </c>
      <c r="I203" s="13" t="s">
        <v>411</v>
      </c>
      <c r="J203" s="13" t="s">
        <v>32</v>
      </c>
      <c r="K203" s="15">
        <v>0</v>
      </c>
      <c r="L203" t="s">
        <v>759</v>
      </c>
      <c r="M203" s="9" t="str" cm="1">
        <f t="array" ref="M203">_xlfn.LET(_xlpm.Major,I203,_xlpm.CleanMajor,TRIM(SUBSTITUTE(SUBSTITUTE(SUBSTITUTE(SUBSTITUTE(SUBSTITUTE(SUBSTITUTE(_xlpm.Major,"Indstrl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Performing Arts</v>
      </c>
    </row>
    <row r="204" spans="1:13" hidden="1" x14ac:dyDescent="0.75">
      <c r="A204" s="8">
        <v>79037079</v>
      </c>
      <c r="B204" s="9" t="s">
        <v>412</v>
      </c>
      <c r="C204" s="9" t="s">
        <v>413</v>
      </c>
      <c r="D204" s="9" t="s">
        <v>414</v>
      </c>
      <c r="E204" s="9" t="s">
        <v>14</v>
      </c>
      <c r="F204" s="10"/>
      <c r="G204" s="10">
        <v>45930.508333333331</v>
      </c>
      <c r="H204" s="9">
        <v>761086</v>
      </c>
      <c r="I204" s="9" t="s">
        <v>15</v>
      </c>
      <c r="J204" s="9" t="s">
        <v>32</v>
      </c>
      <c r="K204" s="11">
        <v>0</v>
      </c>
      <c r="L204" t="s">
        <v>759</v>
      </c>
      <c r="M204" s="9" t="str" cm="1">
        <f t="array" ref="M204">_xlfn.LET(_xlpm.Major,I204,_xlpm.CleanMajor,TRIM(SUBSTITUTE(SUBSTITUTE(SUBSTITUTE(SUBSTITUTE(SUBSTITUTE(SUBSTITUTE(_xlpm.Major,"Indstrl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05" spans="1:13" hidden="1" x14ac:dyDescent="0.75">
      <c r="A205" s="12">
        <v>79037263</v>
      </c>
      <c r="B205" s="13" t="s">
        <v>107</v>
      </c>
      <c r="C205" s="13" t="s">
        <v>415</v>
      </c>
      <c r="D205" s="13" t="s">
        <v>416</v>
      </c>
      <c r="E205" s="13" t="s">
        <v>14</v>
      </c>
      <c r="F205" s="14"/>
      <c r="G205" s="14">
        <v>45930.509722222225</v>
      </c>
      <c r="H205" s="13">
        <v>784477</v>
      </c>
      <c r="I205" s="13" t="s">
        <v>15</v>
      </c>
      <c r="J205" s="13" t="s">
        <v>20</v>
      </c>
      <c r="K205" s="15">
        <v>0</v>
      </c>
      <c r="L205" t="s">
        <v>759</v>
      </c>
      <c r="M205" s="9" t="str" cm="1">
        <f t="array" ref="M205">_xlfn.LET(_xlpm.Major,I205,_xlpm.CleanMajor,TRIM(SUBSTITUTE(SUBSTITUTE(SUBSTITUTE(SUBSTITUTE(SUBSTITUTE(SUBSTITUTE(_xlpm.Major,"Indstrl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06" spans="1:13" hidden="1" x14ac:dyDescent="0.75">
      <c r="A206" s="8">
        <v>79038063</v>
      </c>
      <c r="B206" s="9" t="s">
        <v>417</v>
      </c>
      <c r="C206" s="9" t="s">
        <v>418</v>
      </c>
      <c r="D206" s="9" t="s">
        <v>419</v>
      </c>
      <c r="E206" s="9" t="s">
        <v>14</v>
      </c>
      <c r="F206" s="10"/>
      <c r="G206" s="10">
        <v>45930.51458333333</v>
      </c>
      <c r="H206" s="9">
        <v>792244</v>
      </c>
      <c r="I206" s="9" t="s">
        <v>15</v>
      </c>
      <c r="J206" s="9" t="s">
        <v>32</v>
      </c>
      <c r="K206" s="11">
        <v>0</v>
      </c>
      <c r="L206" t="s">
        <v>759</v>
      </c>
      <c r="M206" s="9" t="str" cm="1">
        <f t="array" ref="M206">_xlfn.LET(_xlpm.Major,I206,_xlpm.CleanMajor,TRIM(SUBSTITUTE(SUBSTITUTE(SUBSTITUTE(SUBSTITUTE(SUBSTITUTE(SUBSTITUTE(_xlpm.Major,"Indstrl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07" spans="1:13" hidden="1" x14ac:dyDescent="0.75">
      <c r="A207" s="12">
        <v>79038090</v>
      </c>
      <c r="B207" s="13" t="s">
        <v>420</v>
      </c>
      <c r="C207" s="13" t="s">
        <v>59</v>
      </c>
      <c r="D207" s="13" t="s">
        <v>421</v>
      </c>
      <c r="E207" s="13" t="s">
        <v>14</v>
      </c>
      <c r="F207" s="14"/>
      <c r="G207" s="14">
        <v>45930.51458333333</v>
      </c>
      <c r="H207" s="13">
        <v>756691</v>
      </c>
      <c r="I207" s="13" t="s">
        <v>15</v>
      </c>
      <c r="J207" s="13" t="s">
        <v>20</v>
      </c>
      <c r="K207" s="15">
        <v>0</v>
      </c>
      <c r="L207" t="s">
        <v>759</v>
      </c>
      <c r="M207" s="9" t="str" cm="1">
        <f t="array" ref="M207">_xlfn.LET(_xlpm.Major,I207,_xlpm.CleanMajor,TRIM(SUBSTITUTE(SUBSTITUTE(SUBSTITUTE(SUBSTITUTE(SUBSTITUTE(SUBSTITUTE(_xlpm.Major,"Indstrl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08" spans="1:13" hidden="1" x14ac:dyDescent="0.75">
      <c r="A208" s="8">
        <v>79038092</v>
      </c>
      <c r="B208" s="9" t="s">
        <v>64</v>
      </c>
      <c r="C208" s="9" t="s">
        <v>422</v>
      </c>
      <c r="D208" s="9" t="s">
        <v>423</v>
      </c>
      <c r="E208" s="9" t="s">
        <v>14</v>
      </c>
      <c r="F208" s="10"/>
      <c r="G208" s="10">
        <v>45930.51458333333</v>
      </c>
      <c r="H208" s="9">
        <v>805272</v>
      </c>
      <c r="I208" s="9" t="s">
        <v>54</v>
      </c>
      <c r="J208" s="9" t="s">
        <v>20</v>
      </c>
      <c r="K208" s="11">
        <v>0</v>
      </c>
      <c r="L208" t="s">
        <v>759</v>
      </c>
      <c r="M208" s="9" t="str" cm="1">
        <f t="array" ref="M208">_xlfn.LET(_xlpm.Major,I208,_xlpm.CleanMajor,TRIM(SUBSTITUTE(SUBSTITUTE(SUBSTITUTE(SUBSTITUTE(SUBSTITUTE(SUBSTITUTE(_xlpm.Major,"Indstrl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09" spans="1:13" hidden="1" x14ac:dyDescent="0.75">
      <c r="A209" s="12">
        <v>79038421</v>
      </c>
      <c r="B209" s="13" t="s">
        <v>365</v>
      </c>
      <c r="C209" s="13" t="s">
        <v>424</v>
      </c>
      <c r="D209" s="13" t="s">
        <v>425</v>
      </c>
      <c r="E209" s="13" t="s">
        <v>14</v>
      </c>
      <c r="F209" s="14"/>
      <c r="G209" s="14">
        <v>45930.51666666667</v>
      </c>
      <c r="H209" s="13">
        <v>793923</v>
      </c>
      <c r="I209" s="13" t="s">
        <v>24</v>
      </c>
      <c r="J209" s="13" t="s">
        <v>32</v>
      </c>
      <c r="K209" s="15">
        <v>0</v>
      </c>
      <c r="L209" t="s">
        <v>759</v>
      </c>
      <c r="M209" s="9" t="str" cm="1">
        <f t="array" ref="M209">_xlfn.LET(_xlpm.Major,I209,_xlpm.CleanMajor,TRIM(SUBSTITUTE(SUBSTITUTE(SUBSTITUTE(SUBSTITUTE(SUBSTITUTE(SUBSTITUTE(_xlpm.Major,"Indstrl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10" spans="1:13" hidden="1" x14ac:dyDescent="0.75">
      <c r="A210" s="8">
        <v>79038524</v>
      </c>
      <c r="B210" s="9" t="s">
        <v>426</v>
      </c>
      <c r="C210" s="9" t="s">
        <v>427</v>
      </c>
      <c r="D210" s="9" t="s">
        <v>428</v>
      </c>
      <c r="E210" s="9" t="s">
        <v>14</v>
      </c>
      <c r="F210" s="10"/>
      <c r="G210" s="10">
        <v>45930.517361111109</v>
      </c>
      <c r="H210" s="9">
        <v>692552</v>
      </c>
      <c r="I210" s="9" t="s">
        <v>429</v>
      </c>
      <c r="J210" s="9" t="s">
        <v>16</v>
      </c>
      <c r="K210" s="11">
        <v>0</v>
      </c>
      <c r="L210" t="s">
        <v>759</v>
      </c>
      <c r="M210" s="9" t="str" cm="1">
        <f t="array" ref="M210">_xlfn.LET(_xlpm.Major,I210,_xlpm.CleanMajor,TRIM(SUBSTITUTE(SUBSTITUTE(SUBSTITUTE(SUBSTITUTE(SUBSTITUTE(SUBSTITUTE(_xlpm.Major,"Indstrl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211" spans="1:13" hidden="1" x14ac:dyDescent="0.75">
      <c r="A211" s="12">
        <v>79038554</v>
      </c>
      <c r="B211" s="13" t="s">
        <v>430</v>
      </c>
      <c r="C211" s="13" t="s">
        <v>362</v>
      </c>
      <c r="D211" s="13" t="s">
        <v>431</v>
      </c>
      <c r="E211" s="13" t="s">
        <v>14</v>
      </c>
      <c r="F211" s="14"/>
      <c r="G211" s="14">
        <v>45930.517361111109</v>
      </c>
      <c r="H211" s="13">
        <v>776473</v>
      </c>
      <c r="I211" s="13" t="s">
        <v>432</v>
      </c>
      <c r="J211" s="13" t="s">
        <v>20</v>
      </c>
      <c r="K211" s="15">
        <v>0</v>
      </c>
      <c r="L211" t="s">
        <v>759</v>
      </c>
      <c r="M211" s="9" t="str" cm="1">
        <f t="array" ref="M211">_xlfn.LET(_xlpm.Major,I211,_xlpm.CleanMajor,TRIM(SUBSTITUTE(SUBSTITUTE(SUBSTITUTE(SUBSTITUTE(SUBSTITUTE(SUBSTITUTE(_xlpm.Major,"Indstrl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212" spans="1:13" hidden="1" x14ac:dyDescent="0.75">
      <c r="A212" s="8">
        <v>79038772</v>
      </c>
      <c r="B212" s="9" t="s">
        <v>433</v>
      </c>
      <c r="C212" s="9" t="s">
        <v>30</v>
      </c>
      <c r="D212" s="9" t="s">
        <v>434</v>
      </c>
      <c r="E212" s="9" t="s">
        <v>14</v>
      </c>
      <c r="F212" s="10"/>
      <c r="G212" s="10">
        <v>45930.518750000003</v>
      </c>
      <c r="H212" s="9">
        <v>767166</v>
      </c>
      <c r="I212" s="9" t="s">
        <v>163</v>
      </c>
      <c r="J212" s="9" t="s">
        <v>32</v>
      </c>
      <c r="K212" s="11">
        <v>0</v>
      </c>
      <c r="L212" t="s">
        <v>759</v>
      </c>
      <c r="M212" s="9" t="str" cm="1">
        <f t="array" ref="M212">_xlfn.LET(_xlpm.Major,I212,_xlpm.CleanMajor,TRIM(SUBSTITUTE(SUBSTITUTE(SUBSTITUTE(SUBSTITUTE(SUBSTITUTE(SUBSTITUTE(_xlpm.Major,"Indstrl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13" spans="1:13" hidden="1" x14ac:dyDescent="0.75">
      <c r="A213" s="12">
        <v>79038775</v>
      </c>
      <c r="B213" s="13" t="s">
        <v>435</v>
      </c>
      <c r="C213" s="13" t="s">
        <v>436</v>
      </c>
      <c r="D213" s="13" t="s">
        <v>437</v>
      </c>
      <c r="E213" s="13" t="s">
        <v>14</v>
      </c>
      <c r="F213" s="14"/>
      <c r="G213" s="14">
        <v>45930.518750000003</v>
      </c>
      <c r="H213" s="13">
        <v>757316</v>
      </c>
      <c r="I213" s="13" t="s">
        <v>163</v>
      </c>
      <c r="J213" s="13" t="s">
        <v>32</v>
      </c>
      <c r="K213" s="15">
        <v>0</v>
      </c>
      <c r="L213" t="s">
        <v>759</v>
      </c>
      <c r="M213" s="9" t="str" cm="1">
        <f t="array" ref="M213">_xlfn.LET(_xlpm.Major,I213,_xlpm.CleanMajor,TRIM(SUBSTITUTE(SUBSTITUTE(SUBSTITUTE(SUBSTITUTE(SUBSTITUTE(SUBSTITUTE(_xlpm.Major,"Indstrl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14" spans="1:13" hidden="1" x14ac:dyDescent="0.75">
      <c r="A214" s="8">
        <v>79038898</v>
      </c>
      <c r="B214" s="9" t="s">
        <v>438</v>
      </c>
      <c r="C214" s="9" t="s">
        <v>439</v>
      </c>
      <c r="D214" s="9" t="s">
        <v>440</v>
      </c>
      <c r="E214" s="9" t="s">
        <v>14</v>
      </c>
      <c r="F214" s="10"/>
      <c r="G214" s="10">
        <v>45930.519444444442</v>
      </c>
      <c r="H214" s="9">
        <v>784831</v>
      </c>
      <c r="I214" s="9" t="s">
        <v>441</v>
      </c>
      <c r="J214" s="9" t="s">
        <v>50</v>
      </c>
      <c r="K214" s="11">
        <v>0</v>
      </c>
      <c r="L214" t="s">
        <v>759</v>
      </c>
      <c r="M214" s="9" t="str" cm="1">
        <f t="array" ref="M214">_xlfn.LET(_xlpm.Major,I214,_xlpm.CleanMajor,TRIM(SUBSTITUTE(SUBSTITUTE(SUBSTITUTE(SUBSTITUTE(SUBSTITUTE(SUBSTITUTE(_xlpm.Major,"Indstrl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215" spans="1:13" hidden="1" x14ac:dyDescent="0.75">
      <c r="A215" s="12">
        <v>79038982</v>
      </c>
      <c r="B215" s="13" t="s">
        <v>442</v>
      </c>
      <c r="C215" s="13" t="s">
        <v>443</v>
      </c>
      <c r="D215" s="13" t="s">
        <v>444</v>
      </c>
      <c r="E215" s="13" t="s">
        <v>14</v>
      </c>
      <c r="F215" s="14"/>
      <c r="G215" s="14">
        <v>45930.520138888889</v>
      </c>
      <c r="H215" s="13">
        <v>782051</v>
      </c>
      <c r="I215" s="13" t="s">
        <v>80</v>
      </c>
      <c r="J215" s="13" t="s">
        <v>50</v>
      </c>
      <c r="K215" s="15">
        <v>0</v>
      </c>
      <c r="L215" t="s">
        <v>759</v>
      </c>
      <c r="M215" s="9" t="str" cm="1">
        <f t="array" ref="M215">_xlfn.LET(_xlpm.Major,I215,_xlpm.CleanMajor,TRIM(SUBSTITUTE(SUBSTITUTE(SUBSTITUTE(SUBSTITUTE(SUBSTITUTE(SUBSTITUTE(_xlpm.Major,"Indstrl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16" spans="1:13" hidden="1" x14ac:dyDescent="0.75">
      <c r="A216" s="8">
        <v>79039164</v>
      </c>
      <c r="B216" s="9" t="s">
        <v>445</v>
      </c>
      <c r="C216" s="9" t="s">
        <v>446</v>
      </c>
      <c r="D216" s="9" t="s">
        <v>447</v>
      </c>
      <c r="E216" s="9" t="s">
        <v>14</v>
      </c>
      <c r="F216" s="10"/>
      <c r="G216" s="10">
        <v>45930.520833333336</v>
      </c>
      <c r="H216" s="9">
        <v>771352</v>
      </c>
      <c r="I216" s="9" t="s">
        <v>448</v>
      </c>
      <c r="J216" s="9" t="s">
        <v>20</v>
      </c>
      <c r="K216" s="11">
        <v>0</v>
      </c>
      <c r="L216" t="s">
        <v>759</v>
      </c>
      <c r="M216" s="9" t="str" cm="1">
        <f t="array" ref="M216">_xlfn.LET(_xlpm.Major,I216,_xlpm.CleanMajor,TRIM(SUBSTITUTE(SUBSTITUTE(SUBSTITUTE(SUBSTITUTE(SUBSTITUTE(SUBSTITUTE(_xlpm.Major,"Indstrl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17" spans="1:13" hidden="1" x14ac:dyDescent="0.75">
      <c r="A217" s="12">
        <v>79039346</v>
      </c>
      <c r="B217" s="13" t="s">
        <v>449</v>
      </c>
      <c r="C217" s="13" t="s">
        <v>450</v>
      </c>
      <c r="D217" s="13" t="s">
        <v>451</v>
      </c>
      <c r="E217" s="13" t="s">
        <v>14</v>
      </c>
      <c r="F217" s="14"/>
      <c r="G217" s="14">
        <v>45930.522222222222</v>
      </c>
      <c r="H217" s="13">
        <v>681575</v>
      </c>
      <c r="I217" s="13" t="s">
        <v>24</v>
      </c>
      <c r="J217" s="13" t="s">
        <v>32</v>
      </c>
      <c r="K217" s="15">
        <v>0</v>
      </c>
      <c r="L217" t="s">
        <v>759</v>
      </c>
      <c r="M217" s="9" t="str" cm="1">
        <f t="array" ref="M217">_xlfn.LET(_xlpm.Major,I217,_xlpm.CleanMajor,TRIM(SUBSTITUTE(SUBSTITUTE(SUBSTITUTE(SUBSTITUTE(SUBSTITUTE(SUBSTITUTE(_xlpm.Major,"Indstrl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18" spans="1:13" hidden="1" x14ac:dyDescent="0.75">
      <c r="A218" s="8">
        <v>79039361</v>
      </c>
      <c r="B218" s="9" t="s">
        <v>452</v>
      </c>
      <c r="C218" s="9" t="s">
        <v>453</v>
      </c>
      <c r="D218" s="9" t="s">
        <v>454</v>
      </c>
      <c r="E218" s="9" t="s">
        <v>14</v>
      </c>
      <c r="F218" s="10"/>
      <c r="G218" s="10">
        <v>45930.522222222222</v>
      </c>
      <c r="H218" s="9">
        <v>786413</v>
      </c>
      <c r="I218" s="9" t="s">
        <v>54</v>
      </c>
      <c r="J218" s="9" t="s">
        <v>20</v>
      </c>
      <c r="K218" s="11">
        <v>0</v>
      </c>
      <c r="L218" t="s">
        <v>759</v>
      </c>
      <c r="M218" s="9" t="str" cm="1">
        <f t="array" ref="M218">_xlfn.LET(_xlpm.Major,I218,_xlpm.CleanMajor,TRIM(SUBSTITUTE(SUBSTITUTE(SUBSTITUTE(SUBSTITUTE(SUBSTITUTE(SUBSTITUTE(_xlpm.Major,"Indstrl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19" spans="1:13" hidden="1" x14ac:dyDescent="0.75">
      <c r="A219" s="12">
        <v>79039629</v>
      </c>
      <c r="B219" s="13" t="s">
        <v>455</v>
      </c>
      <c r="C219" s="13" t="s">
        <v>456</v>
      </c>
      <c r="D219" s="13" t="s">
        <v>457</v>
      </c>
      <c r="E219" s="13" t="s">
        <v>14</v>
      </c>
      <c r="F219" s="14"/>
      <c r="G219" s="14">
        <v>45930.522916666669</v>
      </c>
      <c r="H219" s="13">
        <v>789765</v>
      </c>
      <c r="I219" s="13" t="s">
        <v>458</v>
      </c>
      <c r="J219" s="13" t="s">
        <v>32</v>
      </c>
      <c r="K219" s="15">
        <v>0</v>
      </c>
      <c r="L219" t="s">
        <v>759</v>
      </c>
      <c r="M219" s="9" t="str" cm="1">
        <f t="array" ref="M219">_xlfn.LET(_xlpm.Major,I219,_xlpm.CleanMajor,TRIM(SUBSTITUTE(SUBSTITUTE(SUBSTITUTE(SUBSTITUTE(SUBSTITUTE(SUBSTITUTE(_xlpm.Major,"Indstrl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220" spans="1:13" hidden="1" x14ac:dyDescent="0.75">
      <c r="A220" s="8">
        <v>79039675</v>
      </c>
      <c r="B220" s="9" t="s">
        <v>107</v>
      </c>
      <c r="C220" s="9" t="s">
        <v>459</v>
      </c>
      <c r="D220" s="9" t="s">
        <v>460</v>
      </c>
      <c r="E220" s="9" t="s">
        <v>14</v>
      </c>
      <c r="F220" s="10"/>
      <c r="G220" s="10">
        <v>45930.522916666669</v>
      </c>
      <c r="H220" s="9">
        <v>757059</v>
      </c>
      <c r="I220" s="9" t="s">
        <v>461</v>
      </c>
      <c r="J220" s="9" t="s">
        <v>32</v>
      </c>
      <c r="K220" s="11">
        <v>0</v>
      </c>
      <c r="L220" t="s">
        <v>759</v>
      </c>
      <c r="M220" s="9" t="str" cm="1">
        <f t="array" ref="M220">_xlfn.LET(_xlpm.Major,I220,_xlpm.CleanMajor,TRIM(SUBSTITUTE(SUBSTITUTE(SUBSTITUTE(SUBSTITUTE(SUBSTITUTE(SUBSTITUTE(_xlpm.Major,"Indstrl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21" spans="1:13" hidden="1" x14ac:dyDescent="0.75">
      <c r="A221" s="12">
        <v>79039715</v>
      </c>
      <c r="B221" s="13" t="s">
        <v>462</v>
      </c>
      <c r="C221" s="13" t="s">
        <v>463</v>
      </c>
      <c r="D221" s="13" t="s">
        <v>464</v>
      </c>
      <c r="E221" s="13" t="s">
        <v>14</v>
      </c>
      <c r="F221" s="14"/>
      <c r="G221" s="14">
        <v>45930.523611111108</v>
      </c>
      <c r="H221" s="13">
        <v>790821</v>
      </c>
      <c r="I221" s="13" t="s">
        <v>54</v>
      </c>
      <c r="J221" s="13" t="s">
        <v>32</v>
      </c>
      <c r="K221" s="15">
        <v>0</v>
      </c>
      <c r="L221" t="s">
        <v>759</v>
      </c>
      <c r="M221" s="9" t="str" cm="1">
        <f t="array" ref="M221">_xlfn.LET(_xlpm.Major,I221,_xlpm.CleanMajor,TRIM(SUBSTITUTE(SUBSTITUTE(SUBSTITUTE(SUBSTITUTE(SUBSTITUTE(SUBSTITUTE(_xlpm.Major,"Indstrl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22" spans="1:13" hidden="1" x14ac:dyDescent="0.75">
      <c r="A222" s="8">
        <v>79040501</v>
      </c>
      <c r="B222" s="9" t="s">
        <v>465</v>
      </c>
      <c r="C222" s="9" t="s">
        <v>466</v>
      </c>
      <c r="D222" s="9" t="s">
        <v>467</v>
      </c>
      <c r="E222" s="9" t="s">
        <v>14</v>
      </c>
      <c r="F222" s="10"/>
      <c r="G222" s="10">
        <v>45930.527083333334</v>
      </c>
      <c r="H222" s="9">
        <v>786895</v>
      </c>
      <c r="I222" s="9" t="s">
        <v>80</v>
      </c>
      <c r="J222" s="9" t="s">
        <v>32</v>
      </c>
      <c r="K222" s="11">
        <v>0</v>
      </c>
      <c r="L222" t="s">
        <v>759</v>
      </c>
      <c r="M222" s="9" t="str" cm="1">
        <f t="array" ref="M222">_xlfn.LET(_xlpm.Major,I222,_xlpm.CleanMajor,TRIM(SUBSTITUTE(SUBSTITUTE(SUBSTITUTE(SUBSTITUTE(SUBSTITUTE(SUBSTITUTE(_xlpm.Major,"Indstrl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23" spans="1:13" hidden="1" x14ac:dyDescent="0.75">
      <c r="A223" s="12">
        <v>79040621</v>
      </c>
      <c r="B223" s="13" t="s">
        <v>468</v>
      </c>
      <c r="C223" s="13" t="s">
        <v>469</v>
      </c>
      <c r="D223" s="13" t="s">
        <v>470</v>
      </c>
      <c r="E223" s="13" t="s">
        <v>14</v>
      </c>
      <c r="F223" s="14"/>
      <c r="G223" s="14">
        <v>45930.527777777781</v>
      </c>
      <c r="H223" s="13">
        <v>799145</v>
      </c>
      <c r="I223" s="13" t="s">
        <v>471</v>
      </c>
      <c r="J223" s="13" t="s">
        <v>126</v>
      </c>
      <c r="K223" s="15">
        <v>0</v>
      </c>
      <c r="L223" t="s">
        <v>759</v>
      </c>
      <c r="M223" s="9" t="str" cm="1">
        <f t="array" ref="M223">_xlfn.LET(_xlpm.Major,I223,_xlpm.CleanMajor,TRIM(SUBSTITUTE(SUBSTITUTE(SUBSTITUTE(SUBSTITUTE(SUBSTITUTE(SUBSTITUTE(_xlpm.Major,"Indstrl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224" spans="1:13" hidden="1" x14ac:dyDescent="0.75">
      <c r="A224" s="8">
        <v>79040694</v>
      </c>
      <c r="B224" s="9" t="s">
        <v>472</v>
      </c>
      <c r="C224" s="9" t="s">
        <v>473</v>
      </c>
      <c r="D224" s="9" t="s">
        <v>474</v>
      </c>
      <c r="E224" s="9" t="s">
        <v>14</v>
      </c>
      <c r="F224" s="10"/>
      <c r="G224" s="10">
        <v>45930.52847222222</v>
      </c>
      <c r="H224" s="9">
        <v>790763</v>
      </c>
      <c r="I224" s="9" t="s">
        <v>54</v>
      </c>
      <c r="J224" s="9" t="s">
        <v>126</v>
      </c>
      <c r="K224" s="11">
        <v>0</v>
      </c>
      <c r="L224" t="s">
        <v>759</v>
      </c>
      <c r="M224" s="9" t="str" cm="1">
        <f t="array" ref="M224">_xlfn.LET(_xlpm.Major,I224,_xlpm.CleanMajor,TRIM(SUBSTITUTE(SUBSTITUTE(SUBSTITUTE(SUBSTITUTE(SUBSTITUTE(SUBSTITUTE(_xlpm.Major,"Indstrl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25" spans="1:13" hidden="1" x14ac:dyDescent="0.75">
      <c r="A225" s="12">
        <v>79040827</v>
      </c>
      <c r="B225" s="13" t="s">
        <v>25</v>
      </c>
      <c r="C225" s="13" t="s">
        <v>475</v>
      </c>
      <c r="D225" s="13" t="s">
        <v>476</v>
      </c>
      <c r="E225" s="13" t="s">
        <v>14</v>
      </c>
      <c r="F225" s="14"/>
      <c r="G225" s="14">
        <v>45930.529166666667</v>
      </c>
      <c r="H225" s="13">
        <v>771735</v>
      </c>
      <c r="I225" s="13" t="s">
        <v>80</v>
      </c>
      <c r="J225" s="13" t="s">
        <v>32</v>
      </c>
      <c r="K225" s="15">
        <v>0</v>
      </c>
      <c r="L225" t="s">
        <v>759</v>
      </c>
      <c r="M225" s="9" t="str" cm="1">
        <f t="array" ref="M225">_xlfn.LET(_xlpm.Major,I225,_xlpm.CleanMajor,TRIM(SUBSTITUTE(SUBSTITUTE(SUBSTITUTE(SUBSTITUTE(SUBSTITUTE(SUBSTITUTE(_xlpm.Major,"Indstrl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26" spans="1:13" hidden="1" x14ac:dyDescent="0.75">
      <c r="A226" s="8">
        <v>79040875</v>
      </c>
      <c r="B226" s="9" t="s">
        <v>477</v>
      </c>
      <c r="C226" s="9" t="s">
        <v>450</v>
      </c>
      <c r="D226" s="9" t="s">
        <v>478</v>
      </c>
      <c r="E226" s="9" t="s">
        <v>14</v>
      </c>
      <c r="F226" s="10"/>
      <c r="G226" s="10">
        <v>45930.529166666667</v>
      </c>
      <c r="H226" s="9">
        <v>798500</v>
      </c>
      <c r="I226" s="9" t="s">
        <v>15</v>
      </c>
      <c r="J226" s="9" t="s">
        <v>126</v>
      </c>
      <c r="K226" s="11">
        <v>0</v>
      </c>
      <c r="L226" t="s">
        <v>759</v>
      </c>
      <c r="M226" s="9" t="str" cm="1">
        <f t="array" ref="M226">_xlfn.LET(_xlpm.Major,I226,_xlpm.CleanMajor,TRIM(SUBSTITUTE(SUBSTITUTE(SUBSTITUTE(SUBSTITUTE(SUBSTITUTE(SUBSTITUTE(_xlpm.Major,"Indstrl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27" spans="1:13" hidden="1" x14ac:dyDescent="0.75">
      <c r="A227" s="12">
        <v>79040893</v>
      </c>
      <c r="B227" s="13" t="s">
        <v>479</v>
      </c>
      <c r="C227" s="13" t="s">
        <v>480</v>
      </c>
      <c r="D227" s="13" t="s">
        <v>481</v>
      </c>
      <c r="E227" s="13" t="s">
        <v>14</v>
      </c>
      <c r="F227" s="14"/>
      <c r="G227" s="14">
        <v>45930.529861111114</v>
      </c>
      <c r="H227" s="13">
        <v>798509</v>
      </c>
      <c r="I227" s="13" t="s">
        <v>15</v>
      </c>
      <c r="J227" s="13" t="s">
        <v>126</v>
      </c>
      <c r="K227" s="15">
        <v>0</v>
      </c>
      <c r="L227" t="s">
        <v>759</v>
      </c>
      <c r="M227" s="9" t="str" cm="1">
        <f t="array" ref="M227">_xlfn.LET(_xlpm.Major,I227,_xlpm.CleanMajor,TRIM(SUBSTITUTE(SUBSTITUTE(SUBSTITUTE(SUBSTITUTE(SUBSTITUTE(SUBSTITUTE(_xlpm.Major,"Indstrl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28" spans="1:13" hidden="1" x14ac:dyDescent="0.75">
      <c r="A228" s="8">
        <v>79040946</v>
      </c>
      <c r="B228" s="9" t="s">
        <v>482</v>
      </c>
      <c r="C228" s="9" t="s">
        <v>75</v>
      </c>
      <c r="D228" s="9" t="s">
        <v>483</v>
      </c>
      <c r="E228" s="9" t="s">
        <v>14</v>
      </c>
      <c r="F228" s="10"/>
      <c r="G228" s="10">
        <v>45930.529861111114</v>
      </c>
      <c r="H228" s="9">
        <v>797046</v>
      </c>
      <c r="I228" s="9" t="s">
        <v>80</v>
      </c>
      <c r="J228" s="9" t="s">
        <v>32</v>
      </c>
      <c r="K228" s="11">
        <v>0</v>
      </c>
      <c r="L228" t="s">
        <v>759</v>
      </c>
      <c r="M228" s="9" t="str" cm="1">
        <f t="array" ref="M228">_xlfn.LET(_xlpm.Major,I228,_xlpm.CleanMajor,TRIM(SUBSTITUTE(SUBSTITUTE(SUBSTITUTE(SUBSTITUTE(SUBSTITUTE(SUBSTITUTE(_xlpm.Major,"Indstrl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29" spans="1:13" hidden="1" x14ac:dyDescent="0.75">
      <c r="A229" s="12">
        <v>79040954</v>
      </c>
      <c r="B229" s="13" t="s">
        <v>484</v>
      </c>
      <c r="C229" s="13" t="s">
        <v>485</v>
      </c>
      <c r="D229" s="13" t="s">
        <v>486</v>
      </c>
      <c r="E229" s="13" t="s">
        <v>14</v>
      </c>
      <c r="F229" s="14"/>
      <c r="G229" s="14">
        <v>45930.529861111114</v>
      </c>
      <c r="H229" s="13">
        <v>761886</v>
      </c>
      <c r="I229" s="13" t="s">
        <v>15</v>
      </c>
      <c r="J229" s="13" t="s">
        <v>20</v>
      </c>
      <c r="K229" s="15">
        <v>0</v>
      </c>
      <c r="L229" t="s">
        <v>759</v>
      </c>
      <c r="M229" s="9" t="str" cm="1">
        <f t="array" ref="M229">_xlfn.LET(_xlpm.Major,I229,_xlpm.CleanMajor,TRIM(SUBSTITUTE(SUBSTITUTE(SUBSTITUTE(SUBSTITUTE(SUBSTITUTE(SUBSTITUTE(_xlpm.Major,"Indstrl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30" spans="1:13" hidden="1" x14ac:dyDescent="0.75">
      <c r="A230" s="8">
        <v>79041550</v>
      </c>
      <c r="B230" s="9" t="s">
        <v>487</v>
      </c>
      <c r="C230" s="9" t="s">
        <v>488</v>
      </c>
      <c r="D230" s="9" t="s">
        <v>489</v>
      </c>
      <c r="E230" s="9" t="s">
        <v>14</v>
      </c>
      <c r="F230" s="10"/>
      <c r="G230" s="10">
        <v>45930.533333333333</v>
      </c>
      <c r="H230" s="9">
        <v>812396</v>
      </c>
      <c r="I230" s="9" t="s">
        <v>15</v>
      </c>
      <c r="J230" s="9" t="s">
        <v>40</v>
      </c>
      <c r="K230" s="11">
        <v>0</v>
      </c>
      <c r="L230" t="s">
        <v>759</v>
      </c>
      <c r="M230" s="9" t="str" cm="1">
        <f t="array" ref="M230">_xlfn.LET(_xlpm.Major,I230,_xlpm.CleanMajor,TRIM(SUBSTITUTE(SUBSTITUTE(SUBSTITUTE(SUBSTITUTE(SUBSTITUTE(SUBSTITUTE(_xlpm.Major,"Indstrl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31" spans="1:13" hidden="1" x14ac:dyDescent="0.75">
      <c r="A231" s="12">
        <v>79041581</v>
      </c>
      <c r="B231" s="13" t="s">
        <v>490</v>
      </c>
      <c r="C231" s="13" t="s">
        <v>491</v>
      </c>
      <c r="D231" s="13" t="s">
        <v>492</v>
      </c>
      <c r="E231" s="13" t="s">
        <v>14</v>
      </c>
      <c r="F231" s="14"/>
      <c r="G231" s="14">
        <v>45930.533333333333</v>
      </c>
      <c r="H231" s="13">
        <v>784277</v>
      </c>
      <c r="I231" s="13" t="s">
        <v>432</v>
      </c>
      <c r="J231" s="13" t="s">
        <v>50</v>
      </c>
      <c r="K231" s="15">
        <v>0</v>
      </c>
      <c r="L231" t="s">
        <v>759</v>
      </c>
      <c r="M231" s="9" t="str" cm="1">
        <f t="array" ref="M231">_xlfn.LET(_xlpm.Major,I231,_xlpm.CleanMajor,TRIM(SUBSTITUTE(SUBSTITUTE(SUBSTITUTE(SUBSTITUTE(SUBSTITUTE(SUBSTITUTE(_xlpm.Major,"Indstrl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232" spans="1:13" hidden="1" x14ac:dyDescent="0.75">
      <c r="A232" s="8">
        <v>79041703</v>
      </c>
      <c r="B232" s="9" t="s">
        <v>280</v>
      </c>
      <c r="C232" s="9" t="s">
        <v>493</v>
      </c>
      <c r="D232" s="9" t="s">
        <v>494</v>
      </c>
      <c r="E232" s="9" t="s">
        <v>14</v>
      </c>
      <c r="F232" s="10"/>
      <c r="G232" s="10">
        <v>45930.53402777778</v>
      </c>
      <c r="H232" s="9">
        <v>761149</v>
      </c>
      <c r="I232" s="9" t="s">
        <v>15</v>
      </c>
      <c r="J232" s="9" t="s">
        <v>20</v>
      </c>
      <c r="K232" s="11">
        <v>0</v>
      </c>
      <c r="L232" t="s">
        <v>759</v>
      </c>
      <c r="M232" s="9" t="str" cm="1">
        <f t="array" ref="M232">_xlfn.LET(_xlpm.Major,I232,_xlpm.CleanMajor,TRIM(SUBSTITUTE(SUBSTITUTE(SUBSTITUTE(SUBSTITUTE(SUBSTITUTE(SUBSTITUTE(_xlpm.Major,"Indstrl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33" spans="1:13" hidden="1" x14ac:dyDescent="0.75">
      <c r="A233" s="12">
        <v>79041725</v>
      </c>
      <c r="B233" s="13" t="s">
        <v>37</v>
      </c>
      <c r="C233" s="13" t="s">
        <v>495</v>
      </c>
      <c r="D233" s="13" t="s">
        <v>496</v>
      </c>
      <c r="E233" s="13" t="s">
        <v>14</v>
      </c>
      <c r="F233" s="14"/>
      <c r="G233" s="14">
        <v>45930.534722222219</v>
      </c>
      <c r="H233" s="13">
        <v>740702</v>
      </c>
      <c r="I233" s="13" t="s">
        <v>497</v>
      </c>
      <c r="J233" s="13" t="s">
        <v>16</v>
      </c>
      <c r="K233" s="15">
        <v>0</v>
      </c>
      <c r="L233" t="s">
        <v>759</v>
      </c>
      <c r="M233" s="9" t="str" cm="1">
        <f t="array" ref="M233">_xlfn.LET(_xlpm.Major,I233,_xlpm.CleanMajor,TRIM(SUBSTITUTE(SUBSTITUTE(SUBSTITUTE(SUBSTITUTE(SUBSTITUTE(SUBSTITUTE(_xlpm.Major,"Indstrl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234" spans="1:13" hidden="1" x14ac:dyDescent="0.75">
      <c r="A234" s="8">
        <v>79041742</v>
      </c>
      <c r="B234" s="9" t="s">
        <v>21</v>
      </c>
      <c r="C234" s="9" t="s">
        <v>498</v>
      </c>
      <c r="D234" s="9" t="s">
        <v>499</v>
      </c>
      <c r="E234" s="9" t="s">
        <v>14</v>
      </c>
      <c r="F234" s="10"/>
      <c r="G234" s="10">
        <v>45930.534722222219</v>
      </c>
      <c r="H234" s="9">
        <v>760770</v>
      </c>
      <c r="I234" s="9" t="s">
        <v>24</v>
      </c>
      <c r="J234" s="9" t="s">
        <v>32</v>
      </c>
      <c r="K234" s="11">
        <v>0</v>
      </c>
      <c r="L234" t="s">
        <v>759</v>
      </c>
      <c r="M234" s="9" t="str" cm="1">
        <f t="array" ref="M234">_xlfn.LET(_xlpm.Major,I234,_xlpm.CleanMajor,TRIM(SUBSTITUTE(SUBSTITUTE(SUBSTITUTE(SUBSTITUTE(SUBSTITUTE(SUBSTITUTE(_xlpm.Major,"Indstrl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35" spans="1:13" hidden="1" x14ac:dyDescent="0.75">
      <c r="A235" s="12">
        <v>79041997</v>
      </c>
      <c r="B235" s="13" t="s">
        <v>500</v>
      </c>
      <c r="C235" s="13" t="s">
        <v>501</v>
      </c>
      <c r="D235" s="13" t="s">
        <v>502</v>
      </c>
      <c r="E235" s="13" t="s">
        <v>14</v>
      </c>
      <c r="F235" s="14"/>
      <c r="G235" s="14">
        <v>45930.536111111112</v>
      </c>
      <c r="H235" s="13">
        <v>766086</v>
      </c>
      <c r="I235" s="13" t="s">
        <v>503</v>
      </c>
      <c r="J235" s="13" t="s">
        <v>32</v>
      </c>
      <c r="K235" s="15">
        <v>0</v>
      </c>
      <c r="L235" t="s">
        <v>759</v>
      </c>
      <c r="M235" s="9" t="str" cm="1">
        <f t="array" ref="M235">_xlfn.LET(_xlpm.Major,I235,_xlpm.CleanMajor,TRIM(SUBSTITUTE(SUBSTITUTE(SUBSTITUTE(SUBSTITUTE(SUBSTITUTE(SUBSTITUTE(_xlpm.Major,"Indstrl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236" spans="1:13" hidden="1" x14ac:dyDescent="0.75">
      <c r="A236" s="8">
        <v>79042012</v>
      </c>
      <c r="B236" s="9" t="s">
        <v>504</v>
      </c>
      <c r="C236" s="9" t="s">
        <v>505</v>
      </c>
      <c r="D236" s="9" t="s">
        <v>506</v>
      </c>
      <c r="E236" s="9" t="s">
        <v>14</v>
      </c>
      <c r="F236" s="10"/>
      <c r="G236" s="10">
        <v>45930.536111111112</v>
      </c>
      <c r="H236" s="9">
        <v>793653</v>
      </c>
      <c r="I236" s="9" t="s">
        <v>80</v>
      </c>
      <c r="J236" s="9" t="s">
        <v>126</v>
      </c>
      <c r="K236" s="11">
        <v>0</v>
      </c>
      <c r="L236" t="s">
        <v>759</v>
      </c>
      <c r="M236" s="9" t="str" cm="1">
        <f t="array" ref="M236">_xlfn.LET(_xlpm.Major,I236,_xlpm.CleanMajor,TRIM(SUBSTITUTE(SUBSTITUTE(SUBSTITUTE(SUBSTITUTE(SUBSTITUTE(SUBSTITUTE(_xlpm.Major,"Indstrl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37" spans="1:13" hidden="1" x14ac:dyDescent="0.75">
      <c r="A237" s="12">
        <v>79042570</v>
      </c>
      <c r="B237" s="13" t="s">
        <v>507</v>
      </c>
      <c r="C237" s="13" t="s">
        <v>508</v>
      </c>
      <c r="D237" s="13" t="s">
        <v>509</v>
      </c>
      <c r="E237" s="13" t="s">
        <v>14</v>
      </c>
      <c r="F237" s="14"/>
      <c r="G237" s="14">
        <v>45930.540277777778</v>
      </c>
      <c r="H237" s="13">
        <v>740546</v>
      </c>
      <c r="I237" s="13" t="s">
        <v>24</v>
      </c>
      <c r="J237" s="13" t="s">
        <v>32</v>
      </c>
      <c r="K237" s="15">
        <v>0</v>
      </c>
      <c r="L237" t="s">
        <v>759</v>
      </c>
      <c r="M237" s="9" t="str" cm="1">
        <f t="array" ref="M237">_xlfn.LET(_xlpm.Major,I237,_xlpm.CleanMajor,TRIM(SUBSTITUTE(SUBSTITUTE(SUBSTITUTE(SUBSTITUTE(SUBSTITUTE(SUBSTITUTE(_xlpm.Major,"Indstrl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38" spans="1:13" hidden="1" x14ac:dyDescent="0.75">
      <c r="A238" s="8">
        <v>79043093</v>
      </c>
      <c r="B238" s="9" t="s">
        <v>510</v>
      </c>
      <c r="C238" s="9" t="s">
        <v>511</v>
      </c>
      <c r="D238" s="9" t="s">
        <v>512</v>
      </c>
      <c r="E238" s="9" t="s">
        <v>14</v>
      </c>
      <c r="F238" s="10"/>
      <c r="G238" s="10">
        <v>45930.543055555558</v>
      </c>
      <c r="H238" s="9">
        <v>775448</v>
      </c>
      <c r="I238" s="9" t="s">
        <v>54</v>
      </c>
      <c r="J238" s="9" t="s">
        <v>20</v>
      </c>
      <c r="K238" s="11">
        <v>0</v>
      </c>
      <c r="L238" t="s">
        <v>759</v>
      </c>
      <c r="M238" s="9" t="str" cm="1">
        <f t="array" ref="M238">_xlfn.LET(_xlpm.Major,I238,_xlpm.CleanMajor,TRIM(SUBSTITUTE(SUBSTITUTE(SUBSTITUTE(SUBSTITUTE(SUBSTITUTE(SUBSTITUTE(_xlpm.Major,"Indstrl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39" spans="1:13" hidden="1" x14ac:dyDescent="0.75">
      <c r="A239" s="12">
        <v>79043471</v>
      </c>
      <c r="B239" s="13" t="s">
        <v>513</v>
      </c>
      <c r="C239" s="13" t="s">
        <v>514</v>
      </c>
      <c r="D239" s="13" t="s">
        <v>515</v>
      </c>
      <c r="E239" s="13" t="s">
        <v>14</v>
      </c>
      <c r="F239" s="14"/>
      <c r="G239" s="14">
        <v>45930.545138888891</v>
      </c>
      <c r="H239" s="13">
        <v>768720</v>
      </c>
      <c r="I239" s="13" t="s">
        <v>15</v>
      </c>
      <c r="J239" s="13" t="s">
        <v>32</v>
      </c>
      <c r="K239" s="15">
        <v>0</v>
      </c>
      <c r="L239" t="s">
        <v>759</v>
      </c>
      <c r="M239" s="9" t="str" cm="1">
        <f t="array" ref="M239">_xlfn.LET(_xlpm.Major,I239,_xlpm.CleanMajor,TRIM(SUBSTITUTE(SUBSTITUTE(SUBSTITUTE(SUBSTITUTE(SUBSTITUTE(SUBSTITUTE(_xlpm.Major,"Indstrl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40" spans="1:13" hidden="1" x14ac:dyDescent="0.75">
      <c r="A240" s="8">
        <v>79043854</v>
      </c>
      <c r="B240" s="9" t="s">
        <v>426</v>
      </c>
      <c r="C240" s="9" t="s">
        <v>516</v>
      </c>
      <c r="D240" s="9" t="s">
        <v>517</v>
      </c>
      <c r="E240" s="9" t="s">
        <v>14</v>
      </c>
      <c r="F240" s="10"/>
      <c r="G240" s="10">
        <v>45930.54791666667</v>
      </c>
      <c r="H240" s="9">
        <v>772549</v>
      </c>
      <c r="I240" s="9" t="s">
        <v>518</v>
      </c>
      <c r="J240" s="9" t="s">
        <v>20</v>
      </c>
      <c r="K240" s="11">
        <v>0</v>
      </c>
      <c r="L240" t="s">
        <v>759</v>
      </c>
      <c r="M240" s="9" t="str" cm="1">
        <f t="array" ref="M240">_xlfn.LET(_xlpm.Major,I240,_xlpm.CleanMajor,TRIM(SUBSTITUTE(SUBSTITUTE(SUBSTITUTE(SUBSTITUTE(SUBSTITUTE(SUBSTITUTE(_xlpm.Major,"Indstrl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241" spans="1:13" hidden="1" x14ac:dyDescent="0.75">
      <c r="A241" s="12">
        <v>79044281</v>
      </c>
      <c r="B241" s="13" t="s">
        <v>519</v>
      </c>
      <c r="C241" s="13" t="s">
        <v>520</v>
      </c>
      <c r="D241" s="13" t="s">
        <v>521</v>
      </c>
      <c r="E241" s="13" t="s">
        <v>14</v>
      </c>
      <c r="F241" s="14"/>
      <c r="G241" s="14">
        <v>45930.550694444442</v>
      </c>
      <c r="H241" s="13">
        <v>795302</v>
      </c>
      <c r="I241" s="13" t="s">
        <v>15</v>
      </c>
      <c r="J241" s="13" t="s">
        <v>40</v>
      </c>
      <c r="K241" s="15">
        <v>0</v>
      </c>
      <c r="L241" t="s">
        <v>759</v>
      </c>
      <c r="M241" s="9" t="str" cm="1">
        <f t="array" ref="M241">_xlfn.LET(_xlpm.Major,I241,_xlpm.CleanMajor,TRIM(SUBSTITUTE(SUBSTITUTE(SUBSTITUTE(SUBSTITUTE(SUBSTITUTE(SUBSTITUTE(_xlpm.Major,"Indstrl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42" spans="1:13" hidden="1" x14ac:dyDescent="0.75">
      <c r="A242" s="8">
        <v>79044308</v>
      </c>
      <c r="B242" s="9" t="s">
        <v>522</v>
      </c>
      <c r="C242" s="9" t="s">
        <v>523</v>
      </c>
      <c r="D242" s="9" t="s">
        <v>524</v>
      </c>
      <c r="E242" s="9" t="s">
        <v>14</v>
      </c>
      <c r="F242" s="10"/>
      <c r="G242" s="10">
        <v>45930.550694444442</v>
      </c>
      <c r="H242" s="9">
        <v>761094</v>
      </c>
      <c r="I242" s="9" t="s">
        <v>54</v>
      </c>
      <c r="J242" s="9" t="s">
        <v>32</v>
      </c>
      <c r="K242" s="11">
        <v>0</v>
      </c>
      <c r="L242" t="s">
        <v>759</v>
      </c>
      <c r="M242" s="9" t="str" cm="1">
        <f t="array" ref="M242">_xlfn.LET(_xlpm.Major,I242,_xlpm.CleanMajor,TRIM(SUBSTITUTE(SUBSTITUTE(SUBSTITUTE(SUBSTITUTE(SUBSTITUTE(SUBSTITUTE(_xlpm.Major,"Indstrl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43" spans="1:13" hidden="1" x14ac:dyDescent="0.75">
      <c r="A243" s="12">
        <v>79044795</v>
      </c>
      <c r="B243" s="13" t="s">
        <v>525</v>
      </c>
      <c r="C243" s="13" t="s">
        <v>526</v>
      </c>
      <c r="D243" s="13" t="s">
        <v>527</v>
      </c>
      <c r="E243" s="13" t="s">
        <v>14</v>
      </c>
      <c r="F243" s="14"/>
      <c r="G243" s="14">
        <v>45930.553472222222</v>
      </c>
      <c r="H243" s="13">
        <v>770510</v>
      </c>
      <c r="I243" s="13" t="s">
        <v>15</v>
      </c>
      <c r="J243" s="13" t="s">
        <v>20</v>
      </c>
      <c r="K243" s="15">
        <v>0</v>
      </c>
      <c r="L243" t="s">
        <v>759</v>
      </c>
      <c r="M243" s="9" t="str" cm="1">
        <f t="array" ref="M243">_xlfn.LET(_xlpm.Major,I243,_xlpm.CleanMajor,TRIM(SUBSTITUTE(SUBSTITUTE(SUBSTITUTE(SUBSTITUTE(SUBSTITUTE(SUBSTITUTE(_xlpm.Major,"Indstrl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44" spans="1:13" hidden="1" x14ac:dyDescent="0.75">
      <c r="A244" s="8">
        <v>79044931</v>
      </c>
      <c r="B244" s="9" t="s">
        <v>385</v>
      </c>
      <c r="C244" s="9" t="s">
        <v>222</v>
      </c>
      <c r="D244" s="9" t="s">
        <v>528</v>
      </c>
      <c r="E244" s="9" t="s">
        <v>14</v>
      </c>
      <c r="F244" s="10"/>
      <c r="G244" s="10">
        <v>45930.554166666669</v>
      </c>
      <c r="H244" s="9">
        <v>773558</v>
      </c>
      <c r="I244" s="9" t="s">
        <v>24</v>
      </c>
      <c r="J244" s="9" t="s">
        <v>20</v>
      </c>
      <c r="K244" s="11">
        <v>0</v>
      </c>
      <c r="L244" t="s">
        <v>759</v>
      </c>
      <c r="M244" s="9" t="str" cm="1">
        <f t="array" ref="M244">_xlfn.LET(_xlpm.Major,I244,_xlpm.CleanMajor,TRIM(SUBSTITUTE(SUBSTITUTE(SUBSTITUTE(SUBSTITUTE(SUBSTITUTE(SUBSTITUTE(_xlpm.Major,"Indstrl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45" spans="1:13" hidden="1" x14ac:dyDescent="0.75">
      <c r="A245" s="12">
        <v>79045073</v>
      </c>
      <c r="B245" s="13" t="s">
        <v>167</v>
      </c>
      <c r="C245" s="13" t="s">
        <v>529</v>
      </c>
      <c r="D245" s="13" t="s">
        <v>530</v>
      </c>
      <c r="E245" s="13" t="s">
        <v>14</v>
      </c>
      <c r="F245" s="14"/>
      <c r="G245" s="14">
        <v>45930.554861111108</v>
      </c>
      <c r="H245" s="13">
        <v>783054</v>
      </c>
      <c r="I245" s="13" t="s">
        <v>24</v>
      </c>
      <c r="J245" s="13" t="s">
        <v>32</v>
      </c>
      <c r="K245" s="15">
        <v>0</v>
      </c>
      <c r="L245" t="s">
        <v>759</v>
      </c>
      <c r="M245" s="9" t="str" cm="1">
        <f t="array" ref="M245">_xlfn.LET(_xlpm.Major,I245,_xlpm.CleanMajor,TRIM(SUBSTITUTE(SUBSTITUTE(SUBSTITUTE(SUBSTITUTE(SUBSTITUTE(SUBSTITUTE(_xlpm.Major,"Indstrl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46" spans="1:13" hidden="1" x14ac:dyDescent="0.75">
      <c r="A246" s="8">
        <v>79045402</v>
      </c>
      <c r="B246" s="9" t="s">
        <v>531</v>
      </c>
      <c r="C246" s="9" t="s">
        <v>532</v>
      </c>
      <c r="D246" s="9" t="s">
        <v>533</v>
      </c>
      <c r="E246" s="9" t="s">
        <v>14</v>
      </c>
      <c r="F246" s="10"/>
      <c r="G246" s="10">
        <v>45930.556944444441</v>
      </c>
      <c r="H246" s="9">
        <v>761449</v>
      </c>
      <c r="I246" s="9" t="s">
        <v>534</v>
      </c>
      <c r="J246" s="9" t="s">
        <v>32</v>
      </c>
      <c r="K246" s="11">
        <v>0</v>
      </c>
      <c r="L246" t="s">
        <v>759</v>
      </c>
      <c r="M246" s="9" t="str" cm="1">
        <f t="array" ref="M246">_xlfn.LET(_xlpm.Major,I246,_xlpm.CleanMajor,TRIM(SUBSTITUTE(SUBSTITUTE(SUBSTITUTE(SUBSTITUTE(SUBSTITUTE(SUBSTITUTE(_xlpm.Major,"Indstrl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247" spans="1:13" hidden="1" x14ac:dyDescent="0.75">
      <c r="A247" s="12">
        <v>79045949</v>
      </c>
      <c r="B247" s="13" t="s">
        <v>535</v>
      </c>
      <c r="C247" s="13" t="s">
        <v>536</v>
      </c>
      <c r="D247" s="13" t="s">
        <v>537</v>
      </c>
      <c r="E247" s="13" t="s">
        <v>14</v>
      </c>
      <c r="F247" s="14"/>
      <c r="G247" s="14">
        <v>45930.560416666667</v>
      </c>
      <c r="H247" s="13">
        <v>776807</v>
      </c>
      <c r="I247" s="13" t="s">
        <v>15</v>
      </c>
      <c r="J247" s="13" t="s">
        <v>50</v>
      </c>
      <c r="K247" s="15">
        <v>0</v>
      </c>
      <c r="L247" t="s">
        <v>759</v>
      </c>
      <c r="M247" s="9" t="str" cm="1">
        <f t="array" ref="M247">_xlfn.LET(_xlpm.Major,I247,_xlpm.CleanMajor,TRIM(SUBSTITUTE(SUBSTITUTE(SUBSTITUTE(SUBSTITUTE(SUBSTITUTE(SUBSTITUTE(_xlpm.Major,"Indstrl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48" spans="1:13" hidden="1" x14ac:dyDescent="0.75">
      <c r="A248" s="8">
        <v>79046621</v>
      </c>
      <c r="B248" s="9" t="s">
        <v>392</v>
      </c>
      <c r="C248" s="9" t="s">
        <v>538</v>
      </c>
      <c r="D248" s="9" t="s">
        <v>539</v>
      </c>
      <c r="E248" s="9" t="s">
        <v>14</v>
      </c>
      <c r="F248" s="10"/>
      <c r="G248" s="10">
        <v>45930.564583333333</v>
      </c>
      <c r="H248" s="9">
        <v>810864</v>
      </c>
      <c r="I248" s="9" t="s">
        <v>540</v>
      </c>
      <c r="J248" s="9" t="s">
        <v>32</v>
      </c>
      <c r="K248" s="11">
        <v>0</v>
      </c>
      <c r="L248" t="s">
        <v>759</v>
      </c>
      <c r="M248" s="9" t="str" cm="1">
        <f t="array" ref="M248">_xlfn.LET(_xlpm.Major,I248,_xlpm.CleanMajor,TRIM(SUBSTITUTE(SUBSTITUTE(SUBSTITUTE(SUBSTITUTE(SUBSTITUTE(SUBSTITUTE(_xlpm.Major,"Indstrl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249" spans="1:13" hidden="1" x14ac:dyDescent="0.75">
      <c r="A249" s="12">
        <v>79046713</v>
      </c>
      <c r="B249" s="13" t="s">
        <v>541</v>
      </c>
      <c r="C249" s="13" t="s">
        <v>542</v>
      </c>
      <c r="D249" s="13" t="s">
        <v>543</v>
      </c>
      <c r="E249" s="13" t="s">
        <v>14</v>
      </c>
      <c r="F249" s="14"/>
      <c r="G249" s="14">
        <v>45930.56527777778</v>
      </c>
      <c r="H249" s="13">
        <v>755911</v>
      </c>
      <c r="I249" s="13" t="s">
        <v>163</v>
      </c>
      <c r="J249" s="13" t="s">
        <v>32</v>
      </c>
      <c r="K249" s="15">
        <v>0</v>
      </c>
      <c r="L249" t="s">
        <v>759</v>
      </c>
      <c r="M249" s="9" t="str" cm="1">
        <f t="array" ref="M249">_xlfn.LET(_xlpm.Major,I249,_xlpm.CleanMajor,TRIM(SUBSTITUTE(SUBSTITUTE(SUBSTITUTE(SUBSTITUTE(SUBSTITUTE(SUBSTITUTE(_xlpm.Major,"Indstrl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50" spans="1:13" hidden="1" x14ac:dyDescent="0.75">
      <c r="A250" s="8">
        <v>79047230</v>
      </c>
      <c r="B250" s="9" t="s">
        <v>452</v>
      </c>
      <c r="C250" s="9" t="s">
        <v>544</v>
      </c>
      <c r="D250" s="9" t="s">
        <v>545</v>
      </c>
      <c r="E250" s="9" t="s">
        <v>14</v>
      </c>
      <c r="F250" s="10"/>
      <c r="G250" s="10">
        <v>45930.568055555559</v>
      </c>
      <c r="H250" s="9">
        <v>701503</v>
      </c>
      <c r="I250" s="9" t="s">
        <v>15</v>
      </c>
      <c r="J250" s="9" t="s">
        <v>32</v>
      </c>
      <c r="K250" s="11">
        <v>0</v>
      </c>
      <c r="L250" t="s">
        <v>759</v>
      </c>
      <c r="M250" s="9" t="str" cm="1">
        <f t="array" ref="M250">_xlfn.LET(_xlpm.Major,I250,_xlpm.CleanMajor,TRIM(SUBSTITUTE(SUBSTITUTE(SUBSTITUTE(SUBSTITUTE(SUBSTITUTE(SUBSTITUTE(_xlpm.Major,"Indstrl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51" spans="1:13" hidden="1" x14ac:dyDescent="0.75">
      <c r="A251" s="12">
        <v>79047404</v>
      </c>
      <c r="B251" s="13" t="s">
        <v>546</v>
      </c>
      <c r="C251" s="13" t="s">
        <v>547</v>
      </c>
      <c r="D251" s="13" t="s">
        <v>548</v>
      </c>
      <c r="E251" s="13" t="s">
        <v>14</v>
      </c>
      <c r="F251" s="14"/>
      <c r="G251" s="14">
        <v>45930.568749999999</v>
      </c>
      <c r="H251" s="13">
        <v>773368</v>
      </c>
      <c r="I251" s="13" t="s">
        <v>549</v>
      </c>
      <c r="J251" s="13" t="s">
        <v>20</v>
      </c>
      <c r="K251" s="15">
        <v>0</v>
      </c>
      <c r="L251" t="s">
        <v>759</v>
      </c>
      <c r="M251" s="9" t="str" cm="1">
        <f t="array" ref="M251">_xlfn.LET(_xlpm.Major,I251,_xlpm.CleanMajor,TRIM(SUBSTITUTE(SUBSTITUTE(SUBSTITUTE(SUBSTITUTE(SUBSTITUTE(SUBSTITUTE(_xlpm.Major,"Indstrl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252" spans="1:13" hidden="1" x14ac:dyDescent="0.75">
      <c r="A252" s="8">
        <v>79047669</v>
      </c>
      <c r="B252" s="9" t="s">
        <v>550</v>
      </c>
      <c r="C252" s="9" t="s">
        <v>551</v>
      </c>
      <c r="D252" s="9" t="s">
        <v>552</v>
      </c>
      <c r="E252" s="9" t="s">
        <v>14</v>
      </c>
      <c r="F252" s="10"/>
      <c r="G252" s="10">
        <v>45930.571527777778</v>
      </c>
      <c r="H252" s="9">
        <v>780895</v>
      </c>
      <c r="I252" s="9" t="s">
        <v>553</v>
      </c>
      <c r="J252" s="9" t="s">
        <v>40</v>
      </c>
      <c r="K252" s="11">
        <v>0</v>
      </c>
      <c r="L252" t="s">
        <v>759</v>
      </c>
      <c r="M252" s="9" t="str" cm="1">
        <f t="array" ref="M252">_xlfn.LET(_xlpm.Major,I252,_xlpm.CleanMajor,TRIM(SUBSTITUTE(SUBSTITUTE(SUBSTITUTE(SUBSTITUTE(SUBSTITUTE(SUBSTITUTE(_xlpm.Major,"Indstrl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253" spans="1:13" hidden="1" x14ac:dyDescent="0.75">
      <c r="A253" s="2">
        <v>79047750</v>
      </c>
      <c r="B253" s="3" t="s">
        <v>554</v>
      </c>
      <c r="C253" s="3" t="s">
        <v>555</v>
      </c>
      <c r="D253" s="3" t="s">
        <v>556</v>
      </c>
      <c r="E253" s="3" t="s">
        <v>14</v>
      </c>
      <c r="F253" s="16"/>
      <c r="G253" s="16">
        <v>45930.572222222225</v>
      </c>
      <c r="H253" s="3">
        <v>776551</v>
      </c>
      <c r="I253" s="3" t="s">
        <v>557</v>
      </c>
      <c r="J253" s="3" t="s">
        <v>20</v>
      </c>
      <c r="K253" s="4">
        <v>0</v>
      </c>
      <c r="L253" t="s">
        <v>759</v>
      </c>
      <c r="M253" s="9" t="str" cm="1">
        <f t="array" ref="M253">_xlfn.LET(_xlpm.Major,I253,_xlpm.CleanMajor,TRIM(SUBSTITUTE(SUBSTITUTE(SUBSTITUTE(SUBSTITUTE(SUBSTITUTE(SUBSTITUTE(_xlpm.Major,"Indstrl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254" spans="1:13" ht="15.5" hidden="1" thickTop="1" x14ac:dyDescent="0.75">
      <c r="A254" s="19">
        <v>77520905</v>
      </c>
      <c r="B254" s="20" t="s">
        <v>760</v>
      </c>
      <c r="C254" s="20" t="s">
        <v>761</v>
      </c>
      <c r="D254" s="20" t="s">
        <v>762</v>
      </c>
      <c r="E254" s="20" t="s">
        <v>14</v>
      </c>
      <c r="F254" s="21">
        <v>45903.611805555556</v>
      </c>
      <c r="G254" s="21">
        <v>45938.624305555553</v>
      </c>
      <c r="H254" s="20">
        <v>773570</v>
      </c>
      <c r="I254" s="20" t="s">
        <v>763</v>
      </c>
      <c r="J254" s="20" t="s">
        <v>20</v>
      </c>
      <c r="K254" s="20">
        <v>0</v>
      </c>
      <c r="L254" s="20" t="s">
        <v>1732</v>
      </c>
      <c r="M254" s="9" t="str" cm="1">
        <f t="array" ref="M254">_xlfn.LET(_xlpm.Major,I254,_xlpm.CleanMajor,TRIM(SUBSTITUTE(SUBSTITUTE(SUBSTITUTE(SUBSTITUTE(SUBSTITUTE(SUBSTITUTE(_xlpm.Major,"Indstrl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55" spans="1:13" hidden="1" x14ac:dyDescent="0.75">
      <c r="A255" s="22">
        <v>77521893</v>
      </c>
      <c r="B255" s="18" t="s">
        <v>116</v>
      </c>
      <c r="C255" s="18" t="s">
        <v>564</v>
      </c>
      <c r="D255" s="18" t="s">
        <v>565</v>
      </c>
      <c r="E255" s="18" t="s">
        <v>14</v>
      </c>
      <c r="F255" s="23">
        <v>45903.618750000001</v>
      </c>
      <c r="G255" s="23">
        <v>45938.666666666664</v>
      </c>
      <c r="H255" s="18">
        <v>780992</v>
      </c>
      <c r="I255" s="18" t="s">
        <v>566</v>
      </c>
      <c r="J255" s="18" t="s">
        <v>32</v>
      </c>
      <c r="K255" s="18">
        <v>0</v>
      </c>
      <c r="L255" s="18" t="s">
        <v>1732</v>
      </c>
      <c r="M255" s="9" t="str" cm="1">
        <f t="array" ref="M255">_xlfn.LET(_xlpm.Major,I255,_xlpm.CleanMajor,TRIM(SUBSTITUTE(SUBSTITUTE(SUBSTITUTE(SUBSTITUTE(SUBSTITUTE(SUBSTITUTE(_xlpm.Major,"Indstrl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256" spans="1:13" hidden="1" x14ac:dyDescent="0.75">
      <c r="A256" s="24">
        <v>77522216</v>
      </c>
      <c r="B256" s="25" t="s">
        <v>642</v>
      </c>
      <c r="C256" s="25" t="s">
        <v>764</v>
      </c>
      <c r="D256" s="25" t="s">
        <v>765</v>
      </c>
      <c r="E256" s="25" t="s">
        <v>14</v>
      </c>
      <c r="F256" s="26">
        <v>45903.620833333334</v>
      </c>
      <c r="G256" s="26">
        <v>45938.623611111114</v>
      </c>
      <c r="H256" s="25">
        <v>770098</v>
      </c>
      <c r="I256" s="25" t="s">
        <v>163</v>
      </c>
      <c r="J256" s="25" t="s">
        <v>50</v>
      </c>
      <c r="K256" s="25">
        <v>0</v>
      </c>
      <c r="L256" s="25" t="s">
        <v>1732</v>
      </c>
      <c r="M256" s="9" t="str" cm="1">
        <f t="array" ref="M256">_xlfn.LET(_xlpm.Major,I256,_xlpm.CleanMajor,TRIM(SUBSTITUTE(SUBSTITUTE(SUBSTITUTE(SUBSTITUTE(SUBSTITUTE(SUBSTITUTE(_xlpm.Major,"Indstrl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57" spans="1:13" hidden="1" x14ac:dyDescent="0.75">
      <c r="A257" s="22">
        <v>77523991</v>
      </c>
      <c r="B257" s="18" t="s">
        <v>766</v>
      </c>
      <c r="C257" s="18" t="s">
        <v>767</v>
      </c>
      <c r="D257" s="18" t="s">
        <v>768</v>
      </c>
      <c r="E257" s="18" t="s">
        <v>14</v>
      </c>
      <c r="F257" s="23">
        <v>45903.633333333331</v>
      </c>
      <c r="G257" s="23">
        <v>45938.627083333333</v>
      </c>
      <c r="H257" s="18">
        <v>763061</v>
      </c>
      <c r="I257" s="18" t="s">
        <v>206</v>
      </c>
      <c r="J257" s="18" t="s">
        <v>20</v>
      </c>
      <c r="K257" s="18">
        <v>0</v>
      </c>
      <c r="L257" s="18" t="s">
        <v>1732</v>
      </c>
      <c r="M257" s="9" t="str" cm="1">
        <f t="array" ref="M257">_xlfn.LET(_xlpm.Major,I257,_xlpm.CleanMajor,TRIM(SUBSTITUTE(SUBSTITUTE(SUBSTITUTE(SUBSTITUTE(SUBSTITUTE(SUBSTITUTE(_xlpm.Major,"Indstrl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58" spans="1:13" hidden="1" x14ac:dyDescent="0.75">
      <c r="A258" s="24">
        <v>77523995</v>
      </c>
      <c r="B258" s="25" t="s">
        <v>769</v>
      </c>
      <c r="C258" s="25" t="s">
        <v>770</v>
      </c>
      <c r="D258" s="25" t="s">
        <v>771</v>
      </c>
      <c r="E258" s="25" t="s">
        <v>14</v>
      </c>
      <c r="F258" s="26">
        <v>45903.633333333331</v>
      </c>
      <c r="G258" s="26">
        <v>45938.628472222219</v>
      </c>
      <c r="H258" s="25">
        <v>771698</v>
      </c>
      <c r="I258" s="25" t="s">
        <v>163</v>
      </c>
      <c r="J258" s="25" t="s">
        <v>20</v>
      </c>
      <c r="K258" s="25">
        <v>0</v>
      </c>
      <c r="L258" s="25" t="s">
        <v>1732</v>
      </c>
      <c r="M258" s="9" t="str" cm="1">
        <f t="array" ref="M258">_xlfn.LET(_xlpm.Major,I258,_xlpm.CleanMajor,TRIM(SUBSTITUTE(SUBSTITUTE(SUBSTITUTE(SUBSTITUTE(SUBSTITUTE(SUBSTITUTE(_xlpm.Major,"Indstrl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59" spans="1:13" hidden="1" x14ac:dyDescent="0.75">
      <c r="A259" s="22">
        <v>77523996</v>
      </c>
      <c r="B259" s="18" t="s">
        <v>170</v>
      </c>
      <c r="C259" s="18" t="s">
        <v>772</v>
      </c>
      <c r="D259" s="18" t="s">
        <v>773</v>
      </c>
      <c r="E259" s="18" t="s">
        <v>14</v>
      </c>
      <c r="F259" s="23">
        <v>45903.633333333331</v>
      </c>
      <c r="G259" s="23">
        <v>45938.625</v>
      </c>
      <c r="H259" s="18">
        <v>772711</v>
      </c>
      <c r="I259" s="18" t="s">
        <v>774</v>
      </c>
      <c r="J259" s="18" t="s">
        <v>20</v>
      </c>
      <c r="K259" s="18">
        <v>0</v>
      </c>
      <c r="L259" s="18" t="s">
        <v>1732</v>
      </c>
      <c r="M259" s="9" t="str" cm="1">
        <f t="array" ref="M259">_xlfn.LET(_xlpm.Major,I259,_xlpm.CleanMajor,TRIM(SUBSTITUTE(SUBSTITUTE(SUBSTITUTE(SUBSTITUTE(SUBSTITUTE(SUBSTITUTE(_xlpm.Major,"Indstrl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60" spans="1:13" hidden="1" x14ac:dyDescent="0.75">
      <c r="A260" s="24">
        <v>77523997</v>
      </c>
      <c r="B260" s="25" t="s">
        <v>775</v>
      </c>
      <c r="C260" s="25" t="s">
        <v>776</v>
      </c>
      <c r="D260" s="25" t="s">
        <v>777</v>
      </c>
      <c r="E260" s="25" t="s">
        <v>14</v>
      </c>
      <c r="F260" s="26">
        <v>45903.633333333331</v>
      </c>
      <c r="G260" s="26">
        <v>45938.628472222219</v>
      </c>
      <c r="H260" s="25">
        <v>774117</v>
      </c>
      <c r="I260" s="25" t="s">
        <v>163</v>
      </c>
      <c r="J260" s="25" t="s">
        <v>20</v>
      </c>
      <c r="K260" s="25">
        <v>0</v>
      </c>
      <c r="L260" s="25" t="s">
        <v>1732</v>
      </c>
      <c r="M260" s="9" t="str" cm="1">
        <f t="array" ref="M260">_xlfn.LET(_xlpm.Major,I260,_xlpm.CleanMajor,TRIM(SUBSTITUTE(SUBSTITUTE(SUBSTITUTE(SUBSTITUTE(SUBSTITUTE(SUBSTITUTE(_xlpm.Major,"Indstrl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61" spans="1:13" hidden="1" x14ac:dyDescent="0.75">
      <c r="A261" s="22">
        <v>77524001</v>
      </c>
      <c r="B261" s="18" t="s">
        <v>107</v>
      </c>
      <c r="C261" s="18" t="s">
        <v>204</v>
      </c>
      <c r="D261" s="18" t="s">
        <v>205</v>
      </c>
      <c r="E261" s="18" t="s">
        <v>14</v>
      </c>
      <c r="F261" s="23">
        <v>45903.633333333331</v>
      </c>
      <c r="G261" s="23">
        <v>45938.628472222219</v>
      </c>
      <c r="H261" s="18">
        <v>775859</v>
      </c>
      <c r="I261" s="18" t="s">
        <v>206</v>
      </c>
      <c r="J261" s="18" t="s">
        <v>32</v>
      </c>
      <c r="K261" s="18">
        <v>0</v>
      </c>
      <c r="L261" s="18" t="s">
        <v>1732</v>
      </c>
      <c r="M261" s="9" t="str" cm="1">
        <f t="array" ref="M261">_xlfn.LET(_xlpm.Major,I261,_xlpm.CleanMajor,TRIM(SUBSTITUTE(SUBSTITUTE(SUBSTITUTE(SUBSTITUTE(SUBSTITUTE(SUBSTITUTE(_xlpm.Major,"Indstrl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62" spans="1:13" hidden="1" x14ac:dyDescent="0.75">
      <c r="A262" s="24">
        <v>77524004</v>
      </c>
      <c r="B262" s="25" t="s">
        <v>484</v>
      </c>
      <c r="C262" s="25" t="s">
        <v>778</v>
      </c>
      <c r="D262" s="25" t="s">
        <v>779</v>
      </c>
      <c r="E262" s="25" t="s">
        <v>14</v>
      </c>
      <c r="F262" s="26">
        <v>45903.633333333331</v>
      </c>
      <c r="G262" s="26">
        <v>45938.624305555553</v>
      </c>
      <c r="H262" s="25">
        <v>771319</v>
      </c>
      <c r="I262" s="25" t="s">
        <v>206</v>
      </c>
      <c r="J262" s="25" t="s">
        <v>20</v>
      </c>
      <c r="K262" s="25">
        <v>0</v>
      </c>
      <c r="L262" s="25" t="s">
        <v>1732</v>
      </c>
      <c r="M262" s="9" t="str" cm="1">
        <f t="array" ref="M262">_xlfn.LET(_xlpm.Major,I262,_xlpm.CleanMajor,TRIM(SUBSTITUTE(SUBSTITUTE(SUBSTITUTE(SUBSTITUTE(SUBSTITUTE(SUBSTITUTE(_xlpm.Major,"Indstrl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63" spans="1:13" hidden="1" x14ac:dyDescent="0.75">
      <c r="A263" s="22">
        <v>77524005</v>
      </c>
      <c r="B263" s="18" t="s">
        <v>720</v>
      </c>
      <c r="C263" s="18" t="s">
        <v>780</v>
      </c>
      <c r="D263" s="18" t="s">
        <v>781</v>
      </c>
      <c r="E263" s="18" t="s">
        <v>14</v>
      </c>
      <c r="F263" s="23">
        <v>45903.633333333331</v>
      </c>
      <c r="G263" s="23">
        <v>45938.625694444447</v>
      </c>
      <c r="H263" s="18">
        <v>782075</v>
      </c>
      <c r="I263" s="18" t="s">
        <v>566</v>
      </c>
      <c r="J263" s="18" t="s">
        <v>32</v>
      </c>
      <c r="K263" s="18">
        <v>0</v>
      </c>
      <c r="L263" s="18" t="s">
        <v>1732</v>
      </c>
      <c r="M263" s="9" t="str" cm="1">
        <f t="array" ref="M263">_xlfn.LET(_xlpm.Major,I263,_xlpm.CleanMajor,TRIM(SUBSTITUTE(SUBSTITUTE(SUBSTITUTE(SUBSTITUTE(SUBSTITUTE(SUBSTITUTE(_xlpm.Major,"Indstrl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264" spans="1:13" hidden="1" x14ac:dyDescent="0.75">
      <c r="A264" s="24">
        <v>77524006</v>
      </c>
      <c r="B264" s="25" t="s">
        <v>782</v>
      </c>
      <c r="C264" s="25" t="s">
        <v>783</v>
      </c>
      <c r="D264" s="25" t="s">
        <v>784</v>
      </c>
      <c r="E264" s="25" t="s">
        <v>14</v>
      </c>
      <c r="F264" s="26">
        <v>45903.633333333331</v>
      </c>
      <c r="G264" s="26">
        <v>45938.628472222219</v>
      </c>
      <c r="H264" s="25">
        <v>772235</v>
      </c>
      <c r="I264" s="25" t="s">
        <v>206</v>
      </c>
      <c r="J264" s="25" t="s">
        <v>20</v>
      </c>
      <c r="K264" s="25">
        <v>0</v>
      </c>
      <c r="L264" s="25" t="s">
        <v>1732</v>
      </c>
      <c r="M264" s="9" t="str" cm="1">
        <f t="array" ref="M264">_xlfn.LET(_xlpm.Major,I264,_xlpm.CleanMajor,TRIM(SUBSTITUTE(SUBSTITUTE(SUBSTITUTE(SUBSTITUTE(SUBSTITUTE(SUBSTITUTE(_xlpm.Major,"Indstrl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65" spans="1:13" hidden="1" x14ac:dyDescent="0.75">
      <c r="A265" s="22">
        <v>77524010</v>
      </c>
      <c r="B265" s="18" t="s">
        <v>785</v>
      </c>
      <c r="C265" s="18" t="s">
        <v>786</v>
      </c>
      <c r="D265" s="18" t="s">
        <v>787</v>
      </c>
      <c r="E265" s="18" t="s">
        <v>14</v>
      </c>
      <c r="F265" s="23">
        <v>45903.633333333331</v>
      </c>
      <c r="G265" s="23">
        <v>45938.661805555559</v>
      </c>
      <c r="H265" s="18">
        <v>786231</v>
      </c>
      <c r="I265" s="18" t="s">
        <v>774</v>
      </c>
      <c r="J265" s="18" t="s">
        <v>32</v>
      </c>
      <c r="K265" s="18">
        <v>0</v>
      </c>
      <c r="L265" s="18" t="s">
        <v>1732</v>
      </c>
      <c r="M265" s="9" t="str" cm="1">
        <f t="array" ref="M265">_xlfn.LET(_xlpm.Major,I265,_xlpm.CleanMajor,TRIM(SUBSTITUTE(SUBSTITUTE(SUBSTITUTE(SUBSTITUTE(SUBSTITUTE(SUBSTITUTE(_xlpm.Major,"Indstrl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66" spans="1:13" hidden="1" x14ac:dyDescent="0.75">
      <c r="A266" s="24">
        <v>77524019</v>
      </c>
      <c r="B266" s="25" t="s">
        <v>788</v>
      </c>
      <c r="C266" s="25" t="s">
        <v>789</v>
      </c>
      <c r="D266" s="25" t="s">
        <v>790</v>
      </c>
      <c r="E266" s="25" t="s">
        <v>14</v>
      </c>
      <c r="F266" s="26">
        <v>45903.633333333331</v>
      </c>
      <c r="G266" s="26">
        <v>45938.55972222222</v>
      </c>
      <c r="H266" s="25">
        <v>777793</v>
      </c>
      <c r="I266" s="25" t="s">
        <v>206</v>
      </c>
      <c r="J266" s="25" t="s">
        <v>20</v>
      </c>
      <c r="K266" s="25">
        <v>0</v>
      </c>
      <c r="L266" s="25" t="s">
        <v>1732</v>
      </c>
      <c r="M266" s="9" t="str" cm="1">
        <f t="array" ref="M266">_xlfn.LET(_xlpm.Major,I266,_xlpm.CleanMajor,TRIM(SUBSTITUTE(SUBSTITUTE(SUBSTITUTE(SUBSTITUTE(SUBSTITUTE(SUBSTITUTE(_xlpm.Major,"Indstrl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67" spans="1:13" hidden="1" x14ac:dyDescent="0.75">
      <c r="A267" s="22">
        <v>77524025</v>
      </c>
      <c r="B267" s="18" t="s">
        <v>791</v>
      </c>
      <c r="C267" s="18" t="s">
        <v>792</v>
      </c>
      <c r="D267" s="18" t="s">
        <v>793</v>
      </c>
      <c r="E267" s="18" t="s">
        <v>14</v>
      </c>
      <c r="F267" s="23">
        <v>45903.633333333331</v>
      </c>
      <c r="G267" s="23">
        <v>45938.612500000003</v>
      </c>
      <c r="H267" s="18">
        <v>766926</v>
      </c>
      <c r="I267" s="18" t="s">
        <v>763</v>
      </c>
      <c r="J267" s="18" t="s">
        <v>20</v>
      </c>
      <c r="K267" s="18">
        <v>0</v>
      </c>
      <c r="L267" s="18" t="s">
        <v>1732</v>
      </c>
      <c r="M267" s="9" t="str" cm="1">
        <f t="array" ref="M267">_xlfn.LET(_xlpm.Major,I267,_xlpm.CleanMajor,TRIM(SUBSTITUTE(SUBSTITUTE(SUBSTITUTE(SUBSTITUTE(SUBSTITUTE(SUBSTITUTE(_xlpm.Major,"Indstrl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68" spans="1:13" hidden="1" x14ac:dyDescent="0.75">
      <c r="A268" s="24">
        <v>77524026</v>
      </c>
      <c r="B268" s="25" t="s">
        <v>67</v>
      </c>
      <c r="C268" s="25" t="s">
        <v>794</v>
      </c>
      <c r="D268" s="25" t="s">
        <v>795</v>
      </c>
      <c r="E268" s="25" t="s">
        <v>14</v>
      </c>
      <c r="F268" s="26">
        <v>45903.633333333331</v>
      </c>
      <c r="G268" s="26">
        <v>45938.672222222223</v>
      </c>
      <c r="H268" s="25">
        <v>775792</v>
      </c>
      <c r="I268" s="25" t="s">
        <v>206</v>
      </c>
      <c r="J268" s="25" t="s">
        <v>32</v>
      </c>
      <c r="K268" s="25">
        <v>0</v>
      </c>
      <c r="L268" s="25" t="s">
        <v>1732</v>
      </c>
      <c r="M268" s="9" t="str" cm="1">
        <f t="array" ref="M268">_xlfn.LET(_xlpm.Major,I268,_xlpm.CleanMajor,TRIM(SUBSTITUTE(SUBSTITUTE(SUBSTITUTE(SUBSTITUTE(SUBSTITUTE(SUBSTITUTE(_xlpm.Major,"Indstrl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69" spans="1:13" hidden="1" x14ac:dyDescent="0.75">
      <c r="A269" s="22">
        <v>77524031</v>
      </c>
      <c r="B269" s="18" t="s">
        <v>796</v>
      </c>
      <c r="C269" s="18" t="s">
        <v>797</v>
      </c>
      <c r="D269" s="18" t="s">
        <v>798</v>
      </c>
      <c r="E269" s="18" t="s">
        <v>14</v>
      </c>
      <c r="F269" s="23">
        <v>45903.633333333331</v>
      </c>
      <c r="G269" s="23">
        <v>45938.627083333333</v>
      </c>
      <c r="H269" s="18">
        <v>777621</v>
      </c>
      <c r="I269" s="18" t="s">
        <v>206</v>
      </c>
      <c r="J269" s="18" t="s">
        <v>32</v>
      </c>
      <c r="K269" s="18">
        <v>0</v>
      </c>
      <c r="L269" s="18" t="s">
        <v>1732</v>
      </c>
      <c r="M269" s="9" t="str" cm="1">
        <f t="array" ref="M269">_xlfn.LET(_xlpm.Major,I269,_xlpm.CleanMajor,TRIM(SUBSTITUTE(SUBSTITUTE(SUBSTITUTE(SUBSTITUTE(SUBSTITUTE(SUBSTITUTE(_xlpm.Major,"Indstrl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70" spans="1:13" hidden="1" x14ac:dyDescent="0.75">
      <c r="A270" s="24">
        <v>77524033</v>
      </c>
      <c r="B270" s="25" t="s">
        <v>799</v>
      </c>
      <c r="C270" s="25" t="s">
        <v>800</v>
      </c>
      <c r="D270" s="25" t="s">
        <v>801</v>
      </c>
      <c r="E270" s="25" t="s">
        <v>14</v>
      </c>
      <c r="F270" s="26">
        <v>45903.633333333331</v>
      </c>
      <c r="G270" s="26">
        <v>45938.649305555555</v>
      </c>
      <c r="H270" s="25">
        <v>775780</v>
      </c>
      <c r="I270" s="25" t="s">
        <v>206</v>
      </c>
      <c r="J270" s="25" t="s">
        <v>20</v>
      </c>
      <c r="K270" s="25">
        <v>0</v>
      </c>
      <c r="L270" s="25" t="s">
        <v>1732</v>
      </c>
      <c r="M270" s="9" t="str" cm="1">
        <f t="array" ref="M270">_xlfn.LET(_xlpm.Major,I270,_xlpm.CleanMajor,TRIM(SUBSTITUTE(SUBSTITUTE(SUBSTITUTE(SUBSTITUTE(SUBSTITUTE(SUBSTITUTE(_xlpm.Major,"Indstrl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71" spans="1:13" hidden="1" x14ac:dyDescent="0.75">
      <c r="A271" s="22">
        <v>77524034</v>
      </c>
      <c r="B271" s="18" t="s">
        <v>107</v>
      </c>
      <c r="C271" s="18" t="s">
        <v>802</v>
      </c>
      <c r="D271" s="18" t="s">
        <v>803</v>
      </c>
      <c r="E271" s="18" t="s">
        <v>14</v>
      </c>
      <c r="F271" s="23">
        <v>45903.633333333331</v>
      </c>
      <c r="G271" s="23">
        <v>45938.629861111112</v>
      </c>
      <c r="H271" s="18">
        <v>772169</v>
      </c>
      <c r="I271" s="18" t="s">
        <v>163</v>
      </c>
      <c r="J271" s="18" t="s">
        <v>20</v>
      </c>
      <c r="K271" s="18">
        <v>0</v>
      </c>
      <c r="L271" s="18" t="s">
        <v>1732</v>
      </c>
      <c r="M271" s="9" t="str" cm="1">
        <f t="array" ref="M271">_xlfn.LET(_xlpm.Major,I271,_xlpm.CleanMajor,TRIM(SUBSTITUTE(SUBSTITUTE(SUBSTITUTE(SUBSTITUTE(SUBSTITUTE(SUBSTITUTE(_xlpm.Major,"Indstrl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72" spans="1:13" x14ac:dyDescent="0.75">
      <c r="A272" s="24">
        <v>77524035</v>
      </c>
      <c r="B272" s="25" t="s">
        <v>804</v>
      </c>
      <c r="C272" s="25" t="s">
        <v>308</v>
      </c>
      <c r="D272" s="25" t="s">
        <v>805</v>
      </c>
      <c r="E272" s="25" t="s">
        <v>14</v>
      </c>
      <c r="F272" s="26">
        <v>45903.633333333331</v>
      </c>
      <c r="G272" s="26"/>
      <c r="H272" s="25">
        <v>777602</v>
      </c>
      <c r="I272" s="25" t="s">
        <v>163</v>
      </c>
      <c r="J272" s="25" t="s">
        <v>20</v>
      </c>
      <c r="K272" s="25">
        <v>0</v>
      </c>
      <c r="L272" s="25" t="s">
        <v>1732</v>
      </c>
      <c r="M272" s="9" t="str" cm="1">
        <f t="array" ref="M272">_xlfn.LET(_xlpm.Major,I272,_xlpm.CleanMajor,TRIM(SUBSTITUTE(SUBSTITUTE(SUBSTITUTE(SUBSTITUTE(SUBSTITUTE(SUBSTITUTE(_xlpm.Major,"Indstrl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73" spans="1:13" hidden="1" x14ac:dyDescent="0.75">
      <c r="A273" s="22">
        <v>77524043</v>
      </c>
      <c r="B273" s="18" t="s">
        <v>806</v>
      </c>
      <c r="C273" s="18" t="s">
        <v>807</v>
      </c>
      <c r="D273" s="18" t="s">
        <v>808</v>
      </c>
      <c r="E273" s="18" t="s">
        <v>14</v>
      </c>
      <c r="F273" s="23">
        <v>45903.633333333331</v>
      </c>
      <c r="G273" s="23">
        <v>45938.665972222225</v>
      </c>
      <c r="H273" s="18">
        <v>741209</v>
      </c>
      <c r="I273" s="18" t="s">
        <v>809</v>
      </c>
      <c r="J273" s="18" t="s">
        <v>32</v>
      </c>
      <c r="K273" s="18">
        <v>1</v>
      </c>
      <c r="L273" s="18" t="s">
        <v>1732</v>
      </c>
      <c r="M273" s="9" t="str" cm="1">
        <f t="array" ref="M273">_xlfn.LET(_xlpm.Major,I273,_xlpm.CleanMajor,TRIM(SUBSTITUTE(SUBSTITUTE(SUBSTITUTE(SUBSTITUTE(SUBSTITUTE(SUBSTITUTE(_xlpm.Major,"Indstrl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74" spans="1:13" hidden="1" x14ac:dyDescent="0.75">
      <c r="A274" s="24">
        <v>77524044</v>
      </c>
      <c r="B274" s="25" t="s">
        <v>810</v>
      </c>
      <c r="C274" s="25" t="s">
        <v>811</v>
      </c>
      <c r="D274" s="25" t="s">
        <v>812</v>
      </c>
      <c r="E274" s="25" t="s">
        <v>14</v>
      </c>
      <c r="F274" s="26">
        <v>45903.633333333331</v>
      </c>
      <c r="G274" s="26">
        <v>45938.625</v>
      </c>
      <c r="H274" s="25">
        <v>788877</v>
      </c>
      <c r="I274" s="25" t="s">
        <v>763</v>
      </c>
      <c r="J274" s="25" t="s">
        <v>20</v>
      </c>
      <c r="K274" s="25">
        <v>0</v>
      </c>
      <c r="L274" s="25" t="s">
        <v>1732</v>
      </c>
      <c r="M274" s="9" t="str" cm="1">
        <f t="array" ref="M274">_xlfn.LET(_xlpm.Major,I274,_xlpm.CleanMajor,TRIM(SUBSTITUTE(SUBSTITUTE(SUBSTITUTE(SUBSTITUTE(SUBSTITUTE(SUBSTITUTE(_xlpm.Major,"Indstrl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75" spans="1:13" hidden="1" x14ac:dyDescent="0.75">
      <c r="A275" s="22">
        <v>77524048</v>
      </c>
      <c r="B275" s="18" t="s">
        <v>813</v>
      </c>
      <c r="C275" s="18" t="s">
        <v>814</v>
      </c>
      <c r="D275" s="18" t="s">
        <v>815</v>
      </c>
      <c r="E275" s="18" t="s">
        <v>14</v>
      </c>
      <c r="F275" s="23">
        <v>45903.633333333331</v>
      </c>
      <c r="G275" s="23">
        <v>45938.624305555553</v>
      </c>
      <c r="H275" s="18">
        <v>770297</v>
      </c>
      <c r="I275" s="18" t="s">
        <v>774</v>
      </c>
      <c r="J275" s="18" t="s">
        <v>32</v>
      </c>
      <c r="K275" s="18">
        <v>0</v>
      </c>
      <c r="L275" s="18" t="s">
        <v>1732</v>
      </c>
      <c r="M275" s="9" t="str" cm="1">
        <f t="array" ref="M275">_xlfn.LET(_xlpm.Major,I275,_xlpm.CleanMajor,TRIM(SUBSTITUTE(SUBSTITUTE(SUBSTITUTE(SUBSTITUTE(SUBSTITUTE(SUBSTITUTE(_xlpm.Major,"Indstrl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76" spans="1:13" hidden="1" x14ac:dyDescent="0.75">
      <c r="A276" s="24">
        <v>77524049</v>
      </c>
      <c r="B276" s="25" t="s">
        <v>816</v>
      </c>
      <c r="C276" s="25" t="s">
        <v>817</v>
      </c>
      <c r="D276" s="25" t="s">
        <v>818</v>
      </c>
      <c r="E276" s="25" t="s">
        <v>14</v>
      </c>
      <c r="F276" s="26">
        <v>45903.633333333331</v>
      </c>
      <c r="G276" s="26">
        <v>45938.616666666669</v>
      </c>
      <c r="H276" s="25">
        <v>770841</v>
      </c>
      <c r="I276" s="25" t="s">
        <v>206</v>
      </c>
      <c r="J276" s="25" t="s">
        <v>20</v>
      </c>
      <c r="K276" s="25">
        <v>0</v>
      </c>
      <c r="L276" s="25" t="s">
        <v>1732</v>
      </c>
      <c r="M276" s="9" t="str" cm="1">
        <f t="array" ref="M276">_xlfn.LET(_xlpm.Major,I276,_xlpm.CleanMajor,TRIM(SUBSTITUTE(SUBSTITUTE(SUBSTITUTE(SUBSTITUTE(SUBSTITUTE(SUBSTITUTE(_xlpm.Major,"Indstrl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77" spans="1:13" x14ac:dyDescent="0.75">
      <c r="A277" s="22">
        <v>77524051</v>
      </c>
      <c r="B277" s="18" t="s">
        <v>819</v>
      </c>
      <c r="C277" s="18" t="s">
        <v>820</v>
      </c>
      <c r="D277" s="18" t="s">
        <v>821</v>
      </c>
      <c r="E277" s="18" t="s">
        <v>14</v>
      </c>
      <c r="F277" s="23">
        <v>45903.633333333331</v>
      </c>
      <c r="G277" s="23"/>
      <c r="H277" s="18">
        <v>761447</v>
      </c>
      <c r="I277" s="18" t="s">
        <v>809</v>
      </c>
      <c r="J277" s="18" t="s">
        <v>20</v>
      </c>
      <c r="K277" s="18">
        <v>0</v>
      </c>
      <c r="L277" s="18" t="s">
        <v>1732</v>
      </c>
      <c r="M277" s="9" t="str" cm="1">
        <f t="array" ref="M277">_xlfn.LET(_xlpm.Major,I277,_xlpm.CleanMajor,TRIM(SUBSTITUTE(SUBSTITUTE(SUBSTITUTE(SUBSTITUTE(SUBSTITUTE(SUBSTITUTE(_xlpm.Major,"Indstrl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78" spans="1:13" hidden="1" x14ac:dyDescent="0.75">
      <c r="A278" s="24">
        <v>77524052</v>
      </c>
      <c r="B278" s="25" t="s">
        <v>822</v>
      </c>
      <c r="C278" s="25" t="s">
        <v>823</v>
      </c>
      <c r="D278" s="25" t="s">
        <v>824</v>
      </c>
      <c r="E278" s="25" t="s">
        <v>14</v>
      </c>
      <c r="F278" s="26">
        <v>45903.633333333331</v>
      </c>
      <c r="G278" s="26">
        <v>45938.623611111114</v>
      </c>
      <c r="H278" s="25">
        <v>770353</v>
      </c>
      <c r="I278" s="25" t="s">
        <v>163</v>
      </c>
      <c r="J278" s="25" t="s">
        <v>20</v>
      </c>
      <c r="K278" s="25">
        <v>0</v>
      </c>
      <c r="L278" s="25" t="s">
        <v>1732</v>
      </c>
      <c r="M278" s="9" t="str" cm="1">
        <f t="array" ref="M278">_xlfn.LET(_xlpm.Major,I278,_xlpm.CleanMajor,TRIM(SUBSTITUTE(SUBSTITUTE(SUBSTITUTE(SUBSTITUTE(SUBSTITUTE(SUBSTITUTE(_xlpm.Major,"Indstrl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79" spans="1:13" hidden="1" x14ac:dyDescent="0.75">
      <c r="A279" s="22">
        <v>77524053</v>
      </c>
      <c r="B279" s="18" t="s">
        <v>825</v>
      </c>
      <c r="C279" s="18" t="s">
        <v>826</v>
      </c>
      <c r="D279" s="18" t="s">
        <v>827</v>
      </c>
      <c r="E279" s="18" t="s">
        <v>14</v>
      </c>
      <c r="F279" s="23">
        <v>45903.633333333331</v>
      </c>
      <c r="G279" s="23">
        <v>45938.624305555553</v>
      </c>
      <c r="H279" s="18">
        <v>774619</v>
      </c>
      <c r="I279" s="18" t="s">
        <v>828</v>
      </c>
      <c r="J279" s="18" t="s">
        <v>20</v>
      </c>
      <c r="K279" s="18">
        <v>0</v>
      </c>
      <c r="L279" s="18" t="s">
        <v>1732</v>
      </c>
      <c r="M279" s="9" t="str" cm="1">
        <f t="array" ref="M279">_xlfn.LET(_xlpm.Major,I279,_xlpm.CleanMajor,TRIM(SUBSTITUTE(SUBSTITUTE(SUBSTITUTE(SUBSTITUTE(SUBSTITUTE(SUBSTITUTE(_xlpm.Major,"Indstrl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80" spans="1:13" hidden="1" x14ac:dyDescent="0.75">
      <c r="A280" s="24">
        <v>77524054</v>
      </c>
      <c r="B280" s="25" t="s">
        <v>829</v>
      </c>
      <c r="C280" s="25" t="s">
        <v>830</v>
      </c>
      <c r="D280" s="25" t="s">
        <v>831</v>
      </c>
      <c r="E280" s="25" t="s">
        <v>14</v>
      </c>
      <c r="F280" s="26">
        <v>45903.633333333331</v>
      </c>
      <c r="G280" s="26">
        <v>45938.668749999997</v>
      </c>
      <c r="H280" s="25">
        <v>780586</v>
      </c>
      <c r="I280" s="25" t="s">
        <v>828</v>
      </c>
      <c r="J280" s="25" t="s">
        <v>20</v>
      </c>
      <c r="K280" s="25">
        <v>0</v>
      </c>
      <c r="L280" s="25" t="s">
        <v>1732</v>
      </c>
      <c r="M280" s="9" t="str" cm="1">
        <f t="array" ref="M280">_xlfn.LET(_xlpm.Major,I280,_xlpm.CleanMajor,TRIM(SUBSTITUTE(SUBSTITUTE(SUBSTITUTE(SUBSTITUTE(SUBSTITUTE(SUBSTITUTE(_xlpm.Major,"Indstrl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81" spans="1:13" hidden="1" x14ac:dyDescent="0.75">
      <c r="A281" s="22">
        <v>77524055</v>
      </c>
      <c r="B281" s="18" t="s">
        <v>832</v>
      </c>
      <c r="C281" s="18" t="s">
        <v>219</v>
      </c>
      <c r="D281" s="18" t="s">
        <v>833</v>
      </c>
      <c r="E281" s="18" t="s">
        <v>14</v>
      </c>
      <c r="F281" s="23">
        <v>45903.633333333331</v>
      </c>
      <c r="G281" s="23">
        <v>45938.625</v>
      </c>
      <c r="H281" s="18">
        <v>776816</v>
      </c>
      <c r="I281" s="18" t="s">
        <v>809</v>
      </c>
      <c r="J281" s="18" t="s">
        <v>20</v>
      </c>
      <c r="K281" s="18">
        <v>1</v>
      </c>
      <c r="L281" s="18" t="s">
        <v>1732</v>
      </c>
      <c r="M281" s="9" t="str" cm="1">
        <f t="array" ref="M281">_xlfn.LET(_xlpm.Major,I281,_xlpm.CleanMajor,TRIM(SUBSTITUTE(SUBSTITUTE(SUBSTITUTE(SUBSTITUTE(SUBSTITUTE(SUBSTITUTE(_xlpm.Major,"Indstrl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82" spans="1:13" hidden="1" x14ac:dyDescent="0.75">
      <c r="A282" s="24">
        <v>77524057</v>
      </c>
      <c r="B282" s="25" t="s">
        <v>834</v>
      </c>
      <c r="C282" s="25" t="s">
        <v>835</v>
      </c>
      <c r="D282" s="25" t="s">
        <v>836</v>
      </c>
      <c r="E282" s="25" t="s">
        <v>14</v>
      </c>
      <c r="F282" s="26">
        <v>45903.633333333331</v>
      </c>
      <c r="G282" s="26">
        <v>45938.666666666664</v>
      </c>
      <c r="H282" s="25">
        <v>771595</v>
      </c>
      <c r="I282" s="25" t="s">
        <v>837</v>
      </c>
      <c r="J282" s="25" t="s">
        <v>20</v>
      </c>
      <c r="K282" s="25">
        <v>0</v>
      </c>
      <c r="L282" s="25" t="s">
        <v>1732</v>
      </c>
      <c r="M282" s="9" t="str" cm="1">
        <f t="array" ref="M282">_xlfn.LET(_xlpm.Major,I282,_xlpm.CleanMajor,TRIM(SUBSTITUTE(SUBSTITUTE(SUBSTITUTE(SUBSTITUTE(SUBSTITUTE(SUBSTITUTE(_xlpm.Major,"Indstrl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83" spans="1:13" x14ac:dyDescent="0.75">
      <c r="A283" s="22">
        <v>77524060</v>
      </c>
      <c r="B283" s="18" t="s">
        <v>58</v>
      </c>
      <c r="C283" s="18" t="s">
        <v>838</v>
      </c>
      <c r="D283" s="18" t="s">
        <v>839</v>
      </c>
      <c r="E283" s="18" t="s">
        <v>14</v>
      </c>
      <c r="F283" s="23">
        <v>45903.633333333331</v>
      </c>
      <c r="G283" s="23"/>
      <c r="H283" s="18">
        <v>773568</v>
      </c>
      <c r="I283" s="18" t="s">
        <v>809</v>
      </c>
      <c r="J283" s="18" t="s">
        <v>20</v>
      </c>
      <c r="K283" s="18">
        <v>0</v>
      </c>
      <c r="L283" s="18" t="s">
        <v>1732</v>
      </c>
      <c r="M283" s="9" t="str" cm="1">
        <f t="array" ref="M283">_xlfn.LET(_xlpm.Major,I283,_xlpm.CleanMajor,TRIM(SUBSTITUTE(SUBSTITUTE(SUBSTITUTE(SUBSTITUTE(SUBSTITUTE(SUBSTITUTE(_xlpm.Major,"Indstrl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84" spans="1:13" hidden="1" x14ac:dyDescent="0.75">
      <c r="A284" s="24">
        <v>77524062</v>
      </c>
      <c r="B284" s="25" t="s">
        <v>840</v>
      </c>
      <c r="C284" s="25" t="s">
        <v>841</v>
      </c>
      <c r="D284" s="25" t="s">
        <v>842</v>
      </c>
      <c r="E284" s="25" t="s">
        <v>14</v>
      </c>
      <c r="F284" s="26">
        <v>45919.553472222222</v>
      </c>
      <c r="G284" s="26">
        <v>45938.629861111112</v>
      </c>
      <c r="H284" s="25">
        <v>788793</v>
      </c>
      <c r="I284" s="25" t="s">
        <v>566</v>
      </c>
      <c r="J284" s="25" t="s">
        <v>20</v>
      </c>
      <c r="K284" s="25">
        <v>0</v>
      </c>
      <c r="L284" s="25" t="s">
        <v>1732</v>
      </c>
      <c r="M284" s="9" t="str" cm="1">
        <f t="array" ref="M284">_xlfn.LET(_xlpm.Major,I284,_xlpm.CleanMajor,TRIM(SUBSTITUTE(SUBSTITUTE(SUBSTITUTE(SUBSTITUTE(SUBSTITUTE(SUBSTITUTE(_xlpm.Major,"Indstrl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285" spans="1:13" hidden="1" x14ac:dyDescent="0.75">
      <c r="A285" s="22">
        <v>77524064</v>
      </c>
      <c r="B285" s="18" t="s">
        <v>843</v>
      </c>
      <c r="C285" s="18" t="s">
        <v>844</v>
      </c>
      <c r="D285" s="18" t="s">
        <v>845</v>
      </c>
      <c r="E285" s="18" t="s">
        <v>14</v>
      </c>
      <c r="F285" s="23">
        <v>45903.633333333331</v>
      </c>
      <c r="G285" s="23">
        <v>45938.62777777778</v>
      </c>
      <c r="H285" s="18">
        <v>790800</v>
      </c>
      <c r="I285" s="18" t="s">
        <v>206</v>
      </c>
      <c r="J285" s="18" t="s">
        <v>32</v>
      </c>
      <c r="K285" s="18">
        <v>0</v>
      </c>
      <c r="L285" s="18" t="s">
        <v>1732</v>
      </c>
      <c r="M285" s="9" t="str" cm="1">
        <f t="array" ref="M285">_xlfn.LET(_xlpm.Major,I285,_xlpm.CleanMajor,TRIM(SUBSTITUTE(SUBSTITUTE(SUBSTITUTE(SUBSTITUTE(SUBSTITUTE(SUBSTITUTE(_xlpm.Major,"Indstrl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86" spans="1:13" hidden="1" x14ac:dyDescent="0.75">
      <c r="A286" s="24">
        <v>77524066</v>
      </c>
      <c r="B286" s="25" t="s">
        <v>846</v>
      </c>
      <c r="C286" s="25" t="s">
        <v>847</v>
      </c>
      <c r="D286" s="25" t="s">
        <v>848</v>
      </c>
      <c r="E286" s="25" t="s">
        <v>14</v>
      </c>
      <c r="F286" s="26">
        <v>45903.633333333331</v>
      </c>
      <c r="G286" s="26">
        <v>45938.682638888888</v>
      </c>
      <c r="H286" s="25">
        <v>785385</v>
      </c>
      <c r="I286" s="25" t="s">
        <v>828</v>
      </c>
      <c r="J286" s="25" t="s">
        <v>32</v>
      </c>
      <c r="K286" s="25">
        <v>0</v>
      </c>
      <c r="L286" s="25" t="s">
        <v>1732</v>
      </c>
      <c r="M286" s="9" t="str" cm="1">
        <f t="array" ref="M286">_xlfn.LET(_xlpm.Major,I286,_xlpm.CleanMajor,TRIM(SUBSTITUTE(SUBSTITUTE(SUBSTITUTE(SUBSTITUTE(SUBSTITUTE(SUBSTITUTE(_xlpm.Major,"Indstrl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87" spans="1:13" hidden="1" x14ac:dyDescent="0.75">
      <c r="A287" s="22">
        <v>77524067</v>
      </c>
      <c r="B287" s="18" t="s">
        <v>849</v>
      </c>
      <c r="C287" s="18" t="s">
        <v>343</v>
      </c>
      <c r="D287" s="18" t="s">
        <v>850</v>
      </c>
      <c r="E287" s="18" t="s">
        <v>14</v>
      </c>
      <c r="F287" s="23">
        <v>45903.633333333331</v>
      </c>
      <c r="G287" s="23">
        <v>45938.62777777778</v>
      </c>
      <c r="H287" s="18">
        <v>791559</v>
      </c>
      <c r="I287" s="18" t="s">
        <v>828</v>
      </c>
      <c r="J287" s="18" t="s">
        <v>32</v>
      </c>
      <c r="K287" s="18">
        <v>0</v>
      </c>
      <c r="L287" s="18" t="s">
        <v>1732</v>
      </c>
      <c r="M287" s="9" t="str" cm="1">
        <f t="array" ref="M287">_xlfn.LET(_xlpm.Major,I287,_xlpm.CleanMajor,TRIM(SUBSTITUTE(SUBSTITUTE(SUBSTITUTE(SUBSTITUTE(SUBSTITUTE(SUBSTITUTE(_xlpm.Major,"Indstrl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88" spans="1:13" hidden="1" x14ac:dyDescent="0.75">
      <c r="A288" s="24">
        <v>77524073</v>
      </c>
      <c r="B288" s="25" t="s">
        <v>67</v>
      </c>
      <c r="C288" s="25" t="s">
        <v>851</v>
      </c>
      <c r="D288" s="25" t="s">
        <v>852</v>
      </c>
      <c r="E288" s="25" t="s">
        <v>14</v>
      </c>
      <c r="F288" s="26">
        <v>45903.633333333331</v>
      </c>
      <c r="G288" s="26">
        <v>45938.62777777778</v>
      </c>
      <c r="H288" s="25">
        <v>776783</v>
      </c>
      <c r="I288" s="25" t="s">
        <v>774</v>
      </c>
      <c r="J288" s="25" t="s">
        <v>20</v>
      </c>
      <c r="K288" s="25">
        <v>0</v>
      </c>
      <c r="L288" s="25" t="s">
        <v>1732</v>
      </c>
      <c r="M288" s="9" t="str" cm="1">
        <f t="array" ref="M288">_xlfn.LET(_xlpm.Major,I288,_xlpm.CleanMajor,TRIM(SUBSTITUTE(SUBSTITUTE(SUBSTITUTE(SUBSTITUTE(SUBSTITUTE(SUBSTITUTE(_xlpm.Major,"Indstrl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89" spans="1:13" hidden="1" x14ac:dyDescent="0.75">
      <c r="A289" s="22">
        <v>77524077</v>
      </c>
      <c r="B289" s="18" t="s">
        <v>187</v>
      </c>
      <c r="C289" s="18" t="s">
        <v>853</v>
      </c>
      <c r="D289" s="18" t="s">
        <v>854</v>
      </c>
      <c r="E289" s="18" t="s">
        <v>14</v>
      </c>
      <c r="F289" s="23">
        <v>45903.633333333331</v>
      </c>
      <c r="G289" s="23">
        <v>45938.616666666669</v>
      </c>
      <c r="H289" s="18">
        <v>794232</v>
      </c>
      <c r="I289" s="18" t="s">
        <v>206</v>
      </c>
      <c r="J289" s="18" t="s">
        <v>20</v>
      </c>
      <c r="K289" s="18">
        <v>0</v>
      </c>
      <c r="L289" s="18" t="s">
        <v>1732</v>
      </c>
      <c r="M289" s="9" t="str" cm="1">
        <f t="array" ref="M289">_xlfn.LET(_xlpm.Major,I289,_xlpm.CleanMajor,TRIM(SUBSTITUTE(SUBSTITUTE(SUBSTITUTE(SUBSTITUTE(SUBSTITUTE(SUBSTITUTE(_xlpm.Major,"Indstrl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90" spans="1:13" hidden="1" x14ac:dyDescent="0.75">
      <c r="A290" s="24">
        <v>77524079</v>
      </c>
      <c r="B290" s="25" t="s">
        <v>855</v>
      </c>
      <c r="C290" s="25" t="s">
        <v>856</v>
      </c>
      <c r="D290" s="25" t="s">
        <v>857</v>
      </c>
      <c r="E290" s="25" t="s">
        <v>14</v>
      </c>
      <c r="F290" s="26">
        <v>45903.633333333331</v>
      </c>
      <c r="G290" s="26">
        <v>45938.627083333333</v>
      </c>
      <c r="H290" s="25">
        <v>773519</v>
      </c>
      <c r="I290" s="25" t="s">
        <v>774</v>
      </c>
      <c r="J290" s="25" t="s">
        <v>32</v>
      </c>
      <c r="K290" s="25">
        <v>0</v>
      </c>
      <c r="L290" s="25" t="s">
        <v>1732</v>
      </c>
      <c r="M290" s="9" t="str" cm="1">
        <f t="array" ref="M290">_xlfn.LET(_xlpm.Major,I290,_xlpm.CleanMajor,TRIM(SUBSTITUTE(SUBSTITUTE(SUBSTITUTE(SUBSTITUTE(SUBSTITUTE(SUBSTITUTE(_xlpm.Major,"Indstrl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91" spans="1:13" hidden="1" x14ac:dyDescent="0.75">
      <c r="A291" s="22">
        <v>77524082</v>
      </c>
      <c r="B291" s="18" t="s">
        <v>858</v>
      </c>
      <c r="C291" s="18" t="s">
        <v>859</v>
      </c>
      <c r="D291" s="18" t="s">
        <v>860</v>
      </c>
      <c r="E291" s="18" t="s">
        <v>14</v>
      </c>
      <c r="F291" s="23">
        <v>45903.633333333331</v>
      </c>
      <c r="G291" s="23">
        <v>45938.625</v>
      </c>
      <c r="H291" s="18">
        <v>778185</v>
      </c>
      <c r="I291" s="18" t="s">
        <v>163</v>
      </c>
      <c r="J291" s="18" t="s">
        <v>32</v>
      </c>
      <c r="K291" s="18">
        <v>0</v>
      </c>
      <c r="L291" s="18" t="s">
        <v>1732</v>
      </c>
      <c r="M291" s="9" t="str" cm="1">
        <f t="array" ref="M291">_xlfn.LET(_xlpm.Major,I291,_xlpm.CleanMajor,TRIM(SUBSTITUTE(SUBSTITUTE(SUBSTITUTE(SUBSTITUTE(SUBSTITUTE(SUBSTITUTE(_xlpm.Major,"Indstrl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92" spans="1:13" hidden="1" x14ac:dyDescent="0.75">
      <c r="A292" s="24">
        <v>77524083</v>
      </c>
      <c r="B292" s="25" t="s">
        <v>265</v>
      </c>
      <c r="C292" s="25" t="s">
        <v>861</v>
      </c>
      <c r="D292" s="25" t="s">
        <v>862</v>
      </c>
      <c r="E292" s="25" t="s">
        <v>14</v>
      </c>
      <c r="F292" s="26">
        <v>45903.633333333331</v>
      </c>
      <c r="G292" s="26">
        <v>45938.629166666666</v>
      </c>
      <c r="H292" s="25">
        <v>781534</v>
      </c>
      <c r="I292" s="25" t="s">
        <v>774</v>
      </c>
      <c r="J292" s="25" t="s">
        <v>32</v>
      </c>
      <c r="K292" s="25">
        <v>0</v>
      </c>
      <c r="L292" s="25" t="s">
        <v>1732</v>
      </c>
      <c r="M292" s="9" t="str" cm="1">
        <f t="array" ref="M292">_xlfn.LET(_xlpm.Major,I292,_xlpm.CleanMajor,TRIM(SUBSTITUTE(SUBSTITUTE(SUBSTITUTE(SUBSTITUTE(SUBSTITUTE(SUBSTITUTE(_xlpm.Major,"Indstrl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93" spans="1:13" hidden="1" x14ac:dyDescent="0.75">
      <c r="A293" s="22">
        <v>77524085</v>
      </c>
      <c r="B293" s="18" t="s">
        <v>507</v>
      </c>
      <c r="C293" s="18" t="s">
        <v>863</v>
      </c>
      <c r="D293" s="18" t="s">
        <v>864</v>
      </c>
      <c r="E293" s="18" t="s">
        <v>14</v>
      </c>
      <c r="F293" s="23">
        <v>45903.633333333331</v>
      </c>
      <c r="G293" s="23">
        <v>45938.630555555559</v>
      </c>
      <c r="H293" s="18">
        <v>785113</v>
      </c>
      <c r="I293" s="18" t="s">
        <v>774</v>
      </c>
      <c r="J293" s="18" t="s">
        <v>32</v>
      </c>
      <c r="K293" s="18">
        <v>0</v>
      </c>
      <c r="L293" s="18" t="s">
        <v>1732</v>
      </c>
      <c r="M293" s="9" t="str" cm="1">
        <f t="array" ref="M293">_xlfn.LET(_xlpm.Major,I293,_xlpm.CleanMajor,TRIM(SUBSTITUTE(SUBSTITUTE(SUBSTITUTE(SUBSTITUTE(SUBSTITUTE(SUBSTITUTE(_xlpm.Major,"Indstrl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94" spans="1:13" hidden="1" x14ac:dyDescent="0.75">
      <c r="A294" s="24">
        <v>77524086</v>
      </c>
      <c r="B294" s="25" t="s">
        <v>554</v>
      </c>
      <c r="C294" s="25" t="s">
        <v>865</v>
      </c>
      <c r="D294" s="25" t="s">
        <v>866</v>
      </c>
      <c r="E294" s="25" t="s">
        <v>14</v>
      </c>
      <c r="F294" s="26">
        <v>45903.633333333331</v>
      </c>
      <c r="G294" s="26">
        <v>45938.625</v>
      </c>
      <c r="H294" s="25">
        <v>772612</v>
      </c>
      <c r="I294" s="25" t="s">
        <v>163</v>
      </c>
      <c r="J294" s="25" t="s">
        <v>20</v>
      </c>
      <c r="K294" s="25">
        <v>0</v>
      </c>
      <c r="L294" s="25" t="s">
        <v>1732</v>
      </c>
      <c r="M294" s="9" t="str" cm="1">
        <f t="array" ref="M294">_xlfn.LET(_xlpm.Major,I294,_xlpm.CleanMajor,TRIM(SUBSTITUTE(SUBSTITUTE(SUBSTITUTE(SUBSTITUTE(SUBSTITUTE(SUBSTITUTE(_xlpm.Major,"Indstrl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95" spans="1:13" hidden="1" x14ac:dyDescent="0.75">
      <c r="A295" s="22">
        <v>77524087</v>
      </c>
      <c r="B295" s="18" t="s">
        <v>867</v>
      </c>
      <c r="C295" s="18" t="s">
        <v>868</v>
      </c>
      <c r="D295" s="18" t="s">
        <v>869</v>
      </c>
      <c r="E295" s="18" t="s">
        <v>14</v>
      </c>
      <c r="F295" s="23">
        <v>45903.633333333331</v>
      </c>
      <c r="G295" s="23">
        <v>45938.625</v>
      </c>
      <c r="H295" s="18">
        <v>777376</v>
      </c>
      <c r="I295" s="18" t="s">
        <v>163</v>
      </c>
      <c r="J295" s="18" t="s">
        <v>20</v>
      </c>
      <c r="K295" s="18">
        <v>0</v>
      </c>
      <c r="L295" s="18" t="s">
        <v>1732</v>
      </c>
      <c r="M295" s="9" t="str" cm="1">
        <f t="array" ref="M295">_xlfn.LET(_xlpm.Major,I295,_xlpm.CleanMajor,TRIM(SUBSTITUTE(SUBSTITUTE(SUBSTITUTE(SUBSTITUTE(SUBSTITUTE(SUBSTITUTE(_xlpm.Major,"Indstrl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96" spans="1:13" hidden="1" x14ac:dyDescent="0.75">
      <c r="A296" s="24">
        <v>77524096</v>
      </c>
      <c r="B296" s="25" t="s">
        <v>472</v>
      </c>
      <c r="C296" s="25" t="s">
        <v>870</v>
      </c>
      <c r="D296" s="25" t="s">
        <v>871</v>
      </c>
      <c r="E296" s="25" t="s">
        <v>14</v>
      </c>
      <c r="F296" s="26">
        <v>45903.633333333331</v>
      </c>
      <c r="G296" s="26">
        <v>45938.673611111109</v>
      </c>
      <c r="H296" s="25">
        <v>775732</v>
      </c>
      <c r="I296" s="25" t="s">
        <v>163</v>
      </c>
      <c r="J296" s="25" t="s">
        <v>32</v>
      </c>
      <c r="K296" s="25">
        <v>0</v>
      </c>
      <c r="L296" s="25" t="s">
        <v>1732</v>
      </c>
      <c r="M296" s="9" t="str" cm="1">
        <f t="array" ref="M296">_xlfn.LET(_xlpm.Major,I296,_xlpm.CleanMajor,TRIM(SUBSTITUTE(SUBSTITUTE(SUBSTITUTE(SUBSTITUTE(SUBSTITUTE(SUBSTITUTE(_xlpm.Major,"Indstrl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97" spans="1:13" hidden="1" x14ac:dyDescent="0.75">
      <c r="A297" s="22">
        <v>77524097</v>
      </c>
      <c r="B297" s="18" t="s">
        <v>642</v>
      </c>
      <c r="C297" s="18" t="s">
        <v>48</v>
      </c>
      <c r="D297" s="18" t="s">
        <v>872</v>
      </c>
      <c r="E297" s="18" t="s">
        <v>14</v>
      </c>
      <c r="F297" s="23">
        <v>45903.633333333331</v>
      </c>
      <c r="G297" s="23">
        <v>45938.623611111114</v>
      </c>
      <c r="H297" s="18">
        <v>763681</v>
      </c>
      <c r="I297" s="18" t="s">
        <v>206</v>
      </c>
      <c r="J297" s="18" t="s">
        <v>32</v>
      </c>
      <c r="K297" s="18">
        <v>0</v>
      </c>
      <c r="L297" s="18" t="s">
        <v>1732</v>
      </c>
      <c r="M297" s="9" t="str" cm="1">
        <f t="array" ref="M297">_xlfn.LET(_xlpm.Major,I297,_xlpm.CleanMajor,TRIM(SUBSTITUTE(SUBSTITUTE(SUBSTITUTE(SUBSTITUTE(SUBSTITUTE(SUBSTITUTE(_xlpm.Major,"Indstrl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98" spans="1:13" hidden="1" x14ac:dyDescent="0.75">
      <c r="A298" s="24">
        <v>77524103</v>
      </c>
      <c r="B298" s="25" t="s">
        <v>513</v>
      </c>
      <c r="C298" s="25" t="s">
        <v>873</v>
      </c>
      <c r="D298" s="25" t="s">
        <v>874</v>
      </c>
      <c r="E298" s="25" t="s">
        <v>14</v>
      </c>
      <c r="F298" s="26">
        <v>45903.633333333331</v>
      </c>
      <c r="G298" s="26">
        <v>45938.624305555553</v>
      </c>
      <c r="H298" s="25">
        <v>734539</v>
      </c>
      <c r="I298" s="25" t="s">
        <v>206</v>
      </c>
      <c r="J298" s="25" t="s">
        <v>32</v>
      </c>
      <c r="K298" s="25">
        <v>0</v>
      </c>
      <c r="L298" s="25" t="s">
        <v>1732</v>
      </c>
      <c r="M298" s="9" t="str" cm="1">
        <f t="array" ref="M298">_xlfn.LET(_xlpm.Major,I298,_xlpm.CleanMajor,TRIM(SUBSTITUTE(SUBSTITUTE(SUBSTITUTE(SUBSTITUTE(SUBSTITUTE(SUBSTITUTE(_xlpm.Major,"Indstrl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99" spans="1:13" hidden="1" x14ac:dyDescent="0.75">
      <c r="A299" s="22">
        <v>77524107</v>
      </c>
      <c r="B299" s="18" t="s">
        <v>810</v>
      </c>
      <c r="C299" s="18" t="s">
        <v>875</v>
      </c>
      <c r="D299" s="18" t="s">
        <v>876</v>
      </c>
      <c r="E299" s="18" t="s">
        <v>14</v>
      </c>
      <c r="F299" s="23">
        <v>45903.634027777778</v>
      </c>
      <c r="G299" s="23">
        <v>45938.673611111109</v>
      </c>
      <c r="H299" s="18">
        <v>776820</v>
      </c>
      <c r="I299" s="18" t="s">
        <v>206</v>
      </c>
      <c r="J299" s="18" t="s">
        <v>20</v>
      </c>
      <c r="K299" s="18">
        <v>0</v>
      </c>
      <c r="L299" s="18" t="s">
        <v>1732</v>
      </c>
      <c r="M299" s="9" t="str" cm="1">
        <f t="array" ref="M299">_xlfn.LET(_xlpm.Major,I299,_xlpm.CleanMajor,TRIM(SUBSTITUTE(SUBSTITUTE(SUBSTITUTE(SUBSTITUTE(SUBSTITUTE(SUBSTITUTE(_xlpm.Major,"Indstrl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00" spans="1:13" hidden="1" x14ac:dyDescent="0.75">
      <c r="A300" s="24">
        <v>77524131</v>
      </c>
      <c r="B300" s="25" t="s">
        <v>877</v>
      </c>
      <c r="C300" s="25" t="s">
        <v>878</v>
      </c>
      <c r="D300" s="25" t="s">
        <v>879</v>
      </c>
      <c r="E300" s="25" t="s">
        <v>14</v>
      </c>
      <c r="F300" s="26">
        <v>45903.634027777778</v>
      </c>
      <c r="G300" s="26">
        <v>45938.627083333333</v>
      </c>
      <c r="H300" s="25">
        <v>743723</v>
      </c>
      <c r="I300" s="25" t="s">
        <v>566</v>
      </c>
      <c r="J300" s="25" t="s">
        <v>32</v>
      </c>
      <c r="K300" s="25">
        <v>0</v>
      </c>
      <c r="L300" s="25" t="s">
        <v>1732</v>
      </c>
      <c r="M300" s="9" t="str" cm="1">
        <f t="array" ref="M300">_xlfn.LET(_xlpm.Major,I300,_xlpm.CleanMajor,TRIM(SUBSTITUTE(SUBSTITUTE(SUBSTITUTE(SUBSTITUTE(SUBSTITUTE(SUBSTITUTE(_xlpm.Major,"Indstrl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301" spans="1:13" hidden="1" x14ac:dyDescent="0.75">
      <c r="A301" s="22">
        <v>77524134</v>
      </c>
      <c r="B301" s="18" t="s">
        <v>642</v>
      </c>
      <c r="C301" s="18" t="s">
        <v>880</v>
      </c>
      <c r="D301" s="18" t="s">
        <v>881</v>
      </c>
      <c r="E301" s="18" t="s">
        <v>14</v>
      </c>
      <c r="F301" s="23">
        <v>45903.634027777778</v>
      </c>
      <c r="G301" s="23">
        <v>45938.625</v>
      </c>
      <c r="H301" s="18">
        <v>774958</v>
      </c>
      <c r="I301" s="18" t="s">
        <v>163</v>
      </c>
      <c r="J301" s="18" t="s">
        <v>20</v>
      </c>
      <c r="K301" s="18">
        <v>0</v>
      </c>
      <c r="L301" s="18" t="s">
        <v>1732</v>
      </c>
      <c r="M301" s="9" t="str" cm="1">
        <f t="array" ref="M301">_xlfn.LET(_xlpm.Major,I301,_xlpm.CleanMajor,TRIM(SUBSTITUTE(SUBSTITUTE(SUBSTITUTE(SUBSTITUTE(SUBSTITUTE(SUBSTITUTE(_xlpm.Major,"Indstrl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02" spans="1:13" hidden="1" x14ac:dyDescent="0.75">
      <c r="A302" s="24">
        <v>77524141</v>
      </c>
      <c r="B302" s="25" t="s">
        <v>554</v>
      </c>
      <c r="C302" s="25" t="s">
        <v>882</v>
      </c>
      <c r="D302" s="25" t="s">
        <v>883</v>
      </c>
      <c r="E302" s="25" t="s">
        <v>14</v>
      </c>
      <c r="F302" s="26">
        <v>45903.634027777778</v>
      </c>
      <c r="G302" s="26">
        <v>45938.652083333334</v>
      </c>
      <c r="H302" s="25">
        <v>775664</v>
      </c>
      <c r="I302" s="25" t="s">
        <v>206</v>
      </c>
      <c r="J302" s="25" t="s">
        <v>20</v>
      </c>
      <c r="K302" s="25">
        <v>0</v>
      </c>
      <c r="L302" s="25" t="s">
        <v>1732</v>
      </c>
      <c r="M302" s="9" t="str" cm="1">
        <f t="array" ref="M302">_xlfn.LET(_xlpm.Major,I302,_xlpm.CleanMajor,TRIM(SUBSTITUTE(SUBSTITUTE(SUBSTITUTE(SUBSTITUTE(SUBSTITUTE(SUBSTITUTE(_xlpm.Major,"Indstrl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03" spans="1:13" hidden="1" x14ac:dyDescent="0.75">
      <c r="A303" s="22">
        <v>77524146</v>
      </c>
      <c r="B303" s="18" t="s">
        <v>187</v>
      </c>
      <c r="C303" s="18" t="s">
        <v>59</v>
      </c>
      <c r="D303" s="18" t="s">
        <v>884</v>
      </c>
      <c r="E303" s="18" t="s">
        <v>14</v>
      </c>
      <c r="F303" s="23">
        <v>45903.634027777778</v>
      </c>
      <c r="G303" s="23">
        <v>45938.629166666666</v>
      </c>
      <c r="H303" s="18">
        <v>776264</v>
      </c>
      <c r="I303" s="18" t="s">
        <v>885</v>
      </c>
      <c r="J303" s="18" t="s">
        <v>20</v>
      </c>
      <c r="K303" s="18">
        <v>0</v>
      </c>
      <c r="L303" s="18" t="s">
        <v>1732</v>
      </c>
      <c r="M303" s="9" t="str" cm="1">
        <f t="array" ref="M303">_xlfn.LET(_xlpm.Major,I303,_xlpm.CleanMajor,TRIM(SUBSTITUTE(SUBSTITUTE(SUBSTITUTE(SUBSTITUTE(SUBSTITUTE(SUBSTITUTE(_xlpm.Major,"Indstrl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304" spans="1:13" hidden="1" x14ac:dyDescent="0.75">
      <c r="A304" s="24">
        <v>77524158</v>
      </c>
      <c r="B304" s="25" t="s">
        <v>886</v>
      </c>
      <c r="C304" s="25" t="s">
        <v>887</v>
      </c>
      <c r="D304" s="25" t="s">
        <v>888</v>
      </c>
      <c r="E304" s="25" t="s">
        <v>14</v>
      </c>
      <c r="F304" s="26">
        <v>45903.634027777778</v>
      </c>
      <c r="G304" s="26">
        <v>45938.630555555559</v>
      </c>
      <c r="H304" s="25">
        <v>774564</v>
      </c>
      <c r="I304" s="25" t="s">
        <v>774</v>
      </c>
      <c r="J304" s="25" t="s">
        <v>20</v>
      </c>
      <c r="K304" s="25">
        <v>0</v>
      </c>
      <c r="L304" s="25" t="s">
        <v>1732</v>
      </c>
      <c r="M304" s="9" t="str" cm="1">
        <f t="array" ref="M304">_xlfn.LET(_xlpm.Major,I304,_xlpm.CleanMajor,TRIM(SUBSTITUTE(SUBSTITUTE(SUBSTITUTE(SUBSTITUTE(SUBSTITUTE(SUBSTITUTE(_xlpm.Major,"Indstrl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05" spans="1:13" hidden="1" x14ac:dyDescent="0.75">
      <c r="A305" s="22">
        <v>77524164</v>
      </c>
      <c r="B305" s="18" t="s">
        <v>161</v>
      </c>
      <c r="C305" s="18" t="s">
        <v>889</v>
      </c>
      <c r="D305" s="18" t="s">
        <v>890</v>
      </c>
      <c r="E305" s="18" t="s">
        <v>14</v>
      </c>
      <c r="F305" s="23">
        <v>45903.634027777778</v>
      </c>
      <c r="G305" s="23">
        <v>45938.670138888891</v>
      </c>
      <c r="H305" s="18">
        <v>771844</v>
      </c>
      <c r="I305" s="18" t="s">
        <v>566</v>
      </c>
      <c r="J305" s="18" t="s">
        <v>32</v>
      </c>
      <c r="K305" s="18">
        <v>0</v>
      </c>
      <c r="L305" s="18" t="s">
        <v>1732</v>
      </c>
      <c r="M305" s="9" t="str" cm="1">
        <f t="array" ref="M305">_xlfn.LET(_xlpm.Major,I305,_xlpm.CleanMajor,TRIM(SUBSTITUTE(SUBSTITUTE(SUBSTITUTE(SUBSTITUTE(SUBSTITUTE(SUBSTITUTE(_xlpm.Major,"Indstrl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306" spans="1:13" hidden="1" x14ac:dyDescent="0.75">
      <c r="A306" s="24">
        <v>77524166</v>
      </c>
      <c r="B306" s="25" t="s">
        <v>891</v>
      </c>
      <c r="C306" s="25" t="s">
        <v>892</v>
      </c>
      <c r="D306" s="25" t="s">
        <v>893</v>
      </c>
      <c r="E306" s="25" t="s">
        <v>14</v>
      </c>
      <c r="F306" s="26">
        <v>45903.634027777778</v>
      </c>
      <c r="G306" s="26">
        <v>45938.627083333333</v>
      </c>
      <c r="H306" s="25">
        <v>771369</v>
      </c>
      <c r="I306" s="25" t="s">
        <v>206</v>
      </c>
      <c r="J306" s="25" t="s">
        <v>32</v>
      </c>
      <c r="K306" s="25">
        <v>0</v>
      </c>
      <c r="L306" s="25" t="s">
        <v>1732</v>
      </c>
      <c r="M306" s="9" t="str" cm="1">
        <f t="array" ref="M306">_xlfn.LET(_xlpm.Major,I306,_xlpm.CleanMajor,TRIM(SUBSTITUTE(SUBSTITUTE(SUBSTITUTE(SUBSTITUTE(SUBSTITUTE(SUBSTITUTE(_xlpm.Major,"Indstrl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07" spans="1:13" hidden="1" x14ac:dyDescent="0.75">
      <c r="A307" s="22">
        <v>77524172</v>
      </c>
      <c r="B307" s="18" t="s">
        <v>894</v>
      </c>
      <c r="C307" s="18" t="s">
        <v>895</v>
      </c>
      <c r="D307" s="18" t="s">
        <v>896</v>
      </c>
      <c r="E307" s="18" t="s">
        <v>14</v>
      </c>
      <c r="F307" s="23">
        <v>45903.634027777778</v>
      </c>
      <c r="G307" s="23">
        <v>45938.677777777775</v>
      </c>
      <c r="H307" s="18">
        <v>774882</v>
      </c>
      <c r="I307" s="18" t="s">
        <v>206</v>
      </c>
      <c r="J307" s="18" t="s">
        <v>20</v>
      </c>
      <c r="K307" s="18">
        <v>0</v>
      </c>
      <c r="L307" s="18" t="s">
        <v>1732</v>
      </c>
      <c r="M307" s="9" t="str" cm="1">
        <f t="array" ref="M307">_xlfn.LET(_xlpm.Major,I307,_xlpm.CleanMajor,TRIM(SUBSTITUTE(SUBSTITUTE(SUBSTITUTE(SUBSTITUTE(SUBSTITUTE(SUBSTITUTE(_xlpm.Major,"Indstrl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08" spans="1:13" hidden="1" x14ac:dyDescent="0.75">
      <c r="A308" s="24">
        <v>77524177</v>
      </c>
      <c r="B308" s="25" t="s">
        <v>897</v>
      </c>
      <c r="C308" s="25" t="s">
        <v>898</v>
      </c>
      <c r="D308" s="25" t="s">
        <v>899</v>
      </c>
      <c r="E308" s="25" t="s">
        <v>14</v>
      </c>
      <c r="F308" s="26">
        <v>45903.634027777778</v>
      </c>
      <c r="G308" s="26">
        <v>45938.677777777775</v>
      </c>
      <c r="H308" s="25">
        <v>774572</v>
      </c>
      <c r="I308" s="25" t="s">
        <v>206</v>
      </c>
      <c r="J308" s="25" t="s">
        <v>20</v>
      </c>
      <c r="K308" s="25">
        <v>0</v>
      </c>
      <c r="L308" s="25" t="s">
        <v>1732</v>
      </c>
      <c r="M308" s="9" t="str" cm="1">
        <f t="array" ref="M308">_xlfn.LET(_xlpm.Major,I308,_xlpm.CleanMajor,TRIM(SUBSTITUTE(SUBSTITUTE(SUBSTITUTE(SUBSTITUTE(SUBSTITUTE(SUBSTITUTE(_xlpm.Major,"Indstrl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09" spans="1:13" hidden="1" x14ac:dyDescent="0.75">
      <c r="A309" s="22">
        <v>77524182</v>
      </c>
      <c r="B309" s="18" t="s">
        <v>810</v>
      </c>
      <c r="C309" s="18" t="s">
        <v>900</v>
      </c>
      <c r="D309" s="18" t="s">
        <v>901</v>
      </c>
      <c r="E309" s="18" t="s">
        <v>14</v>
      </c>
      <c r="F309" s="23">
        <v>45903.634027777778</v>
      </c>
      <c r="G309" s="23">
        <v>45938.70208333333</v>
      </c>
      <c r="H309" s="18">
        <v>782704</v>
      </c>
      <c r="I309" s="18" t="s">
        <v>206</v>
      </c>
      <c r="J309" s="18" t="s">
        <v>32</v>
      </c>
      <c r="K309" s="18">
        <v>0</v>
      </c>
      <c r="L309" s="18" t="s">
        <v>1732</v>
      </c>
      <c r="M309" s="9" t="str" cm="1">
        <f t="array" ref="M309">_xlfn.LET(_xlpm.Major,I309,_xlpm.CleanMajor,TRIM(SUBSTITUTE(SUBSTITUTE(SUBSTITUTE(SUBSTITUTE(SUBSTITUTE(SUBSTITUTE(_xlpm.Major,"Indstrl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10" spans="1:13" hidden="1" x14ac:dyDescent="0.75">
      <c r="A310" s="24">
        <v>77524184</v>
      </c>
      <c r="B310" s="25" t="s">
        <v>161</v>
      </c>
      <c r="C310" s="25" t="s">
        <v>692</v>
      </c>
      <c r="D310" s="25" t="s">
        <v>693</v>
      </c>
      <c r="E310" s="25" t="s">
        <v>14</v>
      </c>
      <c r="F310" s="26">
        <v>45903.634027777778</v>
      </c>
      <c r="G310" s="26">
        <v>45938.630555555559</v>
      </c>
      <c r="H310" s="25">
        <v>779999</v>
      </c>
      <c r="I310" s="25" t="s">
        <v>206</v>
      </c>
      <c r="J310" s="25" t="s">
        <v>20</v>
      </c>
      <c r="K310" s="25">
        <v>0</v>
      </c>
      <c r="L310" s="25" t="s">
        <v>1732</v>
      </c>
      <c r="M310" s="9" t="str" cm="1">
        <f t="array" ref="M310">_xlfn.LET(_xlpm.Major,I310,_xlpm.CleanMajor,TRIM(SUBSTITUTE(SUBSTITUTE(SUBSTITUTE(SUBSTITUTE(SUBSTITUTE(SUBSTITUTE(_xlpm.Major,"Indstrl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11" spans="1:13" hidden="1" x14ac:dyDescent="0.75">
      <c r="A311" s="22">
        <v>77524203</v>
      </c>
      <c r="B311" s="18" t="s">
        <v>902</v>
      </c>
      <c r="C311" s="18" t="s">
        <v>903</v>
      </c>
      <c r="D311" s="18" t="s">
        <v>904</v>
      </c>
      <c r="E311" s="18" t="s">
        <v>14</v>
      </c>
      <c r="F311" s="23">
        <v>45903.634027777778</v>
      </c>
      <c r="G311" s="23">
        <v>45938.702777777777</v>
      </c>
      <c r="H311" s="18">
        <v>782562</v>
      </c>
      <c r="I311" s="18" t="s">
        <v>905</v>
      </c>
      <c r="J311" s="18" t="s">
        <v>32</v>
      </c>
      <c r="K311" s="18">
        <v>0</v>
      </c>
      <c r="L311" s="18" t="s">
        <v>1732</v>
      </c>
      <c r="M311" s="9" t="str" cm="1">
        <f t="array" ref="M311">_xlfn.LET(_xlpm.Major,I311,_xlpm.CleanMajor,TRIM(SUBSTITUTE(SUBSTITUTE(SUBSTITUTE(SUBSTITUTE(SUBSTITUTE(SUBSTITUTE(_xlpm.Major,"Indstrl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312" spans="1:13" hidden="1" x14ac:dyDescent="0.75">
      <c r="A312" s="24">
        <v>77524232</v>
      </c>
      <c r="B312" s="25" t="s">
        <v>906</v>
      </c>
      <c r="C312" s="25" t="s">
        <v>907</v>
      </c>
      <c r="D312" s="25" t="s">
        <v>908</v>
      </c>
      <c r="E312" s="25" t="s">
        <v>14</v>
      </c>
      <c r="F312" s="26">
        <v>45903.634722222225</v>
      </c>
      <c r="G312" s="26">
        <v>45938.626388888886</v>
      </c>
      <c r="H312" s="25">
        <v>771675</v>
      </c>
      <c r="I312" s="25" t="s">
        <v>828</v>
      </c>
      <c r="J312" s="25" t="s">
        <v>20</v>
      </c>
      <c r="K312" s="25">
        <v>0</v>
      </c>
      <c r="L312" s="25" t="s">
        <v>1732</v>
      </c>
      <c r="M312" s="9" t="str" cm="1">
        <f t="array" ref="M312">_xlfn.LET(_xlpm.Major,I312,_xlpm.CleanMajor,TRIM(SUBSTITUTE(SUBSTITUTE(SUBSTITUTE(SUBSTITUTE(SUBSTITUTE(SUBSTITUTE(_xlpm.Major,"Indstrl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13" spans="1:13" hidden="1" x14ac:dyDescent="0.75">
      <c r="A313" s="22">
        <v>77524239</v>
      </c>
      <c r="B313" s="18" t="s">
        <v>909</v>
      </c>
      <c r="C313" s="18" t="s">
        <v>910</v>
      </c>
      <c r="D313" s="18" t="s">
        <v>911</v>
      </c>
      <c r="E313" s="18" t="s">
        <v>14</v>
      </c>
      <c r="F313" s="23">
        <v>45903.634722222225</v>
      </c>
      <c r="G313" s="23">
        <v>45938.704861111109</v>
      </c>
      <c r="H313" s="18">
        <v>781762</v>
      </c>
      <c r="I313" s="18" t="s">
        <v>809</v>
      </c>
      <c r="J313" s="18" t="s">
        <v>20</v>
      </c>
      <c r="K313" s="18">
        <v>0</v>
      </c>
      <c r="L313" s="18" t="s">
        <v>1732</v>
      </c>
      <c r="M313" s="9" t="str" cm="1">
        <f t="array" ref="M313">_xlfn.LET(_xlpm.Major,I313,_xlpm.CleanMajor,TRIM(SUBSTITUTE(SUBSTITUTE(SUBSTITUTE(SUBSTITUTE(SUBSTITUTE(SUBSTITUTE(_xlpm.Major,"Indstrl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14" spans="1:13" hidden="1" x14ac:dyDescent="0.75">
      <c r="A314" s="24">
        <v>77524243</v>
      </c>
      <c r="B314" s="25" t="s">
        <v>242</v>
      </c>
      <c r="C314" s="25" t="s">
        <v>912</v>
      </c>
      <c r="D314" s="25" t="s">
        <v>913</v>
      </c>
      <c r="E314" s="25" t="s">
        <v>14</v>
      </c>
      <c r="F314" s="26">
        <v>45903.634722222225</v>
      </c>
      <c r="G314" s="26">
        <v>45938.624305555553</v>
      </c>
      <c r="H314" s="25">
        <v>788885</v>
      </c>
      <c r="I314" s="25" t="s">
        <v>206</v>
      </c>
      <c r="J314" s="25" t="s">
        <v>32</v>
      </c>
      <c r="K314" s="25">
        <v>0</v>
      </c>
      <c r="L314" s="25" t="s">
        <v>1732</v>
      </c>
      <c r="M314" s="9" t="str" cm="1">
        <f t="array" ref="M314">_xlfn.LET(_xlpm.Major,I314,_xlpm.CleanMajor,TRIM(SUBSTITUTE(SUBSTITUTE(SUBSTITUTE(SUBSTITUTE(SUBSTITUTE(SUBSTITUTE(_xlpm.Major,"Indstrl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15" spans="1:13" hidden="1" x14ac:dyDescent="0.75">
      <c r="A315" s="22">
        <v>77524276</v>
      </c>
      <c r="B315" s="18" t="s">
        <v>914</v>
      </c>
      <c r="C315" s="18" t="s">
        <v>594</v>
      </c>
      <c r="D315" s="18" t="s">
        <v>915</v>
      </c>
      <c r="E315" s="18" t="s">
        <v>14</v>
      </c>
      <c r="F315" s="23">
        <v>45903.634722222225</v>
      </c>
      <c r="G315" s="23">
        <v>45938.649305555555</v>
      </c>
      <c r="H315" s="18">
        <v>772016</v>
      </c>
      <c r="I315" s="18" t="s">
        <v>206</v>
      </c>
      <c r="J315" s="18" t="s">
        <v>32</v>
      </c>
      <c r="K315" s="18">
        <v>0</v>
      </c>
      <c r="L315" s="18" t="s">
        <v>1732</v>
      </c>
      <c r="M315" s="9" t="str" cm="1">
        <f t="array" ref="M315">_xlfn.LET(_xlpm.Major,I315,_xlpm.CleanMajor,TRIM(SUBSTITUTE(SUBSTITUTE(SUBSTITUTE(SUBSTITUTE(SUBSTITUTE(SUBSTITUTE(_xlpm.Major,"Indstrl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16" spans="1:13" hidden="1" x14ac:dyDescent="0.75">
      <c r="A316" s="24">
        <v>77524277</v>
      </c>
      <c r="B316" s="25" t="s">
        <v>916</v>
      </c>
      <c r="C316" s="25" t="s">
        <v>917</v>
      </c>
      <c r="D316" s="25" t="s">
        <v>918</v>
      </c>
      <c r="E316" s="25" t="s">
        <v>14</v>
      </c>
      <c r="F316" s="26">
        <v>45903.634722222225</v>
      </c>
      <c r="G316" s="26">
        <v>45938.668749999997</v>
      </c>
      <c r="H316" s="25">
        <v>774520</v>
      </c>
      <c r="I316" s="25" t="s">
        <v>828</v>
      </c>
      <c r="J316" s="25" t="s">
        <v>20</v>
      </c>
      <c r="K316" s="25">
        <v>0</v>
      </c>
      <c r="L316" s="25" t="s">
        <v>1732</v>
      </c>
      <c r="M316" s="9" t="str" cm="1">
        <f t="array" ref="M316">_xlfn.LET(_xlpm.Major,I316,_xlpm.CleanMajor,TRIM(SUBSTITUTE(SUBSTITUTE(SUBSTITUTE(SUBSTITUTE(SUBSTITUTE(SUBSTITUTE(_xlpm.Major,"Indstrl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17" spans="1:13" hidden="1" x14ac:dyDescent="0.75">
      <c r="A317" s="22">
        <v>77524283</v>
      </c>
      <c r="B317" s="18" t="s">
        <v>919</v>
      </c>
      <c r="C317" s="18" t="s">
        <v>870</v>
      </c>
      <c r="D317" s="18" t="s">
        <v>920</v>
      </c>
      <c r="E317" s="18" t="s">
        <v>14</v>
      </c>
      <c r="F317" s="23">
        <v>45903.634722222225</v>
      </c>
      <c r="G317" s="23">
        <v>45938.666666666664</v>
      </c>
      <c r="H317" s="18">
        <v>772969</v>
      </c>
      <c r="I317" s="18" t="s">
        <v>828</v>
      </c>
      <c r="J317" s="18" t="s">
        <v>20</v>
      </c>
      <c r="K317" s="18">
        <v>0</v>
      </c>
      <c r="L317" s="18" t="s">
        <v>1732</v>
      </c>
      <c r="M317" s="9" t="str" cm="1">
        <f t="array" ref="M317">_xlfn.LET(_xlpm.Major,I317,_xlpm.CleanMajor,TRIM(SUBSTITUTE(SUBSTITUTE(SUBSTITUTE(SUBSTITUTE(SUBSTITUTE(SUBSTITUTE(_xlpm.Major,"Indstrl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18" spans="1:13" hidden="1" x14ac:dyDescent="0.75">
      <c r="A318" s="24">
        <v>77524349</v>
      </c>
      <c r="B318" s="25" t="s">
        <v>921</v>
      </c>
      <c r="C318" s="25" t="s">
        <v>922</v>
      </c>
      <c r="D318" s="25" t="s">
        <v>923</v>
      </c>
      <c r="E318" s="25" t="s">
        <v>14</v>
      </c>
      <c r="F318" s="26">
        <v>45903.634722222225</v>
      </c>
      <c r="G318" s="26">
        <v>45938.625694444447</v>
      </c>
      <c r="H318" s="25">
        <v>787739</v>
      </c>
      <c r="I318" s="25" t="s">
        <v>566</v>
      </c>
      <c r="J318" s="25" t="s">
        <v>20</v>
      </c>
      <c r="K318" s="25">
        <v>0</v>
      </c>
      <c r="L318" s="25" t="s">
        <v>1732</v>
      </c>
      <c r="M318" s="9" t="str" cm="1">
        <f t="array" ref="M318">_xlfn.LET(_xlpm.Major,I318,_xlpm.CleanMajor,TRIM(SUBSTITUTE(SUBSTITUTE(SUBSTITUTE(SUBSTITUTE(SUBSTITUTE(SUBSTITUTE(_xlpm.Major,"Indstrl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319" spans="1:13" hidden="1" x14ac:dyDescent="0.75">
      <c r="A319" s="22">
        <v>77524358</v>
      </c>
      <c r="B319" s="18" t="s">
        <v>924</v>
      </c>
      <c r="C319" s="18" t="s">
        <v>925</v>
      </c>
      <c r="D319" s="18" t="s">
        <v>926</v>
      </c>
      <c r="E319" s="18" t="s">
        <v>14</v>
      </c>
      <c r="F319" s="23">
        <v>45903.635416666664</v>
      </c>
      <c r="G319" s="23">
        <v>45938.668055555558</v>
      </c>
      <c r="H319" s="18">
        <v>780489</v>
      </c>
      <c r="I319" s="18" t="s">
        <v>828</v>
      </c>
      <c r="J319" s="18" t="s">
        <v>20</v>
      </c>
      <c r="K319" s="18">
        <v>0</v>
      </c>
      <c r="L319" s="18" t="s">
        <v>1732</v>
      </c>
      <c r="M319" s="9" t="str" cm="1">
        <f t="array" ref="M319">_xlfn.LET(_xlpm.Major,I319,_xlpm.CleanMajor,TRIM(SUBSTITUTE(SUBSTITUTE(SUBSTITUTE(SUBSTITUTE(SUBSTITUTE(SUBSTITUTE(_xlpm.Major,"Indstrl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20" spans="1:13" hidden="1" x14ac:dyDescent="0.75">
      <c r="A320" s="24">
        <v>77524365</v>
      </c>
      <c r="B320" s="25" t="s">
        <v>927</v>
      </c>
      <c r="C320" s="25" t="s">
        <v>928</v>
      </c>
      <c r="D320" s="25" t="s">
        <v>929</v>
      </c>
      <c r="E320" s="25" t="s">
        <v>14</v>
      </c>
      <c r="F320" s="26">
        <v>45903.635416666664</v>
      </c>
      <c r="G320" s="26">
        <v>45938.626388888886</v>
      </c>
      <c r="H320" s="25">
        <v>795952</v>
      </c>
      <c r="I320" s="25" t="s">
        <v>828</v>
      </c>
      <c r="J320" s="25" t="s">
        <v>20</v>
      </c>
      <c r="K320" s="25">
        <v>0</v>
      </c>
      <c r="L320" s="25" t="s">
        <v>1732</v>
      </c>
      <c r="M320" s="9" t="str" cm="1">
        <f t="array" ref="M320">_xlfn.LET(_xlpm.Major,I320,_xlpm.CleanMajor,TRIM(SUBSTITUTE(SUBSTITUTE(SUBSTITUTE(SUBSTITUTE(SUBSTITUTE(SUBSTITUTE(_xlpm.Major,"Indstrl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21" spans="1:13" hidden="1" x14ac:dyDescent="0.75">
      <c r="A321" s="22">
        <v>77524407</v>
      </c>
      <c r="B321" s="18" t="s">
        <v>280</v>
      </c>
      <c r="C321" s="18" t="s">
        <v>930</v>
      </c>
      <c r="D321" s="18" t="s">
        <v>931</v>
      </c>
      <c r="E321" s="18" t="s">
        <v>14</v>
      </c>
      <c r="F321" s="23">
        <v>45903.635416666664</v>
      </c>
      <c r="G321" s="23">
        <v>45938.624305555553</v>
      </c>
      <c r="H321" s="18">
        <v>777344</v>
      </c>
      <c r="I321" s="18" t="s">
        <v>763</v>
      </c>
      <c r="J321" s="18" t="s">
        <v>20</v>
      </c>
      <c r="K321" s="18">
        <v>0</v>
      </c>
      <c r="L321" s="18" t="s">
        <v>1732</v>
      </c>
      <c r="M321" s="9" t="str" cm="1">
        <f t="array" ref="M321">_xlfn.LET(_xlpm.Major,I321,_xlpm.CleanMajor,TRIM(SUBSTITUTE(SUBSTITUTE(SUBSTITUTE(SUBSTITUTE(SUBSTITUTE(SUBSTITUTE(_xlpm.Major,"Indstrl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22" spans="1:13" hidden="1" x14ac:dyDescent="0.75">
      <c r="A322" s="24">
        <v>77524435</v>
      </c>
      <c r="B322" s="25" t="s">
        <v>484</v>
      </c>
      <c r="C322" s="25" t="s">
        <v>932</v>
      </c>
      <c r="D322" s="25" t="s">
        <v>933</v>
      </c>
      <c r="E322" s="25" t="s">
        <v>14</v>
      </c>
      <c r="F322" s="26">
        <v>45903.635416666664</v>
      </c>
      <c r="G322" s="26">
        <v>45938.624305555553</v>
      </c>
      <c r="H322" s="25">
        <v>793554</v>
      </c>
      <c r="I322" s="25" t="s">
        <v>206</v>
      </c>
      <c r="J322" s="25" t="s">
        <v>20</v>
      </c>
      <c r="K322" s="25">
        <v>0</v>
      </c>
      <c r="L322" s="25" t="s">
        <v>1732</v>
      </c>
      <c r="M322" s="9" t="str" cm="1">
        <f t="array" ref="M322">_xlfn.LET(_xlpm.Major,I322,_xlpm.CleanMajor,TRIM(SUBSTITUTE(SUBSTITUTE(SUBSTITUTE(SUBSTITUTE(SUBSTITUTE(SUBSTITUTE(_xlpm.Major,"Indstrl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23" spans="1:13" hidden="1" x14ac:dyDescent="0.75">
      <c r="A323" s="22">
        <v>77524455</v>
      </c>
      <c r="B323" s="18" t="s">
        <v>934</v>
      </c>
      <c r="C323" s="18" t="s">
        <v>935</v>
      </c>
      <c r="D323" s="18" t="s">
        <v>936</v>
      </c>
      <c r="E323" s="18" t="s">
        <v>14</v>
      </c>
      <c r="F323" s="23">
        <v>45903.635416666664</v>
      </c>
      <c r="G323" s="23">
        <v>45938.625694444447</v>
      </c>
      <c r="H323" s="18">
        <v>774395</v>
      </c>
      <c r="I323" s="18" t="s">
        <v>566</v>
      </c>
      <c r="J323" s="18" t="s">
        <v>32</v>
      </c>
      <c r="K323" s="18">
        <v>0</v>
      </c>
      <c r="L323" s="18" t="s">
        <v>1732</v>
      </c>
      <c r="M323" s="9" t="str" cm="1">
        <f t="array" ref="M323">_xlfn.LET(_xlpm.Major,I323,_xlpm.CleanMajor,TRIM(SUBSTITUTE(SUBSTITUTE(SUBSTITUTE(SUBSTITUTE(SUBSTITUTE(SUBSTITUTE(_xlpm.Major,"Indstrl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324" spans="1:13" hidden="1" x14ac:dyDescent="0.75">
      <c r="A324" s="24">
        <v>77524525</v>
      </c>
      <c r="B324" s="25" t="s">
        <v>513</v>
      </c>
      <c r="C324" s="25" t="s">
        <v>868</v>
      </c>
      <c r="D324" s="25" t="s">
        <v>937</v>
      </c>
      <c r="E324" s="25" t="s">
        <v>14</v>
      </c>
      <c r="F324" s="26">
        <v>45903.636111111111</v>
      </c>
      <c r="G324" s="26">
        <v>45938.625694444447</v>
      </c>
      <c r="H324" s="25">
        <v>772725</v>
      </c>
      <c r="I324" s="25" t="s">
        <v>206</v>
      </c>
      <c r="J324" s="25" t="s">
        <v>20</v>
      </c>
      <c r="K324" s="25">
        <v>0</v>
      </c>
      <c r="L324" s="25" t="s">
        <v>1732</v>
      </c>
      <c r="M324" s="9" t="str" cm="1">
        <f t="array" ref="M324">_xlfn.LET(_xlpm.Major,I324,_xlpm.CleanMajor,TRIM(SUBSTITUTE(SUBSTITUTE(SUBSTITUTE(SUBSTITUTE(SUBSTITUTE(SUBSTITUTE(_xlpm.Major,"Indstrl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25" spans="1:13" hidden="1" x14ac:dyDescent="0.75">
      <c r="A325" s="22">
        <v>77527525</v>
      </c>
      <c r="B325" s="18" t="s">
        <v>938</v>
      </c>
      <c r="C325" s="18" t="s">
        <v>939</v>
      </c>
      <c r="D325" s="18" t="s">
        <v>940</v>
      </c>
      <c r="E325" s="18" t="s">
        <v>14</v>
      </c>
      <c r="F325" s="23">
        <v>45903.661111111112</v>
      </c>
      <c r="G325" s="23">
        <v>45938.665972222225</v>
      </c>
      <c r="H325" s="18">
        <v>772811</v>
      </c>
      <c r="I325" s="18" t="s">
        <v>809</v>
      </c>
      <c r="J325" s="18" t="s">
        <v>20</v>
      </c>
      <c r="K325" s="18">
        <v>0</v>
      </c>
      <c r="L325" s="18" t="s">
        <v>1732</v>
      </c>
      <c r="M325" s="9" t="str" cm="1">
        <f t="array" ref="M325">_xlfn.LET(_xlpm.Major,I325,_xlpm.CleanMajor,TRIM(SUBSTITUTE(SUBSTITUTE(SUBSTITUTE(SUBSTITUTE(SUBSTITUTE(SUBSTITUTE(_xlpm.Major,"Indstrl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26" spans="1:13" x14ac:dyDescent="0.75">
      <c r="A326" s="24">
        <v>77531934</v>
      </c>
      <c r="B326" s="25" t="s">
        <v>567</v>
      </c>
      <c r="C326" s="25" t="s">
        <v>568</v>
      </c>
      <c r="D326" s="25" t="s">
        <v>569</v>
      </c>
      <c r="E326" s="25" t="s">
        <v>14</v>
      </c>
      <c r="F326" s="26">
        <v>45903.70208333333</v>
      </c>
      <c r="G326" s="26"/>
      <c r="H326" s="25">
        <v>801579</v>
      </c>
      <c r="I326" s="25" t="s">
        <v>570</v>
      </c>
      <c r="J326" s="25" t="s">
        <v>126</v>
      </c>
      <c r="K326" s="25">
        <v>0</v>
      </c>
      <c r="L326" s="25" t="s">
        <v>1732</v>
      </c>
      <c r="M326" s="9" t="str" cm="1">
        <f t="array" ref="M326">_xlfn.LET(_xlpm.Major,I326,_xlpm.CleanMajor,TRIM(SUBSTITUTE(SUBSTITUTE(SUBSTITUTE(SUBSTITUTE(SUBSTITUTE(SUBSTITUTE(_xlpm.Major,"Indstrl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327" spans="1:13" hidden="1" x14ac:dyDescent="0.75">
      <c r="A327" s="22">
        <v>77542694</v>
      </c>
      <c r="B327" s="18" t="s">
        <v>392</v>
      </c>
      <c r="C327" s="18" t="s">
        <v>941</v>
      </c>
      <c r="D327" s="18" t="s">
        <v>942</v>
      </c>
      <c r="E327" s="18" t="s">
        <v>14</v>
      </c>
      <c r="F327" s="23">
        <v>45903.887499999997</v>
      </c>
      <c r="G327" s="23">
        <v>45938.38958333333</v>
      </c>
      <c r="H327" s="18">
        <v>785907</v>
      </c>
      <c r="I327" s="18" t="s">
        <v>206</v>
      </c>
      <c r="J327" s="18" t="s">
        <v>32</v>
      </c>
      <c r="K327" s="18">
        <v>0</v>
      </c>
      <c r="L327" s="18" t="s">
        <v>1732</v>
      </c>
      <c r="M327" s="9" t="str" cm="1">
        <f t="array" ref="M327">_xlfn.LET(_xlpm.Major,I327,_xlpm.CleanMajor,TRIM(SUBSTITUTE(SUBSTITUTE(SUBSTITUTE(SUBSTITUTE(SUBSTITUTE(SUBSTITUTE(_xlpm.Major,"Indstrl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28" spans="1:13" hidden="1" x14ac:dyDescent="0.75">
      <c r="A328" s="24">
        <v>77619437</v>
      </c>
      <c r="B328" s="25" t="s">
        <v>70</v>
      </c>
      <c r="C328" s="25" t="s">
        <v>71</v>
      </c>
      <c r="D328" s="25" t="s">
        <v>72</v>
      </c>
      <c r="E328" s="25" t="s">
        <v>14</v>
      </c>
      <c r="F328" s="26">
        <v>45904.809027777781</v>
      </c>
      <c r="G328" s="26">
        <v>45938.628472222219</v>
      </c>
      <c r="H328" s="25">
        <v>769576</v>
      </c>
      <c r="I328" s="25" t="s">
        <v>73</v>
      </c>
      <c r="J328" s="25" t="s">
        <v>40</v>
      </c>
      <c r="K328" s="25">
        <v>0</v>
      </c>
      <c r="L328" s="25" t="s">
        <v>1732</v>
      </c>
      <c r="M328" s="9" t="str" cm="1">
        <f t="array" ref="M328">_xlfn.LET(_xlpm.Major,I328,_xlpm.CleanMajor,TRIM(SUBSTITUTE(SUBSTITUTE(SUBSTITUTE(SUBSTITUTE(SUBSTITUTE(SUBSTITUTE(_xlpm.Major,"Indstrl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329" spans="1:13" hidden="1" x14ac:dyDescent="0.75">
      <c r="A329" s="22">
        <v>77783409</v>
      </c>
      <c r="B329" s="18" t="s">
        <v>943</v>
      </c>
      <c r="C329" s="18" t="s">
        <v>944</v>
      </c>
      <c r="D329" s="18" t="s">
        <v>945</v>
      </c>
      <c r="E329" s="18" t="s">
        <v>14</v>
      </c>
      <c r="F329" s="23">
        <v>45908.763888888891</v>
      </c>
      <c r="G329" s="23">
        <v>45938.62777777778</v>
      </c>
      <c r="H329" s="18">
        <v>755939</v>
      </c>
      <c r="I329" s="18" t="s">
        <v>206</v>
      </c>
      <c r="J329" s="18" t="s">
        <v>20</v>
      </c>
      <c r="K329" s="18">
        <v>0</v>
      </c>
      <c r="L329" s="18" t="s">
        <v>1732</v>
      </c>
      <c r="M329" s="9" t="str" cm="1">
        <f t="array" ref="M329">_xlfn.LET(_xlpm.Major,I329,_xlpm.CleanMajor,TRIM(SUBSTITUTE(SUBSTITUTE(SUBSTITUTE(SUBSTITUTE(SUBSTITUTE(SUBSTITUTE(_xlpm.Major,"Indstrl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30" spans="1:13" hidden="1" x14ac:dyDescent="0.75">
      <c r="A330" s="24">
        <v>77846015</v>
      </c>
      <c r="B330" s="25" t="s">
        <v>855</v>
      </c>
      <c r="C330" s="25" t="s">
        <v>946</v>
      </c>
      <c r="D330" s="25" t="s">
        <v>947</v>
      </c>
      <c r="E330" s="25" t="s">
        <v>14</v>
      </c>
      <c r="F330" s="26">
        <v>45909.49722222222</v>
      </c>
      <c r="G330" s="26">
        <v>45938.677777777775</v>
      </c>
      <c r="H330" s="25">
        <v>800716</v>
      </c>
      <c r="I330" s="25" t="s">
        <v>206</v>
      </c>
      <c r="J330" s="25" t="s">
        <v>126</v>
      </c>
      <c r="K330" s="25">
        <v>0</v>
      </c>
      <c r="L330" s="25" t="s">
        <v>1732</v>
      </c>
      <c r="M330" s="9" t="str" cm="1">
        <f t="array" ref="M330">_xlfn.LET(_xlpm.Major,I330,_xlpm.CleanMajor,TRIM(SUBSTITUTE(SUBSTITUTE(SUBSTITUTE(SUBSTITUTE(SUBSTITUTE(SUBSTITUTE(_xlpm.Major,"Indstrl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31" spans="1:13" hidden="1" x14ac:dyDescent="0.75">
      <c r="A331" s="22">
        <v>77891260</v>
      </c>
      <c r="B331" s="18" t="s">
        <v>948</v>
      </c>
      <c r="C331" s="18" t="s">
        <v>949</v>
      </c>
      <c r="D331" s="18" t="s">
        <v>950</v>
      </c>
      <c r="E331" s="18" t="s">
        <v>14</v>
      </c>
      <c r="F331" s="23">
        <v>45909.912499999999</v>
      </c>
      <c r="G331" s="23">
        <v>45938.669444444444</v>
      </c>
      <c r="H331" s="18">
        <v>806202</v>
      </c>
      <c r="I331" s="18" t="s">
        <v>763</v>
      </c>
      <c r="J331" s="18" t="s">
        <v>50</v>
      </c>
      <c r="K331" s="18">
        <v>0</v>
      </c>
      <c r="L331" s="18" t="s">
        <v>1732</v>
      </c>
      <c r="M331" s="9" t="str" cm="1">
        <f t="array" ref="M331">_xlfn.LET(_xlpm.Major,I331,_xlpm.CleanMajor,TRIM(SUBSTITUTE(SUBSTITUTE(SUBSTITUTE(SUBSTITUTE(SUBSTITUTE(SUBSTITUTE(_xlpm.Major,"Indstrl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32" spans="1:13" hidden="1" x14ac:dyDescent="0.75">
      <c r="A332" s="24">
        <v>77936615</v>
      </c>
      <c r="B332" s="25" t="s">
        <v>139</v>
      </c>
      <c r="C332" s="25" t="s">
        <v>951</v>
      </c>
      <c r="D332" s="25" t="s">
        <v>952</v>
      </c>
      <c r="E332" s="25" t="s">
        <v>14</v>
      </c>
      <c r="F332" s="26">
        <v>45910.461805555555</v>
      </c>
      <c r="G332" s="26">
        <v>45938.629166666666</v>
      </c>
      <c r="H332" s="25">
        <v>798829</v>
      </c>
      <c r="I332" s="25" t="s">
        <v>566</v>
      </c>
      <c r="J332" s="25" t="s">
        <v>126</v>
      </c>
      <c r="K332" s="25">
        <v>0</v>
      </c>
      <c r="L332" s="25" t="s">
        <v>1732</v>
      </c>
      <c r="M332" s="9" t="str" cm="1">
        <f t="array" ref="M332">_xlfn.LET(_xlpm.Major,I332,_xlpm.CleanMajor,TRIM(SUBSTITUTE(SUBSTITUTE(SUBSTITUTE(SUBSTITUTE(SUBSTITUTE(SUBSTITUTE(_xlpm.Major,"Indstrl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333" spans="1:13" hidden="1" x14ac:dyDescent="0.75">
      <c r="A333" s="22">
        <v>77975089</v>
      </c>
      <c r="B333" s="18" t="s">
        <v>822</v>
      </c>
      <c r="C333" s="18" t="s">
        <v>953</v>
      </c>
      <c r="D333" s="18" t="s">
        <v>954</v>
      </c>
      <c r="E333" s="18" t="s">
        <v>14</v>
      </c>
      <c r="F333" s="23">
        <v>45910.64166666667</v>
      </c>
      <c r="G333" s="23">
        <v>45938.677083333336</v>
      </c>
      <c r="H333" s="18">
        <v>794928</v>
      </c>
      <c r="I333" s="18" t="s">
        <v>163</v>
      </c>
      <c r="J333" s="18" t="s">
        <v>32</v>
      </c>
      <c r="K333" s="18">
        <v>0</v>
      </c>
      <c r="L333" s="18" t="s">
        <v>1732</v>
      </c>
      <c r="M333" s="9" t="str" cm="1">
        <f t="array" ref="M333">_xlfn.LET(_xlpm.Major,I333,_xlpm.CleanMajor,TRIM(SUBSTITUTE(SUBSTITUTE(SUBSTITUTE(SUBSTITUTE(SUBSTITUTE(SUBSTITUTE(_xlpm.Major,"Indstrl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34" spans="1:13" hidden="1" x14ac:dyDescent="0.75">
      <c r="A334" s="24">
        <v>77987673</v>
      </c>
      <c r="B334" s="25" t="s">
        <v>522</v>
      </c>
      <c r="C334" s="25" t="s">
        <v>332</v>
      </c>
      <c r="D334" s="25" t="s">
        <v>955</v>
      </c>
      <c r="E334" s="25" t="s">
        <v>14</v>
      </c>
      <c r="F334" s="26">
        <v>45910.849305555559</v>
      </c>
      <c r="G334" s="26">
        <v>45938.67083333333</v>
      </c>
      <c r="H334" s="25">
        <v>792145</v>
      </c>
      <c r="I334" s="25" t="s">
        <v>566</v>
      </c>
      <c r="J334" s="25" t="s">
        <v>32</v>
      </c>
      <c r="K334" s="25">
        <v>0</v>
      </c>
      <c r="L334" s="25" t="s">
        <v>1732</v>
      </c>
      <c r="M334" s="9" t="str" cm="1">
        <f t="array" ref="M334">_xlfn.LET(_xlpm.Major,I334,_xlpm.CleanMajor,TRIM(SUBSTITUTE(SUBSTITUTE(SUBSTITUTE(SUBSTITUTE(SUBSTITUTE(SUBSTITUTE(_xlpm.Major,"Indstrl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335" spans="1:13" hidden="1" x14ac:dyDescent="0.75">
      <c r="A335" s="22">
        <v>77989696</v>
      </c>
      <c r="B335" s="18" t="s">
        <v>58</v>
      </c>
      <c r="C335" s="18" t="s">
        <v>956</v>
      </c>
      <c r="D335" s="18" t="s">
        <v>957</v>
      </c>
      <c r="E335" s="18" t="s">
        <v>14</v>
      </c>
      <c r="F335" s="23">
        <v>45910.916666666664</v>
      </c>
      <c r="G335" s="23">
        <v>45938.674305555556</v>
      </c>
      <c r="H335" s="18">
        <v>776509</v>
      </c>
      <c r="I335" s="18" t="s">
        <v>566</v>
      </c>
      <c r="J335" s="18" t="s">
        <v>20</v>
      </c>
      <c r="K335" s="18">
        <v>0</v>
      </c>
      <c r="L335" s="18" t="s">
        <v>1732</v>
      </c>
      <c r="M335" s="9" t="str" cm="1">
        <f t="array" ref="M335">_xlfn.LET(_xlpm.Major,I335,_xlpm.CleanMajor,TRIM(SUBSTITUTE(SUBSTITUTE(SUBSTITUTE(SUBSTITUTE(SUBSTITUTE(SUBSTITUTE(_xlpm.Major,"Indstrl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336" spans="1:13" hidden="1" x14ac:dyDescent="0.75">
      <c r="A336" s="24">
        <v>77989705</v>
      </c>
      <c r="B336" s="25" t="s">
        <v>531</v>
      </c>
      <c r="C336" s="25" t="s">
        <v>958</v>
      </c>
      <c r="D336" s="25" t="s">
        <v>959</v>
      </c>
      <c r="E336" s="25" t="s">
        <v>14</v>
      </c>
      <c r="F336" s="26">
        <v>45910.917361111111</v>
      </c>
      <c r="G336" s="26">
        <v>45938.643055555556</v>
      </c>
      <c r="H336" s="25">
        <v>770363</v>
      </c>
      <c r="I336" s="25" t="s">
        <v>163</v>
      </c>
      <c r="J336" s="25" t="s">
        <v>20</v>
      </c>
      <c r="K336" s="25">
        <v>0</v>
      </c>
      <c r="L336" s="25" t="s">
        <v>1732</v>
      </c>
      <c r="M336" s="9" t="str" cm="1">
        <f t="array" ref="M336">_xlfn.LET(_xlpm.Major,I336,_xlpm.CleanMajor,TRIM(SUBSTITUTE(SUBSTITUTE(SUBSTITUTE(SUBSTITUTE(SUBSTITUTE(SUBSTITUTE(_xlpm.Major,"Indstrl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37" spans="1:13" hidden="1" x14ac:dyDescent="0.75">
      <c r="A337" s="22">
        <v>77989707</v>
      </c>
      <c r="B337" s="18" t="s">
        <v>67</v>
      </c>
      <c r="C337" s="18" t="s">
        <v>960</v>
      </c>
      <c r="D337" s="18" t="s">
        <v>961</v>
      </c>
      <c r="E337" s="18" t="s">
        <v>14</v>
      </c>
      <c r="F337" s="23">
        <v>45910.917361111111</v>
      </c>
      <c r="G337" s="23">
        <v>45938.643055555556</v>
      </c>
      <c r="H337" s="18">
        <v>774959</v>
      </c>
      <c r="I337" s="18" t="s">
        <v>566</v>
      </c>
      <c r="J337" s="18" t="s">
        <v>20</v>
      </c>
      <c r="K337" s="18">
        <v>0</v>
      </c>
      <c r="L337" s="18" t="s">
        <v>1732</v>
      </c>
      <c r="M337" s="9" t="str" cm="1">
        <f t="array" ref="M337">_xlfn.LET(_xlpm.Major,I337,_xlpm.CleanMajor,TRIM(SUBSTITUTE(SUBSTITUTE(SUBSTITUTE(SUBSTITUTE(SUBSTITUTE(SUBSTITUTE(_xlpm.Major,"Indstrl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338" spans="1:13" hidden="1" x14ac:dyDescent="0.75">
      <c r="A338" s="24">
        <v>77989795</v>
      </c>
      <c r="B338" s="25" t="s">
        <v>962</v>
      </c>
      <c r="C338" s="25" t="s">
        <v>963</v>
      </c>
      <c r="D338" s="25" t="s">
        <v>964</v>
      </c>
      <c r="E338" s="25" t="s">
        <v>14</v>
      </c>
      <c r="F338" s="26">
        <v>45910.922222222223</v>
      </c>
      <c r="G338" s="26">
        <v>45938.671527777777</v>
      </c>
      <c r="H338" s="25">
        <v>772010</v>
      </c>
      <c r="I338" s="25" t="s">
        <v>163</v>
      </c>
      <c r="J338" s="25" t="s">
        <v>20</v>
      </c>
      <c r="K338" s="25">
        <v>0</v>
      </c>
      <c r="L338" s="25" t="s">
        <v>1732</v>
      </c>
      <c r="M338" s="9" t="str" cm="1">
        <f t="array" ref="M338">_xlfn.LET(_xlpm.Major,I338,_xlpm.CleanMajor,TRIM(SUBSTITUTE(SUBSTITUTE(SUBSTITUTE(SUBSTITUTE(SUBSTITUTE(SUBSTITUTE(_xlpm.Major,"Indstrl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39" spans="1:13" hidden="1" x14ac:dyDescent="0.75">
      <c r="A339" s="22">
        <v>78031496</v>
      </c>
      <c r="B339" s="18" t="s">
        <v>67</v>
      </c>
      <c r="C339" s="18" t="s">
        <v>965</v>
      </c>
      <c r="D339" s="18" t="s">
        <v>966</v>
      </c>
      <c r="E339" s="18" t="s">
        <v>14</v>
      </c>
      <c r="F339" s="23">
        <v>45911.484722222223</v>
      </c>
      <c r="G339" s="23">
        <v>45938.643055555556</v>
      </c>
      <c r="H339" s="18">
        <v>778444</v>
      </c>
      <c r="I339" s="18" t="s">
        <v>566</v>
      </c>
      <c r="J339" s="18" t="s">
        <v>20</v>
      </c>
      <c r="K339" s="18">
        <v>0</v>
      </c>
      <c r="L339" s="18" t="s">
        <v>1732</v>
      </c>
      <c r="M339" s="9" t="str" cm="1">
        <f t="array" ref="M339">_xlfn.LET(_xlpm.Major,I339,_xlpm.CleanMajor,TRIM(SUBSTITUTE(SUBSTITUTE(SUBSTITUTE(SUBSTITUTE(SUBSTITUTE(SUBSTITUTE(_xlpm.Major,"Indstrl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340" spans="1:13" hidden="1" x14ac:dyDescent="0.75">
      <c r="A340" s="24">
        <v>78045375</v>
      </c>
      <c r="B340" s="25" t="s">
        <v>967</v>
      </c>
      <c r="C340" s="25" t="s">
        <v>968</v>
      </c>
      <c r="D340" s="25" t="s">
        <v>969</v>
      </c>
      <c r="E340" s="25" t="s">
        <v>14</v>
      </c>
      <c r="F340" s="26">
        <v>45911.565972222219</v>
      </c>
      <c r="G340" s="26">
        <v>45938.662499999999</v>
      </c>
      <c r="H340" s="25">
        <v>775727</v>
      </c>
      <c r="I340" s="25" t="s">
        <v>206</v>
      </c>
      <c r="J340" s="25" t="s">
        <v>20</v>
      </c>
      <c r="K340" s="25">
        <v>0</v>
      </c>
      <c r="L340" s="25" t="s">
        <v>1732</v>
      </c>
      <c r="M340" s="9" t="str" cm="1">
        <f t="array" ref="M340">_xlfn.LET(_xlpm.Major,I340,_xlpm.CleanMajor,TRIM(SUBSTITUTE(SUBSTITUTE(SUBSTITUTE(SUBSTITUTE(SUBSTITUTE(SUBSTITUTE(_xlpm.Major,"Indstrl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41" spans="1:13" hidden="1" x14ac:dyDescent="0.75">
      <c r="A341" s="22">
        <v>78045751</v>
      </c>
      <c r="B341" s="18" t="s">
        <v>970</v>
      </c>
      <c r="C341" s="18" t="s">
        <v>971</v>
      </c>
      <c r="D341" s="18" t="s">
        <v>972</v>
      </c>
      <c r="E341" s="18" t="s">
        <v>14</v>
      </c>
      <c r="F341" s="23">
        <v>45911.568749999999</v>
      </c>
      <c r="G341" s="23">
        <v>45938.631944444445</v>
      </c>
      <c r="H341" s="18">
        <v>784210</v>
      </c>
      <c r="I341" s="18" t="s">
        <v>206</v>
      </c>
      <c r="J341" s="18" t="s">
        <v>50</v>
      </c>
      <c r="K341" s="18">
        <v>0</v>
      </c>
      <c r="L341" s="18" t="s">
        <v>1732</v>
      </c>
      <c r="M341" s="9" t="str" cm="1">
        <f t="array" ref="M341">_xlfn.LET(_xlpm.Major,I341,_xlpm.CleanMajor,TRIM(SUBSTITUTE(SUBSTITUTE(SUBSTITUTE(SUBSTITUTE(SUBSTITUTE(SUBSTITUTE(_xlpm.Major,"Indstrl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42" spans="1:13" x14ac:dyDescent="0.75">
      <c r="A342" s="24">
        <v>78056063</v>
      </c>
      <c r="B342" s="25" t="s">
        <v>619</v>
      </c>
      <c r="C342" s="25" t="s">
        <v>620</v>
      </c>
      <c r="D342" s="25" t="s">
        <v>621</v>
      </c>
      <c r="E342" s="25" t="s">
        <v>14</v>
      </c>
      <c r="F342" s="26">
        <v>45911.667361111111</v>
      </c>
      <c r="G342" s="26"/>
      <c r="H342" s="25">
        <v>757880</v>
      </c>
      <c r="I342" s="25" t="s">
        <v>534</v>
      </c>
      <c r="J342" s="25" t="s">
        <v>32</v>
      </c>
      <c r="K342" s="25">
        <v>0</v>
      </c>
      <c r="L342" s="25" t="s">
        <v>1732</v>
      </c>
      <c r="M342" s="9" t="str" cm="1">
        <f t="array" ref="M342">_xlfn.LET(_xlpm.Major,I342,_xlpm.CleanMajor,TRIM(SUBSTITUTE(SUBSTITUTE(SUBSTITUTE(SUBSTITUTE(SUBSTITUTE(SUBSTITUTE(_xlpm.Major,"Indstrl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343" spans="1:13" hidden="1" x14ac:dyDescent="0.75">
      <c r="A343" s="22">
        <v>78091645</v>
      </c>
      <c r="B343" s="18" t="s">
        <v>973</v>
      </c>
      <c r="C343" s="18" t="s">
        <v>974</v>
      </c>
      <c r="D343" s="18" t="s">
        <v>975</v>
      </c>
      <c r="E343" s="18" t="s">
        <v>14</v>
      </c>
      <c r="F343" s="23">
        <v>45912.465277777781</v>
      </c>
      <c r="G343" s="23">
        <v>45938.652777777781</v>
      </c>
      <c r="H343" s="18">
        <v>771972</v>
      </c>
      <c r="I343" s="18" t="s">
        <v>763</v>
      </c>
      <c r="J343" s="18" t="s">
        <v>20</v>
      </c>
      <c r="K343" s="18">
        <v>0</v>
      </c>
      <c r="L343" s="18" t="s">
        <v>1732</v>
      </c>
      <c r="M343" s="9" t="str" cm="1">
        <f t="array" ref="M343">_xlfn.LET(_xlpm.Major,I343,_xlpm.CleanMajor,TRIM(SUBSTITUTE(SUBSTITUTE(SUBSTITUTE(SUBSTITUTE(SUBSTITUTE(SUBSTITUTE(_xlpm.Major,"Indstrl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44" spans="1:13" hidden="1" x14ac:dyDescent="0.75">
      <c r="A344" s="24">
        <v>78093683</v>
      </c>
      <c r="B344" s="25" t="s">
        <v>976</v>
      </c>
      <c r="C344" s="25" t="s">
        <v>977</v>
      </c>
      <c r="D344" s="25" t="s">
        <v>978</v>
      </c>
      <c r="E344" s="25" t="s">
        <v>14</v>
      </c>
      <c r="F344" s="26">
        <v>45912.481249999997</v>
      </c>
      <c r="G344" s="26">
        <v>45938.627083333333</v>
      </c>
      <c r="H344" s="25">
        <v>781625</v>
      </c>
      <c r="I344" s="25" t="s">
        <v>206</v>
      </c>
      <c r="J344" s="25" t="s">
        <v>50</v>
      </c>
      <c r="K344" s="25">
        <v>0</v>
      </c>
      <c r="L344" s="25" t="s">
        <v>1732</v>
      </c>
      <c r="M344" s="9" t="str" cm="1">
        <f t="array" ref="M344">_xlfn.LET(_xlpm.Major,I344,_xlpm.CleanMajor,TRIM(SUBSTITUTE(SUBSTITUTE(SUBSTITUTE(SUBSTITUTE(SUBSTITUTE(SUBSTITUTE(_xlpm.Major,"Indstrl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45" spans="1:13" x14ac:dyDescent="0.75">
      <c r="A345" s="22">
        <v>78095283</v>
      </c>
      <c r="B345" s="18" t="s">
        <v>345</v>
      </c>
      <c r="C345" s="18" t="s">
        <v>979</v>
      </c>
      <c r="D345" s="18" t="s">
        <v>980</v>
      </c>
      <c r="E345" s="18" t="s">
        <v>14</v>
      </c>
      <c r="F345" s="23">
        <v>45912.495833333334</v>
      </c>
      <c r="G345" s="23"/>
      <c r="H345" s="18">
        <v>773044</v>
      </c>
      <c r="I345" s="18" t="s">
        <v>774</v>
      </c>
      <c r="J345" s="18" t="s">
        <v>50</v>
      </c>
      <c r="K345" s="18">
        <v>0</v>
      </c>
      <c r="L345" s="18" t="s">
        <v>1732</v>
      </c>
      <c r="M345" s="9" t="str" cm="1">
        <f t="array" ref="M345">_xlfn.LET(_xlpm.Major,I345,_xlpm.CleanMajor,TRIM(SUBSTITUTE(SUBSTITUTE(SUBSTITUTE(SUBSTITUTE(SUBSTITUTE(SUBSTITUTE(_xlpm.Major,"Indstrl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46" spans="1:13" hidden="1" x14ac:dyDescent="0.75">
      <c r="A346" s="24">
        <v>78124468</v>
      </c>
      <c r="B346" s="25" t="s">
        <v>981</v>
      </c>
      <c r="C346" s="25" t="s">
        <v>880</v>
      </c>
      <c r="D346" s="25" t="s">
        <v>982</v>
      </c>
      <c r="E346" s="25" t="s">
        <v>14</v>
      </c>
      <c r="F346" s="26">
        <v>45914.054166666669</v>
      </c>
      <c r="G346" s="26">
        <v>45938.628472222219</v>
      </c>
      <c r="H346" s="25">
        <v>788153</v>
      </c>
      <c r="I346" s="25" t="s">
        <v>206</v>
      </c>
      <c r="J346" s="25" t="s">
        <v>20</v>
      </c>
      <c r="K346" s="25">
        <v>0</v>
      </c>
      <c r="L346" s="25" t="s">
        <v>1732</v>
      </c>
      <c r="M346" s="9" t="str" cm="1">
        <f t="array" ref="M346">_xlfn.LET(_xlpm.Major,I346,_xlpm.CleanMajor,TRIM(SUBSTITUTE(SUBSTITUTE(SUBSTITUTE(SUBSTITUTE(SUBSTITUTE(SUBSTITUTE(_xlpm.Major,"Indstrl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47" spans="1:13" hidden="1" x14ac:dyDescent="0.75">
      <c r="A347" s="22">
        <v>78149278</v>
      </c>
      <c r="B347" s="18" t="s">
        <v>983</v>
      </c>
      <c r="C347" s="18" t="s">
        <v>984</v>
      </c>
      <c r="D347" s="18" t="s">
        <v>985</v>
      </c>
      <c r="E347" s="18" t="s">
        <v>14</v>
      </c>
      <c r="F347" s="23">
        <v>45915.003472222219</v>
      </c>
      <c r="G347" s="23">
        <v>45938.668055555558</v>
      </c>
      <c r="H347" s="18">
        <v>760179</v>
      </c>
      <c r="I347" s="18" t="s">
        <v>206</v>
      </c>
      <c r="J347" s="18" t="s">
        <v>20</v>
      </c>
      <c r="K347" s="18">
        <v>0</v>
      </c>
      <c r="L347" s="18" t="s">
        <v>1732</v>
      </c>
      <c r="M347" s="9" t="str" cm="1">
        <f t="array" ref="M347">_xlfn.LET(_xlpm.Major,I347,_xlpm.CleanMajor,TRIM(SUBSTITUTE(SUBSTITUTE(SUBSTITUTE(SUBSTITUTE(SUBSTITUTE(SUBSTITUTE(_xlpm.Major,"Indstrl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48" spans="1:13" hidden="1" x14ac:dyDescent="0.75">
      <c r="A348" s="24">
        <v>78171955</v>
      </c>
      <c r="B348" s="25" t="s">
        <v>986</v>
      </c>
      <c r="C348" s="25" t="s">
        <v>987</v>
      </c>
      <c r="D348" s="25" t="s">
        <v>988</v>
      </c>
      <c r="E348" s="25" t="s">
        <v>14</v>
      </c>
      <c r="F348" s="26">
        <v>45915.396527777775</v>
      </c>
      <c r="G348" s="26">
        <v>45938.630555555559</v>
      </c>
      <c r="H348" s="25">
        <v>758090</v>
      </c>
      <c r="I348" s="25" t="s">
        <v>206</v>
      </c>
      <c r="J348" s="25" t="s">
        <v>32</v>
      </c>
      <c r="K348" s="25">
        <v>0</v>
      </c>
      <c r="L348" s="25" t="s">
        <v>1732</v>
      </c>
      <c r="M348" s="9" t="str" cm="1">
        <f t="array" ref="M348">_xlfn.LET(_xlpm.Major,I348,_xlpm.CleanMajor,TRIM(SUBSTITUTE(SUBSTITUTE(SUBSTITUTE(SUBSTITUTE(SUBSTITUTE(SUBSTITUTE(_xlpm.Major,"Indstrl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49" spans="1:13" hidden="1" x14ac:dyDescent="0.75">
      <c r="A349" s="22">
        <v>78189591</v>
      </c>
      <c r="B349" s="18" t="s">
        <v>989</v>
      </c>
      <c r="C349" s="18" t="s">
        <v>990</v>
      </c>
      <c r="D349" s="18" t="s">
        <v>991</v>
      </c>
      <c r="E349" s="18" t="s">
        <v>14</v>
      </c>
      <c r="F349" s="23">
        <v>45915.491666666669</v>
      </c>
      <c r="G349" s="23">
        <v>45938.588888888888</v>
      </c>
      <c r="H349" s="18">
        <v>737752</v>
      </c>
      <c r="I349" s="18" t="s">
        <v>206</v>
      </c>
      <c r="J349" s="18" t="s">
        <v>32</v>
      </c>
      <c r="K349" s="18">
        <v>0</v>
      </c>
      <c r="L349" s="18" t="s">
        <v>1732</v>
      </c>
      <c r="M349" s="9" t="str" cm="1">
        <f t="array" ref="M349">_xlfn.LET(_xlpm.Major,I349,_xlpm.CleanMajor,TRIM(SUBSTITUTE(SUBSTITUTE(SUBSTITUTE(SUBSTITUTE(SUBSTITUTE(SUBSTITUTE(_xlpm.Major,"Indstrl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50" spans="1:13" hidden="1" x14ac:dyDescent="0.75">
      <c r="A350" s="24">
        <v>78208345</v>
      </c>
      <c r="B350" s="25" t="s">
        <v>992</v>
      </c>
      <c r="C350" s="25" t="s">
        <v>993</v>
      </c>
      <c r="D350" s="25" t="s">
        <v>994</v>
      </c>
      <c r="E350" s="25" t="s">
        <v>14</v>
      </c>
      <c r="F350" s="26">
        <v>45915.618750000001</v>
      </c>
      <c r="G350" s="26">
        <v>45938.625694444447</v>
      </c>
      <c r="H350" s="25">
        <v>784004</v>
      </c>
      <c r="I350" s="25" t="s">
        <v>206</v>
      </c>
      <c r="J350" s="25" t="s">
        <v>50</v>
      </c>
      <c r="K350" s="25">
        <v>0</v>
      </c>
      <c r="L350" s="25" t="s">
        <v>1732</v>
      </c>
      <c r="M350" s="9" t="str" cm="1">
        <f t="array" ref="M350">_xlfn.LET(_xlpm.Major,I350,_xlpm.CleanMajor,TRIM(SUBSTITUTE(SUBSTITUTE(SUBSTITUTE(SUBSTITUTE(SUBSTITUTE(SUBSTITUTE(_xlpm.Major,"Indstrl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51" spans="1:13" x14ac:dyDescent="0.75">
      <c r="A351" s="22">
        <v>78251703</v>
      </c>
      <c r="B351" s="18" t="s">
        <v>245</v>
      </c>
      <c r="C351" s="18" t="s">
        <v>82</v>
      </c>
      <c r="D351" s="18" t="s">
        <v>995</v>
      </c>
      <c r="E351" s="18" t="s">
        <v>14</v>
      </c>
      <c r="F351" s="23">
        <v>45916.376388888886</v>
      </c>
      <c r="G351" s="23"/>
      <c r="H351" s="18">
        <v>757499</v>
      </c>
      <c r="I351" s="18" t="s">
        <v>163</v>
      </c>
      <c r="J351" s="18" t="s">
        <v>20</v>
      </c>
      <c r="K351" s="18">
        <v>0</v>
      </c>
      <c r="L351" s="18" t="s">
        <v>1732</v>
      </c>
      <c r="M351" s="9" t="str" cm="1">
        <f t="array" ref="M351">_xlfn.LET(_xlpm.Major,I351,_xlpm.CleanMajor,TRIM(SUBSTITUTE(SUBSTITUTE(SUBSTITUTE(SUBSTITUTE(SUBSTITUTE(SUBSTITUTE(_xlpm.Major,"Indstrl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52" spans="1:13" hidden="1" x14ac:dyDescent="0.75">
      <c r="A352" s="24">
        <v>78269866</v>
      </c>
      <c r="B352" s="25" t="s">
        <v>996</v>
      </c>
      <c r="C352" s="25" t="s">
        <v>501</v>
      </c>
      <c r="D352" s="25" t="s">
        <v>997</v>
      </c>
      <c r="E352" s="25" t="s">
        <v>14</v>
      </c>
      <c r="F352" s="26">
        <v>45916.45</v>
      </c>
      <c r="G352" s="26">
        <v>45938.677777777775</v>
      </c>
      <c r="H352" s="25">
        <v>811583</v>
      </c>
      <c r="I352" s="25" t="s">
        <v>809</v>
      </c>
      <c r="J352" s="25" t="s">
        <v>50</v>
      </c>
      <c r="K352" s="25">
        <v>1</v>
      </c>
      <c r="L352" s="25" t="s">
        <v>1732</v>
      </c>
      <c r="M352" s="9" t="str" cm="1">
        <f t="array" ref="M352">_xlfn.LET(_xlpm.Major,I352,_xlpm.CleanMajor,TRIM(SUBSTITUTE(SUBSTITUTE(SUBSTITUTE(SUBSTITUTE(SUBSTITUTE(SUBSTITUTE(_xlpm.Major,"Indstrl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53" spans="1:13" x14ac:dyDescent="0.75">
      <c r="A353" s="22">
        <v>78285778</v>
      </c>
      <c r="B353" s="18" t="s">
        <v>998</v>
      </c>
      <c r="C353" s="18" t="s">
        <v>999</v>
      </c>
      <c r="D353" s="18" t="s">
        <v>1000</v>
      </c>
      <c r="E353" s="18" t="s">
        <v>14</v>
      </c>
      <c r="F353" s="23">
        <v>45916.518055555556</v>
      </c>
      <c r="G353" s="23"/>
      <c r="H353" s="18">
        <v>778667</v>
      </c>
      <c r="I353" s="18" t="s">
        <v>206</v>
      </c>
      <c r="J353" s="18" t="s">
        <v>20</v>
      </c>
      <c r="K353" s="18">
        <v>0</v>
      </c>
      <c r="L353" s="18" t="s">
        <v>1732</v>
      </c>
      <c r="M353" s="9" t="str" cm="1">
        <f t="array" ref="M353">_xlfn.LET(_xlpm.Major,I353,_xlpm.CleanMajor,TRIM(SUBSTITUTE(SUBSTITUTE(SUBSTITUTE(SUBSTITUTE(SUBSTITUTE(SUBSTITUTE(_xlpm.Major,"Indstrl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54" spans="1:13" hidden="1" x14ac:dyDescent="0.75">
      <c r="A354" s="24">
        <v>78315730</v>
      </c>
      <c r="B354" s="25" t="s">
        <v>151</v>
      </c>
      <c r="C354" s="25" t="s">
        <v>152</v>
      </c>
      <c r="D354" s="25" t="s">
        <v>153</v>
      </c>
      <c r="E354" s="25" t="s">
        <v>14</v>
      </c>
      <c r="F354" s="26">
        <v>45916.737500000003</v>
      </c>
      <c r="G354" s="26">
        <v>45938.659722222219</v>
      </c>
      <c r="H354" s="25">
        <v>796963</v>
      </c>
      <c r="I354" s="25" t="s">
        <v>73</v>
      </c>
      <c r="J354" s="25" t="s">
        <v>40</v>
      </c>
      <c r="K354" s="25">
        <v>0</v>
      </c>
      <c r="L354" s="25" t="s">
        <v>1732</v>
      </c>
      <c r="M354" s="9" t="str" cm="1">
        <f t="array" ref="M354">_xlfn.LET(_xlpm.Major,I354,_xlpm.CleanMajor,TRIM(SUBSTITUTE(SUBSTITUTE(SUBSTITUTE(SUBSTITUTE(SUBSTITUTE(SUBSTITUTE(_xlpm.Major,"Indstrl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355" spans="1:13" x14ac:dyDescent="0.75">
      <c r="A355" s="22">
        <v>78360001</v>
      </c>
      <c r="B355" s="18" t="s">
        <v>1001</v>
      </c>
      <c r="C355" s="18" t="s">
        <v>1002</v>
      </c>
      <c r="D355" s="18" t="s">
        <v>1003</v>
      </c>
      <c r="E355" s="18" t="s">
        <v>14</v>
      </c>
      <c r="F355" s="23">
        <v>45917.417361111111</v>
      </c>
      <c r="G355" s="23"/>
      <c r="H355" s="18">
        <v>790530</v>
      </c>
      <c r="I355" s="18" t="s">
        <v>206</v>
      </c>
      <c r="J355" s="18" t="s">
        <v>50</v>
      </c>
      <c r="K355" s="18">
        <v>0</v>
      </c>
      <c r="L355" s="18" t="s">
        <v>1732</v>
      </c>
      <c r="M355" s="9" t="str" cm="1">
        <f t="array" ref="M355">_xlfn.LET(_xlpm.Major,I355,_xlpm.CleanMajor,TRIM(SUBSTITUTE(SUBSTITUTE(SUBSTITUTE(SUBSTITUTE(SUBSTITUTE(SUBSTITUTE(_xlpm.Major,"Indstrl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56" spans="1:13" hidden="1" x14ac:dyDescent="0.75">
      <c r="A356" s="24">
        <v>78369439</v>
      </c>
      <c r="B356" s="25" t="s">
        <v>231</v>
      </c>
      <c r="C356" s="25" t="s">
        <v>1004</v>
      </c>
      <c r="D356" s="25" t="s">
        <v>1005</v>
      </c>
      <c r="E356" s="25" t="s">
        <v>14</v>
      </c>
      <c r="F356" s="26">
        <v>45917.442361111112</v>
      </c>
      <c r="G356" s="26">
        <v>45938.627083333333</v>
      </c>
      <c r="H356" s="25">
        <v>771149</v>
      </c>
      <c r="I356" s="25" t="s">
        <v>774</v>
      </c>
      <c r="J356" s="25" t="s">
        <v>20</v>
      </c>
      <c r="K356" s="25">
        <v>0</v>
      </c>
      <c r="L356" s="25" t="s">
        <v>1732</v>
      </c>
      <c r="M356" s="9" t="str" cm="1">
        <f t="array" ref="M356">_xlfn.LET(_xlpm.Major,I356,_xlpm.CleanMajor,TRIM(SUBSTITUTE(SUBSTITUTE(SUBSTITUTE(SUBSTITUTE(SUBSTITUTE(SUBSTITUTE(_xlpm.Major,"Indstrl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57" spans="1:13" hidden="1" x14ac:dyDescent="0.75">
      <c r="A357" s="22">
        <v>78369476</v>
      </c>
      <c r="B357" s="18" t="s">
        <v>37</v>
      </c>
      <c r="C357" s="18" t="s">
        <v>1006</v>
      </c>
      <c r="D357" s="18" t="s">
        <v>1007</v>
      </c>
      <c r="E357" s="18" t="s">
        <v>14</v>
      </c>
      <c r="F357" s="23">
        <v>45917.442361111112</v>
      </c>
      <c r="G357" s="23">
        <v>45938.625</v>
      </c>
      <c r="H357" s="18">
        <v>771158</v>
      </c>
      <c r="I357" s="18" t="s">
        <v>774</v>
      </c>
      <c r="J357" s="18" t="s">
        <v>20</v>
      </c>
      <c r="K357" s="18">
        <v>0</v>
      </c>
      <c r="L357" s="18" t="s">
        <v>1732</v>
      </c>
      <c r="M357" s="9" t="str" cm="1">
        <f t="array" ref="M357">_xlfn.LET(_xlpm.Major,I357,_xlpm.CleanMajor,TRIM(SUBSTITUTE(SUBSTITUTE(SUBSTITUTE(SUBSTITUTE(SUBSTITUTE(SUBSTITUTE(_xlpm.Major,"Indstrl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58" spans="1:13" hidden="1" x14ac:dyDescent="0.75">
      <c r="A358" s="24">
        <v>78373416</v>
      </c>
      <c r="B358" s="25" t="s">
        <v>392</v>
      </c>
      <c r="C358" s="25" t="s">
        <v>1008</v>
      </c>
      <c r="D358" s="25" t="s">
        <v>1009</v>
      </c>
      <c r="E358" s="25" t="s">
        <v>14</v>
      </c>
      <c r="F358" s="26">
        <v>45917.455555555556</v>
      </c>
      <c r="G358" s="26">
        <v>45938.659722222219</v>
      </c>
      <c r="H358" s="25">
        <v>803970</v>
      </c>
      <c r="I358" s="25" t="s">
        <v>163</v>
      </c>
      <c r="J358" s="25" t="s">
        <v>20</v>
      </c>
      <c r="K358" s="25">
        <v>0</v>
      </c>
      <c r="L358" s="25" t="s">
        <v>1732</v>
      </c>
      <c r="M358" s="9" t="str" cm="1">
        <f t="array" ref="M358">_xlfn.LET(_xlpm.Major,I358,_xlpm.CleanMajor,TRIM(SUBSTITUTE(SUBSTITUTE(SUBSTITUTE(SUBSTITUTE(SUBSTITUTE(SUBSTITUTE(_xlpm.Major,"Indstrl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59" spans="1:13" hidden="1" x14ac:dyDescent="0.75">
      <c r="A359" s="22">
        <v>78411132</v>
      </c>
      <c r="B359" s="18" t="s">
        <v>392</v>
      </c>
      <c r="C359" s="18" t="s">
        <v>1010</v>
      </c>
      <c r="D359" s="18" t="s">
        <v>1011</v>
      </c>
      <c r="E359" s="18" t="s">
        <v>14</v>
      </c>
      <c r="F359" s="23">
        <v>45917.605555555558</v>
      </c>
      <c r="G359" s="23">
        <v>45938.665277777778</v>
      </c>
      <c r="H359" s="18">
        <v>769952</v>
      </c>
      <c r="I359" s="18" t="s">
        <v>163</v>
      </c>
      <c r="J359" s="18" t="s">
        <v>32</v>
      </c>
      <c r="K359" s="18">
        <v>0</v>
      </c>
      <c r="L359" s="18" t="s">
        <v>1732</v>
      </c>
      <c r="M359" s="9" t="str" cm="1">
        <f t="array" ref="M359">_xlfn.LET(_xlpm.Major,I359,_xlpm.CleanMajor,TRIM(SUBSTITUTE(SUBSTITUTE(SUBSTITUTE(SUBSTITUTE(SUBSTITUTE(SUBSTITUTE(_xlpm.Major,"Indstrl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60" spans="1:13" hidden="1" x14ac:dyDescent="0.75">
      <c r="A360" s="24">
        <v>78411863</v>
      </c>
      <c r="B360" s="25" t="s">
        <v>160</v>
      </c>
      <c r="C360" s="25" t="s">
        <v>161</v>
      </c>
      <c r="D360" s="25" t="s">
        <v>162</v>
      </c>
      <c r="E360" s="25" t="s">
        <v>14</v>
      </c>
      <c r="F360" s="26">
        <v>45917.61041666667</v>
      </c>
      <c r="G360" s="26">
        <v>45938.625</v>
      </c>
      <c r="H360" s="25">
        <v>773748</v>
      </c>
      <c r="I360" s="25" t="s">
        <v>163</v>
      </c>
      <c r="J360" s="25" t="s">
        <v>20</v>
      </c>
      <c r="K360" s="25">
        <v>0</v>
      </c>
      <c r="L360" s="25" t="s">
        <v>1732</v>
      </c>
      <c r="M360" s="9" t="str" cm="1">
        <f t="array" ref="M360">_xlfn.LET(_xlpm.Major,I360,_xlpm.CleanMajor,TRIM(SUBSTITUTE(SUBSTITUTE(SUBSTITUTE(SUBSTITUTE(SUBSTITUTE(SUBSTITUTE(_xlpm.Major,"Indstrl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61" spans="1:13" hidden="1" x14ac:dyDescent="0.75">
      <c r="A361" s="22">
        <v>78415392</v>
      </c>
      <c r="B361" s="18" t="s">
        <v>1012</v>
      </c>
      <c r="C361" s="18" t="s">
        <v>1013</v>
      </c>
      <c r="D361" s="18" t="s">
        <v>1014</v>
      </c>
      <c r="E361" s="18" t="s">
        <v>14</v>
      </c>
      <c r="F361" s="23">
        <v>45917.636111111111</v>
      </c>
      <c r="G361" s="23">
        <v>45938.625694444447</v>
      </c>
      <c r="H361" s="18">
        <v>775375</v>
      </c>
      <c r="I361" s="18" t="s">
        <v>206</v>
      </c>
      <c r="J361" s="18" t="s">
        <v>32</v>
      </c>
      <c r="K361" s="18">
        <v>0</v>
      </c>
      <c r="L361" s="18" t="s">
        <v>1732</v>
      </c>
      <c r="M361" s="9" t="str" cm="1">
        <f t="array" ref="M361">_xlfn.LET(_xlpm.Major,I361,_xlpm.CleanMajor,TRIM(SUBSTITUTE(SUBSTITUTE(SUBSTITUTE(SUBSTITUTE(SUBSTITUTE(SUBSTITUTE(_xlpm.Major,"Indstrl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62" spans="1:13" hidden="1" x14ac:dyDescent="0.75">
      <c r="A362" s="24">
        <v>78415409</v>
      </c>
      <c r="B362" s="25" t="s">
        <v>1015</v>
      </c>
      <c r="C362" s="25" t="s">
        <v>1016</v>
      </c>
      <c r="D362" s="25" t="s">
        <v>1017</v>
      </c>
      <c r="E362" s="25" t="s">
        <v>14</v>
      </c>
      <c r="F362" s="26">
        <v>45917.636111111111</v>
      </c>
      <c r="G362" s="26">
        <v>45938.649305555555</v>
      </c>
      <c r="H362" s="25">
        <v>761876</v>
      </c>
      <c r="I362" s="25" t="s">
        <v>206</v>
      </c>
      <c r="J362" s="25" t="s">
        <v>20</v>
      </c>
      <c r="K362" s="25">
        <v>0</v>
      </c>
      <c r="L362" s="25" t="s">
        <v>1732</v>
      </c>
      <c r="M362" s="9" t="str" cm="1">
        <f t="array" ref="M362">_xlfn.LET(_xlpm.Major,I362,_xlpm.CleanMajor,TRIM(SUBSTITUTE(SUBSTITUTE(SUBSTITUTE(SUBSTITUTE(SUBSTITUTE(SUBSTITUTE(_xlpm.Major,"Indstrl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63" spans="1:13" hidden="1" x14ac:dyDescent="0.75">
      <c r="A363" s="22">
        <v>78415466</v>
      </c>
      <c r="B363" s="18" t="s">
        <v>1018</v>
      </c>
      <c r="C363" s="18" t="s">
        <v>1019</v>
      </c>
      <c r="D363" s="18" t="s">
        <v>1020</v>
      </c>
      <c r="E363" s="18" t="s">
        <v>14</v>
      </c>
      <c r="F363" s="23">
        <v>45917.636805555558</v>
      </c>
      <c r="G363" s="23">
        <v>45938.629861111112</v>
      </c>
      <c r="H363" s="18">
        <v>777465</v>
      </c>
      <c r="I363" s="18" t="s">
        <v>206</v>
      </c>
      <c r="J363" s="18" t="s">
        <v>20</v>
      </c>
      <c r="K363" s="18">
        <v>0</v>
      </c>
      <c r="L363" s="18" t="s">
        <v>1732</v>
      </c>
      <c r="M363" s="9" t="str" cm="1">
        <f t="array" ref="M363">_xlfn.LET(_xlpm.Major,I363,_xlpm.CleanMajor,TRIM(SUBSTITUTE(SUBSTITUTE(SUBSTITUTE(SUBSTITUTE(SUBSTITUTE(SUBSTITUTE(_xlpm.Major,"Indstrl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64" spans="1:13" hidden="1" x14ac:dyDescent="0.75">
      <c r="A364" s="24">
        <v>78415470</v>
      </c>
      <c r="B364" s="25" t="s">
        <v>1021</v>
      </c>
      <c r="C364" s="25" t="s">
        <v>1022</v>
      </c>
      <c r="D364" s="25" t="s">
        <v>1023</v>
      </c>
      <c r="E364" s="25" t="s">
        <v>14</v>
      </c>
      <c r="F364" s="26">
        <v>45917.636805555558</v>
      </c>
      <c r="G364" s="26">
        <v>45938.660416666666</v>
      </c>
      <c r="H364" s="25">
        <v>783298</v>
      </c>
      <c r="I364" s="25" t="s">
        <v>206</v>
      </c>
      <c r="J364" s="25" t="s">
        <v>32</v>
      </c>
      <c r="K364" s="25">
        <v>0</v>
      </c>
      <c r="L364" s="25" t="s">
        <v>1732</v>
      </c>
      <c r="M364" s="9" t="str" cm="1">
        <f t="array" ref="M364">_xlfn.LET(_xlpm.Major,I364,_xlpm.CleanMajor,TRIM(SUBSTITUTE(SUBSTITUTE(SUBSTITUTE(SUBSTITUTE(SUBSTITUTE(SUBSTITUTE(_xlpm.Major,"Indstrl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65" spans="1:13" hidden="1" x14ac:dyDescent="0.75">
      <c r="A365" s="22">
        <v>78415488</v>
      </c>
      <c r="B365" s="18" t="s">
        <v>1024</v>
      </c>
      <c r="C365" s="18" t="s">
        <v>1025</v>
      </c>
      <c r="D365" s="18" t="s">
        <v>1026</v>
      </c>
      <c r="E365" s="18" t="s">
        <v>14</v>
      </c>
      <c r="F365" s="23">
        <v>45917.637499999997</v>
      </c>
      <c r="G365" s="23">
        <v>45938.626388888886</v>
      </c>
      <c r="H365" s="18">
        <v>771126</v>
      </c>
      <c r="I365" s="18" t="s">
        <v>566</v>
      </c>
      <c r="J365" s="18" t="s">
        <v>20</v>
      </c>
      <c r="K365" s="18">
        <v>0</v>
      </c>
      <c r="L365" s="18" t="s">
        <v>1732</v>
      </c>
      <c r="M365" s="9" t="str" cm="1">
        <f t="array" ref="M365">_xlfn.LET(_xlpm.Major,I365,_xlpm.CleanMajor,TRIM(SUBSTITUTE(SUBSTITUTE(SUBSTITUTE(SUBSTITUTE(SUBSTITUTE(SUBSTITUTE(_xlpm.Major,"Indstrl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366" spans="1:13" hidden="1" x14ac:dyDescent="0.75">
      <c r="A366" s="24">
        <v>78415507</v>
      </c>
      <c r="B366" s="25" t="s">
        <v>1027</v>
      </c>
      <c r="C366" s="25" t="s">
        <v>1028</v>
      </c>
      <c r="D366" s="25" t="s">
        <v>1029</v>
      </c>
      <c r="E366" s="25" t="s">
        <v>14</v>
      </c>
      <c r="F366" s="26">
        <v>45917.637499999997</v>
      </c>
      <c r="G366" s="26">
        <v>45938.629861111112</v>
      </c>
      <c r="H366" s="25">
        <v>770295</v>
      </c>
      <c r="I366" s="25" t="s">
        <v>206</v>
      </c>
      <c r="J366" s="25" t="s">
        <v>20</v>
      </c>
      <c r="K366" s="25">
        <v>0</v>
      </c>
      <c r="L366" s="25" t="s">
        <v>1732</v>
      </c>
      <c r="M366" s="9" t="str" cm="1">
        <f t="array" ref="M366">_xlfn.LET(_xlpm.Major,I366,_xlpm.CleanMajor,TRIM(SUBSTITUTE(SUBSTITUTE(SUBSTITUTE(SUBSTITUTE(SUBSTITUTE(SUBSTITUTE(_xlpm.Major,"Indstrl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67" spans="1:13" hidden="1" x14ac:dyDescent="0.75">
      <c r="A367" s="22">
        <v>78415523</v>
      </c>
      <c r="B367" s="18" t="s">
        <v>522</v>
      </c>
      <c r="C367" s="18" t="s">
        <v>1030</v>
      </c>
      <c r="D367" s="18" t="s">
        <v>1031</v>
      </c>
      <c r="E367" s="18" t="s">
        <v>14</v>
      </c>
      <c r="F367" s="23">
        <v>45917.637499999997</v>
      </c>
      <c r="G367" s="23">
        <v>45938.624305555553</v>
      </c>
      <c r="H367" s="18">
        <v>772161</v>
      </c>
      <c r="I367" s="18" t="s">
        <v>163</v>
      </c>
      <c r="J367" s="18" t="s">
        <v>20</v>
      </c>
      <c r="K367" s="18">
        <v>0</v>
      </c>
      <c r="L367" s="18" t="s">
        <v>1732</v>
      </c>
      <c r="M367" s="9" t="str" cm="1">
        <f t="array" ref="M367">_xlfn.LET(_xlpm.Major,I367,_xlpm.CleanMajor,TRIM(SUBSTITUTE(SUBSTITUTE(SUBSTITUTE(SUBSTITUTE(SUBSTITUTE(SUBSTITUTE(_xlpm.Major,"Indstrl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68" spans="1:13" hidden="1" x14ac:dyDescent="0.75">
      <c r="A368" s="24">
        <v>78415527</v>
      </c>
      <c r="B368" s="25" t="s">
        <v>855</v>
      </c>
      <c r="C368" s="25" t="s">
        <v>235</v>
      </c>
      <c r="D368" s="25" t="s">
        <v>1032</v>
      </c>
      <c r="E368" s="25" t="s">
        <v>14</v>
      </c>
      <c r="F368" s="26">
        <v>45917.637499999997</v>
      </c>
      <c r="G368" s="26">
        <v>45938.626388888886</v>
      </c>
      <c r="H368" s="25">
        <v>771034</v>
      </c>
      <c r="I368" s="25" t="s">
        <v>163</v>
      </c>
      <c r="J368" s="25" t="s">
        <v>32</v>
      </c>
      <c r="K368" s="25">
        <v>0</v>
      </c>
      <c r="L368" s="25" t="s">
        <v>1732</v>
      </c>
      <c r="M368" s="9" t="str" cm="1">
        <f t="array" ref="M368">_xlfn.LET(_xlpm.Major,I368,_xlpm.CleanMajor,TRIM(SUBSTITUTE(SUBSTITUTE(SUBSTITUTE(SUBSTITUTE(SUBSTITUTE(SUBSTITUTE(_xlpm.Major,"Indstrl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69" spans="1:13" hidden="1" x14ac:dyDescent="0.75">
      <c r="A369" s="22">
        <v>78415547</v>
      </c>
      <c r="B369" s="18" t="s">
        <v>67</v>
      </c>
      <c r="C369" s="18" t="s">
        <v>1033</v>
      </c>
      <c r="D369" s="18" t="s">
        <v>1034</v>
      </c>
      <c r="E369" s="18" t="s">
        <v>14</v>
      </c>
      <c r="F369" s="23">
        <v>45917.637499999997</v>
      </c>
      <c r="G369" s="23">
        <v>45938.626388888886</v>
      </c>
      <c r="H369" s="18">
        <v>775346</v>
      </c>
      <c r="I369" s="18" t="s">
        <v>566</v>
      </c>
      <c r="J369" s="18" t="s">
        <v>50</v>
      </c>
      <c r="K369" s="18">
        <v>0</v>
      </c>
      <c r="L369" s="18" t="s">
        <v>1732</v>
      </c>
      <c r="M369" s="9" t="str" cm="1">
        <f t="array" ref="M369">_xlfn.LET(_xlpm.Major,I369,_xlpm.CleanMajor,TRIM(SUBSTITUTE(SUBSTITUTE(SUBSTITUTE(SUBSTITUTE(SUBSTITUTE(SUBSTITUTE(_xlpm.Major,"Indstrl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370" spans="1:13" hidden="1" x14ac:dyDescent="0.75">
      <c r="A370" s="24">
        <v>78415552</v>
      </c>
      <c r="B370" s="25" t="s">
        <v>967</v>
      </c>
      <c r="C370" s="25" t="s">
        <v>51</v>
      </c>
      <c r="D370" s="25" t="s">
        <v>1035</v>
      </c>
      <c r="E370" s="25" t="s">
        <v>14</v>
      </c>
      <c r="F370" s="26">
        <v>45917.637499999997</v>
      </c>
      <c r="G370" s="26">
        <v>45938.70208333333</v>
      </c>
      <c r="H370" s="25">
        <v>774066</v>
      </c>
      <c r="I370" s="25" t="s">
        <v>206</v>
      </c>
      <c r="J370" s="25" t="s">
        <v>20</v>
      </c>
      <c r="K370" s="25">
        <v>0</v>
      </c>
      <c r="L370" s="25" t="s">
        <v>1732</v>
      </c>
      <c r="M370" s="9" t="str" cm="1">
        <f t="array" ref="M370">_xlfn.LET(_xlpm.Major,I370,_xlpm.CleanMajor,TRIM(SUBSTITUTE(SUBSTITUTE(SUBSTITUTE(SUBSTITUTE(SUBSTITUTE(SUBSTITUTE(_xlpm.Major,"Indstrl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71" spans="1:13" hidden="1" x14ac:dyDescent="0.75">
      <c r="A371" s="22">
        <v>78415563</v>
      </c>
      <c r="B371" s="18" t="s">
        <v>1036</v>
      </c>
      <c r="C371" s="18" t="s">
        <v>1037</v>
      </c>
      <c r="D371" s="18" t="s">
        <v>1038</v>
      </c>
      <c r="E371" s="18" t="s">
        <v>14</v>
      </c>
      <c r="F371" s="23">
        <v>45917.638194444444</v>
      </c>
      <c r="G371" s="23">
        <v>45938.628472222219</v>
      </c>
      <c r="H371" s="18">
        <v>777079</v>
      </c>
      <c r="I371" s="18" t="s">
        <v>206</v>
      </c>
      <c r="J371" s="18" t="s">
        <v>20</v>
      </c>
      <c r="K371" s="18">
        <v>0</v>
      </c>
      <c r="L371" s="18" t="s">
        <v>1732</v>
      </c>
      <c r="M371" s="9" t="str" cm="1">
        <f t="array" ref="M371">_xlfn.LET(_xlpm.Major,I371,_xlpm.CleanMajor,TRIM(SUBSTITUTE(SUBSTITUTE(SUBSTITUTE(SUBSTITUTE(SUBSTITUTE(SUBSTITUTE(_xlpm.Major,"Indstrl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72" spans="1:13" hidden="1" x14ac:dyDescent="0.75">
      <c r="A372" s="24">
        <v>78415567</v>
      </c>
      <c r="B372" s="25" t="s">
        <v>810</v>
      </c>
      <c r="C372" s="25" t="s">
        <v>1039</v>
      </c>
      <c r="D372" s="25" t="s">
        <v>1040</v>
      </c>
      <c r="E372" s="25" t="s">
        <v>14</v>
      </c>
      <c r="F372" s="26">
        <v>45917.638194444444</v>
      </c>
      <c r="G372" s="26">
        <v>45938.625694444447</v>
      </c>
      <c r="H372" s="25">
        <v>763012</v>
      </c>
      <c r="I372" s="25" t="s">
        <v>1041</v>
      </c>
      <c r="J372" s="25" t="s">
        <v>32</v>
      </c>
      <c r="K372" s="25">
        <v>0</v>
      </c>
      <c r="L372" s="25" t="s">
        <v>1732</v>
      </c>
      <c r="M372" s="9" t="str" cm="1">
        <f t="array" ref="M372">_xlfn.LET(_xlpm.Major,I372,_xlpm.CleanMajor,TRIM(SUBSTITUTE(SUBSTITUTE(SUBSTITUTE(SUBSTITUTE(SUBSTITUTE(SUBSTITUTE(_xlpm.Major,"Indstrl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373" spans="1:13" hidden="1" x14ac:dyDescent="0.75">
      <c r="A373" s="22">
        <v>78415592</v>
      </c>
      <c r="B373" s="18" t="s">
        <v>1042</v>
      </c>
      <c r="C373" s="18" t="s">
        <v>1043</v>
      </c>
      <c r="D373" s="18" t="s">
        <v>1044</v>
      </c>
      <c r="E373" s="18" t="s">
        <v>14</v>
      </c>
      <c r="F373" s="23">
        <v>45917.638194444444</v>
      </c>
      <c r="G373" s="23">
        <v>45938.623611111114</v>
      </c>
      <c r="H373" s="18">
        <v>771876</v>
      </c>
      <c r="I373" s="18" t="s">
        <v>206</v>
      </c>
      <c r="J373" s="18" t="s">
        <v>20</v>
      </c>
      <c r="K373" s="18">
        <v>0</v>
      </c>
      <c r="L373" s="18" t="s">
        <v>1732</v>
      </c>
      <c r="M373" s="9" t="str" cm="1">
        <f t="array" ref="M373">_xlfn.LET(_xlpm.Major,I373,_xlpm.CleanMajor,TRIM(SUBSTITUTE(SUBSTITUTE(SUBSTITUTE(SUBSTITUTE(SUBSTITUTE(SUBSTITUTE(_xlpm.Major,"Indstrl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74" spans="1:13" hidden="1" x14ac:dyDescent="0.75">
      <c r="A374" s="24">
        <v>78415722</v>
      </c>
      <c r="B374" s="25" t="s">
        <v>1045</v>
      </c>
      <c r="C374" s="25" t="s">
        <v>1046</v>
      </c>
      <c r="D374" s="25" t="s">
        <v>1047</v>
      </c>
      <c r="E374" s="25" t="s">
        <v>14</v>
      </c>
      <c r="F374" s="26">
        <v>45917.63958333333</v>
      </c>
      <c r="G374" s="26">
        <v>45938.672222222223</v>
      </c>
      <c r="H374" s="25">
        <v>774797</v>
      </c>
      <c r="I374" s="25" t="s">
        <v>163</v>
      </c>
      <c r="J374" s="25" t="s">
        <v>32</v>
      </c>
      <c r="K374" s="25">
        <v>0</v>
      </c>
      <c r="L374" s="25" t="s">
        <v>1732</v>
      </c>
      <c r="M374" s="9" t="str" cm="1">
        <f t="array" ref="M374">_xlfn.LET(_xlpm.Major,I374,_xlpm.CleanMajor,TRIM(SUBSTITUTE(SUBSTITUTE(SUBSTITUTE(SUBSTITUTE(SUBSTITUTE(SUBSTITUTE(_xlpm.Major,"Indstrl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75" spans="1:13" x14ac:dyDescent="0.75">
      <c r="A375" s="22">
        <v>78415744</v>
      </c>
      <c r="B375" s="18" t="s">
        <v>1048</v>
      </c>
      <c r="C375" s="18" t="s">
        <v>1049</v>
      </c>
      <c r="D375" s="18" t="s">
        <v>1050</v>
      </c>
      <c r="E375" s="18" t="s">
        <v>14</v>
      </c>
      <c r="F375" s="23">
        <v>45917.63958333333</v>
      </c>
      <c r="G375" s="23"/>
      <c r="H375" s="18">
        <v>762229</v>
      </c>
      <c r="I375" s="18" t="s">
        <v>566</v>
      </c>
      <c r="J375" s="18" t="s">
        <v>20</v>
      </c>
      <c r="K375" s="18">
        <v>0</v>
      </c>
      <c r="L375" s="18" t="s">
        <v>1732</v>
      </c>
      <c r="M375" s="9" t="str" cm="1">
        <f t="array" ref="M375">_xlfn.LET(_xlpm.Major,I375,_xlpm.CleanMajor,TRIM(SUBSTITUTE(SUBSTITUTE(SUBSTITUTE(SUBSTITUTE(SUBSTITUTE(SUBSTITUTE(_xlpm.Major,"Indstrl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376" spans="1:13" hidden="1" x14ac:dyDescent="0.75">
      <c r="A376" s="24">
        <v>78488018</v>
      </c>
      <c r="B376" s="25" t="s">
        <v>336</v>
      </c>
      <c r="C376" s="25" t="s">
        <v>1051</v>
      </c>
      <c r="D376" s="25" t="s">
        <v>1052</v>
      </c>
      <c r="E376" s="25" t="s">
        <v>14</v>
      </c>
      <c r="F376" s="26">
        <v>45918.567361111112</v>
      </c>
      <c r="G376" s="26">
        <v>45938.628472222219</v>
      </c>
      <c r="H376" s="25">
        <v>762930</v>
      </c>
      <c r="I376" s="25" t="s">
        <v>163</v>
      </c>
      <c r="J376" s="25" t="s">
        <v>32</v>
      </c>
      <c r="K376" s="25">
        <v>0</v>
      </c>
      <c r="L376" s="25" t="s">
        <v>1732</v>
      </c>
      <c r="M376" s="9" t="str" cm="1">
        <f t="array" ref="M376">_xlfn.LET(_xlpm.Major,I376,_xlpm.CleanMajor,TRIM(SUBSTITUTE(SUBSTITUTE(SUBSTITUTE(SUBSTITUTE(SUBSTITUTE(SUBSTITUTE(_xlpm.Major,"Indstrl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77" spans="1:13" hidden="1" x14ac:dyDescent="0.75">
      <c r="A377" s="22">
        <v>78489824</v>
      </c>
      <c r="B377" s="18" t="s">
        <v>342</v>
      </c>
      <c r="C377" s="18" t="s">
        <v>1053</v>
      </c>
      <c r="D377" s="18" t="s">
        <v>1054</v>
      </c>
      <c r="E377" s="18" t="s">
        <v>14</v>
      </c>
      <c r="F377" s="23">
        <v>45918.582638888889</v>
      </c>
      <c r="G377" s="23">
        <v>45938.625</v>
      </c>
      <c r="H377" s="18">
        <v>774251</v>
      </c>
      <c r="I377" s="18" t="s">
        <v>163</v>
      </c>
      <c r="J377" s="18" t="s">
        <v>20</v>
      </c>
      <c r="K377" s="18">
        <v>0</v>
      </c>
      <c r="L377" s="18" t="s">
        <v>1732</v>
      </c>
      <c r="M377" s="9" t="str" cm="1">
        <f t="array" ref="M377">_xlfn.LET(_xlpm.Major,I377,_xlpm.CleanMajor,TRIM(SUBSTITUTE(SUBSTITUTE(SUBSTITUTE(SUBSTITUTE(SUBSTITUTE(SUBSTITUTE(_xlpm.Major,"Indstrl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78" spans="1:13" x14ac:dyDescent="0.75">
      <c r="A378" s="24">
        <v>78490890</v>
      </c>
      <c r="B378" s="25" t="s">
        <v>996</v>
      </c>
      <c r="C378" s="25" t="s">
        <v>1055</v>
      </c>
      <c r="D378" s="25" t="s">
        <v>1056</v>
      </c>
      <c r="E378" s="25" t="s">
        <v>14</v>
      </c>
      <c r="F378" s="26">
        <v>45918.59097222222</v>
      </c>
      <c r="G378" s="26"/>
      <c r="H378" s="25">
        <v>740566</v>
      </c>
      <c r="I378" s="25" t="s">
        <v>809</v>
      </c>
      <c r="J378" s="25" t="s">
        <v>20</v>
      </c>
      <c r="K378" s="25">
        <v>0</v>
      </c>
      <c r="L378" s="25" t="s">
        <v>1732</v>
      </c>
      <c r="M378" s="9" t="str" cm="1">
        <f t="array" ref="M378">_xlfn.LET(_xlpm.Major,I378,_xlpm.CleanMajor,TRIM(SUBSTITUTE(SUBSTITUTE(SUBSTITUTE(SUBSTITUTE(SUBSTITUTE(SUBSTITUTE(_xlpm.Major,"Indstrl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79" spans="1:13" x14ac:dyDescent="0.75">
      <c r="A379" s="22">
        <v>78497489</v>
      </c>
      <c r="B379" s="18" t="s">
        <v>1057</v>
      </c>
      <c r="C379" s="18" t="s">
        <v>1058</v>
      </c>
      <c r="D379" s="18" t="s">
        <v>1059</v>
      </c>
      <c r="E379" s="18" t="s">
        <v>14</v>
      </c>
      <c r="F379" s="23">
        <v>45918.660416666666</v>
      </c>
      <c r="G379" s="23"/>
      <c r="H379" s="18">
        <v>762370</v>
      </c>
      <c r="I379" s="18" t="s">
        <v>163</v>
      </c>
      <c r="J379" s="18" t="s">
        <v>32</v>
      </c>
      <c r="K379" s="18">
        <v>0</v>
      </c>
      <c r="L379" s="18" t="s">
        <v>1732</v>
      </c>
      <c r="M379" s="9" t="str" cm="1">
        <f t="array" ref="M379">_xlfn.LET(_xlpm.Major,I379,_xlpm.CleanMajor,TRIM(SUBSTITUTE(SUBSTITUTE(SUBSTITUTE(SUBSTITUTE(SUBSTITUTE(SUBSTITUTE(_xlpm.Major,"Indstrl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80" spans="1:13" x14ac:dyDescent="0.75">
      <c r="A380" s="24">
        <v>78498266</v>
      </c>
      <c r="B380" s="25" t="s">
        <v>1060</v>
      </c>
      <c r="C380" s="25" t="s">
        <v>1061</v>
      </c>
      <c r="D380" s="25" t="s">
        <v>1062</v>
      </c>
      <c r="E380" s="25" t="s">
        <v>14</v>
      </c>
      <c r="F380" s="26">
        <v>45918.670138888891</v>
      </c>
      <c r="G380" s="26"/>
      <c r="H380" s="25">
        <v>805589</v>
      </c>
      <c r="I380" s="25" t="s">
        <v>206</v>
      </c>
      <c r="J380" s="25" t="s">
        <v>126</v>
      </c>
      <c r="K380" s="25">
        <v>0</v>
      </c>
      <c r="L380" s="25" t="s">
        <v>1732</v>
      </c>
      <c r="M380" s="9" t="str" cm="1">
        <f t="array" ref="M380">_xlfn.LET(_xlpm.Major,I380,_xlpm.CleanMajor,TRIM(SUBSTITUTE(SUBSTITUTE(SUBSTITUTE(SUBSTITUTE(SUBSTITUTE(SUBSTITUTE(_xlpm.Major,"Indstrl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81" spans="1:13" hidden="1" x14ac:dyDescent="0.75">
      <c r="A381" s="22">
        <v>78498645</v>
      </c>
      <c r="B381" s="18" t="s">
        <v>392</v>
      </c>
      <c r="C381" s="18" t="s">
        <v>1063</v>
      </c>
      <c r="D381" s="18" t="s">
        <v>1064</v>
      </c>
      <c r="E381" s="18" t="s">
        <v>14</v>
      </c>
      <c r="F381" s="23">
        <v>45918.676388888889</v>
      </c>
      <c r="G381" s="23">
        <v>45938.664583333331</v>
      </c>
      <c r="H381" s="18">
        <v>782008</v>
      </c>
      <c r="I381" s="18" t="s">
        <v>163</v>
      </c>
      <c r="J381" s="18" t="s">
        <v>20</v>
      </c>
      <c r="K381" s="18">
        <v>0</v>
      </c>
      <c r="L381" s="18" t="s">
        <v>1732</v>
      </c>
      <c r="M381" s="9" t="str" cm="1">
        <f t="array" ref="M381">_xlfn.LET(_xlpm.Major,I381,_xlpm.CleanMajor,TRIM(SUBSTITUTE(SUBSTITUTE(SUBSTITUTE(SUBSTITUTE(SUBSTITUTE(SUBSTITUTE(_xlpm.Major,"Indstrl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82" spans="1:13" x14ac:dyDescent="0.75">
      <c r="A382" s="24">
        <v>78542119</v>
      </c>
      <c r="B382" s="25" t="s">
        <v>1065</v>
      </c>
      <c r="C382" s="25" t="s">
        <v>1066</v>
      </c>
      <c r="D382" s="25" t="s">
        <v>1067</v>
      </c>
      <c r="E382" s="25" t="s">
        <v>14</v>
      </c>
      <c r="F382" s="26">
        <v>45919.643055555556</v>
      </c>
      <c r="G382" s="26"/>
      <c r="H382" s="25">
        <v>739388</v>
      </c>
      <c r="I382" s="25" t="s">
        <v>828</v>
      </c>
      <c r="J382" s="25" t="s">
        <v>32</v>
      </c>
      <c r="K382" s="25">
        <v>0</v>
      </c>
      <c r="L382" s="25" t="s">
        <v>1732</v>
      </c>
      <c r="M382" s="9" t="str" cm="1">
        <f t="array" ref="M382">_xlfn.LET(_xlpm.Major,I382,_xlpm.CleanMajor,TRIM(SUBSTITUTE(SUBSTITUTE(SUBSTITUTE(SUBSTITUTE(SUBSTITUTE(SUBSTITUTE(_xlpm.Major,"Indstrl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83" spans="1:13" hidden="1" x14ac:dyDescent="0.75">
      <c r="A383" s="22">
        <v>78552481</v>
      </c>
      <c r="B383" s="18" t="s">
        <v>843</v>
      </c>
      <c r="C383" s="18" t="s">
        <v>1068</v>
      </c>
      <c r="D383" s="18" t="s">
        <v>1069</v>
      </c>
      <c r="E383" s="18" t="s">
        <v>14</v>
      </c>
      <c r="F383" s="23">
        <v>45920.62777777778</v>
      </c>
      <c r="G383" s="23">
        <v>45938.667361111111</v>
      </c>
      <c r="H383" s="18">
        <v>769840</v>
      </c>
      <c r="I383" s="18" t="s">
        <v>774</v>
      </c>
      <c r="J383" s="18" t="s">
        <v>20</v>
      </c>
      <c r="K383" s="18">
        <v>1</v>
      </c>
      <c r="L383" s="18" t="s">
        <v>1732</v>
      </c>
      <c r="M383" s="9" t="str" cm="1">
        <f t="array" ref="M383">_xlfn.LET(_xlpm.Major,I383,_xlpm.CleanMajor,TRIM(SUBSTITUTE(SUBSTITUTE(SUBSTITUTE(SUBSTITUTE(SUBSTITUTE(SUBSTITUTE(_xlpm.Major,"Indstrl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84" spans="1:13" hidden="1" x14ac:dyDescent="0.75">
      <c r="A384" s="24">
        <v>78561847</v>
      </c>
      <c r="B384" s="25" t="s">
        <v>996</v>
      </c>
      <c r="C384" s="25" t="s">
        <v>1070</v>
      </c>
      <c r="D384" s="25" t="s">
        <v>1071</v>
      </c>
      <c r="E384" s="25" t="s">
        <v>14</v>
      </c>
      <c r="F384" s="26">
        <v>45921.573611111111</v>
      </c>
      <c r="G384" s="26">
        <v>45938.716666666667</v>
      </c>
      <c r="H384" s="25">
        <v>762223</v>
      </c>
      <c r="I384" s="25" t="s">
        <v>206</v>
      </c>
      <c r="J384" s="25" t="s">
        <v>32</v>
      </c>
      <c r="K384" s="25">
        <v>0</v>
      </c>
      <c r="L384" s="25" t="s">
        <v>1732</v>
      </c>
      <c r="M384" s="9" t="str" cm="1">
        <f t="array" ref="M384">_xlfn.LET(_xlpm.Major,I384,_xlpm.CleanMajor,TRIM(SUBSTITUTE(SUBSTITUTE(SUBSTITUTE(SUBSTITUTE(SUBSTITUTE(SUBSTITUTE(_xlpm.Major,"Indstrl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85" spans="1:13" hidden="1" x14ac:dyDescent="0.75">
      <c r="A385" s="22">
        <v>78573410</v>
      </c>
      <c r="B385" s="18" t="s">
        <v>1072</v>
      </c>
      <c r="C385" s="18" t="s">
        <v>1073</v>
      </c>
      <c r="D385" s="18" t="s">
        <v>1074</v>
      </c>
      <c r="E385" s="18" t="s">
        <v>14</v>
      </c>
      <c r="F385" s="23">
        <v>45922.0625</v>
      </c>
      <c r="G385" s="23">
        <v>45938.665277777778</v>
      </c>
      <c r="H385" s="18">
        <v>774123</v>
      </c>
      <c r="I385" s="18" t="s">
        <v>763</v>
      </c>
      <c r="J385" s="18" t="s">
        <v>20</v>
      </c>
      <c r="K385" s="18">
        <v>0</v>
      </c>
      <c r="L385" s="18" t="s">
        <v>1732</v>
      </c>
      <c r="M385" s="9" t="str" cm="1">
        <f t="array" ref="M385">_xlfn.LET(_xlpm.Major,I385,_xlpm.CleanMajor,TRIM(SUBSTITUTE(SUBSTITUTE(SUBSTITUTE(SUBSTITUTE(SUBSTITUTE(SUBSTITUTE(_xlpm.Major,"Indstrl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86" spans="1:13" hidden="1" x14ac:dyDescent="0.75">
      <c r="A386" s="24">
        <v>78583366</v>
      </c>
      <c r="B386" s="25" t="s">
        <v>849</v>
      </c>
      <c r="C386" s="25" t="s">
        <v>1075</v>
      </c>
      <c r="D386" s="25" t="s">
        <v>1076</v>
      </c>
      <c r="E386" s="25" t="s">
        <v>14</v>
      </c>
      <c r="F386" s="26">
        <v>45922.345833333333</v>
      </c>
      <c r="G386" s="26">
        <v>45938.63958333333</v>
      </c>
      <c r="H386" s="25">
        <v>774655</v>
      </c>
      <c r="I386" s="25" t="s">
        <v>774</v>
      </c>
      <c r="J386" s="25" t="s">
        <v>32</v>
      </c>
      <c r="K386" s="25">
        <v>0</v>
      </c>
      <c r="L386" s="25" t="s">
        <v>1732</v>
      </c>
      <c r="M386" s="9" t="str" cm="1">
        <f t="array" ref="M386">_xlfn.LET(_xlpm.Major,I386,_xlpm.CleanMajor,TRIM(SUBSTITUTE(SUBSTITUTE(SUBSTITUTE(SUBSTITUTE(SUBSTITUTE(SUBSTITUTE(_xlpm.Major,"Indstrl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87" spans="1:13" hidden="1" x14ac:dyDescent="0.75">
      <c r="A387" s="22">
        <v>78618728</v>
      </c>
      <c r="B387" s="18" t="s">
        <v>1077</v>
      </c>
      <c r="C387" s="18" t="s">
        <v>1078</v>
      </c>
      <c r="D387" s="18" t="s">
        <v>1079</v>
      </c>
      <c r="E387" s="18" t="s">
        <v>14</v>
      </c>
      <c r="F387" s="23">
        <v>45922.576388888891</v>
      </c>
      <c r="G387" s="23">
        <v>45938.629861111112</v>
      </c>
      <c r="H387" s="18">
        <v>805914</v>
      </c>
      <c r="I387" s="18" t="s">
        <v>828</v>
      </c>
      <c r="J387" s="18" t="s">
        <v>126</v>
      </c>
      <c r="K387" s="18">
        <v>0</v>
      </c>
      <c r="L387" s="18" t="s">
        <v>1732</v>
      </c>
      <c r="M387" s="9" t="str" cm="1">
        <f t="array" ref="M387">_xlfn.LET(_xlpm.Major,I387,_xlpm.CleanMajor,TRIM(SUBSTITUTE(SUBSTITUTE(SUBSTITUTE(SUBSTITUTE(SUBSTITUTE(SUBSTITUTE(_xlpm.Major,"Indstrl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88" spans="1:13" hidden="1" x14ac:dyDescent="0.75">
      <c r="A388" s="24">
        <v>78630899</v>
      </c>
      <c r="B388" s="25" t="s">
        <v>714</v>
      </c>
      <c r="C388" s="25" t="s">
        <v>1080</v>
      </c>
      <c r="D388" s="25" t="s">
        <v>1081</v>
      </c>
      <c r="E388" s="25" t="s">
        <v>14</v>
      </c>
      <c r="F388" s="26">
        <v>45922.756249999999</v>
      </c>
      <c r="G388" s="26">
        <v>45938.643055555556</v>
      </c>
      <c r="H388" s="25">
        <v>780630</v>
      </c>
      <c r="I388" s="25" t="s">
        <v>206</v>
      </c>
      <c r="J388" s="25" t="s">
        <v>32</v>
      </c>
      <c r="K388" s="25">
        <v>0</v>
      </c>
      <c r="L388" s="25" t="s">
        <v>1732</v>
      </c>
      <c r="M388" s="9" t="str" cm="1">
        <f t="array" ref="M388">_xlfn.LET(_xlpm.Major,I388,_xlpm.CleanMajor,TRIM(SUBSTITUTE(SUBSTITUTE(SUBSTITUTE(SUBSTITUTE(SUBSTITUTE(SUBSTITUTE(_xlpm.Major,"Indstrl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89" spans="1:13" x14ac:dyDescent="0.75">
      <c r="A389" s="22">
        <v>78659274</v>
      </c>
      <c r="B389" s="18" t="s">
        <v>1082</v>
      </c>
      <c r="C389" s="18" t="s">
        <v>880</v>
      </c>
      <c r="D389" s="18" t="s">
        <v>1083</v>
      </c>
      <c r="E389" s="18" t="s">
        <v>14</v>
      </c>
      <c r="F389" s="23">
        <v>45923.402083333334</v>
      </c>
      <c r="G389" s="23"/>
      <c r="H389" s="18">
        <v>810625</v>
      </c>
      <c r="I389" s="18" t="s">
        <v>809</v>
      </c>
      <c r="J389" s="18" t="s">
        <v>126</v>
      </c>
      <c r="K389" s="18">
        <v>0</v>
      </c>
      <c r="L389" s="18" t="s">
        <v>1732</v>
      </c>
      <c r="M389" s="9" t="str" cm="1">
        <f t="array" ref="M389">_xlfn.LET(_xlpm.Major,I389,_xlpm.CleanMajor,TRIM(SUBSTITUTE(SUBSTITUTE(SUBSTITUTE(SUBSTITUTE(SUBSTITUTE(SUBSTITUTE(_xlpm.Major,"Indstrl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90" spans="1:13" x14ac:dyDescent="0.75">
      <c r="A390" s="24">
        <v>78659455</v>
      </c>
      <c r="B390" s="25" t="s">
        <v>41</v>
      </c>
      <c r="C390" s="25" t="s">
        <v>227</v>
      </c>
      <c r="D390" s="25" t="s">
        <v>228</v>
      </c>
      <c r="E390" s="25" t="s">
        <v>14</v>
      </c>
      <c r="F390" s="26">
        <v>45923.402777777781</v>
      </c>
      <c r="G390" s="26"/>
      <c r="H390" s="25">
        <v>742666</v>
      </c>
      <c r="I390" s="25" t="s">
        <v>166</v>
      </c>
      <c r="J390" s="25" t="s">
        <v>20</v>
      </c>
      <c r="K390" s="25">
        <v>0</v>
      </c>
      <c r="L390" s="25" t="s">
        <v>1732</v>
      </c>
      <c r="M390" s="9" t="str" cm="1">
        <f t="array" ref="M390">_xlfn.LET(_xlpm.Major,I390,_xlpm.CleanMajor,TRIM(SUBSTITUTE(SUBSTITUTE(SUBSTITUTE(SUBSTITUTE(SUBSTITUTE(SUBSTITUTE(_xlpm.Major,"Indstrl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391" spans="1:13" hidden="1" x14ac:dyDescent="0.75">
      <c r="A391" s="22">
        <v>78691539</v>
      </c>
      <c r="B391" s="18" t="s">
        <v>1084</v>
      </c>
      <c r="C391" s="18" t="s">
        <v>1085</v>
      </c>
      <c r="D391" s="18" t="s">
        <v>1086</v>
      </c>
      <c r="E391" s="18" t="s">
        <v>14</v>
      </c>
      <c r="F391" s="23">
        <v>45923.612500000003</v>
      </c>
      <c r="G391" s="23">
        <v>45938.628472222219</v>
      </c>
      <c r="H391" s="18">
        <v>760245</v>
      </c>
      <c r="I391" s="18" t="s">
        <v>471</v>
      </c>
      <c r="J391" s="18" t="s">
        <v>32</v>
      </c>
      <c r="K391" s="18">
        <v>1</v>
      </c>
      <c r="L391" s="18" t="s">
        <v>1732</v>
      </c>
      <c r="M391" s="9" t="str" cm="1">
        <f t="array" ref="M391">_xlfn.LET(_xlpm.Major,I391,_xlpm.CleanMajor,TRIM(SUBSTITUTE(SUBSTITUTE(SUBSTITUTE(SUBSTITUTE(SUBSTITUTE(SUBSTITUTE(_xlpm.Major,"Indstrl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392" spans="1:13" hidden="1" x14ac:dyDescent="0.75">
      <c r="A392" s="24">
        <v>78693380</v>
      </c>
      <c r="B392" s="25" t="s">
        <v>1087</v>
      </c>
      <c r="C392" s="25" t="s">
        <v>1088</v>
      </c>
      <c r="D392" s="25" t="s">
        <v>1089</v>
      </c>
      <c r="E392" s="25" t="s">
        <v>14</v>
      </c>
      <c r="F392" s="26">
        <v>45923.631944444445</v>
      </c>
      <c r="G392" s="26">
        <v>45938.673611111109</v>
      </c>
      <c r="H392" s="25">
        <v>758410</v>
      </c>
      <c r="I392" s="25" t="s">
        <v>163</v>
      </c>
      <c r="J392" s="25" t="s">
        <v>20</v>
      </c>
      <c r="K392" s="25">
        <v>0</v>
      </c>
      <c r="L392" s="25" t="s">
        <v>1732</v>
      </c>
      <c r="M392" s="9" t="str" cm="1">
        <f t="array" ref="M392">_xlfn.LET(_xlpm.Major,I392,_xlpm.CleanMajor,TRIM(SUBSTITUTE(SUBSTITUTE(SUBSTITUTE(SUBSTITUTE(SUBSTITUTE(SUBSTITUTE(_xlpm.Major,"Indstrl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93" spans="1:13" x14ac:dyDescent="0.75">
      <c r="A393" s="22">
        <v>78697389</v>
      </c>
      <c r="B393" s="18" t="s">
        <v>921</v>
      </c>
      <c r="C393" s="18" t="s">
        <v>1090</v>
      </c>
      <c r="D393" s="18" t="s">
        <v>1091</v>
      </c>
      <c r="E393" s="18" t="s">
        <v>14</v>
      </c>
      <c r="F393" s="23">
        <v>45923.693749999999</v>
      </c>
      <c r="G393" s="23"/>
      <c r="H393" s="18">
        <v>813035</v>
      </c>
      <c r="I393" s="18" t="s">
        <v>809</v>
      </c>
      <c r="J393" s="18" t="s">
        <v>32</v>
      </c>
      <c r="K393" s="18">
        <v>0</v>
      </c>
      <c r="L393" s="18" t="s">
        <v>1732</v>
      </c>
      <c r="M393" s="9" t="str" cm="1">
        <f t="array" ref="M393">_xlfn.LET(_xlpm.Major,I393,_xlpm.CleanMajor,TRIM(SUBSTITUTE(SUBSTITUTE(SUBSTITUTE(SUBSTITUTE(SUBSTITUTE(SUBSTITUTE(_xlpm.Major,"Indstrl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94" spans="1:13" hidden="1" x14ac:dyDescent="0.75">
      <c r="A394" s="24">
        <v>78706632</v>
      </c>
      <c r="B394" s="25" t="s">
        <v>919</v>
      </c>
      <c r="C394" s="25" t="s">
        <v>52</v>
      </c>
      <c r="D394" s="25" t="s">
        <v>1092</v>
      </c>
      <c r="E394" s="25" t="s">
        <v>14</v>
      </c>
      <c r="F394" s="26">
        <v>45923.945138888892</v>
      </c>
      <c r="G394" s="26">
        <v>45938.625</v>
      </c>
      <c r="H394" s="25">
        <v>788696</v>
      </c>
      <c r="I394" s="25" t="s">
        <v>774</v>
      </c>
      <c r="J394" s="25" t="s">
        <v>50</v>
      </c>
      <c r="K394" s="25">
        <v>0</v>
      </c>
      <c r="L394" s="25" t="s">
        <v>1732</v>
      </c>
      <c r="M394" s="9" t="str" cm="1">
        <f t="array" ref="M394">_xlfn.LET(_xlpm.Major,I394,_xlpm.CleanMajor,TRIM(SUBSTITUTE(SUBSTITUTE(SUBSTITUTE(SUBSTITUTE(SUBSTITUTE(SUBSTITUTE(_xlpm.Major,"Indstrl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95" spans="1:13" hidden="1" x14ac:dyDescent="0.75">
      <c r="A395" s="22">
        <v>78707974</v>
      </c>
      <c r="B395" s="18" t="s">
        <v>67</v>
      </c>
      <c r="C395" s="18" t="s">
        <v>990</v>
      </c>
      <c r="D395" s="18" t="s">
        <v>1093</v>
      </c>
      <c r="E395" s="18" t="s">
        <v>14</v>
      </c>
      <c r="F395" s="23">
        <v>45924.1</v>
      </c>
      <c r="G395" s="23">
        <v>45938.659722222219</v>
      </c>
      <c r="H395" s="18">
        <v>785406</v>
      </c>
      <c r="I395" s="18" t="s">
        <v>206</v>
      </c>
      <c r="J395" s="18" t="s">
        <v>20</v>
      </c>
      <c r="K395" s="18">
        <v>0</v>
      </c>
      <c r="L395" s="18" t="s">
        <v>1732</v>
      </c>
      <c r="M395" s="9" t="str" cm="1">
        <f t="array" ref="M395">_xlfn.LET(_xlpm.Major,I395,_xlpm.CleanMajor,TRIM(SUBSTITUTE(SUBSTITUTE(SUBSTITUTE(SUBSTITUTE(SUBSTITUTE(SUBSTITUTE(_xlpm.Major,"Indstrl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96" spans="1:13" hidden="1" x14ac:dyDescent="0.75">
      <c r="A396" s="24">
        <v>78764904</v>
      </c>
      <c r="B396" s="25" t="s">
        <v>1094</v>
      </c>
      <c r="C396" s="25" t="s">
        <v>1095</v>
      </c>
      <c r="D396" s="25" t="s">
        <v>1096</v>
      </c>
      <c r="E396" s="25" t="s">
        <v>14</v>
      </c>
      <c r="F396" s="26">
        <v>45924.522916666669</v>
      </c>
      <c r="G396" s="26">
        <v>45938.625694444447</v>
      </c>
      <c r="H396" s="25">
        <v>777613</v>
      </c>
      <c r="I396" s="25" t="s">
        <v>566</v>
      </c>
      <c r="J396" s="25" t="s">
        <v>50</v>
      </c>
      <c r="K396" s="25">
        <v>0</v>
      </c>
      <c r="L396" s="25" t="s">
        <v>1732</v>
      </c>
      <c r="M396" s="9" t="str" cm="1">
        <f t="array" ref="M396">_xlfn.LET(_xlpm.Major,I396,_xlpm.CleanMajor,TRIM(SUBSTITUTE(SUBSTITUTE(SUBSTITUTE(SUBSTITUTE(SUBSTITUTE(SUBSTITUTE(_xlpm.Major,"Indstrl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397" spans="1:13" hidden="1" x14ac:dyDescent="0.75">
      <c r="A397" s="22">
        <v>78787761</v>
      </c>
      <c r="B397" s="18" t="s">
        <v>710</v>
      </c>
      <c r="C397" s="18" t="s">
        <v>711</v>
      </c>
      <c r="D397" s="18" t="s">
        <v>712</v>
      </c>
      <c r="E397" s="18" t="s">
        <v>14</v>
      </c>
      <c r="F397" s="23">
        <v>45924.73541666667</v>
      </c>
      <c r="G397" s="23">
        <v>45938.671527777777</v>
      </c>
      <c r="H397" s="18">
        <v>786576</v>
      </c>
      <c r="I397" s="18" t="s">
        <v>163</v>
      </c>
      <c r="J397" s="18" t="s">
        <v>50</v>
      </c>
      <c r="K397" s="18">
        <v>0</v>
      </c>
      <c r="L397" s="18" t="s">
        <v>1732</v>
      </c>
      <c r="M397" s="9" t="str" cm="1">
        <f t="array" ref="M397">_xlfn.LET(_xlpm.Major,I397,_xlpm.CleanMajor,TRIM(SUBSTITUTE(SUBSTITUTE(SUBSTITUTE(SUBSTITUTE(SUBSTITUTE(SUBSTITUTE(_xlpm.Major,"Indstrl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398" spans="1:13" hidden="1" x14ac:dyDescent="0.75">
      <c r="A398" s="24">
        <v>78790826</v>
      </c>
      <c r="B398" s="25" t="s">
        <v>48</v>
      </c>
      <c r="C398" s="25" t="s">
        <v>1097</v>
      </c>
      <c r="D398" s="25" t="s">
        <v>1098</v>
      </c>
      <c r="E398" s="25" t="s">
        <v>14</v>
      </c>
      <c r="F398" s="26">
        <v>45924.814583333333</v>
      </c>
      <c r="G398" s="26">
        <v>45938.659722222219</v>
      </c>
      <c r="H398" s="25">
        <v>788478</v>
      </c>
      <c r="I398" s="25" t="s">
        <v>1099</v>
      </c>
      <c r="J398" s="25" t="s">
        <v>20</v>
      </c>
      <c r="K398" s="25">
        <v>0</v>
      </c>
      <c r="L398" s="25" t="s">
        <v>1732</v>
      </c>
      <c r="M398" s="9" t="str" cm="1">
        <f t="array" ref="M398">_xlfn.LET(_xlpm.Major,I398,_xlpm.CleanMajor,TRIM(SUBSTITUTE(SUBSTITUTE(SUBSTITUTE(SUBSTITUTE(SUBSTITUTE(SUBSTITUTE(_xlpm.Major,"Indstrl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399" spans="1:13" hidden="1" x14ac:dyDescent="0.75">
      <c r="A399" s="22">
        <v>78807607</v>
      </c>
      <c r="B399" s="18" t="s">
        <v>1100</v>
      </c>
      <c r="C399" s="18" t="s">
        <v>1101</v>
      </c>
      <c r="D399" s="18" t="s">
        <v>1102</v>
      </c>
      <c r="E399" s="18" t="s">
        <v>14</v>
      </c>
      <c r="F399" s="23">
        <v>45925.349305555559</v>
      </c>
      <c r="G399" s="23">
        <v>45938.62777777778</v>
      </c>
      <c r="H399" s="18">
        <v>810546</v>
      </c>
      <c r="I399" s="18" t="s">
        <v>206</v>
      </c>
      <c r="J399" s="18" t="s">
        <v>32</v>
      </c>
      <c r="K399" s="18">
        <v>0</v>
      </c>
      <c r="L399" s="18" t="s">
        <v>1732</v>
      </c>
      <c r="M399" s="9" t="str" cm="1">
        <f t="array" ref="M399">_xlfn.LET(_xlpm.Major,I399,_xlpm.CleanMajor,TRIM(SUBSTITUTE(SUBSTITUTE(SUBSTITUTE(SUBSTITUTE(SUBSTITUTE(SUBSTITUTE(_xlpm.Major,"Indstrl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00" spans="1:13" hidden="1" x14ac:dyDescent="0.75">
      <c r="A400" s="24">
        <v>78807701</v>
      </c>
      <c r="B400" s="25" t="s">
        <v>1103</v>
      </c>
      <c r="C400" s="25" t="s">
        <v>1104</v>
      </c>
      <c r="D400" s="25" t="s">
        <v>1105</v>
      </c>
      <c r="E400" s="25" t="s">
        <v>14</v>
      </c>
      <c r="F400" s="26">
        <v>45925.349305555559</v>
      </c>
      <c r="G400" s="26">
        <v>45938.62777777778</v>
      </c>
      <c r="H400" s="25">
        <v>810553</v>
      </c>
      <c r="I400" s="25" t="s">
        <v>206</v>
      </c>
      <c r="J400" s="25" t="s">
        <v>20</v>
      </c>
      <c r="K400" s="25">
        <v>0</v>
      </c>
      <c r="L400" s="25" t="s">
        <v>1732</v>
      </c>
      <c r="M400" s="9" t="str" cm="1">
        <f t="array" ref="M400">_xlfn.LET(_xlpm.Major,I400,_xlpm.CleanMajor,TRIM(SUBSTITUTE(SUBSTITUTE(SUBSTITUTE(SUBSTITUTE(SUBSTITUTE(SUBSTITUTE(_xlpm.Major,"Indstrl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01" spans="1:13" hidden="1" x14ac:dyDescent="0.75">
      <c r="A401" s="22">
        <v>78820558</v>
      </c>
      <c r="B401" s="18" t="s">
        <v>1106</v>
      </c>
      <c r="C401" s="18" t="s">
        <v>1107</v>
      </c>
      <c r="D401" s="18" t="s">
        <v>1108</v>
      </c>
      <c r="E401" s="18" t="s">
        <v>14</v>
      </c>
      <c r="F401" s="23">
        <v>45925.402083333334</v>
      </c>
      <c r="G401" s="23">
        <v>45938.713888888888</v>
      </c>
      <c r="H401" s="18">
        <v>802823</v>
      </c>
      <c r="I401" s="18" t="s">
        <v>206</v>
      </c>
      <c r="J401" s="18" t="s">
        <v>50</v>
      </c>
      <c r="K401" s="18">
        <v>1</v>
      </c>
      <c r="L401" s="18" t="s">
        <v>1732</v>
      </c>
      <c r="M401" s="9" t="str" cm="1">
        <f t="array" ref="M401">_xlfn.LET(_xlpm.Major,I401,_xlpm.CleanMajor,TRIM(SUBSTITUTE(SUBSTITUTE(SUBSTITUTE(SUBSTITUTE(SUBSTITUTE(SUBSTITUTE(_xlpm.Major,"Indstrl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02" spans="1:13" x14ac:dyDescent="0.75">
      <c r="A402" s="24">
        <v>78822145</v>
      </c>
      <c r="B402" s="25" t="s">
        <v>1109</v>
      </c>
      <c r="C402" s="25" t="s">
        <v>1110</v>
      </c>
      <c r="D402" s="25" t="s">
        <v>1111</v>
      </c>
      <c r="E402" s="25" t="s">
        <v>14</v>
      </c>
      <c r="F402" s="26">
        <v>45925.409722222219</v>
      </c>
      <c r="G402" s="26"/>
      <c r="H402" s="25">
        <v>759292</v>
      </c>
      <c r="I402" s="25" t="s">
        <v>206</v>
      </c>
      <c r="J402" s="25" t="s">
        <v>32</v>
      </c>
      <c r="K402" s="25">
        <v>0</v>
      </c>
      <c r="L402" s="25" t="s">
        <v>1732</v>
      </c>
      <c r="M402" s="9" t="str" cm="1">
        <f t="array" ref="M402">_xlfn.LET(_xlpm.Major,I402,_xlpm.CleanMajor,TRIM(SUBSTITUTE(SUBSTITUTE(SUBSTITUTE(SUBSTITUTE(SUBSTITUTE(SUBSTITUTE(_xlpm.Major,"Indstrl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03" spans="1:13" hidden="1" x14ac:dyDescent="0.75">
      <c r="A403" s="22">
        <v>78822773</v>
      </c>
      <c r="B403" s="18" t="s">
        <v>1112</v>
      </c>
      <c r="C403" s="18" t="s">
        <v>1113</v>
      </c>
      <c r="D403" s="18" t="s">
        <v>1114</v>
      </c>
      <c r="E403" s="18" t="s">
        <v>14</v>
      </c>
      <c r="F403" s="23">
        <v>45925.411805555559</v>
      </c>
      <c r="G403" s="23">
        <v>45938.682638888888</v>
      </c>
      <c r="H403" s="18">
        <v>756986</v>
      </c>
      <c r="I403" s="18" t="s">
        <v>206</v>
      </c>
      <c r="J403" s="18" t="s">
        <v>32</v>
      </c>
      <c r="K403" s="18">
        <v>0</v>
      </c>
      <c r="L403" s="18" t="s">
        <v>1732</v>
      </c>
      <c r="M403" s="9" t="str" cm="1">
        <f t="array" ref="M403">_xlfn.LET(_xlpm.Major,I403,_xlpm.CleanMajor,TRIM(SUBSTITUTE(SUBSTITUTE(SUBSTITUTE(SUBSTITUTE(SUBSTITUTE(SUBSTITUTE(_xlpm.Major,"Indstrl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04" spans="1:13" hidden="1" x14ac:dyDescent="0.75">
      <c r="A404" s="24">
        <v>78833704</v>
      </c>
      <c r="B404" s="25" t="s">
        <v>449</v>
      </c>
      <c r="C404" s="25" t="s">
        <v>1115</v>
      </c>
      <c r="D404" s="25" t="s">
        <v>1116</v>
      </c>
      <c r="E404" s="25" t="s">
        <v>14</v>
      </c>
      <c r="F404" s="26">
        <v>45925.454861111109</v>
      </c>
      <c r="G404" s="26">
        <v>45938.67291666667</v>
      </c>
      <c r="H404" s="25">
        <v>781530</v>
      </c>
      <c r="I404" s="25" t="s">
        <v>809</v>
      </c>
      <c r="J404" s="25" t="s">
        <v>20</v>
      </c>
      <c r="K404" s="25">
        <v>0</v>
      </c>
      <c r="L404" s="25" t="s">
        <v>1732</v>
      </c>
      <c r="M404" s="9" t="str" cm="1">
        <f t="array" ref="M404">_xlfn.LET(_xlpm.Major,I404,_xlpm.CleanMajor,TRIM(SUBSTITUTE(SUBSTITUTE(SUBSTITUTE(SUBSTITUTE(SUBSTITUTE(SUBSTITUTE(_xlpm.Major,"Indstrl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05" spans="1:13" hidden="1" x14ac:dyDescent="0.75">
      <c r="A405" s="22">
        <v>78862162</v>
      </c>
      <c r="B405" s="18" t="s">
        <v>1117</v>
      </c>
      <c r="C405" s="18" t="s">
        <v>1118</v>
      </c>
      <c r="D405" s="18" t="s">
        <v>1119</v>
      </c>
      <c r="E405" s="18" t="s">
        <v>14</v>
      </c>
      <c r="F405" s="23">
        <v>45925.636805555558</v>
      </c>
      <c r="G405" s="23">
        <v>45938.638888888891</v>
      </c>
      <c r="H405" s="18">
        <v>766557</v>
      </c>
      <c r="I405" s="18" t="s">
        <v>566</v>
      </c>
      <c r="J405" s="18" t="s">
        <v>32</v>
      </c>
      <c r="K405" s="18">
        <v>0</v>
      </c>
      <c r="L405" s="18" t="s">
        <v>1732</v>
      </c>
      <c r="M405" s="9" t="str" cm="1">
        <f t="array" ref="M405">_xlfn.LET(_xlpm.Major,I405,_xlpm.CleanMajor,TRIM(SUBSTITUTE(SUBSTITUTE(SUBSTITUTE(SUBSTITUTE(SUBSTITUTE(SUBSTITUTE(_xlpm.Major,"Indstrl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406" spans="1:13" hidden="1" x14ac:dyDescent="0.75">
      <c r="A406" s="24">
        <v>78866440</v>
      </c>
      <c r="B406" s="25" t="s">
        <v>1120</v>
      </c>
      <c r="C406" s="25" t="s">
        <v>880</v>
      </c>
      <c r="D406" s="25" t="s">
        <v>1121</v>
      </c>
      <c r="E406" s="25" t="s">
        <v>14</v>
      </c>
      <c r="F406" s="26">
        <v>45925.694444444445</v>
      </c>
      <c r="G406" s="26">
        <v>45938.668055555558</v>
      </c>
      <c r="H406" s="25">
        <v>785546</v>
      </c>
      <c r="I406" s="25" t="s">
        <v>809</v>
      </c>
      <c r="J406" s="25" t="s">
        <v>50</v>
      </c>
      <c r="K406" s="25">
        <v>0</v>
      </c>
      <c r="L406" s="25" t="s">
        <v>1732</v>
      </c>
      <c r="M406" s="9" t="str" cm="1">
        <f t="array" ref="M406">_xlfn.LET(_xlpm.Major,I406,_xlpm.CleanMajor,TRIM(SUBSTITUTE(SUBSTITUTE(SUBSTITUTE(SUBSTITUTE(SUBSTITUTE(SUBSTITUTE(_xlpm.Major,"Indstrl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07" spans="1:13" hidden="1" x14ac:dyDescent="0.75">
      <c r="A407" s="22">
        <v>78873464</v>
      </c>
      <c r="B407" s="18" t="s">
        <v>788</v>
      </c>
      <c r="C407" s="18" t="s">
        <v>1122</v>
      </c>
      <c r="D407" s="18" t="s">
        <v>1123</v>
      </c>
      <c r="E407" s="18" t="s">
        <v>14</v>
      </c>
      <c r="F407" s="23">
        <v>45925.932638888888</v>
      </c>
      <c r="G407" s="23">
        <v>45938.625694444447</v>
      </c>
      <c r="H407" s="18">
        <v>772668</v>
      </c>
      <c r="I407" s="18" t="s">
        <v>163</v>
      </c>
      <c r="J407" s="18" t="s">
        <v>20</v>
      </c>
      <c r="K407" s="18">
        <v>0</v>
      </c>
      <c r="L407" s="18" t="s">
        <v>1732</v>
      </c>
      <c r="M407" s="9" t="str" cm="1">
        <f t="array" ref="M407">_xlfn.LET(_xlpm.Major,I407,_xlpm.CleanMajor,TRIM(SUBSTITUTE(SUBSTITUTE(SUBSTITUTE(SUBSTITUTE(SUBSTITUTE(SUBSTITUTE(_xlpm.Major,"Indstrl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08" spans="1:13" hidden="1" x14ac:dyDescent="0.75">
      <c r="A408" s="24">
        <v>78874191</v>
      </c>
      <c r="B408" s="25" t="s">
        <v>1124</v>
      </c>
      <c r="C408" s="25" t="s">
        <v>1125</v>
      </c>
      <c r="D408" s="25" t="s">
        <v>1126</v>
      </c>
      <c r="E408" s="25" t="s">
        <v>14</v>
      </c>
      <c r="F408" s="26">
        <v>45926.006944444445</v>
      </c>
      <c r="G408" s="26">
        <v>45938.68472222222</v>
      </c>
      <c r="H408" s="25">
        <v>799998</v>
      </c>
      <c r="I408" s="25" t="s">
        <v>774</v>
      </c>
      <c r="J408" s="25" t="s">
        <v>20</v>
      </c>
      <c r="K408" s="25">
        <v>0</v>
      </c>
      <c r="L408" s="25" t="s">
        <v>1732</v>
      </c>
      <c r="M408" s="9" t="str" cm="1">
        <f t="array" ref="M408">_xlfn.LET(_xlpm.Major,I408,_xlpm.CleanMajor,TRIM(SUBSTITUTE(SUBSTITUTE(SUBSTITUTE(SUBSTITUTE(SUBSTITUTE(SUBSTITUTE(_xlpm.Major,"Indstrl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09" spans="1:13" hidden="1" x14ac:dyDescent="0.75">
      <c r="A409" s="22">
        <v>78892636</v>
      </c>
      <c r="B409" s="18" t="s">
        <v>484</v>
      </c>
      <c r="C409" s="18" t="s">
        <v>1127</v>
      </c>
      <c r="D409" s="18" t="s">
        <v>1128</v>
      </c>
      <c r="E409" s="18" t="s">
        <v>14</v>
      </c>
      <c r="F409" s="23">
        <v>45926.465277777781</v>
      </c>
      <c r="G409" s="23">
        <v>45938.662499999999</v>
      </c>
      <c r="H409" s="18">
        <v>779162</v>
      </c>
      <c r="I409" s="18" t="s">
        <v>809</v>
      </c>
      <c r="J409" s="18" t="s">
        <v>20</v>
      </c>
      <c r="K409" s="18">
        <v>0</v>
      </c>
      <c r="L409" s="18" t="s">
        <v>1732</v>
      </c>
      <c r="M409" s="9" t="str" cm="1">
        <f t="array" ref="M409">_xlfn.LET(_xlpm.Major,I409,_xlpm.CleanMajor,TRIM(SUBSTITUTE(SUBSTITUTE(SUBSTITUTE(SUBSTITUTE(SUBSTITUTE(SUBSTITUTE(_xlpm.Major,"Indstrl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10" spans="1:13" hidden="1" x14ac:dyDescent="0.75">
      <c r="A410" s="24">
        <v>78910583</v>
      </c>
      <c r="B410" s="25" t="s">
        <v>714</v>
      </c>
      <c r="C410" s="25" t="s">
        <v>1129</v>
      </c>
      <c r="D410" s="25" t="s">
        <v>1130</v>
      </c>
      <c r="E410" s="25" t="s">
        <v>14</v>
      </c>
      <c r="F410" s="26">
        <v>45927.386805555558</v>
      </c>
      <c r="G410" s="26">
        <v>45938.667361111111</v>
      </c>
      <c r="H410" s="25">
        <v>776327</v>
      </c>
      <c r="I410" s="25" t="s">
        <v>206</v>
      </c>
      <c r="J410" s="25" t="s">
        <v>50</v>
      </c>
      <c r="K410" s="25">
        <v>0</v>
      </c>
      <c r="L410" s="25" t="s">
        <v>1732</v>
      </c>
      <c r="M410" s="9" t="str" cm="1">
        <f t="array" ref="M410">_xlfn.LET(_xlpm.Major,I410,_xlpm.CleanMajor,TRIM(SUBSTITUTE(SUBSTITUTE(SUBSTITUTE(SUBSTITUTE(SUBSTITUTE(SUBSTITUTE(_xlpm.Major,"Indstrl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11" spans="1:13" x14ac:dyDescent="0.75">
      <c r="A411" s="22">
        <v>78910898</v>
      </c>
      <c r="B411" s="18" t="s">
        <v>626</v>
      </c>
      <c r="C411" s="18" t="s">
        <v>627</v>
      </c>
      <c r="D411" s="18" t="s">
        <v>628</v>
      </c>
      <c r="E411" s="18" t="s">
        <v>14</v>
      </c>
      <c r="F411" s="23">
        <v>45927.412499999999</v>
      </c>
      <c r="G411" s="23"/>
      <c r="H411" s="18">
        <v>798420</v>
      </c>
      <c r="I411" s="18" t="s">
        <v>54</v>
      </c>
      <c r="J411" s="18" t="s">
        <v>50</v>
      </c>
      <c r="K411" s="18">
        <v>0</v>
      </c>
      <c r="L411" s="18" t="s">
        <v>1732</v>
      </c>
      <c r="M411" s="9" t="str" cm="1">
        <f t="array" ref="M411">_xlfn.LET(_xlpm.Major,I411,_xlpm.CleanMajor,TRIM(SUBSTITUTE(SUBSTITUTE(SUBSTITUTE(SUBSTITUTE(SUBSTITUTE(SUBSTITUTE(_xlpm.Major,"Indstrl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412" spans="1:13" hidden="1" x14ac:dyDescent="0.75">
      <c r="A412" s="24">
        <v>78914557</v>
      </c>
      <c r="B412" s="25" t="s">
        <v>1131</v>
      </c>
      <c r="C412" s="25" t="s">
        <v>1132</v>
      </c>
      <c r="D412" s="25" t="s">
        <v>1133</v>
      </c>
      <c r="E412" s="25" t="s">
        <v>14</v>
      </c>
      <c r="F412" s="26">
        <v>45927.685416666667</v>
      </c>
      <c r="G412" s="26">
        <v>45938.712500000001</v>
      </c>
      <c r="H412" s="25">
        <v>788290</v>
      </c>
      <c r="I412" s="25" t="s">
        <v>206</v>
      </c>
      <c r="J412" s="25" t="s">
        <v>50</v>
      </c>
      <c r="K412" s="25">
        <v>0</v>
      </c>
      <c r="L412" s="25" t="s">
        <v>1732</v>
      </c>
      <c r="M412" s="9" t="str" cm="1">
        <f t="array" ref="M412">_xlfn.LET(_xlpm.Major,I412,_xlpm.CleanMajor,TRIM(SUBSTITUTE(SUBSTITUTE(SUBSTITUTE(SUBSTITUTE(SUBSTITUTE(SUBSTITUTE(_xlpm.Major,"Indstrl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13" spans="1:13" x14ac:dyDescent="0.75">
      <c r="A413" s="22">
        <v>78922268</v>
      </c>
      <c r="B413" s="18" t="s">
        <v>742</v>
      </c>
      <c r="C413" s="18" t="s">
        <v>743</v>
      </c>
      <c r="D413" s="18" t="s">
        <v>744</v>
      </c>
      <c r="E413" s="18" t="s">
        <v>14</v>
      </c>
      <c r="F413" s="23">
        <v>45928.49722222222</v>
      </c>
      <c r="G413" s="23"/>
      <c r="H413" s="18">
        <v>809065</v>
      </c>
      <c r="I413" s="18" t="s">
        <v>163</v>
      </c>
      <c r="J413" s="18" t="s">
        <v>40</v>
      </c>
      <c r="K413" s="18">
        <v>0</v>
      </c>
      <c r="L413" s="18" t="s">
        <v>1732</v>
      </c>
      <c r="M413" s="9" t="str" cm="1">
        <f t="array" ref="M413">_xlfn.LET(_xlpm.Major,I413,_xlpm.CleanMajor,TRIM(SUBSTITUTE(SUBSTITUTE(SUBSTITUTE(SUBSTITUTE(SUBSTITUTE(SUBSTITUTE(_xlpm.Major,"Indstrl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14" spans="1:13" hidden="1" x14ac:dyDescent="0.75">
      <c r="A414" s="24">
        <v>78928293</v>
      </c>
      <c r="B414" s="25" t="s">
        <v>1134</v>
      </c>
      <c r="C414" s="25" t="s">
        <v>1135</v>
      </c>
      <c r="D414" s="25" t="s">
        <v>1136</v>
      </c>
      <c r="E414" s="25" t="s">
        <v>14</v>
      </c>
      <c r="F414" s="26">
        <v>45928.743750000001</v>
      </c>
      <c r="G414" s="26">
        <v>45938.626388888886</v>
      </c>
      <c r="H414" s="25">
        <v>799159</v>
      </c>
      <c r="I414" s="25" t="s">
        <v>774</v>
      </c>
      <c r="J414" s="25" t="s">
        <v>126</v>
      </c>
      <c r="K414" s="25">
        <v>0</v>
      </c>
      <c r="L414" s="25" t="s">
        <v>1732</v>
      </c>
      <c r="M414" s="9" t="str" cm="1">
        <f t="array" ref="M414">_xlfn.LET(_xlpm.Major,I414,_xlpm.CleanMajor,TRIM(SUBSTITUTE(SUBSTITUTE(SUBSTITUTE(SUBSTITUTE(SUBSTITUTE(SUBSTITUTE(_xlpm.Major,"Indstrl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15" spans="1:13" hidden="1" x14ac:dyDescent="0.75">
      <c r="A415" s="22">
        <v>78933200</v>
      </c>
      <c r="B415" s="18" t="s">
        <v>1137</v>
      </c>
      <c r="C415" s="18" t="s">
        <v>170</v>
      </c>
      <c r="D415" s="18" t="s">
        <v>1138</v>
      </c>
      <c r="E415" s="18" t="s">
        <v>14</v>
      </c>
      <c r="F415" s="23">
        <v>45928.936111111114</v>
      </c>
      <c r="G415" s="23">
        <v>45938.675694444442</v>
      </c>
      <c r="H415" s="18">
        <v>799157</v>
      </c>
      <c r="I415" s="18" t="s">
        <v>206</v>
      </c>
      <c r="J415" s="18" t="s">
        <v>126</v>
      </c>
      <c r="K415" s="18">
        <v>0</v>
      </c>
      <c r="L415" s="18" t="s">
        <v>1732</v>
      </c>
      <c r="M415" s="9" t="str" cm="1">
        <f t="array" ref="M415">_xlfn.LET(_xlpm.Major,I415,_xlpm.CleanMajor,TRIM(SUBSTITUTE(SUBSTITUTE(SUBSTITUTE(SUBSTITUTE(SUBSTITUTE(SUBSTITUTE(_xlpm.Major,"Indstrl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16" spans="1:13" hidden="1" x14ac:dyDescent="0.75">
      <c r="A416" s="24">
        <v>78967534</v>
      </c>
      <c r="B416" s="25" t="s">
        <v>1042</v>
      </c>
      <c r="C416" s="25" t="s">
        <v>296</v>
      </c>
      <c r="D416" s="25" t="s">
        <v>1139</v>
      </c>
      <c r="E416" s="25" t="s">
        <v>14</v>
      </c>
      <c r="F416" s="26">
        <v>45929.509722222225</v>
      </c>
      <c r="G416" s="26">
        <v>45938.693055555559</v>
      </c>
      <c r="H416" s="25">
        <v>806460</v>
      </c>
      <c r="I416" s="25" t="s">
        <v>206</v>
      </c>
      <c r="J416" s="25" t="s">
        <v>50</v>
      </c>
      <c r="K416" s="25">
        <v>0</v>
      </c>
      <c r="L416" s="25" t="s">
        <v>1732</v>
      </c>
      <c r="M416" s="9" t="str" cm="1">
        <f t="array" ref="M416">_xlfn.LET(_xlpm.Major,I416,_xlpm.CleanMajor,TRIM(SUBSTITUTE(SUBSTITUTE(SUBSTITUTE(SUBSTITUTE(SUBSTITUTE(SUBSTITUTE(_xlpm.Major,"Indstrl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17" spans="1:13" hidden="1" x14ac:dyDescent="0.75">
      <c r="A417" s="22">
        <v>78975586</v>
      </c>
      <c r="B417" s="18" t="s">
        <v>1140</v>
      </c>
      <c r="C417" s="18" t="s">
        <v>1141</v>
      </c>
      <c r="D417" s="18" t="s">
        <v>1142</v>
      </c>
      <c r="E417" s="18" t="s">
        <v>14</v>
      </c>
      <c r="F417" s="23">
        <v>45929.572222222225</v>
      </c>
      <c r="G417" s="23">
        <v>45938.628472222219</v>
      </c>
      <c r="H417" s="18">
        <v>803635</v>
      </c>
      <c r="I417" s="18" t="s">
        <v>206</v>
      </c>
      <c r="J417" s="18" t="s">
        <v>126</v>
      </c>
      <c r="K417" s="18">
        <v>0</v>
      </c>
      <c r="L417" s="18" t="s">
        <v>1732</v>
      </c>
      <c r="M417" s="9" t="str" cm="1">
        <f t="array" ref="M417">_xlfn.LET(_xlpm.Major,I417,_xlpm.CleanMajor,TRIM(SUBSTITUTE(SUBSTITUTE(SUBSTITUTE(SUBSTITUTE(SUBSTITUTE(SUBSTITUTE(_xlpm.Major,"Indstrl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18" spans="1:13" hidden="1" x14ac:dyDescent="0.75">
      <c r="A418" s="24">
        <v>78976788</v>
      </c>
      <c r="B418" s="25" t="s">
        <v>116</v>
      </c>
      <c r="C418" s="25" t="s">
        <v>298</v>
      </c>
      <c r="D418" s="25" t="s">
        <v>299</v>
      </c>
      <c r="E418" s="25" t="s">
        <v>14</v>
      </c>
      <c r="F418" s="26">
        <v>45929.584722222222</v>
      </c>
      <c r="G418" s="26">
        <v>45938.61041666667</v>
      </c>
      <c r="H418" s="25">
        <v>743062</v>
      </c>
      <c r="I418" s="25" t="s">
        <v>300</v>
      </c>
      <c r="J418" s="25" t="s">
        <v>16</v>
      </c>
      <c r="K418" s="25">
        <v>0</v>
      </c>
      <c r="L418" s="25" t="s">
        <v>1732</v>
      </c>
      <c r="M418" s="9" t="str" cm="1">
        <f t="array" ref="M418">_xlfn.LET(_xlpm.Major,I418,_xlpm.CleanMajor,TRIM(SUBSTITUTE(SUBSTITUTE(SUBSTITUTE(SUBSTITUTE(SUBSTITUTE(SUBSTITUTE(_xlpm.Major,"Indstrl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19" spans="1:13" hidden="1" x14ac:dyDescent="0.75">
      <c r="A419" s="22">
        <v>78987713</v>
      </c>
      <c r="B419" s="18" t="s">
        <v>74</v>
      </c>
      <c r="C419" s="18" t="s">
        <v>1143</v>
      </c>
      <c r="D419" s="18" t="s">
        <v>1144</v>
      </c>
      <c r="E419" s="18" t="s">
        <v>14</v>
      </c>
      <c r="F419" s="23">
        <v>45929.745833333334</v>
      </c>
      <c r="G419" s="23">
        <v>45938.630555555559</v>
      </c>
      <c r="H419" s="18">
        <v>796505</v>
      </c>
      <c r="I419" s="18" t="s">
        <v>809</v>
      </c>
      <c r="J419" s="18" t="s">
        <v>32</v>
      </c>
      <c r="K419" s="18">
        <v>0</v>
      </c>
      <c r="L419" s="18" t="s">
        <v>1732</v>
      </c>
      <c r="M419" s="9" t="str" cm="1">
        <f t="array" ref="M419">_xlfn.LET(_xlpm.Major,I419,_xlpm.CleanMajor,TRIM(SUBSTITUTE(SUBSTITUTE(SUBSTITUTE(SUBSTITUTE(SUBSTITUTE(SUBSTITUTE(_xlpm.Major,"Indstrl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20" spans="1:13" hidden="1" x14ac:dyDescent="0.75">
      <c r="A420" s="24">
        <v>78987888</v>
      </c>
      <c r="B420" s="25" t="s">
        <v>1145</v>
      </c>
      <c r="C420" s="25" t="s">
        <v>1146</v>
      </c>
      <c r="D420" s="25" t="s">
        <v>1147</v>
      </c>
      <c r="E420" s="25" t="s">
        <v>14</v>
      </c>
      <c r="F420" s="26">
        <v>45929.749305555553</v>
      </c>
      <c r="G420" s="26">
        <v>45938.62777777778</v>
      </c>
      <c r="H420" s="25">
        <v>794788</v>
      </c>
      <c r="I420" s="25" t="s">
        <v>206</v>
      </c>
      <c r="J420" s="25" t="s">
        <v>32</v>
      </c>
      <c r="K420" s="25">
        <v>0</v>
      </c>
      <c r="L420" s="25" t="s">
        <v>1732</v>
      </c>
      <c r="M420" s="9" t="str" cm="1">
        <f t="array" ref="M420">_xlfn.LET(_xlpm.Major,I420,_xlpm.CleanMajor,TRIM(SUBSTITUTE(SUBSTITUTE(SUBSTITUTE(SUBSTITUTE(SUBSTITUTE(SUBSTITUTE(_xlpm.Major,"Indstrl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21" spans="1:13" hidden="1" x14ac:dyDescent="0.75">
      <c r="A421" s="22">
        <v>78990635</v>
      </c>
      <c r="B421" s="18" t="s">
        <v>417</v>
      </c>
      <c r="C421" s="18" t="s">
        <v>1148</v>
      </c>
      <c r="D421" s="18" t="s">
        <v>1149</v>
      </c>
      <c r="E421" s="18" t="s">
        <v>14</v>
      </c>
      <c r="F421" s="23">
        <v>45929.818055555559</v>
      </c>
      <c r="G421" s="23">
        <v>45938.700694444444</v>
      </c>
      <c r="H421" s="18">
        <v>805886</v>
      </c>
      <c r="I421" s="18" t="s">
        <v>206</v>
      </c>
      <c r="J421" s="18" t="s">
        <v>50</v>
      </c>
      <c r="K421" s="18">
        <v>0</v>
      </c>
      <c r="L421" s="18" t="s">
        <v>1732</v>
      </c>
      <c r="M421" s="9" t="str" cm="1">
        <f t="array" ref="M421">_xlfn.LET(_xlpm.Major,I421,_xlpm.CleanMajor,TRIM(SUBSTITUTE(SUBSTITUTE(SUBSTITUTE(SUBSTITUTE(SUBSTITUTE(SUBSTITUTE(_xlpm.Major,"Indstrl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22" spans="1:13" hidden="1" x14ac:dyDescent="0.75">
      <c r="A422" s="24">
        <v>78990644</v>
      </c>
      <c r="B422" s="25" t="s">
        <v>1150</v>
      </c>
      <c r="C422" s="25" t="s">
        <v>1151</v>
      </c>
      <c r="D422" s="25" t="s">
        <v>1152</v>
      </c>
      <c r="E422" s="25" t="s">
        <v>14</v>
      </c>
      <c r="F422" s="26">
        <v>45929.818055555559</v>
      </c>
      <c r="G422" s="26">
        <v>45938.7</v>
      </c>
      <c r="H422" s="25">
        <v>804162</v>
      </c>
      <c r="I422" s="25" t="s">
        <v>828</v>
      </c>
      <c r="J422" s="25" t="s">
        <v>126</v>
      </c>
      <c r="K422" s="25">
        <v>0</v>
      </c>
      <c r="L422" s="25" t="s">
        <v>1732</v>
      </c>
      <c r="M422" s="9" t="str" cm="1">
        <f t="array" ref="M422">_xlfn.LET(_xlpm.Major,I422,_xlpm.CleanMajor,TRIM(SUBSTITUTE(SUBSTITUTE(SUBSTITUTE(SUBSTITUTE(SUBSTITUTE(SUBSTITUTE(_xlpm.Major,"Indstrl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23" spans="1:13" hidden="1" x14ac:dyDescent="0.75">
      <c r="A423" s="22">
        <v>79023092</v>
      </c>
      <c r="B423" s="18" t="s">
        <v>1153</v>
      </c>
      <c r="C423" s="18" t="s">
        <v>1154</v>
      </c>
      <c r="D423" s="18" t="s">
        <v>1155</v>
      </c>
      <c r="E423" s="18" t="s">
        <v>14</v>
      </c>
      <c r="F423" s="23">
        <v>45930.433333333334</v>
      </c>
      <c r="G423" s="23">
        <v>45938.627083333333</v>
      </c>
      <c r="H423" s="18">
        <v>757376</v>
      </c>
      <c r="I423" s="18" t="s">
        <v>206</v>
      </c>
      <c r="J423" s="18" t="s">
        <v>32</v>
      </c>
      <c r="K423" s="18">
        <v>0</v>
      </c>
      <c r="L423" s="18" t="s">
        <v>1732</v>
      </c>
      <c r="M423" s="9" t="str" cm="1">
        <f t="array" ref="M423">_xlfn.LET(_xlpm.Major,I423,_xlpm.CleanMajor,TRIM(SUBSTITUTE(SUBSTITUTE(SUBSTITUTE(SUBSTITUTE(SUBSTITUTE(SUBSTITUTE(_xlpm.Major,"Indstrl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24" spans="1:13" x14ac:dyDescent="0.75">
      <c r="A424" s="24">
        <v>79026874</v>
      </c>
      <c r="B424" s="25" t="s">
        <v>724</v>
      </c>
      <c r="C424" s="25" t="s">
        <v>1156</v>
      </c>
      <c r="D424" s="25" t="s">
        <v>1157</v>
      </c>
      <c r="E424" s="25" t="s">
        <v>14</v>
      </c>
      <c r="F424" s="26">
        <v>45930.455555555556</v>
      </c>
      <c r="G424" s="26"/>
      <c r="H424" s="25">
        <v>758520</v>
      </c>
      <c r="I424" s="25" t="s">
        <v>774</v>
      </c>
      <c r="J424" s="25" t="s">
        <v>32</v>
      </c>
      <c r="K424" s="25">
        <v>0</v>
      </c>
      <c r="L424" s="25" t="s">
        <v>1732</v>
      </c>
      <c r="M424" s="9" t="str" cm="1">
        <f t="array" ref="M424">_xlfn.LET(_xlpm.Major,I424,_xlpm.CleanMajor,TRIM(SUBSTITUTE(SUBSTITUTE(SUBSTITUTE(SUBSTITUTE(SUBSTITUTE(SUBSTITUTE(_xlpm.Major,"Indstrl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25" spans="1:13" hidden="1" x14ac:dyDescent="0.75">
      <c r="A425" s="22">
        <v>79048841</v>
      </c>
      <c r="B425" s="18" t="s">
        <v>916</v>
      </c>
      <c r="C425" s="18" t="s">
        <v>1158</v>
      </c>
      <c r="D425" s="18" t="s">
        <v>1159</v>
      </c>
      <c r="E425" s="18" t="s">
        <v>14</v>
      </c>
      <c r="F425" s="23">
        <v>45930.579861111109</v>
      </c>
      <c r="G425" s="23">
        <v>45938.660416666666</v>
      </c>
      <c r="H425" s="18">
        <v>799156</v>
      </c>
      <c r="I425" s="18" t="s">
        <v>206</v>
      </c>
      <c r="J425" s="18" t="s">
        <v>126</v>
      </c>
      <c r="K425" s="18">
        <v>0</v>
      </c>
      <c r="L425" s="18" t="s">
        <v>1732</v>
      </c>
      <c r="M425" s="9" t="str" cm="1">
        <f t="array" ref="M425">_xlfn.LET(_xlpm.Major,I425,_xlpm.CleanMajor,TRIM(SUBSTITUTE(SUBSTITUTE(SUBSTITUTE(SUBSTITUTE(SUBSTITUTE(SUBSTITUTE(_xlpm.Major,"Indstrl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26" spans="1:13" hidden="1" x14ac:dyDescent="0.75">
      <c r="A426" s="24">
        <v>79052340</v>
      </c>
      <c r="B426" s="25" t="s">
        <v>1160</v>
      </c>
      <c r="C426" s="25" t="s">
        <v>1161</v>
      </c>
      <c r="D426" s="25" t="s">
        <v>1162</v>
      </c>
      <c r="E426" s="25" t="s">
        <v>14</v>
      </c>
      <c r="F426" s="26">
        <v>45930.61041666667</v>
      </c>
      <c r="G426" s="26">
        <v>45938.682638888888</v>
      </c>
      <c r="H426" s="25">
        <v>799370</v>
      </c>
      <c r="I426" s="25" t="s">
        <v>163</v>
      </c>
      <c r="J426" s="25" t="s">
        <v>126</v>
      </c>
      <c r="K426" s="25">
        <v>0</v>
      </c>
      <c r="L426" s="25" t="s">
        <v>1732</v>
      </c>
      <c r="M426" s="9" t="str" cm="1">
        <f t="array" ref="M426">_xlfn.LET(_xlpm.Major,I426,_xlpm.CleanMajor,TRIM(SUBSTITUTE(SUBSTITUTE(SUBSTITUTE(SUBSTITUTE(SUBSTITUTE(SUBSTITUTE(_xlpm.Major,"Indstrl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27" spans="1:13" hidden="1" x14ac:dyDescent="0.75">
      <c r="A427" s="22">
        <v>79058154</v>
      </c>
      <c r="B427" s="18" t="s">
        <v>1163</v>
      </c>
      <c r="C427" s="18" t="s">
        <v>870</v>
      </c>
      <c r="D427" s="18" t="s">
        <v>1164</v>
      </c>
      <c r="E427" s="18" t="s">
        <v>14</v>
      </c>
      <c r="F427" s="23">
        <v>45930.681250000001</v>
      </c>
      <c r="G427" s="23">
        <v>45938.662499999999</v>
      </c>
      <c r="H427" s="18">
        <v>699188</v>
      </c>
      <c r="I427" s="18" t="s">
        <v>206</v>
      </c>
      <c r="J427" s="18" t="s">
        <v>32</v>
      </c>
      <c r="K427" s="18">
        <v>0</v>
      </c>
      <c r="L427" s="18" t="s">
        <v>1732</v>
      </c>
      <c r="M427" s="9" t="str" cm="1">
        <f t="array" ref="M427">_xlfn.LET(_xlpm.Major,I427,_xlpm.CleanMajor,TRIM(SUBSTITUTE(SUBSTITUTE(SUBSTITUTE(SUBSTITUTE(SUBSTITUTE(SUBSTITUTE(_xlpm.Major,"Indstrl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28" spans="1:13" x14ac:dyDescent="0.75">
      <c r="A428" s="24">
        <v>79064964</v>
      </c>
      <c r="B428" s="25" t="s">
        <v>385</v>
      </c>
      <c r="C428" s="25" t="s">
        <v>1165</v>
      </c>
      <c r="D428" s="25" t="s">
        <v>1166</v>
      </c>
      <c r="E428" s="25" t="s">
        <v>14</v>
      </c>
      <c r="F428" s="26">
        <v>45930.832638888889</v>
      </c>
      <c r="G428" s="26"/>
      <c r="H428" s="25">
        <v>742814</v>
      </c>
      <c r="I428" s="25" t="s">
        <v>1167</v>
      </c>
      <c r="J428" s="25" t="s">
        <v>32</v>
      </c>
      <c r="K428" s="25">
        <v>0</v>
      </c>
      <c r="L428" s="25" t="s">
        <v>1732</v>
      </c>
      <c r="M428" s="9" t="str" cm="1">
        <f t="array" ref="M428">_xlfn.LET(_xlpm.Major,I428,_xlpm.CleanMajor,TRIM(SUBSTITUTE(SUBSTITUTE(SUBSTITUTE(SUBSTITUTE(SUBSTITUTE(SUBSTITUTE(_xlpm.Major,"Indstrl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429" spans="1:13" hidden="1" x14ac:dyDescent="0.75">
      <c r="A429" s="22">
        <v>79079707</v>
      </c>
      <c r="B429" s="18" t="s">
        <v>1028</v>
      </c>
      <c r="C429" s="18" t="s">
        <v>1168</v>
      </c>
      <c r="D429" s="18" t="s">
        <v>1169</v>
      </c>
      <c r="E429" s="18" t="s">
        <v>14</v>
      </c>
      <c r="F429" s="23">
        <v>45931.338888888888</v>
      </c>
      <c r="G429" s="23">
        <v>45938.626388888886</v>
      </c>
      <c r="H429" s="18">
        <v>776924</v>
      </c>
      <c r="I429" s="18" t="s">
        <v>828</v>
      </c>
      <c r="J429" s="18" t="s">
        <v>20</v>
      </c>
      <c r="K429" s="18">
        <v>0</v>
      </c>
      <c r="L429" s="18" t="s">
        <v>1732</v>
      </c>
      <c r="M429" s="9" t="str" cm="1">
        <f t="array" ref="M429">_xlfn.LET(_xlpm.Major,I429,_xlpm.CleanMajor,TRIM(SUBSTITUTE(SUBSTITUTE(SUBSTITUTE(SUBSTITUTE(SUBSTITUTE(SUBSTITUTE(_xlpm.Major,"Indstrl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30" spans="1:13" hidden="1" x14ac:dyDescent="0.75">
      <c r="A430" s="24">
        <v>79081241</v>
      </c>
      <c r="B430" s="25" t="s">
        <v>187</v>
      </c>
      <c r="C430" s="25" t="s">
        <v>1170</v>
      </c>
      <c r="D430" s="25" t="s">
        <v>1171</v>
      </c>
      <c r="E430" s="25" t="s">
        <v>14</v>
      </c>
      <c r="F430" s="26">
        <v>45931.349305555559</v>
      </c>
      <c r="G430" s="26">
        <v>45938.736111111109</v>
      </c>
      <c r="H430" s="25">
        <v>784356</v>
      </c>
      <c r="I430" s="25" t="s">
        <v>206</v>
      </c>
      <c r="J430" s="25" t="s">
        <v>50</v>
      </c>
      <c r="K430" s="25">
        <v>0</v>
      </c>
      <c r="L430" s="25" t="s">
        <v>1732</v>
      </c>
      <c r="M430" s="9" t="str" cm="1">
        <f t="array" ref="M430">_xlfn.LET(_xlpm.Major,I430,_xlpm.CleanMajor,TRIM(SUBSTITUTE(SUBSTITUTE(SUBSTITUTE(SUBSTITUTE(SUBSTITUTE(SUBSTITUTE(_xlpm.Major,"Indstrl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31" spans="1:13" hidden="1" x14ac:dyDescent="0.75">
      <c r="A431" s="22">
        <v>79087991</v>
      </c>
      <c r="B431" s="18" t="s">
        <v>1172</v>
      </c>
      <c r="C431" s="18" t="s">
        <v>1058</v>
      </c>
      <c r="D431" s="18" t="s">
        <v>1173</v>
      </c>
      <c r="E431" s="18" t="s">
        <v>14</v>
      </c>
      <c r="F431" s="23">
        <v>45931.386111111111</v>
      </c>
      <c r="G431" s="23">
        <v>45938.626388888886</v>
      </c>
      <c r="H431" s="18">
        <v>773647</v>
      </c>
      <c r="I431" s="18" t="s">
        <v>566</v>
      </c>
      <c r="J431" s="18" t="s">
        <v>20</v>
      </c>
      <c r="K431" s="18">
        <v>0</v>
      </c>
      <c r="L431" s="18" t="s">
        <v>1732</v>
      </c>
      <c r="M431" s="9" t="str" cm="1">
        <f t="array" ref="M431">_xlfn.LET(_xlpm.Major,I431,_xlpm.CleanMajor,TRIM(SUBSTITUTE(SUBSTITUTE(SUBSTITUTE(SUBSTITUTE(SUBSTITUTE(SUBSTITUTE(_xlpm.Major,"Indstrl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432" spans="1:13" hidden="1" x14ac:dyDescent="0.75">
      <c r="A432" s="24">
        <v>79101237</v>
      </c>
      <c r="B432" s="25" t="s">
        <v>435</v>
      </c>
      <c r="C432" s="25" t="s">
        <v>800</v>
      </c>
      <c r="D432" s="25" t="s">
        <v>1174</v>
      </c>
      <c r="E432" s="25" t="s">
        <v>14</v>
      </c>
      <c r="F432" s="26">
        <v>45931.445833333331</v>
      </c>
      <c r="G432" s="26">
        <v>45938.650694444441</v>
      </c>
      <c r="H432" s="25">
        <v>806079</v>
      </c>
      <c r="I432" s="25" t="s">
        <v>206</v>
      </c>
      <c r="J432" s="25" t="s">
        <v>50</v>
      </c>
      <c r="K432" s="25">
        <v>0</v>
      </c>
      <c r="L432" s="25" t="s">
        <v>1732</v>
      </c>
      <c r="M432" s="9" t="str" cm="1">
        <f t="array" ref="M432">_xlfn.LET(_xlpm.Major,I432,_xlpm.CleanMajor,TRIM(SUBSTITUTE(SUBSTITUTE(SUBSTITUTE(SUBSTITUTE(SUBSTITUTE(SUBSTITUTE(_xlpm.Major,"Indstrl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33" spans="1:13" hidden="1" x14ac:dyDescent="0.75">
      <c r="A433" s="22">
        <v>79111798</v>
      </c>
      <c r="B433" s="18" t="s">
        <v>37</v>
      </c>
      <c r="C433" s="18" t="s">
        <v>435</v>
      </c>
      <c r="D433" s="18" t="s">
        <v>1175</v>
      </c>
      <c r="E433" s="18" t="s">
        <v>14</v>
      </c>
      <c r="F433" s="23">
        <v>45931.490972222222</v>
      </c>
      <c r="G433" s="23">
        <v>45938.626388888886</v>
      </c>
      <c r="H433" s="18">
        <v>785600</v>
      </c>
      <c r="I433" s="18" t="s">
        <v>809</v>
      </c>
      <c r="J433" s="18" t="s">
        <v>50</v>
      </c>
      <c r="K433" s="18">
        <v>0</v>
      </c>
      <c r="L433" s="18" t="s">
        <v>1732</v>
      </c>
      <c r="M433" s="9" t="str" cm="1">
        <f t="array" ref="M433">_xlfn.LET(_xlpm.Major,I433,_xlpm.CleanMajor,TRIM(SUBSTITUTE(SUBSTITUTE(SUBSTITUTE(SUBSTITUTE(SUBSTITUTE(SUBSTITUTE(_xlpm.Major,"Indstrl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34" spans="1:13" hidden="1" x14ac:dyDescent="0.75">
      <c r="A434" s="24">
        <v>79119328</v>
      </c>
      <c r="B434" s="25" t="s">
        <v>406</v>
      </c>
      <c r="C434" s="25" t="s">
        <v>1176</v>
      </c>
      <c r="D434" s="25" t="s">
        <v>1177</v>
      </c>
      <c r="E434" s="25" t="s">
        <v>14</v>
      </c>
      <c r="F434" s="26">
        <v>45931.529166666667</v>
      </c>
      <c r="G434" s="26">
        <v>45938.623611111114</v>
      </c>
      <c r="H434" s="25">
        <v>780250</v>
      </c>
      <c r="I434" s="25" t="s">
        <v>763</v>
      </c>
      <c r="J434" s="25" t="s">
        <v>20</v>
      </c>
      <c r="K434" s="25">
        <v>0</v>
      </c>
      <c r="L434" s="25" t="s">
        <v>1732</v>
      </c>
      <c r="M434" s="9" t="str" cm="1">
        <f t="array" ref="M434">_xlfn.LET(_xlpm.Major,I434,_xlpm.CleanMajor,TRIM(SUBSTITUTE(SUBSTITUTE(SUBSTITUTE(SUBSTITUTE(SUBSTITUTE(SUBSTITUTE(_xlpm.Major,"Indstrl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35" spans="1:13" hidden="1" x14ac:dyDescent="0.75">
      <c r="A435" s="22">
        <v>79130522</v>
      </c>
      <c r="B435" s="18" t="s">
        <v>1178</v>
      </c>
      <c r="C435" s="18" t="s">
        <v>1179</v>
      </c>
      <c r="D435" s="18" t="s">
        <v>1180</v>
      </c>
      <c r="E435" s="18" t="s">
        <v>14</v>
      </c>
      <c r="F435" s="23">
        <v>45931.6</v>
      </c>
      <c r="G435" s="23">
        <v>45938.62777777778</v>
      </c>
      <c r="H435" s="18">
        <v>759763</v>
      </c>
      <c r="I435" s="18" t="s">
        <v>828</v>
      </c>
      <c r="J435" s="18" t="s">
        <v>32</v>
      </c>
      <c r="K435" s="18">
        <v>0</v>
      </c>
      <c r="L435" s="18" t="s">
        <v>1732</v>
      </c>
      <c r="M435" s="9" t="str" cm="1">
        <f t="array" ref="M435">_xlfn.LET(_xlpm.Major,I435,_xlpm.CleanMajor,TRIM(SUBSTITUTE(SUBSTITUTE(SUBSTITUTE(SUBSTITUTE(SUBSTITUTE(SUBSTITUTE(_xlpm.Major,"Indstrl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36" spans="1:13" hidden="1" x14ac:dyDescent="0.75">
      <c r="A436" s="24">
        <v>79131066</v>
      </c>
      <c r="B436" s="25" t="s">
        <v>1181</v>
      </c>
      <c r="C436" s="25" t="s">
        <v>1182</v>
      </c>
      <c r="D436" s="25" t="s">
        <v>1183</v>
      </c>
      <c r="E436" s="25" t="s">
        <v>14</v>
      </c>
      <c r="F436" s="26">
        <v>45931.604861111111</v>
      </c>
      <c r="G436" s="26">
        <v>45938.629166666666</v>
      </c>
      <c r="H436" s="25">
        <v>771285</v>
      </c>
      <c r="I436" s="25" t="s">
        <v>206</v>
      </c>
      <c r="J436" s="25" t="s">
        <v>32</v>
      </c>
      <c r="K436" s="25">
        <v>0</v>
      </c>
      <c r="L436" s="25" t="s">
        <v>1732</v>
      </c>
      <c r="M436" s="9" t="str" cm="1">
        <f t="array" ref="M436">_xlfn.LET(_xlpm.Major,I436,_xlpm.CleanMajor,TRIM(SUBSTITUTE(SUBSTITUTE(SUBSTITUTE(SUBSTITUTE(SUBSTITUTE(SUBSTITUTE(_xlpm.Major,"Indstrl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37" spans="1:13" hidden="1" x14ac:dyDescent="0.75">
      <c r="A437" s="22">
        <v>79131318</v>
      </c>
      <c r="B437" s="18" t="s">
        <v>365</v>
      </c>
      <c r="C437" s="18" t="s">
        <v>1184</v>
      </c>
      <c r="D437" s="18" t="s">
        <v>1185</v>
      </c>
      <c r="E437" s="18" t="s">
        <v>14</v>
      </c>
      <c r="F437" s="23">
        <v>45931.607638888891</v>
      </c>
      <c r="G437" s="23">
        <v>45938.663194444445</v>
      </c>
      <c r="H437" s="18">
        <v>756815</v>
      </c>
      <c r="I437" s="18" t="s">
        <v>206</v>
      </c>
      <c r="J437" s="18" t="s">
        <v>32</v>
      </c>
      <c r="K437" s="18">
        <v>0</v>
      </c>
      <c r="L437" s="18" t="s">
        <v>1732</v>
      </c>
      <c r="M437" s="9" t="str" cm="1">
        <f t="array" ref="M437">_xlfn.LET(_xlpm.Major,I437,_xlpm.CleanMajor,TRIM(SUBSTITUTE(SUBSTITUTE(SUBSTITUTE(SUBSTITUTE(SUBSTITUTE(SUBSTITUTE(_xlpm.Major,"Indstrl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38" spans="1:13" hidden="1" x14ac:dyDescent="0.75">
      <c r="A438" s="24">
        <v>79132121</v>
      </c>
      <c r="B438" s="25" t="s">
        <v>1024</v>
      </c>
      <c r="C438" s="25" t="s">
        <v>1186</v>
      </c>
      <c r="D438" s="25" t="s">
        <v>1187</v>
      </c>
      <c r="E438" s="25" t="s">
        <v>14</v>
      </c>
      <c r="F438" s="26">
        <v>45931.614583333336</v>
      </c>
      <c r="G438" s="26">
        <v>45938.709722222222</v>
      </c>
      <c r="H438" s="25">
        <v>761580</v>
      </c>
      <c r="I438" s="25" t="s">
        <v>206</v>
      </c>
      <c r="J438" s="25" t="s">
        <v>32</v>
      </c>
      <c r="K438" s="25">
        <v>0</v>
      </c>
      <c r="L438" s="25" t="s">
        <v>1732</v>
      </c>
      <c r="M438" s="9" t="str" cm="1">
        <f t="array" ref="M438">_xlfn.LET(_xlpm.Major,I438,_xlpm.CleanMajor,TRIM(SUBSTITUTE(SUBSTITUTE(SUBSTITUTE(SUBSTITUTE(SUBSTITUTE(SUBSTITUTE(_xlpm.Major,"Indstrl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39" spans="1:13" hidden="1" x14ac:dyDescent="0.75">
      <c r="A439" s="22">
        <v>79133688</v>
      </c>
      <c r="B439" s="18" t="s">
        <v>522</v>
      </c>
      <c r="C439" s="18" t="s">
        <v>1188</v>
      </c>
      <c r="D439" s="18" t="s">
        <v>1189</v>
      </c>
      <c r="E439" s="18" t="s">
        <v>14</v>
      </c>
      <c r="F439" s="23">
        <v>45931.631944444445</v>
      </c>
      <c r="G439" s="23">
        <v>45938.664583333331</v>
      </c>
      <c r="H439" s="18">
        <v>764313</v>
      </c>
      <c r="I439" s="18" t="s">
        <v>206</v>
      </c>
      <c r="J439" s="18" t="s">
        <v>20</v>
      </c>
      <c r="K439" s="18">
        <v>0</v>
      </c>
      <c r="L439" s="18" t="s">
        <v>1732</v>
      </c>
      <c r="M439" s="9" t="str" cm="1">
        <f t="array" ref="M439">_xlfn.LET(_xlpm.Major,I439,_xlpm.CleanMajor,TRIM(SUBSTITUTE(SUBSTITUTE(SUBSTITUTE(SUBSTITUTE(SUBSTITUTE(SUBSTITUTE(_xlpm.Major,"Indstrl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40" spans="1:13" hidden="1" x14ac:dyDescent="0.75">
      <c r="A440" s="24">
        <v>79133809</v>
      </c>
      <c r="B440" s="25" t="s">
        <v>1190</v>
      </c>
      <c r="C440" s="25" t="s">
        <v>1191</v>
      </c>
      <c r="D440" s="25" t="s">
        <v>1192</v>
      </c>
      <c r="E440" s="25" t="s">
        <v>14</v>
      </c>
      <c r="F440" s="26">
        <v>45931.633333333331</v>
      </c>
      <c r="G440" s="26">
        <v>45938.626388888886</v>
      </c>
      <c r="H440" s="25">
        <v>776274</v>
      </c>
      <c r="I440" s="25" t="s">
        <v>774</v>
      </c>
      <c r="J440" s="25" t="s">
        <v>32</v>
      </c>
      <c r="K440" s="25">
        <v>0</v>
      </c>
      <c r="L440" s="25" t="s">
        <v>1732</v>
      </c>
      <c r="M440" s="9" t="str" cm="1">
        <f t="array" ref="M440">_xlfn.LET(_xlpm.Major,I440,_xlpm.CleanMajor,TRIM(SUBSTITUTE(SUBSTITUTE(SUBSTITUTE(SUBSTITUTE(SUBSTITUTE(SUBSTITUTE(_xlpm.Major,"Indstrl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41" spans="1:13" hidden="1" x14ac:dyDescent="0.75">
      <c r="A441" s="22">
        <v>79134100</v>
      </c>
      <c r="B441" s="18" t="s">
        <v>1027</v>
      </c>
      <c r="C441" s="18" t="s">
        <v>1193</v>
      </c>
      <c r="D441" s="18" t="s">
        <v>1194</v>
      </c>
      <c r="E441" s="18" t="s">
        <v>14</v>
      </c>
      <c r="F441" s="23">
        <v>45931.636805555558</v>
      </c>
      <c r="G441" s="23">
        <v>45938.625694444447</v>
      </c>
      <c r="H441" s="18">
        <v>771805</v>
      </c>
      <c r="I441" s="18" t="s">
        <v>206</v>
      </c>
      <c r="J441" s="18" t="s">
        <v>32</v>
      </c>
      <c r="K441" s="18">
        <v>0</v>
      </c>
      <c r="L441" s="18" t="s">
        <v>1732</v>
      </c>
      <c r="M441" s="9" t="str" cm="1">
        <f t="array" ref="M441">_xlfn.LET(_xlpm.Major,I441,_xlpm.CleanMajor,TRIM(SUBSTITUTE(SUBSTITUTE(SUBSTITUTE(SUBSTITUTE(SUBSTITUTE(SUBSTITUTE(_xlpm.Major,"Indstrl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42" spans="1:13" hidden="1" x14ac:dyDescent="0.75">
      <c r="A442" s="24">
        <v>79134500</v>
      </c>
      <c r="B442" s="25" t="s">
        <v>1195</v>
      </c>
      <c r="C442" s="25" t="s">
        <v>1196</v>
      </c>
      <c r="D442" s="25" t="s">
        <v>1197</v>
      </c>
      <c r="E442" s="25" t="s">
        <v>14</v>
      </c>
      <c r="F442" s="26">
        <v>45931.642361111109</v>
      </c>
      <c r="G442" s="26">
        <v>45938.624305555553</v>
      </c>
      <c r="H442" s="25">
        <v>775528</v>
      </c>
      <c r="I442" s="25" t="s">
        <v>163</v>
      </c>
      <c r="J442" s="25" t="s">
        <v>20</v>
      </c>
      <c r="K442" s="25">
        <v>0</v>
      </c>
      <c r="L442" s="25" t="s">
        <v>1732</v>
      </c>
      <c r="M442" s="9" t="str" cm="1">
        <f t="array" ref="M442">_xlfn.LET(_xlpm.Major,I442,_xlpm.CleanMajor,TRIM(SUBSTITUTE(SUBSTITUTE(SUBSTITUTE(SUBSTITUTE(SUBSTITUTE(SUBSTITUTE(_xlpm.Major,"Indstrl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43" spans="1:13" hidden="1" x14ac:dyDescent="0.75">
      <c r="A443" s="22">
        <v>79135142</v>
      </c>
      <c r="B443" s="18" t="s">
        <v>1048</v>
      </c>
      <c r="C443" s="18" t="s">
        <v>1198</v>
      </c>
      <c r="D443" s="18" t="s">
        <v>1199</v>
      </c>
      <c r="E443" s="18" t="s">
        <v>14</v>
      </c>
      <c r="F443" s="23">
        <v>45931.650694444441</v>
      </c>
      <c r="G443" s="23">
        <v>45938.602083333331</v>
      </c>
      <c r="H443" s="18">
        <v>776660</v>
      </c>
      <c r="I443" s="18" t="s">
        <v>763</v>
      </c>
      <c r="J443" s="18" t="s">
        <v>20</v>
      </c>
      <c r="K443" s="18">
        <v>0</v>
      </c>
      <c r="L443" s="18" t="s">
        <v>1732</v>
      </c>
      <c r="M443" s="9" t="str" cm="1">
        <f t="array" ref="M443">_xlfn.LET(_xlpm.Major,I443,_xlpm.CleanMajor,TRIM(SUBSTITUTE(SUBSTITUTE(SUBSTITUTE(SUBSTITUTE(SUBSTITUTE(SUBSTITUTE(_xlpm.Major,"Indstrl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44" spans="1:13" x14ac:dyDescent="0.75">
      <c r="A444" s="24">
        <v>79139111</v>
      </c>
      <c r="B444" s="25" t="s">
        <v>1200</v>
      </c>
      <c r="C444" s="25" t="s">
        <v>1201</v>
      </c>
      <c r="D444" s="25" t="s">
        <v>1202</v>
      </c>
      <c r="E444" s="25" t="s">
        <v>14</v>
      </c>
      <c r="F444" s="26">
        <v>45931.705555555556</v>
      </c>
      <c r="G444" s="26"/>
      <c r="H444" s="25">
        <v>592469</v>
      </c>
      <c r="I444" s="25" t="s">
        <v>163</v>
      </c>
      <c r="J444" s="25" t="s">
        <v>32</v>
      </c>
      <c r="K444" s="25">
        <v>0</v>
      </c>
      <c r="L444" s="25" t="s">
        <v>1732</v>
      </c>
      <c r="M444" s="9" t="str" cm="1">
        <f t="array" ref="M444">_xlfn.LET(_xlpm.Major,I444,_xlpm.CleanMajor,TRIM(SUBSTITUTE(SUBSTITUTE(SUBSTITUTE(SUBSTITUTE(SUBSTITUTE(SUBSTITUTE(_xlpm.Major,"Indstrl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45" spans="1:13" hidden="1" x14ac:dyDescent="0.75">
      <c r="A445" s="22">
        <v>79140936</v>
      </c>
      <c r="B445" s="18" t="s">
        <v>1203</v>
      </c>
      <c r="C445" s="18" t="s">
        <v>1204</v>
      </c>
      <c r="D445" s="18" t="s">
        <v>1205</v>
      </c>
      <c r="E445" s="18" t="s">
        <v>14</v>
      </c>
      <c r="F445" s="23">
        <v>45931.751388888886</v>
      </c>
      <c r="G445" s="23">
        <v>45938.682638888888</v>
      </c>
      <c r="H445" s="18">
        <v>799042</v>
      </c>
      <c r="I445" s="18" t="s">
        <v>774</v>
      </c>
      <c r="J445" s="18" t="s">
        <v>50</v>
      </c>
      <c r="K445" s="18">
        <v>1</v>
      </c>
      <c r="L445" s="18" t="s">
        <v>1732</v>
      </c>
      <c r="M445" s="9" t="str" cm="1">
        <f t="array" ref="M445">_xlfn.LET(_xlpm.Major,I445,_xlpm.CleanMajor,TRIM(SUBSTITUTE(SUBSTITUTE(SUBSTITUTE(SUBSTITUTE(SUBSTITUTE(SUBSTITUTE(_xlpm.Major,"Indstrl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46" spans="1:13" hidden="1" x14ac:dyDescent="0.75">
      <c r="A446" s="24">
        <v>79141846</v>
      </c>
      <c r="B446" s="25" t="s">
        <v>1206</v>
      </c>
      <c r="C446" s="25" t="s">
        <v>1207</v>
      </c>
      <c r="D446" s="25" t="s">
        <v>1208</v>
      </c>
      <c r="E446" s="25" t="s">
        <v>14</v>
      </c>
      <c r="F446" s="26">
        <v>45931.779861111114</v>
      </c>
      <c r="G446" s="26">
        <v>45938.626388888886</v>
      </c>
      <c r="H446" s="25">
        <v>806126</v>
      </c>
      <c r="I446" s="25" t="s">
        <v>206</v>
      </c>
      <c r="J446" s="25" t="s">
        <v>126</v>
      </c>
      <c r="K446" s="25">
        <v>0</v>
      </c>
      <c r="L446" s="25" t="s">
        <v>1732</v>
      </c>
      <c r="M446" s="9" t="str" cm="1">
        <f t="array" ref="M446">_xlfn.LET(_xlpm.Major,I446,_xlpm.CleanMajor,TRIM(SUBSTITUTE(SUBSTITUTE(SUBSTITUTE(SUBSTITUTE(SUBSTITUTE(SUBSTITUTE(_xlpm.Major,"Indstrl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47" spans="1:13" x14ac:dyDescent="0.75">
      <c r="A447" s="22">
        <v>79142009</v>
      </c>
      <c r="B447" s="18" t="s">
        <v>1209</v>
      </c>
      <c r="C447" s="18" t="s">
        <v>1210</v>
      </c>
      <c r="D447" s="18" t="s">
        <v>1211</v>
      </c>
      <c r="E447" s="18" t="s">
        <v>14</v>
      </c>
      <c r="F447" s="23">
        <v>45931.785416666666</v>
      </c>
      <c r="G447" s="23"/>
      <c r="H447" s="18">
        <v>779414</v>
      </c>
      <c r="I447" s="18" t="s">
        <v>809</v>
      </c>
      <c r="J447" s="18" t="s">
        <v>20</v>
      </c>
      <c r="K447" s="18">
        <v>0</v>
      </c>
      <c r="L447" s="18" t="s">
        <v>1732</v>
      </c>
      <c r="M447" s="9" t="str" cm="1">
        <f t="array" ref="M447">_xlfn.LET(_xlpm.Major,I447,_xlpm.CleanMajor,TRIM(SUBSTITUTE(SUBSTITUTE(SUBSTITUTE(SUBSTITUTE(SUBSTITUTE(SUBSTITUTE(_xlpm.Major,"Indstrl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48" spans="1:13" hidden="1" x14ac:dyDescent="0.75">
      <c r="A448" s="24">
        <v>79146145</v>
      </c>
      <c r="B448" s="25" t="s">
        <v>1212</v>
      </c>
      <c r="C448" s="25" t="s">
        <v>1213</v>
      </c>
      <c r="D448" s="25" t="s">
        <v>1214</v>
      </c>
      <c r="E448" s="25" t="s">
        <v>14</v>
      </c>
      <c r="F448" s="26">
        <v>45932.01666666667</v>
      </c>
      <c r="G448" s="26">
        <v>45938.606249999997</v>
      </c>
      <c r="H448" s="25">
        <v>771301</v>
      </c>
      <c r="I448" s="25" t="s">
        <v>566</v>
      </c>
      <c r="J448" s="25" t="s">
        <v>20</v>
      </c>
      <c r="K448" s="25">
        <v>0</v>
      </c>
      <c r="L448" s="25" t="s">
        <v>1732</v>
      </c>
      <c r="M448" s="9" t="str" cm="1">
        <f t="array" ref="M448">_xlfn.LET(_xlpm.Major,I448,_xlpm.CleanMajor,TRIM(SUBSTITUTE(SUBSTITUTE(SUBSTITUTE(SUBSTITUTE(SUBSTITUTE(SUBSTITUTE(_xlpm.Major,"Indstrl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449" spans="1:13" hidden="1" x14ac:dyDescent="0.75">
      <c r="A449" s="22">
        <v>79155072</v>
      </c>
      <c r="B449" s="18" t="s">
        <v>1160</v>
      </c>
      <c r="C449" s="18" t="s">
        <v>1215</v>
      </c>
      <c r="D449" s="18" t="s">
        <v>1216</v>
      </c>
      <c r="E449" s="18" t="s">
        <v>14</v>
      </c>
      <c r="F449" s="23">
        <v>45932.361111111109</v>
      </c>
      <c r="G449" s="23">
        <v>45938.736111111109</v>
      </c>
      <c r="H449" s="18">
        <v>765533</v>
      </c>
      <c r="I449" s="18" t="s">
        <v>828</v>
      </c>
      <c r="J449" s="18" t="s">
        <v>32</v>
      </c>
      <c r="K449" s="18">
        <v>0</v>
      </c>
      <c r="L449" s="18" t="s">
        <v>1732</v>
      </c>
      <c r="M449" s="9" t="str" cm="1">
        <f t="array" ref="M449">_xlfn.LET(_xlpm.Major,I449,_xlpm.CleanMajor,TRIM(SUBSTITUTE(SUBSTITUTE(SUBSTITUTE(SUBSTITUTE(SUBSTITUTE(SUBSTITUTE(_xlpm.Major,"Indstrl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50" spans="1:13" hidden="1" x14ac:dyDescent="0.75">
      <c r="A450" s="24">
        <v>79184127</v>
      </c>
      <c r="B450" s="25" t="s">
        <v>1217</v>
      </c>
      <c r="C450" s="25" t="s">
        <v>1218</v>
      </c>
      <c r="D450" s="25" t="s">
        <v>1219</v>
      </c>
      <c r="E450" s="25" t="s">
        <v>14</v>
      </c>
      <c r="F450" s="26">
        <v>45932.581944444442</v>
      </c>
      <c r="G450" s="26">
        <v>45938.629166666666</v>
      </c>
      <c r="H450" s="25">
        <v>770533</v>
      </c>
      <c r="I450" s="25" t="s">
        <v>774</v>
      </c>
      <c r="J450" s="25" t="s">
        <v>20</v>
      </c>
      <c r="K450" s="25">
        <v>0</v>
      </c>
      <c r="L450" s="25" t="s">
        <v>1732</v>
      </c>
      <c r="M450" s="9" t="str" cm="1">
        <f t="array" ref="M450">_xlfn.LET(_xlpm.Major,I450,_xlpm.CleanMajor,TRIM(SUBSTITUTE(SUBSTITUTE(SUBSTITUTE(SUBSTITUTE(SUBSTITUTE(SUBSTITUTE(_xlpm.Major,"Indstrl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51" spans="1:13" hidden="1" x14ac:dyDescent="0.75">
      <c r="A451" s="22">
        <v>79185795</v>
      </c>
      <c r="B451" s="18" t="s">
        <v>914</v>
      </c>
      <c r="C451" s="18" t="s">
        <v>1220</v>
      </c>
      <c r="D451" s="18" t="s">
        <v>1221</v>
      </c>
      <c r="E451" s="18" t="s">
        <v>14</v>
      </c>
      <c r="F451" s="23">
        <v>45932.602777777778</v>
      </c>
      <c r="G451" s="23">
        <v>45938.67291666667</v>
      </c>
      <c r="H451" s="18">
        <v>757436</v>
      </c>
      <c r="I451" s="18" t="s">
        <v>206</v>
      </c>
      <c r="J451" s="18" t="s">
        <v>32</v>
      </c>
      <c r="K451" s="18">
        <v>0</v>
      </c>
      <c r="L451" s="18" t="s">
        <v>1732</v>
      </c>
      <c r="M451" s="9" t="str" cm="1">
        <f t="array" ref="M451">_xlfn.LET(_xlpm.Major,I451,_xlpm.CleanMajor,TRIM(SUBSTITUTE(SUBSTITUTE(SUBSTITUTE(SUBSTITUTE(SUBSTITUTE(SUBSTITUTE(_xlpm.Major,"Indstrl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52" spans="1:13" hidden="1" x14ac:dyDescent="0.75">
      <c r="A452" s="24">
        <v>79210707</v>
      </c>
      <c r="B452" s="25" t="s">
        <v>365</v>
      </c>
      <c r="C452" s="25" t="s">
        <v>1222</v>
      </c>
      <c r="D452" s="25" t="s">
        <v>1223</v>
      </c>
      <c r="E452" s="25" t="s">
        <v>14</v>
      </c>
      <c r="F452" s="26">
        <v>45933.399305555555</v>
      </c>
      <c r="G452" s="26">
        <v>45938.629861111112</v>
      </c>
      <c r="H452" s="25">
        <v>775860</v>
      </c>
      <c r="I452" s="25" t="s">
        <v>206</v>
      </c>
      <c r="J452" s="25" t="s">
        <v>20</v>
      </c>
      <c r="K452" s="25">
        <v>0</v>
      </c>
      <c r="L452" s="25" t="s">
        <v>1732</v>
      </c>
      <c r="M452" s="9" t="str" cm="1">
        <f t="array" ref="M452">_xlfn.LET(_xlpm.Major,I452,_xlpm.CleanMajor,TRIM(SUBSTITUTE(SUBSTITUTE(SUBSTITUTE(SUBSTITUTE(SUBSTITUTE(SUBSTITUTE(_xlpm.Major,"Indstrl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53" spans="1:13" hidden="1" x14ac:dyDescent="0.75">
      <c r="A453" s="22">
        <v>79211140</v>
      </c>
      <c r="B453" s="18" t="s">
        <v>25</v>
      </c>
      <c r="C453" s="18" t="s">
        <v>1224</v>
      </c>
      <c r="D453" s="18" t="s">
        <v>1225</v>
      </c>
      <c r="E453" s="18" t="s">
        <v>14</v>
      </c>
      <c r="F453" s="23">
        <v>45933.404166666667</v>
      </c>
      <c r="G453" s="23">
        <v>45938.624305555553</v>
      </c>
      <c r="H453" s="18">
        <v>779160</v>
      </c>
      <c r="I453" s="18" t="s">
        <v>774</v>
      </c>
      <c r="J453" s="18" t="s">
        <v>20</v>
      </c>
      <c r="K453" s="18">
        <v>0</v>
      </c>
      <c r="L453" s="18" t="s">
        <v>1732</v>
      </c>
      <c r="M453" s="9" t="str" cm="1">
        <f t="array" ref="M453">_xlfn.LET(_xlpm.Major,I453,_xlpm.CleanMajor,TRIM(SUBSTITUTE(SUBSTITUTE(SUBSTITUTE(SUBSTITUTE(SUBSTITUTE(SUBSTITUTE(_xlpm.Major,"Indstrl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54" spans="1:13" hidden="1" x14ac:dyDescent="0.75">
      <c r="A454" s="24">
        <v>79215699</v>
      </c>
      <c r="B454" s="25" t="s">
        <v>1226</v>
      </c>
      <c r="C454" s="25" t="s">
        <v>1227</v>
      </c>
      <c r="D454" s="25" t="s">
        <v>1228</v>
      </c>
      <c r="E454" s="25" t="s">
        <v>14</v>
      </c>
      <c r="F454" s="26">
        <v>45933.454861111109</v>
      </c>
      <c r="G454" s="26">
        <v>45938.669444444444</v>
      </c>
      <c r="H454" s="25">
        <v>758960</v>
      </c>
      <c r="I454" s="25" t="s">
        <v>206</v>
      </c>
      <c r="J454" s="25" t="s">
        <v>32</v>
      </c>
      <c r="K454" s="25">
        <v>0</v>
      </c>
      <c r="L454" s="25" t="s">
        <v>1732</v>
      </c>
      <c r="M454" s="9" t="str" cm="1">
        <f t="array" ref="M454">_xlfn.LET(_xlpm.Major,I454,_xlpm.CleanMajor,TRIM(SUBSTITUTE(SUBSTITUTE(SUBSTITUTE(SUBSTITUTE(SUBSTITUTE(SUBSTITUTE(_xlpm.Major,"Indstrl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55" spans="1:13" hidden="1" x14ac:dyDescent="0.75">
      <c r="A455" s="22">
        <v>79219520</v>
      </c>
      <c r="B455" s="18" t="s">
        <v>724</v>
      </c>
      <c r="C455" s="18" t="s">
        <v>725</v>
      </c>
      <c r="D455" s="18" t="s">
        <v>726</v>
      </c>
      <c r="E455" s="18" t="s">
        <v>14</v>
      </c>
      <c r="F455" s="23">
        <v>45933.509722222225</v>
      </c>
      <c r="G455" s="23">
        <v>45938.652777777781</v>
      </c>
      <c r="H455" s="18">
        <v>778243</v>
      </c>
      <c r="I455" s="18" t="s">
        <v>163</v>
      </c>
      <c r="J455" s="18" t="s">
        <v>20</v>
      </c>
      <c r="K455" s="18">
        <v>0</v>
      </c>
      <c r="L455" s="18" t="s">
        <v>1732</v>
      </c>
      <c r="M455" s="9" t="str" cm="1">
        <f t="array" ref="M455">_xlfn.LET(_xlpm.Major,I455,_xlpm.CleanMajor,TRIM(SUBSTITUTE(SUBSTITUTE(SUBSTITUTE(SUBSTITUTE(SUBSTITUTE(SUBSTITUTE(_xlpm.Major,"Indstrl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56" spans="1:13" hidden="1" x14ac:dyDescent="0.75">
      <c r="A456" s="24">
        <v>79228792</v>
      </c>
      <c r="B456" s="25" t="s">
        <v>1229</v>
      </c>
      <c r="C456" s="25" t="s">
        <v>1230</v>
      </c>
      <c r="D456" s="25" t="s">
        <v>1231</v>
      </c>
      <c r="E456" s="25" t="s">
        <v>14</v>
      </c>
      <c r="F456" s="26">
        <v>45934.101388888892</v>
      </c>
      <c r="G456" s="26">
        <v>45938.629861111112</v>
      </c>
      <c r="H456" s="25">
        <v>772589</v>
      </c>
      <c r="I456" s="25" t="s">
        <v>206</v>
      </c>
      <c r="J456" s="25" t="s">
        <v>32</v>
      </c>
      <c r="K456" s="25">
        <v>0</v>
      </c>
      <c r="L456" s="25" t="s">
        <v>1732</v>
      </c>
      <c r="M456" s="9" t="str" cm="1">
        <f t="array" ref="M456">_xlfn.LET(_xlpm.Major,I456,_xlpm.CleanMajor,TRIM(SUBSTITUTE(SUBSTITUTE(SUBSTITUTE(SUBSTITUTE(SUBSTITUTE(SUBSTITUTE(_xlpm.Major,"Indstrl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57" spans="1:13" hidden="1" x14ac:dyDescent="0.75">
      <c r="A457" s="22">
        <v>79230592</v>
      </c>
      <c r="B457" s="18" t="s">
        <v>452</v>
      </c>
      <c r="C457" s="18" t="s">
        <v>1232</v>
      </c>
      <c r="D457" s="18" t="s">
        <v>1233</v>
      </c>
      <c r="E457" s="18" t="s">
        <v>14</v>
      </c>
      <c r="F457" s="23">
        <v>45934.40347222222</v>
      </c>
      <c r="G457" s="23">
        <v>45938.628472222219</v>
      </c>
      <c r="H457" s="18">
        <v>788370</v>
      </c>
      <c r="I457" s="18" t="s">
        <v>206</v>
      </c>
      <c r="J457" s="18" t="s">
        <v>50</v>
      </c>
      <c r="K457" s="18">
        <v>0</v>
      </c>
      <c r="L457" s="18" t="s">
        <v>1732</v>
      </c>
      <c r="M457" s="9" t="str" cm="1">
        <f t="array" ref="M457">_xlfn.LET(_xlpm.Major,I457,_xlpm.CleanMajor,TRIM(SUBSTITUTE(SUBSTITUTE(SUBSTITUTE(SUBSTITUTE(SUBSTITUTE(SUBSTITUTE(_xlpm.Major,"Indstrl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58" spans="1:13" hidden="1" x14ac:dyDescent="0.75">
      <c r="A458" s="24">
        <v>79233569</v>
      </c>
      <c r="B458" s="25" t="s">
        <v>107</v>
      </c>
      <c r="C458" s="25" t="s">
        <v>1234</v>
      </c>
      <c r="D458" s="25" t="s">
        <v>1235</v>
      </c>
      <c r="E458" s="25" t="s">
        <v>14</v>
      </c>
      <c r="F458" s="26">
        <v>45934.667361111111</v>
      </c>
      <c r="G458" s="26">
        <v>45938.697916666664</v>
      </c>
      <c r="H458" s="25">
        <v>792219</v>
      </c>
      <c r="I458" s="25" t="s">
        <v>566</v>
      </c>
      <c r="J458" s="25" t="s">
        <v>20</v>
      </c>
      <c r="K458" s="25">
        <v>0</v>
      </c>
      <c r="L458" s="25" t="s">
        <v>1732</v>
      </c>
      <c r="M458" s="9" t="str" cm="1">
        <f t="array" ref="M458">_xlfn.LET(_xlpm.Major,I458,_xlpm.CleanMajor,TRIM(SUBSTITUTE(SUBSTITUTE(SUBSTITUTE(SUBSTITUTE(SUBSTITUTE(SUBSTITUTE(_xlpm.Major,"Indstrl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459" spans="1:13" hidden="1" x14ac:dyDescent="0.75">
      <c r="A459" s="22">
        <v>79239095</v>
      </c>
      <c r="B459" s="18" t="s">
        <v>1236</v>
      </c>
      <c r="C459" s="18" t="s">
        <v>1237</v>
      </c>
      <c r="D459" s="18" t="s">
        <v>1238</v>
      </c>
      <c r="E459" s="18" t="s">
        <v>14</v>
      </c>
      <c r="F459" s="23">
        <v>45935.51666666667</v>
      </c>
      <c r="G459" s="23">
        <v>45938.660416666666</v>
      </c>
      <c r="H459" s="18">
        <v>777555</v>
      </c>
      <c r="I459" s="18" t="s">
        <v>73</v>
      </c>
      <c r="J459" s="18" t="s">
        <v>16</v>
      </c>
      <c r="K459" s="18">
        <v>0</v>
      </c>
      <c r="L459" s="18" t="s">
        <v>1732</v>
      </c>
      <c r="M459" s="9" t="str" cm="1">
        <f t="array" ref="M459">_xlfn.LET(_xlpm.Major,I459,_xlpm.CleanMajor,TRIM(SUBSTITUTE(SUBSTITUTE(SUBSTITUTE(SUBSTITUTE(SUBSTITUTE(SUBSTITUTE(_xlpm.Major,"Indstrl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460" spans="1:13" hidden="1" x14ac:dyDescent="0.75">
      <c r="A460" s="24">
        <v>79242444</v>
      </c>
      <c r="B460" s="25" t="s">
        <v>426</v>
      </c>
      <c r="C460" s="25" t="s">
        <v>1239</v>
      </c>
      <c r="D460" s="25" t="s">
        <v>1240</v>
      </c>
      <c r="E460" s="25" t="s">
        <v>14</v>
      </c>
      <c r="F460" s="26">
        <v>45935.699305555558</v>
      </c>
      <c r="G460" s="26">
        <v>45938.643750000003</v>
      </c>
      <c r="H460" s="25">
        <v>807545</v>
      </c>
      <c r="I460" s="25" t="s">
        <v>828</v>
      </c>
      <c r="J460" s="25" t="s">
        <v>20</v>
      </c>
      <c r="K460" s="25">
        <v>0</v>
      </c>
      <c r="L460" s="25" t="s">
        <v>1732</v>
      </c>
      <c r="M460" s="9" t="str" cm="1">
        <f t="array" ref="M460">_xlfn.LET(_xlpm.Major,I460,_xlpm.CleanMajor,TRIM(SUBSTITUTE(SUBSTITUTE(SUBSTITUTE(SUBSTITUTE(SUBSTITUTE(SUBSTITUTE(_xlpm.Major,"Indstrl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61" spans="1:13" hidden="1" x14ac:dyDescent="0.75">
      <c r="A461" s="22">
        <v>79242674</v>
      </c>
      <c r="B461" s="18" t="s">
        <v>1241</v>
      </c>
      <c r="C461" s="18" t="s">
        <v>18</v>
      </c>
      <c r="D461" s="18" t="s">
        <v>1242</v>
      </c>
      <c r="E461" s="18" t="s">
        <v>14</v>
      </c>
      <c r="F461" s="23">
        <v>45935.713194444441</v>
      </c>
      <c r="G461" s="23">
        <v>45938.670138888891</v>
      </c>
      <c r="H461" s="18">
        <v>792003</v>
      </c>
      <c r="I461" s="18" t="s">
        <v>774</v>
      </c>
      <c r="J461" s="18" t="s">
        <v>50</v>
      </c>
      <c r="K461" s="18">
        <v>0</v>
      </c>
      <c r="L461" s="18" t="s">
        <v>1732</v>
      </c>
      <c r="M461" s="9" t="str" cm="1">
        <f t="array" ref="M461">_xlfn.LET(_xlpm.Major,I461,_xlpm.CleanMajor,TRIM(SUBSTITUTE(SUBSTITUTE(SUBSTITUTE(SUBSTITUTE(SUBSTITUTE(SUBSTITUTE(_xlpm.Major,"Indstrl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62" spans="1:13" hidden="1" x14ac:dyDescent="0.75">
      <c r="A462" s="24">
        <v>79244152</v>
      </c>
      <c r="B462" s="25" t="s">
        <v>1243</v>
      </c>
      <c r="C462" s="25" t="s">
        <v>1244</v>
      </c>
      <c r="D462" s="25" t="s">
        <v>1245</v>
      </c>
      <c r="E462" s="25" t="s">
        <v>14</v>
      </c>
      <c r="F462" s="26">
        <v>45935.780555555553</v>
      </c>
      <c r="G462" s="26">
        <v>45938.638888888891</v>
      </c>
      <c r="H462" s="25">
        <v>787801</v>
      </c>
      <c r="I462" s="25" t="s">
        <v>206</v>
      </c>
      <c r="J462" s="25" t="s">
        <v>50</v>
      </c>
      <c r="K462" s="25">
        <v>0</v>
      </c>
      <c r="L462" s="25" t="s">
        <v>1732</v>
      </c>
      <c r="M462" s="9" t="str" cm="1">
        <f t="array" ref="M462">_xlfn.LET(_xlpm.Major,I462,_xlpm.CleanMajor,TRIM(SUBSTITUTE(SUBSTITUTE(SUBSTITUTE(SUBSTITUTE(SUBSTITUTE(SUBSTITUTE(_xlpm.Major,"Indstrl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63" spans="1:13" hidden="1" x14ac:dyDescent="0.75">
      <c r="A463" s="22">
        <v>79244728</v>
      </c>
      <c r="B463" s="18" t="s">
        <v>1246</v>
      </c>
      <c r="C463" s="18" t="s">
        <v>594</v>
      </c>
      <c r="D463" s="18" t="s">
        <v>1247</v>
      </c>
      <c r="E463" s="18" t="s">
        <v>14</v>
      </c>
      <c r="F463" s="23">
        <v>45935.808333333334</v>
      </c>
      <c r="G463" s="23">
        <v>45938.63958333333</v>
      </c>
      <c r="H463" s="18">
        <v>773405</v>
      </c>
      <c r="I463" s="18" t="s">
        <v>566</v>
      </c>
      <c r="J463" s="18" t="s">
        <v>20</v>
      </c>
      <c r="K463" s="18">
        <v>0</v>
      </c>
      <c r="L463" s="18" t="s">
        <v>1732</v>
      </c>
      <c r="M463" s="9" t="str" cm="1">
        <f t="array" ref="M463">_xlfn.LET(_xlpm.Major,I463,_xlpm.CleanMajor,TRIM(SUBSTITUTE(SUBSTITUTE(SUBSTITUTE(SUBSTITUTE(SUBSTITUTE(SUBSTITUTE(_xlpm.Major,"Indstrl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464" spans="1:13" hidden="1" x14ac:dyDescent="0.75">
      <c r="A464" s="24">
        <v>79245620</v>
      </c>
      <c r="B464" s="25" t="s">
        <v>919</v>
      </c>
      <c r="C464" s="25" t="s">
        <v>1248</v>
      </c>
      <c r="D464" s="25" t="s">
        <v>1249</v>
      </c>
      <c r="E464" s="25" t="s">
        <v>14</v>
      </c>
      <c r="F464" s="26">
        <v>45935.856944444444</v>
      </c>
      <c r="G464" s="26">
        <v>45938.665277777778</v>
      </c>
      <c r="H464" s="25">
        <v>761633</v>
      </c>
      <c r="I464" s="25" t="s">
        <v>163</v>
      </c>
      <c r="J464" s="25" t="s">
        <v>20</v>
      </c>
      <c r="K464" s="25">
        <v>0</v>
      </c>
      <c r="L464" s="25" t="s">
        <v>1732</v>
      </c>
      <c r="M464" s="9" t="str" cm="1">
        <f t="array" ref="M464">_xlfn.LET(_xlpm.Major,I464,_xlpm.CleanMajor,TRIM(SUBSTITUTE(SUBSTITUTE(SUBSTITUTE(SUBSTITUTE(SUBSTITUTE(SUBSTITUTE(_xlpm.Major,"Indstrl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65" spans="1:13" hidden="1" x14ac:dyDescent="0.75">
      <c r="A465" s="22">
        <v>79256310</v>
      </c>
      <c r="B465" s="18" t="s">
        <v>385</v>
      </c>
      <c r="C465" s="18" t="s">
        <v>1250</v>
      </c>
      <c r="D465" s="18" t="s">
        <v>1251</v>
      </c>
      <c r="E465" s="18" t="s">
        <v>14</v>
      </c>
      <c r="F465" s="23">
        <v>45936.370833333334</v>
      </c>
      <c r="G465" s="23">
        <v>45938.669444444444</v>
      </c>
      <c r="H465" s="18">
        <v>784553</v>
      </c>
      <c r="I465" s="18" t="s">
        <v>774</v>
      </c>
      <c r="J465" s="18" t="s">
        <v>50</v>
      </c>
      <c r="K465" s="18">
        <v>0</v>
      </c>
      <c r="L465" s="18" t="s">
        <v>1732</v>
      </c>
      <c r="M465" s="9" t="str" cm="1">
        <f t="array" ref="M465">_xlfn.LET(_xlpm.Major,I465,_xlpm.CleanMajor,TRIM(SUBSTITUTE(SUBSTITUTE(SUBSTITUTE(SUBSTITUTE(SUBSTITUTE(SUBSTITUTE(_xlpm.Major,"Indstrl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66" spans="1:13" x14ac:dyDescent="0.75">
      <c r="A466" s="24">
        <v>79259095</v>
      </c>
      <c r="B466" s="25" t="s">
        <v>1252</v>
      </c>
      <c r="C466" s="25" t="s">
        <v>1253</v>
      </c>
      <c r="D466" s="25" t="s">
        <v>1254</v>
      </c>
      <c r="E466" s="25" t="s">
        <v>14</v>
      </c>
      <c r="F466" s="26">
        <v>45936.401388888888</v>
      </c>
      <c r="G466" s="26"/>
      <c r="H466" s="25">
        <v>760965</v>
      </c>
      <c r="I466" s="25" t="s">
        <v>1255</v>
      </c>
      <c r="J466" s="25" t="s">
        <v>32</v>
      </c>
      <c r="K466" s="25">
        <v>0</v>
      </c>
      <c r="L466" s="25" t="s">
        <v>1732</v>
      </c>
      <c r="M466" s="9" t="str" cm="1">
        <f t="array" ref="M466">_xlfn.LET(_xlpm.Major,I466,_xlpm.CleanMajor,TRIM(SUBSTITUTE(SUBSTITUTE(SUBSTITUTE(SUBSTITUTE(SUBSTITUTE(SUBSTITUTE(_xlpm.Major,"Indstrl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467" spans="1:13" hidden="1" x14ac:dyDescent="0.75">
      <c r="A467" s="22">
        <v>79262740</v>
      </c>
      <c r="B467" s="18" t="s">
        <v>996</v>
      </c>
      <c r="C467" s="18" t="s">
        <v>1256</v>
      </c>
      <c r="D467" s="18" t="s">
        <v>1257</v>
      </c>
      <c r="E467" s="18" t="s">
        <v>14</v>
      </c>
      <c r="F467" s="23">
        <v>45936.439583333333</v>
      </c>
      <c r="G467" s="23">
        <v>45938.704861111109</v>
      </c>
      <c r="H467" s="18">
        <v>769468</v>
      </c>
      <c r="I467" s="18" t="s">
        <v>809</v>
      </c>
      <c r="J467" s="18" t="s">
        <v>20</v>
      </c>
      <c r="K467" s="18">
        <v>0</v>
      </c>
      <c r="L467" s="18" t="s">
        <v>1732</v>
      </c>
      <c r="M467" s="9" t="str" cm="1">
        <f t="array" ref="M467">_xlfn.LET(_xlpm.Major,I467,_xlpm.CleanMajor,TRIM(SUBSTITUTE(SUBSTITUTE(SUBSTITUTE(SUBSTITUTE(SUBSTITUTE(SUBSTITUTE(_xlpm.Major,"Indstrl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68" spans="1:13" hidden="1" x14ac:dyDescent="0.75">
      <c r="A468" s="24">
        <v>79262869</v>
      </c>
      <c r="B468" s="25" t="s">
        <v>1258</v>
      </c>
      <c r="C468" s="25" t="s">
        <v>1259</v>
      </c>
      <c r="D468" s="25" t="s">
        <v>1260</v>
      </c>
      <c r="E468" s="25" t="s">
        <v>14</v>
      </c>
      <c r="F468" s="26">
        <v>45936.440972222219</v>
      </c>
      <c r="G468" s="26">
        <v>45938.669444444444</v>
      </c>
      <c r="H468" s="25">
        <v>795267</v>
      </c>
      <c r="I468" s="25" t="s">
        <v>763</v>
      </c>
      <c r="J468" s="25" t="s">
        <v>20</v>
      </c>
      <c r="K468" s="25">
        <v>0</v>
      </c>
      <c r="L468" s="25" t="s">
        <v>1732</v>
      </c>
      <c r="M468" s="9" t="str" cm="1">
        <f t="array" ref="M468">_xlfn.LET(_xlpm.Major,I468,_xlpm.CleanMajor,TRIM(SUBSTITUTE(SUBSTITUTE(SUBSTITUTE(SUBSTITUTE(SUBSTITUTE(SUBSTITUTE(_xlpm.Major,"Indstrl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69" spans="1:13" hidden="1" x14ac:dyDescent="0.75">
      <c r="A469" s="22">
        <v>79267174</v>
      </c>
      <c r="B469" s="18" t="s">
        <v>487</v>
      </c>
      <c r="C469" s="18" t="s">
        <v>1261</v>
      </c>
      <c r="D469" s="18" t="s">
        <v>1262</v>
      </c>
      <c r="E469" s="18" t="s">
        <v>14</v>
      </c>
      <c r="F469" s="23">
        <v>45936.486805555556</v>
      </c>
      <c r="G469" s="23">
        <v>45938.623611111114</v>
      </c>
      <c r="H469" s="18">
        <v>772698</v>
      </c>
      <c r="I469" s="18" t="s">
        <v>206</v>
      </c>
      <c r="J469" s="18" t="s">
        <v>20</v>
      </c>
      <c r="K469" s="18">
        <v>0</v>
      </c>
      <c r="L469" s="18" t="s">
        <v>1732</v>
      </c>
      <c r="M469" s="9" t="str" cm="1">
        <f t="array" ref="M469">_xlfn.LET(_xlpm.Major,I469,_xlpm.CleanMajor,TRIM(SUBSTITUTE(SUBSTITUTE(SUBSTITUTE(SUBSTITUTE(SUBSTITUTE(SUBSTITUTE(_xlpm.Major,"Indstrl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70" spans="1:13" hidden="1" x14ac:dyDescent="0.75">
      <c r="A470" s="24">
        <v>79267980</v>
      </c>
      <c r="B470" s="25" t="s">
        <v>810</v>
      </c>
      <c r="C470" s="25" t="s">
        <v>868</v>
      </c>
      <c r="D470" s="25" t="s">
        <v>1263</v>
      </c>
      <c r="E470" s="25" t="s">
        <v>14</v>
      </c>
      <c r="F470" s="26">
        <v>45936.495833333334</v>
      </c>
      <c r="G470" s="26">
        <v>45938.680555555555</v>
      </c>
      <c r="H470" s="25">
        <v>754897</v>
      </c>
      <c r="I470" s="25" t="s">
        <v>774</v>
      </c>
      <c r="J470" s="25" t="s">
        <v>32</v>
      </c>
      <c r="K470" s="25">
        <v>0</v>
      </c>
      <c r="L470" s="25" t="s">
        <v>1732</v>
      </c>
      <c r="M470" s="9" t="str" cm="1">
        <f t="array" ref="M470">_xlfn.LET(_xlpm.Major,I470,_xlpm.CleanMajor,TRIM(SUBSTITUTE(SUBSTITUTE(SUBSTITUTE(SUBSTITUTE(SUBSTITUTE(SUBSTITUTE(_xlpm.Major,"Indstrl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71" spans="1:13" hidden="1" x14ac:dyDescent="0.75">
      <c r="A471" s="22">
        <v>79269601</v>
      </c>
      <c r="B471" s="18" t="s">
        <v>788</v>
      </c>
      <c r="C471" s="18" t="s">
        <v>1264</v>
      </c>
      <c r="D471" s="18" t="s">
        <v>1265</v>
      </c>
      <c r="E471" s="18" t="s">
        <v>14</v>
      </c>
      <c r="F471" s="23">
        <v>45936.509722222225</v>
      </c>
      <c r="G471" s="23">
        <v>45938.682638888888</v>
      </c>
      <c r="H471" s="18">
        <v>756555</v>
      </c>
      <c r="I471" s="18" t="s">
        <v>206</v>
      </c>
      <c r="J471" s="18" t="s">
        <v>32</v>
      </c>
      <c r="K471" s="18">
        <v>0</v>
      </c>
      <c r="L471" s="18" t="s">
        <v>1732</v>
      </c>
      <c r="M471" s="9" t="str" cm="1">
        <f t="array" ref="M471">_xlfn.LET(_xlpm.Major,I471,_xlpm.CleanMajor,TRIM(SUBSTITUTE(SUBSTITUTE(SUBSTITUTE(SUBSTITUTE(SUBSTITUTE(SUBSTITUTE(_xlpm.Major,"Indstrl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72" spans="1:13" hidden="1" x14ac:dyDescent="0.75">
      <c r="A472" s="24">
        <v>79271204</v>
      </c>
      <c r="B472" s="25" t="s">
        <v>462</v>
      </c>
      <c r="C472" s="25" t="s">
        <v>1266</v>
      </c>
      <c r="D472" s="25" t="s">
        <v>1267</v>
      </c>
      <c r="E472" s="25" t="s">
        <v>14</v>
      </c>
      <c r="F472" s="26">
        <v>45936.525694444441</v>
      </c>
      <c r="G472" s="26">
        <v>45938.672222222223</v>
      </c>
      <c r="H472" s="25">
        <v>738141</v>
      </c>
      <c r="I472" s="25" t="s">
        <v>809</v>
      </c>
      <c r="J472" s="25" t="s">
        <v>32</v>
      </c>
      <c r="K472" s="25">
        <v>0</v>
      </c>
      <c r="L472" s="25" t="s">
        <v>1732</v>
      </c>
      <c r="M472" s="9" t="str" cm="1">
        <f t="array" ref="M472">_xlfn.LET(_xlpm.Major,I472,_xlpm.CleanMajor,TRIM(SUBSTITUTE(SUBSTITUTE(SUBSTITUTE(SUBSTITUTE(SUBSTITUTE(SUBSTITUTE(_xlpm.Major,"Indstrl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73" spans="1:13" hidden="1" x14ac:dyDescent="0.75">
      <c r="A473" s="22">
        <v>79275628</v>
      </c>
      <c r="B473" s="18" t="s">
        <v>1268</v>
      </c>
      <c r="C473" s="18" t="s">
        <v>826</v>
      </c>
      <c r="D473" s="18" t="s">
        <v>1269</v>
      </c>
      <c r="E473" s="18" t="s">
        <v>14</v>
      </c>
      <c r="F473" s="23">
        <v>45936.566666666666</v>
      </c>
      <c r="G473" s="23">
        <v>45938.664583333331</v>
      </c>
      <c r="H473" s="18">
        <v>717533</v>
      </c>
      <c r="I473" s="18" t="s">
        <v>774</v>
      </c>
      <c r="J473" s="18" t="s">
        <v>16</v>
      </c>
      <c r="K473" s="18">
        <v>0</v>
      </c>
      <c r="L473" s="18" t="s">
        <v>1732</v>
      </c>
      <c r="M473" s="9" t="str" cm="1">
        <f t="array" ref="M473">_xlfn.LET(_xlpm.Major,I473,_xlpm.CleanMajor,TRIM(SUBSTITUTE(SUBSTITUTE(SUBSTITUTE(SUBSTITUTE(SUBSTITUTE(SUBSTITUTE(_xlpm.Major,"Indstrl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74" spans="1:13" hidden="1" x14ac:dyDescent="0.75">
      <c r="A474" s="24">
        <v>79290113</v>
      </c>
      <c r="B474" s="25" t="s">
        <v>67</v>
      </c>
      <c r="C474" s="25" t="s">
        <v>1270</v>
      </c>
      <c r="D474" s="25" t="s">
        <v>1271</v>
      </c>
      <c r="E474" s="25" t="s">
        <v>14</v>
      </c>
      <c r="F474" s="26">
        <v>45936.89166666667</v>
      </c>
      <c r="G474" s="26">
        <v>45938.629861111112</v>
      </c>
      <c r="H474" s="25">
        <v>791878</v>
      </c>
      <c r="I474" s="25" t="s">
        <v>566</v>
      </c>
      <c r="J474" s="25" t="s">
        <v>50</v>
      </c>
      <c r="K474" s="25">
        <v>0</v>
      </c>
      <c r="L474" s="25" t="s">
        <v>1732</v>
      </c>
      <c r="M474" s="9" t="str" cm="1">
        <f t="array" ref="M474">_xlfn.LET(_xlpm.Major,I474,_xlpm.CleanMajor,TRIM(SUBSTITUTE(SUBSTITUTE(SUBSTITUTE(SUBSTITUTE(SUBSTITUTE(SUBSTITUTE(_xlpm.Major,"Indstrl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475" spans="1:13" hidden="1" x14ac:dyDescent="0.75">
      <c r="A475" s="22">
        <v>79290780</v>
      </c>
      <c r="B475" s="18" t="s">
        <v>182</v>
      </c>
      <c r="C475" s="18" t="s">
        <v>59</v>
      </c>
      <c r="D475" s="18" t="s">
        <v>183</v>
      </c>
      <c r="E475" s="18" t="s">
        <v>14</v>
      </c>
      <c r="F475" s="23">
        <v>45936.934027777781</v>
      </c>
      <c r="G475" s="23">
        <v>45938.652777777781</v>
      </c>
      <c r="H475" s="18">
        <v>773208</v>
      </c>
      <c r="I475" s="18" t="s">
        <v>163</v>
      </c>
      <c r="J475" s="18" t="s">
        <v>50</v>
      </c>
      <c r="K475" s="18">
        <v>0</v>
      </c>
      <c r="L475" s="18" t="s">
        <v>1732</v>
      </c>
      <c r="M475" s="9" t="str" cm="1">
        <f t="array" ref="M475">_xlfn.LET(_xlpm.Major,I475,_xlpm.CleanMajor,TRIM(SUBSTITUTE(SUBSTITUTE(SUBSTITUTE(SUBSTITUTE(SUBSTITUTE(SUBSTITUTE(_xlpm.Major,"Indstrl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76" spans="1:13" hidden="1" x14ac:dyDescent="0.75">
      <c r="A476" s="24">
        <v>79290967</v>
      </c>
      <c r="B476" s="25" t="s">
        <v>67</v>
      </c>
      <c r="C476" s="25" t="s">
        <v>1272</v>
      </c>
      <c r="D476" s="25" t="s">
        <v>1273</v>
      </c>
      <c r="E476" s="25" t="s">
        <v>14</v>
      </c>
      <c r="F476" s="26">
        <v>45936.946527777778</v>
      </c>
      <c r="G476" s="26">
        <v>45938.654861111114</v>
      </c>
      <c r="H476" s="25">
        <v>758935</v>
      </c>
      <c r="I476" s="25" t="s">
        <v>774</v>
      </c>
      <c r="J476" s="25" t="s">
        <v>32</v>
      </c>
      <c r="K476" s="25">
        <v>0</v>
      </c>
      <c r="L476" s="25" t="s">
        <v>1732</v>
      </c>
      <c r="M476" s="9" t="str" cm="1">
        <f t="array" ref="M476">_xlfn.LET(_xlpm.Major,I476,_xlpm.CleanMajor,TRIM(SUBSTITUTE(SUBSTITUTE(SUBSTITUTE(SUBSTITUTE(SUBSTITUTE(SUBSTITUTE(_xlpm.Major,"Indstrl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77" spans="1:13" hidden="1" x14ac:dyDescent="0.75">
      <c r="A477" s="22">
        <v>79301252</v>
      </c>
      <c r="B477" s="18" t="s">
        <v>1274</v>
      </c>
      <c r="C477" s="18" t="s">
        <v>1275</v>
      </c>
      <c r="D477" s="18" t="s">
        <v>1276</v>
      </c>
      <c r="E477" s="18" t="s">
        <v>14</v>
      </c>
      <c r="F477" s="23">
        <v>45937.355555555558</v>
      </c>
      <c r="G477" s="23">
        <v>45938.678472222222</v>
      </c>
      <c r="H477" s="18">
        <v>797915</v>
      </c>
      <c r="I477" s="18" t="s">
        <v>206</v>
      </c>
      <c r="J477" s="18" t="s">
        <v>20</v>
      </c>
      <c r="K477" s="18">
        <v>0</v>
      </c>
      <c r="L477" s="18" t="s">
        <v>1732</v>
      </c>
      <c r="M477" s="9" t="str" cm="1">
        <f t="array" ref="M477">_xlfn.LET(_xlpm.Major,I477,_xlpm.CleanMajor,TRIM(SUBSTITUTE(SUBSTITUTE(SUBSTITUTE(SUBSTITUTE(SUBSTITUTE(SUBSTITUTE(_xlpm.Major,"Indstrl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78" spans="1:13" x14ac:dyDescent="0.75">
      <c r="A478" s="24">
        <v>79302212</v>
      </c>
      <c r="B478" s="25" t="s">
        <v>1277</v>
      </c>
      <c r="C478" s="25" t="s">
        <v>1278</v>
      </c>
      <c r="D478" s="25" t="s">
        <v>1279</v>
      </c>
      <c r="E478" s="25" t="s">
        <v>14</v>
      </c>
      <c r="F478" s="26">
        <v>45937.364583333336</v>
      </c>
      <c r="G478" s="26"/>
      <c r="H478" s="25">
        <v>799848</v>
      </c>
      <c r="I478" s="25" t="s">
        <v>774</v>
      </c>
      <c r="J478" s="25" t="s">
        <v>126</v>
      </c>
      <c r="K478" s="25">
        <v>0</v>
      </c>
      <c r="L478" s="25" t="s">
        <v>1732</v>
      </c>
      <c r="M478" s="9" t="str" cm="1">
        <f t="array" ref="M478">_xlfn.LET(_xlpm.Major,I478,_xlpm.CleanMajor,TRIM(SUBSTITUTE(SUBSTITUTE(SUBSTITUTE(SUBSTITUTE(SUBSTITUTE(SUBSTITUTE(_xlpm.Major,"Indstrl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79" spans="1:13" x14ac:dyDescent="0.75">
      <c r="A479" s="22">
        <v>79302497</v>
      </c>
      <c r="B479" s="18" t="s">
        <v>1280</v>
      </c>
      <c r="C479" s="18" t="s">
        <v>346</v>
      </c>
      <c r="D479" s="18" t="s">
        <v>1281</v>
      </c>
      <c r="E479" s="18" t="s">
        <v>14</v>
      </c>
      <c r="F479" s="23">
        <v>45937.367361111108</v>
      </c>
      <c r="G479" s="23"/>
      <c r="H479" s="18">
        <v>763734</v>
      </c>
      <c r="I479" s="18" t="s">
        <v>763</v>
      </c>
      <c r="J479" s="18" t="s">
        <v>32</v>
      </c>
      <c r="K479" s="18">
        <v>0</v>
      </c>
      <c r="L479" s="18" t="s">
        <v>1732</v>
      </c>
      <c r="M479" s="9" t="str" cm="1">
        <f t="array" ref="M479">_xlfn.LET(_xlpm.Major,I479,_xlpm.CleanMajor,TRIM(SUBSTITUTE(SUBSTITUTE(SUBSTITUTE(SUBSTITUTE(SUBSTITUTE(SUBSTITUTE(_xlpm.Major,"Indstrl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80" spans="1:13" hidden="1" x14ac:dyDescent="0.75">
      <c r="A480" s="24">
        <v>79308270</v>
      </c>
      <c r="B480" s="25" t="s">
        <v>1282</v>
      </c>
      <c r="C480" s="25" t="s">
        <v>1283</v>
      </c>
      <c r="D480" s="25" t="s">
        <v>1284</v>
      </c>
      <c r="E480" s="25" t="s">
        <v>14</v>
      </c>
      <c r="F480" s="26">
        <v>45937.404861111114</v>
      </c>
      <c r="G480" s="26">
        <v>45938.677777777775</v>
      </c>
      <c r="H480" s="25">
        <v>799436</v>
      </c>
      <c r="I480" s="25" t="s">
        <v>206</v>
      </c>
      <c r="J480" s="25" t="s">
        <v>126</v>
      </c>
      <c r="K480" s="25">
        <v>0</v>
      </c>
      <c r="L480" s="25" t="s">
        <v>1732</v>
      </c>
      <c r="M480" s="9" t="str" cm="1">
        <f t="array" ref="M480">_xlfn.LET(_xlpm.Major,I480,_xlpm.CleanMajor,TRIM(SUBSTITUTE(SUBSTITUTE(SUBSTITUTE(SUBSTITUTE(SUBSTITUTE(SUBSTITUTE(_xlpm.Major,"Indstrl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81" spans="1:13" hidden="1" x14ac:dyDescent="0.75">
      <c r="A481" s="22">
        <v>79309566</v>
      </c>
      <c r="B481" s="18" t="s">
        <v>1285</v>
      </c>
      <c r="C481" s="18" t="s">
        <v>1286</v>
      </c>
      <c r="D481" s="18" t="s">
        <v>1287</v>
      </c>
      <c r="E481" s="18" t="s">
        <v>14</v>
      </c>
      <c r="F481" s="23">
        <v>45937.415277777778</v>
      </c>
      <c r="G481" s="23">
        <v>45938.625694444447</v>
      </c>
      <c r="H481" s="18">
        <v>752763</v>
      </c>
      <c r="I481" s="18" t="s">
        <v>809</v>
      </c>
      <c r="J481" s="18" t="s">
        <v>32</v>
      </c>
      <c r="K481" s="18">
        <v>0</v>
      </c>
      <c r="L481" s="18" t="s">
        <v>1732</v>
      </c>
      <c r="M481" s="9" t="str" cm="1">
        <f t="array" ref="M481">_xlfn.LET(_xlpm.Major,I481,_xlpm.CleanMajor,TRIM(SUBSTITUTE(SUBSTITUTE(SUBSTITUTE(SUBSTITUTE(SUBSTITUTE(SUBSTITUTE(_xlpm.Major,"Indstrl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82" spans="1:13" hidden="1" x14ac:dyDescent="0.75">
      <c r="A482" s="24">
        <v>79309734</v>
      </c>
      <c r="B482" s="25" t="s">
        <v>1288</v>
      </c>
      <c r="C482" s="25" t="s">
        <v>1289</v>
      </c>
      <c r="D482" s="25" t="s">
        <v>1290</v>
      </c>
      <c r="E482" s="25" t="s">
        <v>14</v>
      </c>
      <c r="F482" s="26">
        <v>45937.416666666664</v>
      </c>
      <c r="G482" s="26">
        <v>45938.625</v>
      </c>
      <c r="H482" s="25">
        <v>767558</v>
      </c>
      <c r="I482" s="25" t="s">
        <v>809</v>
      </c>
      <c r="J482" s="25" t="s">
        <v>20</v>
      </c>
      <c r="K482" s="25">
        <v>0</v>
      </c>
      <c r="L482" s="25" t="s">
        <v>1732</v>
      </c>
      <c r="M482" s="9" t="str" cm="1">
        <f t="array" ref="M482">_xlfn.LET(_xlpm.Major,I482,_xlpm.CleanMajor,TRIM(SUBSTITUTE(SUBSTITUTE(SUBSTITUTE(SUBSTITUTE(SUBSTITUTE(SUBSTITUTE(_xlpm.Major,"Indstrl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83" spans="1:13" hidden="1" x14ac:dyDescent="0.75">
      <c r="A483" s="22">
        <v>79313514</v>
      </c>
      <c r="B483" s="18" t="s">
        <v>107</v>
      </c>
      <c r="C483" s="18" t="s">
        <v>1291</v>
      </c>
      <c r="D483" s="18" t="s">
        <v>1292</v>
      </c>
      <c r="E483" s="18" t="s">
        <v>14</v>
      </c>
      <c r="F483" s="23">
        <v>45937.440972222219</v>
      </c>
      <c r="G483" s="23">
        <v>45938.688194444447</v>
      </c>
      <c r="H483" s="18">
        <v>770744</v>
      </c>
      <c r="I483" s="18" t="s">
        <v>206</v>
      </c>
      <c r="J483" s="18" t="s">
        <v>32</v>
      </c>
      <c r="K483" s="18">
        <v>0</v>
      </c>
      <c r="L483" s="18" t="s">
        <v>1732</v>
      </c>
      <c r="M483" s="9" t="str" cm="1">
        <f t="array" ref="M483">_xlfn.LET(_xlpm.Major,I483,_xlpm.CleanMajor,TRIM(SUBSTITUTE(SUBSTITUTE(SUBSTITUTE(SUBSTITUTE(SUBSTITUTE(SUBSTITUTE(_xlpm.Major,"Indstrl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84" spans="1:13" x14ac:dyDescent="0.75">
      <c r="A484" s="24">
        <v>79313644</v>
      </c>
      <c r="B484" s="25" t="s">
        <v>25</v>
      </c>
      <c r="C484" s="25" t="s">
        <v>1293</v>
      </c>
      <c r="D484" s="25" t="s">
        <v>1294</v>
      </c>
      <c r="E484" s="25" t="s">
        <v>14</v>
      </c>
      <c r="F484" s="26">
        <v>45937.442361111112</v>
      </c>
      <c r="G484" s="26"/>
      <c r="H484" s="25">
        <v>784044</v>
      </c>
      <c r="I484" s="25" t="s">
        <v>566</v>
      </c>
      <c r="J484" s="25" t="s">
        <v>50</v>
      </c>
      <c r="K484" s="25">
        <v>0</v>
      </c>
      <c r="L484" s="25" t="s">
        <v>1732</v>
      </c>
      <c r="M484" s="9" t="str" cm="1">
        <f t="array" ref="M484">_xlfn.LET(_xlpm.Major,I484,_xlpm.CleanMajor,TRIM(SUBSTITUTE(SUBSTITUTE(SUBSTITUTE(SUBSTITUTE(SUBSTITUTE(SUBSTITUTE(_xlpm.Major,"Indstrl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485" spans="1:13" hidden="1" x14ac:dyDescent="0.75">
      <c r="A485" s="22">
        <v>79314262</v>
      </c>
      <c r="B485" s="18" t="s">
        <v>1295</v>
      </c>
      <c r="C485" s="18" t="s">
        <v>1296</v>
      </c>
      <c r="D485" s="18" t="s">
        <v>1297</v>
      </c>
      <c r="E485" s="18" t="s">
        <v>14</v>
      </c>
      <c r="F485" s="23">
        <v>45937.446527777778</v>
      </c>
      <c r="G485" s="23">
        <v>45938.628472222219</v>
      </c>
      <c r="H485" s="18">
        <v>736546</v>
      </c>
      <c r="I485" s="18" t="s">
        <v>206</v>
      </c>
      <c r="J485" s="18" t="s">
        <v>32</v>
      </c>
      <c r="K485" s="18">
        <v>0</v>
      </c>
      <c r="L485" s="18" t="s">
        <v>1732</v>
      </c>
      <c r="M485" s="9" t="str" cm="1">
        <f t="array" ref="M485">_xlfn.LET(_xlpm.Major,I485,_xlpm.CleanMajor,TRIM(SUBSTITUTE(SUBSTITUTE(SUBSTITUTE(SUBSTITUTE(SUBSTITUTE(SUBSTITUTE(_xlpm.Major,"Indstrl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86" spans="1:13" hidden="1" x14ac:dyDescent="0.75">
      <c r="A486" s="24">
        <v>79318502</v>
      </c>
      <c r="B486" s="25" t="s">
        <v>927</v>
      </c>
      <c r="C486" s="25" t="s">
        <v>1298</v>
      </c>
      <c r="D486" s="25" t="s">
        <v>1299</v>
      </c>
      <c r="E486" s="25" t="s">
        <v>14</v>
      </c>
      <c r="F486" s="26">
        <v>45937.474305555559</v>
      </c>
      <c r="G486" s="26">
        <v>45938.629166666666</v>
      </c>
      <c r="H486" s="25">
        <v>774062</v>
      </c>
      <c r="I486" s="25" t="s">
        <v>885</v>
      </c>
      <c r="J486" s="25" t="s">
        <v>20</v>
      </c>
      <c r="K486" s="25">
        <v>0</v>
      </c>
      <c r="L486" s="25" t="s">
        <v>1732</v>
      </c>
      <c r="M486" s="9" t="str" cm="1">
        <f t="array" ref="M486">_xlfn.LET(_xlpm.Major,I486,_xlpm.CleanMajor,TRIM(SUBSTITUTE(SUBSTITUTE(SUBSTITUTE(SUBSTITUTE(SUBSTITUTE(SUBSTITUTE(_xlpm.Major,"Indstrl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487" spans="1:13" x14ac:dyDescent="0.75">
      <c r="A487" s="22">
        <v>79319042</v>
      </c>
      <c r="B487" s="18" t="s">
        <v>1300</v>
      </c>
      <c r="C487" s="18" t="s">
        <v>756</v>
      </c>
      <c r="D487" s="18" t="s">
        <v>1301</v>
      </c>
      <c r="E487" s="18" t="s">
        <v>14</v>
      </c>
      <c r="F487" s="23">
        <v>45937.477777777778</v>
      </c>
      <c r="G487" s="23"/>
      <c r="H487" s="18">
        <v>738130</v>
      </c>
      <c r="I487" s="18" t="s">
        <v>1167</v>
      </c>
      <c r="J487" s="18" t="s">
        <v>32</v>
      </c>
      <c r="K487" s="18">
        <v>0</v>
      </c>
      <c r="L487" s="18" t="s">
        <v>1732</v>
      </c>
      <c r="M487" s="9" t="str" cm="1">
        <f t="array" ref="M487">_xlfn.LET(_xlpm.Major,I487,_xlpm.CleanMajor,TRIM(SUBSTITUTE(SUBSTITUTE(SUBSTITUTE(SUBSTITUTE(SUBSTITUTE(SUBSTITUTE(_xlpm.Major,"Indstrl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488" spans="1:13" x14ac:dyDescent="0.75">
      <c r="A488" s="24">
        <v>79320863</v>
      </c>
      <c r="B488" s="25" t="s">
        <v>1302</v>
      </c>
      <c r="C488" s="25" t="s">
        <v>1303</v>
      </c>
      <c r="D488" s="25" t="s">
        <v>1304</v>
      </c>
      <c r="E488" s="25" t="s">
        <v>14</v>
      </c>
      <c r="F488" s="26">
        <v>45937.493055555555</v>
      </c>
      <c r="G488" s="26"/>
      <c r="H488" s="25">
        <v>791618</v>
      </c>
      <c r="I488" s="25" t="s">
        <v>566</v>
      </c>
      <c r="J488" s="25" t="s">
        <v>50</v>
      </c>
      <c r="K488" s="25">
        <v>0</v>
      </c>
      <c r="L488" s="25" t="s">
        <v>1732</v>
      </c>
      <c r="M488" s="9" t="str" cm="1">
        <f t="array" ref="M488">_xlfn.LET(_xlpm.Major,I488,_xlpm.CleanMajor,TRIM(SUBSTITUTE(SUBSTITUTE(SUBSTITUTE(SUBSTITUTE(SUBSTITUTE(SUBSTITUTE(_xlpm.Major,"Indstrl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489" spans="1:13" hidden="1" x14ac:dyDescent="0.75">
      <c r="A489" s="22">
        <v>79322105</v>
      </c>
      <c r="B489" s="18" t="s">
        <v>580</v>
      </c>
      <c r="C489" s="18" t="s">
        <v>1305</v>
      </c>
      <c r="D489" s="18" t="s">
        <v>1306</v>
      </c>
      <c r="E489" s="18" t="s">
        <v>14</v>
      </c>
      <c r="F489" s="23">
        <v>45937.501388888886</v>
      </c>
      <c r="G489" s="23">
        <v>45938.628472222219</v>
      </c>
      <c r="H489" s="18">
        <v>790230</v>
      </c>
      <c r="I489" s="18" t="s">
        <v>774</v>
      </c>
      <c r="J489" s="18" t="s">
        <v>50</v>
      </c>
      <c r="K489" s="18">
        <v>0</v>
      </c>
      <c r="L489" s="18" t="s">
        <v>1732</v>
      </c>
      <c r="M489" s="9" t="str" cm="1">
        <f t="array" ref="M489">_xlfn.LET(_xlpm.Major,I489,_xlpm.CleanMajor,TRIM(SUBSTITUTE(SUBSTITUTE(SUBSTITUTE(SUBSTITUTE(SUBSTITUTE(SUBSTITUTE(_xlpm.Major,"Indstrl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90" spans="1:13" x14ac:dyDescent="0.75">
      <c r="A490" s="24">
        <v>79323831</v>
      </c>
      <c r="B490" s="25" t="s">
        <v>256</v>
      </c>
      <c r="C490" s="25" t="s">
        <v>1307</v>
      </c>
      <c r="D490" s="25" t="s">
        <v>1308</v>
      </c>
      <c r="E490" s="25" t="s">
        <v>14</v>
      </c>
      <c r="F490" s="26">
        <v>45937.513888888891</v>
      </c>
      <c r="G490" s="26"/>
      <c r="H490" s="25">
        <v>791057</v>
      </c>
      <c r="I490" s="25" t="s">
        <v>837</v>
      </c>
      <c r="J490" s="25" t="s">
        <v>126</v>
      </c>
      <c r="K490" s="25">
        <v>0</v>
      </c>
      <c r="L490" s="25" t="s">
        <v>1732</v>
      </c>
      <c r="M490" s="9" t="str" cm="1">
        <f t="array" ref="M490">_xlfn.LET(_xlpm.Major,I490,_xlpm.CleanMajor,TRIM(SUBSTITUTE(SUBSTITUTE(SUBSTITUTE(SUBSTITUTE(SUBSTITUTE(SUBSTITUTE(_xlpm.Major,"Indstrl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91" spans="1:13" hidden="1" x14ac:dyDescent="0.75">
      <c r="A491" s="22">
        <v>79331172</v>
      </c>
      <c r="B491" s="18" t="s">
        <v>67</v>
      </c>
      <c r="C491" s="18" t="s">
        <v>1309</v>
      </c>
      <c r="D491" s="18" t="s">
        <v>1310</v>
      </c>
      <c r="E491" s="18" t="s">
        <v>14</v>
      </c>
      <c r="F491" s="23">
        <v>45937.57916666667</v>
      </c>
      <c r="G491" s="23">
        <v>45938.654861111114</v>
      </c>
      <c r="H491" s="18">
        <v>756552</v>
      </c>
      <c r="I491" s="18" t="s">
        <v>774</v>
      </c>
      <c r="J491" s="18" t="s">
        <v>32</v>
      </c>
      <c r="K491" s="18">
        <v>0</v>
      </c>
      <c r="L491" s="18" t="s">
        <v>1732</v>
      </c>
      <c r="M491" s="9" t="str" cm="1">
        <f t="array" ref="M491">_xlfn.LET(_xlpm.Major,I491,_xlpm.CleanMajor,TRIM(SUBSTITUTE(SUBSTITUTE(SUBSTITUTE(SUBSTITUTE(SUBSTITUTE(SUBSTITUTE(_xlpm.Major,"Indstrl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92" spans="1:13" hidden="1" x14ac:dyDescent="0.75">
      <c r="A492" s="24">
        <v>79331177</v>
      </c>
      <c r="B492" s="25" t="s">
        <v>44</v>
      </c>
      <c r="C492" s="25" t="s">
        <v>1311</v>
      </c>
      <c r="D492" s="25" t="s">
        <v>1312</v>
      </c>
      <c r="E492" s="25" t="s">
        <v>14</v>
      </c>
      <c r="F492" s="26">
        <v>45937.57916666667</v>
      </c>
      <c r="G492" s="26">
        <v>45938.666666666664</v>
      </c>
      <c r="H492" s="25">
        <v>791178</v>
      </c>
      <c r="I492" s="25" t="s">
        <v>163</v>
      </c>
      <c r="J492" s="25" t="s">
        <v>20</v>
      </c>
      <c r="K492" s="25">
        <v>0</v>
      </c>
      <c r="L492" s="25" t="s">
        <v>1732</v>
      </c>
      <c r="M492" s="9" t="str" cm="1">
        <f t="array" ref="M492">_xlfn.LET(_xlpm.Major,I492,_xlpm.CleanMajor,TRIM(SUBSTITUTE(SUBSTITUTE(SUBSTITUTE(SUBSTITUTE(SUBSTITUTE(SUBSTITUTE(_xlpm.Major,"Indstrl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93" spans="1:13" hidden="1" x14ac:dyDescent="0.75">
      <c r="A493" s="22">
        <v>79332371</v>
      </c>
      <c r="B493" s="18" t="s">
        <v>1313</v>
      </c>
      <c r="C493" s="18" t="s">
        <v>1314</v>
      </c>
      <c r="D493" s="18" t="s">
        <v>1315</v>
      </c>
      <c r="E493" s="18" t="s">
        <v>14</v>
      </c>
      <c r="F493" s="23">
        <v>45937.590277777781</v>
      </c>
      <c r="G493" s="23">
        <v>45938.628472222219</v>
      </c>
      <c r="H493" s="18">
        <v>698600</v>
      </c>
      <c r="I493" s="18" t="s">
        <v>206</v>
      </c>
      <c r="J493" s="18" t="s">
        <v>16</v>
      </c>
      <c r="K493" s="18">
        <v>0</v>
      </c>
      <c r="L493" s="18" t="s">
        <v>1732</v>
      </c>
      <c r="M493" s="9" t="str" cm="1">
        <f t="array" ref="M493">_xlfn.LET(_xlpm.Major,I493,_xlpm.CleanMajor,TRIM(SUBSTITUTE(SUBSTITUTE(SUBSTITUTE(SUBSTITUTE(SUBSTITUTE(SUBSTITUTE(_xlpm.Major,"Indstrl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94" spans="1:13" x14ac:dyDescent="0.75">
      <c r="A494" s="24">
        <v>79332660</v>
      </c>
      <c r="B494" s="25" t="s">
        <v>1316</v>
      </c>
      <c r="C494" s="25" t="s">
        <v>1317</v>
      </c>
      <c r="D494" s="25" t="s">
        <v>1318</v>
      </c>
      <c r="E494" s="25" t="s">
        <v>14</v>
      </c>
      <c r="F494" s="26">
        <v>45937.593055555553</v>
      </c>
      <c r="G494" s="26"/>
      <c r="H494" s="25">
        <v>764541</v>
      </c>
      <c r="I494" s="25" t="s">
        <v>206</v>
      </c>
      <c r="J494" s="25" t="s">
        <v>32</v>
      </c>
      <c r="K494" s="25">
        <v>0</v>
      </c>
      <c r="L494" s="25" t="s">
        <v>1732</v>
      </c>
      <c r="M494" s="9" t="str" cm="1">
        <f t="array" ref="M494">_xlfn.LET(_xlpm.Major,I494,_xlpm.CleanMajor,TRIM(SUBSTITUTE(SUBSTITUTE(SUBSTITUTE(SUBSTITUTE(SUBSTITUTE(SUBSTITUTE(_xlpm.Major,"Indstrl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95" spans="1:13" hidden="1" x14ac:dyDescent="0.75">
      <c r="A495" s="22">
        <v>79333710</v>
      </c>
      <c r="B495" s="18" t="s">
        <v>376</v>
      </c>
      <c r="C495" s="18" t="s">
        <v>626</v>
      </c>
      <c r="D495" s="18" t="s">
        <v>1319</v>
      </c>
      <c r="E495" s="18" t="s">
        <v>14</v>
      </c>
      <c r="F495" s="23">
        <v>45937.604166666664</v>
      </c>
      <c r="G495" s="23">
        <v>45938.679166666669</v>
      </c>
      <c r="H495" s="18">
        <v>806593</v>
      </c>
      <c r="I495" s="18" t="s">
        <v>774</v>
      </c>
      <c r="J495" s="18" t="s">
        <v>126</v>
      </c>
      <c r="K495" s="18">
        <v>0</v>
      </c>
      <c r="L495" s="18" t="s">
        <v>1732</v>
      </c>
      <c r="M495" s="9" t="str" cm="1">
        <f t="array" ref="M495">_xlfn.LET(_xlpm.Major,I495,_xlpm.CleanMajor,TRIM(SUBSTITUTE(SUBSTITUTE(SUBSTITUTE(SUBSTITUTE(SUBSTITUTE(SUBSTITUTE(_xlpm.Major,"Indstrl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96" spans="1:13" x14ac:dyDescent="0.75">
      <c r="A496" s="24">
        <v>79336498</v>
      </c>
      <c r="B496" s="25" t="s">
        <v>242</v>
      </c>
      <c r="C496" s="25" t="s">
        <v>554</v>
      </c>
      <c r="D496" s="25" t="s">
        <v>1320</v>
      </c>
      <c r="E496" s="25" t="s">
        <v>14</v>
      </c>
      <c r="F496" s="26">
        <v>45937.633333333331</v>
      </c>
      <c r="G496" s="26"/>
      <c r="H496" s="25">
        <v>758998</v>
      </c>
      <c r="I496" s="25" t="s">
        <v>566</v>
      </c>
      <c r="J496" s="25" t="s">
        <v>32</v>
      </c>
      <c r="K496" s="25">
        <v>0</v>
      </c>
      <c r="L496" s="25" t="s">
        <v>1732</v>
      </c>
      <c r="M496" s="9" t="str" cm="1">
        <f t="array" ref="M496">_xlfn.LET(_xlpm.Major,I496,_xlpm.CleanMajor,TRIM(SUBSTITUTE(SUBSTITUTE(SUBSTITUTE(SUBSTITUTE(SUBSTITUTE(SUBSTITUTE(_xlpm.Major,"Indstrl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497" spans="1:13" hidden="1" x14ac:dyDescent="0.75">
      <c r="A497" s="22">
        <v>79336733</v>
      </c>
      <c r="B497" s="18" t="s">
        <v>1274</v>
      </c>
      <c r="C497" s="18" t="s">
        <v>1321</v>
      </c>
      <c r="D497" s="18" t="s">
        <v>1322</v>
      </c>
      <c r="E497" s="18" t="s">
        <v>14</v>
      </c>
      <c r="F497" s="23">
        <v>45937.636111111111</v>
      </c>
      <c r="G497" s="23">
        <v>45938.654166666667</v>
      </c>
      <c r="H497" s="18">
        <v>772571</v>
      </c>
      <c r="I497" s="18" t="s">
        <v>206</v>
      </c>
      <c r="J497" s="18" t="s">
        <v>20</v>
      </c>
      <c r="K497" s="18">
        <v>0</v>
      </c>
      <c r="L497" s="18" t="s">
        <v>1732</v>
      </c>
      <c r="M497" s="9" t="str" cm="1">
        <f t="array" ref="M497">_xlfn.LET(_xlpm.Major,I497,_xlpm.CleanMajor,TRIM(SUBSTITUTE(SUBSTITUTE(SUBSTITUTE(SUBSTITUTE(SUBSTITUTE(SUBSTITUTE(_xlpm.Major,"Indstrl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98" spans="1:13" hidden="1" x14ac:dyDescent="0.75">
      <c r="A498" s="24">
        <v>79337205</v>
      </c>
      <c r="B498" s="25" t="s">
        <v>1323</v>
      </c>
      <c r="C498" s="25" t="s">
        <v>1324</v>
      </c>
      <c r="D498" s="25" t="s">
        <v>1325</v>
      </c>
      <c r="E498" s="25" t="s">
        <v>14</v>
      </c>
      <c r="F498" s="26">
        <v>45937.642361111109</v>
      </c>
      <c r="G498" s="26">
        <v>45938.674305555556</v>
      </c>
      <c r="H498" s="25">
        <v>790870</v>
      </c>
      <c r="I498" s="25" t="s">
        <v>163</v>
      </c>
      <c r="J498" s="25" t="s">
        <v>20</v>
      </c>
      <c r="K498" s="25">
        <v>0</v>
      </c>
      <c r="L498" s="25" t="s">
        <v>1732</v>
      </c>
      <c r="M498" s="9" t="str" cm="1">
        <f t="array" ref="M498">_xlfn.LET(_xlpm.Major,I498,_xlpm.CleanMajor,TRIM(SUBSTITUTE(SUBSTITUTE(SUBSTITUTE(SUBSTITUTE(SUBSTITUTE(SUBSTITUTE(_xlpm.Major,"Indstrl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499" spans="1:13" hidden="1" x14ac:dyDescent="0.75">
      <c r="A499" s="22">
        <v>79338855</v>
      </c>
      <c r="B499" s="18" t="s">
        <v>1326</v>
      </c>
      <c r="C499" s="18" t="s">
        <v>602</v>
      </c>
      <c r="D499" s="18" t="s">
        <v>1327</v>
      </c>
      <c r="E499" s="18" t="s">
        <v>14</v>
      </c>
      <c r="F499" s="23">
        <v>45937.667361111111</v>
      </c>
      <c r="G499" s="23">
        <v>45938.627083333333</v>
      </c>
      <c r="H499" s="18">
        <v>783133</v>
      </c>
      <c r="I499" s="18" t="s">
        <v>809</v>
      </c>
      <c r="J499" s="18" t="s">
        <v>126</v>
      </c>
      <c r="K499" s="18">
        <v>0</v>
      </c>
      <c r="L499" s="18" t="s">
        <v>1732</v>
      </c>
      <c r="M499" s="9" t="str" cm="1">
        <f t="array" ref="M499">_xlfn.LET(_xlpm.Major,I499,_xlpm.CleanMajor,TRIM(SUBSTITUTE(SUBSTITUTE(SUBSTITUTE(SUBSTITUTE(SUBSTITUTE(SUBSTITUTE(_xlpm.Major,"Indstrl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00" spans="1:13" hidden="1" x14ac:dyDescent="0.75">
      <c r="A500" s="24">
        <v>79341284</v>
      </c>
      <c r="B500" s="25" t="s">
        <v>1328</v>
      </c>
      <c r="C500" s="25" t="s">
        <v>1329</v>
      </c>
      <c r="D500" s="25" t="s">
        <v>1330</v>
      </c>
      <c r="E500" s="25" t="s">
        <v>14</v>
      </c>
      <c r="F500" s="26">
        <v>45937.719444444447</v>
      </c>
      <c r="G500" s="26">
        <v>45938.625694444447</v>
      </c>
      <c r="H500" s="25">
        <v>811600</v>
      </c>
      <c r="I500" s="25" t="s">
        <v>566</v>
      </c>
      <c r="J500" s="25" t="s">
        <v>20</v>
      </c>
      <c r="K500" s="25">
        <v>0</v>
      </c>
      <c r="L500" s="25" t="s">
        <v>1732</v>
      </c>
      <c r="M500" s="9" t="str" cm="1">
        <f t="array" ref="M500">_xlfn.LET(_xlpm.Major,I500,_xlpm.CleanMajor,TRIM(SUBSTITUTE(SUBSTITUTE(SUBSTITUTE(SUBSTITUTE(SUBSTITUTE(SUBSTITUTE(_xlpm.Major,"Indstrl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501" spans="1:13" x14ac:dyDescent="0.75">
      <c r="A501" s="22">
        <v>79341632</v>
      </c>
      <c r="B501" s="18" t="s">
        <v>1331</v>
      </c>
      <c r="C501" s="18" t="s">
        <v>346</v>
      </c>
      <c r="D501" s="18" t="s">
        <v>1332</v>
      </c>
      <c r="E501" s="18" t="s">
        <v>14</v>
      </c>
      <c r="F501" s="23">
        <v>45937.729166666664</v>
      </c>
      <c r="G501" s="23"/>
      <c r="H501" s="18">
        <v>715725</v>
      </c>
      <c r="I501" s="18" t="s">
        <v>1167</v>
      </c>
      <c r="J501" s="18" t="s">
        <v>32</v>
      </c>
      <c r="K501" s="18">
        <v>0</v>
      </c>
      <c r="L501" s="18" t="s">
        <v>1732</v>
      </c>
      <c r="M501" s="9" t="str" cm="1">
        <f t="array" ref="M501">_xlfn.LET(_xlpm.Major,I501,_xlpm.CleanMajor,TRIM(SUBSTITUTE(SUBSTITUTE(SUBSTITUTE(SUBSTITUTE(SUBSTITUTE(SUBSTITUTE(_xlpm.Major,"Indstrl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502" spans="1:13" hidden="1" x14ac:dyDescent="0.75">
      <c r="A502" s="24">
        <v>79342141</v>
      </c>
      <c r="B502" s="25" t="s">
        <v>816</v>
      </c>
      <c r="C502" s="25" t="s">
        <v>368</v>
      </c>
      <c r="D502" s="25" t="s">
        <v>1333</v>
      </c>
      <c r="E502" s="25" t="s">
        <v>14</v>
      </c>
      <c r="F502" s="26">
        <v>45937.743055555555</v>
      </c>
      <c r="G502" s="26">
        <v>45938.629166666666</v>
      </c>
      <c r="H502" s="25">
        <v>800878</v>
      </c>
      <c r="I502" s="25" t="s">
        <v>206</v>
      </c>
      <c r="J502" s="25" t="s">
        <v>50</v>
      </c>
      <c r="K502" s="25">
        <v>0</v>
      </c>
      <c r="L502" s="25" t="s">
        <v>1732</v>
      </c>
      <c r="M502" s="9" t="str" cm="1">
        <f t="array" ref="M502">_xlfn.LET(_xlpm.Major,I502,_xlpm.CleanMajor,TRIM(SUBSTITUTE(SUBSTITUTE(SUBSTITUTE(SUBSTITUTE(SUBSTITUTE(SUBSTITUTE(_xlpm.Major,"Indstrl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03" spans="1:13" hidden="1" x14ac:dyDescent="0.75">
      <c r="A503" s="22">
        <v>79342596</v>
      </c>
      <c r="B503" s="18" t="s">
        <v>970</v>
      </c>
      <c r="C503" s="18" t="s">
        <v>1334</v>
      </c>
      <c r="D503" s="18" t="s">
        <v>1335</v>
      </c>
      <c r="E503" s="18" t="s">
        <v>14</v>
      </c>
      <c r="F503" s="23">
        <v>45937.755555555559</v>
      </c>
      <c r="G503" s="23">
        <v>45938.669444444444</v>
      </c>
      <c r="H503" s="18">
        <v>730530</v>
      </c>
      <c r="I503" s="18" t="s">
        <v>206</v>
      </c>
      <c r="J503" s="18" t="s">
        <v>16</v>
      </c>
      <c r="K503" s="18">
        <v>0</v>
      </c>
      <c r="L503" s="18" t="s">
        <v>1732</v>
      </c>
      <c r="M503" s="9" t="str" cm="1">
        <f t="array" ref="M503">_xlfn.LET(_xlpm.Major,I503,_xlpm.CleanMajor,TRIM(SUBSTITUTE(SUBSTITUTE(SUBSTITUTE(SUBSTITUTE(SUBSTITUTE(SUBSTITUTE(_xlpm.Major,"Indstrl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04" spans="1:13" hidden="1" x14ac:dyDescent="0.75">
      <c r="A504" s="24">
        <v>79344171</v>
      </c>
      <c r="B504" s="25" t="s">
        <v>1336</v>
      </c>
      <c r="C504" s="25" t="s">
        <v>1337</v>
      </c>
      <c r="D504" s="25" t="s">
        <v>1338</v>
      </c>
      <c r="E504" s="25" t="s">
        <v>14</v>
      </c>
      <c r="F504" s="26">
        <v>45937.802777777775</v>
      </c>
      <c r="G504" s="26">
        <v>45938.62777777778</v>
      </c>
      <c r="H504" s="25">
        <v>790863</v>
      </c>
      <c r="I504" s="25" t="s">
        <v>809</v>
      </c>
      <c r="J504" s="25" t="s">
        <v>20</v>
      </c>
      <c r="K504" s="25">
        <v>0</v>
      </c>
      <c r="L504" s="25" t="s">
        <v>1732</v>
      </c>
      <c r="M504" s="9" t="str" cm="1">
        <f t="array" ref="M504">_xlfn.LET(_xlpm.Major,I504,_xlpm.CleanMajor,TRIM(SUBSTITUTE(SUBSTITUTE(SUBSTITUTE(SUBSTITUTE(SUBSTITUTE(SUBSTITUTE(_xlpm.Major,"Indstrl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05" spans="1:13" x14ac:dyDescent="0.75">
      <c r="A505" s="22">
        <v>79344885</v>
      </c>
      <c r="B505" s="18" t="s">
        <v>280</v>
      </c>
      <c r="C505" s="18" t="s">
        <v>1339</v>
      </c>
      <c r="D505" s="18" t="s">
        <v>1340</v>
      </c>
      <c r="E505" s="18" t="s">
        <v>14</v>
      </c>
      <c r="F505" s="23">
        <v>45937.82708333333</v>
      </c>
      <c r="G505" s="23"/>
      <c r="H505" s="18">
        <v>761472</v>
      </c>
      <c r="I505" s="18" t="s">
        <v>163</v>
      </c>
      <c r="J505" s="18" t="s">
        <v>32</v>
      </c>
      <c r="K505" s="18">
        <v>0</v>
      </c>
      <c r="L505" s="18" t="s">
        <v>1732</v>
      </c>
      <c r="M505" s="9" t="str" cm="1">
        <f t="array" ref="M505">_xlfn.LET(_xlpm.Major,I505,_xlpm.CleanMajor,TRIM(SUBSTITUTE(SUBSTITUTE(SUBSTITUTE(SUBSTITUTE(SUBSTITUTE(SUBSTITUTE(_xlpm.Major,"Indstrl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06" spans="1:13" hidden="1" x14ac:dyDescent="0.75">
      <c r="A506" s="24">
        <v>79345023</v>
      </c>
      <c r="B506" s="25" t="s">
        <v>1341</v>
      </c>
      <c r="C506" s="25" t="s">
        <v>1342</v>
      </c>
      <c r="D506" s="25" t="s">
        <v>1343</v>
      </c>
      <c r="E506" s="25" t="s">
        <v>14</v>
      </c>
      <c r="F506" s="26">
        <v>45937.831944444442</v>
      </c>
      <c r="G506" s="26">
        <v>45938.665277777778</v>
      </c>
      <c r="H506" s="25">
        <v>762266</v>
      </c>
      <c r="I506" s="25" t="s">
        <v>163</v>
      </c>
      <c r="J506" s="25" t="s">
        <v>32</v>
      </c>
      <c r="K506" s="25">
        <v>0</v>
      </c>
      <c r="L506" s="25" t="s">
        <v>1732</v>
      </c>
      <c r="M506" s="9" t="str" cm="1">
        <f t="array" ref="M506">_xlfn.LET(_xlpm.Major,I506,_xlpm.CleanMajor,TRIM(SUBSTITUTE(SUBSTITUTE(SUBSTITUTE(SUBSTITUTE(SUBSTITUTE(SUBSTITUTE(_xlpm.Major,"Indstrl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07" spans="1:13" hidden="1" x14ac:dyDescent="0.75">
      <c r="A507" s="22">
        <v>79345587</v>
      </c>
      <c r="B507" s="18" t="s">
        <v>1344</v>
      </c>
      <c r="C507" s="18" t="s">
        <v>1345</v>
      </c>
      <c r="D507" s="18" t="s">
        <v>1346</v>
      </c>
      <c r="E507" s="18" t="s">
        <v>14</v>
      </c>
      <c r="F507" s="23">
        <v>45937.853472222225</v>
      </c>
      <c r="G507" s="23">
        <v>45938.627083333333</v>
      </c>
      <c r="H507" s="18">
        <v>811424</v>
      </c>
      <c r="I507" s="18" t="s">
        <v>774</v>
      </c>
      <c r="J507" s="18" t="s">
        <v>126</v>
      </c>
      <c r="K507" s="18">
        <v>1</v>
      </c>
      <c r="L507" s="18" t="s">
        <v>1732</v>
      </c>
      <c r="M507" s="9" t="str" cm="1">
        <f t="array" ref="M507">_xlfn.LET(_xlpm.Major,I507,_xlpm.CleanMajor,TRIM(SUBSTITUTE(SUBSTITUTE(SUBSTITUTE(SUBSTITUTE(SUBSTITUTE(SUBSTITUTE(_xlpm.Major,"Indstrl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08" spans="1:13" hidden="1" x14ac:dyDescent="0.75">
      <c r="A508" s="24">
        <v>79345664</v>
      </c>
      <c r="B508" s="25" t="s">
        <v>1106</v>
      </c>
      <c r="C508" s="25" t="s">
        <v>1347</v>
      </c>
      <c r="D508" s="25" t="s">
        <v>1348</v>
      </c>
      <c r="E508" s="25" t="s">
        <v>14</v>
      </c>
      <c r="F508" s="26">
        <v>45937.856944444444</v>
      </c>
      <c r="G508" s="26">
        <v>45938.629861111112</v>
      </c>
      <c r="H508" s="25">
        <v>720073</v>
      </c>
      <c r="I508" s="25" t="s">
        <v>566</v>
      </c>
      <c r="J508" s="25" t="s">
        <v>20</v>
      </c>
      <c r="K508" s="25">
        <v>0</v>
      </c>
      <c r="L508" s="25" t="s">
        <v>1732</v>
      </c>
      <c r="M508" s="9" t="str" cm="1">
        <f t="array" ref="M508">_xlfn.LET(_xlpm.Major,I508,_xlpm.CleanMajor,TRIM(SUBSTITUTE(SUBSTITUTE(SUBSTITUTE(SUBSTITUTE(SUBSTITUTE(SUBSTITUTE(_xlpm.Major,"Indstrl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509" spans="1:13" hidden="1" x14ac:dyDescent="0.75">
      <c r="A509" s="22">
        <v>79346072</v>
      </c>
      <c r="B509" s="18" t="s">
        <v>1349</v>
      </c>
      <c r="C509" s="18" t="s">
        <v>1350</v>
      </c>
      <c r="D509" s="18" t="s">
        <v>1351</v>
      </c>
      <c r="E509" s="18" t="s">
        <v>14</v>
      </c>
      <c r="F509" s="23">
        <v>45937.876388888886</v>
      </c>
      <c r="G509" s="23">
        <v>45938.662499999999</v>
      </c>
      <c r="H509" s="18">
        <v>711567</v>
      </c>
      <c r="I509" s="18" t="s">
        <v>206</v>
      </c>
      <c r="J509" s="18" t="s">
        <v>16</v>
      </c>
      <c r="K509" s="18">
        <v>0</v>
      </c>
      <c r="L509" s="18" t="s">
        <v>1732</v>
      </c>
      <c r="M509" s="9" t="str" cm="1">
        <f t="array" ref="M509">_xlfn.LET(_xlpm.Major,I509,_xlpm.CleanMajor,TRIM(SUBSTITUTE(SUBSTITUTE(SUBSTITUTE(SUBSTITUTE(SUBSTITUTE(SUBSTITUTE(_xlpm.Major,"Indstrl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10" spans="1:13" x14ac:dyDescent="0.75">
      <c r="A510" s="24">
        <v>79346257</v>
      </c>
      <c r="B510" s="25" t="s">
        <v>1352</v>
      </c>
      <c r="C510" s="25" t="s">
        <v>1353</v>
      </c>
      <c r="D510" s="25" t="s">
        <v>1354</v>
      </c>
      <c r="E510" s="25" t="s">
        <v>14</v>
      </c>
      <c r="F510" s="26">
        <v>45937.886111111111</v>
      </c>
      <c r="G510" s="26"/>
      <c r="H510" s="25">
        <v>751603</v>
      </c>
      <c r="I510" s="25" t="s">
        <v>1167</v>
      </c>
      <c r="J510" s="25" t="s">
        <v>32</v>
      </c>
      <c r="K510" s="25">
        <v>0</v>
      </c>
      <c r="L510" s="25" t="s">
        <v>1732</v>
      </c>
      <c r="M510" s="9" t="str" cm="1">
        <f t="array" ref="M510">_xlfn.LET(_xlpm.Major,I510,_xlpm.CleanMajor,TRIM(SUBSTITUTE(SUBSTITUTE(SUBSTITUTE(SUBSTITUTE(SUBSTITUTE(SUBSTITUTE(_xlpm.Major,"Indstrl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511" spans="1:13" hidden="1" x14ac:dyDescent="0.75">
      <c r="A511" s="22">
        <v>79346273</v>
      </c>
      <c r="B511" s="18" t="s">
        <v>1355</v>
      </c>
      <c r="C511" s="18" t="s">
        <v>1356</v>
      </c>
      <c r="D511" s="18" t="s">
        <v>1357</v>
      </c>
      <c r="E511" s="18" t="s">
        <v>14</v>
      </c>
      <c r="F511" s="23">
        <v>45937.886805555558</v>
      </c>
      <c r="G511" s="23">
        <v>45938.662499999999</v>
      </c>
      <c r="H511" s="18">
        <v>801127</v>
      </c>
      <c r="I511" s="18" t="s">
        <v>206</v>
      </c>
      <c r="J511" s="18" t="s">
        <v>126</v>
      </c>
      <c r="K511" s="18">
        <v>0</v>
      </c>
      <c r="L511" s="18" t="s">
        <v>1732</v>
      </c>
      <c r="M511" s="9" t="str" cm="1">
        <f t="array" ref="M511">_xlfn.LET(_xlpm.Major,I511,_xlpm.CleanMajor,TRIM(SUBSTITUTE(SUBSTITUTE(SUBSTITUTE(SUBSTITUTE(SUBSTITUTE(SUBSTITUTE(_xlpm.Major,"Indstrl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12" spans="1:13" hidden="1" x14ac:dyDescent="0.75">
      <c r="A512" s="24">
        <v>79346289</v>
      </c>
      <c r="B512" s="25" t="s">
        <v>1358</v>
      </c>
      <c r="C512" s="25" t="s">
        <v>1359</v>
      </c>
      <c r="D512" s="25" t="s">
        <v>1360</v>
      </c>
      <c r="E512" s="25" t="s">
        <v>14</v>
      </c>
      <c r="F512" s="26">
        <v>45937.887499999997</v>
      </c>
      <c r="G512" s="26">
        <v>45938.669444444444</v>
      </c>
      <c r="H512" s="25">
        <v>775910</v>
      </c>
      <c r="I512" s="25" t="s">
        <v>163</v>
      </c>
      <c r="J512" s="25" t="s">
        <v>20</v>
      </c>
      <c r="K512" s="25">
        <v>0</v>
      </c>
      <c r="L512" s="25" t="s">
        <v>1732</v>
      </c>
      <c r="M512" s="9" t="str" cm="1">
        <f t="array" ref="M512">_xlfn.LET(_xlpm.Major,I512,_xlpm.CleanMajor,TRIM(SUBSTITUTE(SUBSTITUTE(SUBSTITUTE(SUBSTITUTE(SUBSTITUTE(SUBSTITUTE(_xlpm.Major,"Indstrl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13" spans="1:13" hidden="1" x14ac:dyDescent="0.75">
      <c r="A513" s="22">
        <v>79346770</v>
      </c>
      <c r="B513" s="18" t="s">
        <v>280</v>
      </c>
      <c r="C513" s="18" t="s">
        <v>1361</v>
      </c>
      <c r="D513" s="18" t="s">
        <v>1362</v>
      </c>
      <c r="E513" s="18" t="s">
        <v>14</v>
      </c>
      <c r="F513" s="23">
        <v>45937.911111111112</v>
      </c>
      <c r="G513" s="23">
        <v>45938.627083333333</v>
      </c>
      <c r="H513" s="18">
        <v>780536</v>
      </c>
      <c r="I513" s="18" t="s">
        <v>774</v>
      </c>
      <c r="J513" s="18" t="s">
        <v>20</v>
      </c>
      <c r="K513" s="18">
        <v>0</v>
      </c>
      <c r="L513" s="18" t="s">
        <v>1732</v>
      </c>
      <c r="M513" s="9" t="str" cm="1">
        <f t="array" ref="M513">_xlfn.LET(_xlpm.Major,I513,_xlpm.CleanMajor,TRIM(SUBSTITUTE(SUBSTITUTE(SUBSTITUTE(SUBSTITUTE(SUBSTITUTE(SUBSTITUTE(_xlpm.Major,"Indstrl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14" spans="1:13" hidden="1" x14ac:dyDescent="0.75">
      <c r="A514" s="24">
        <v>79346855</v>
      </c>
      <c r="B514" s="25" t="s">
        <v>522</v>
      </c>
      <c r="C514" s="25" t="s">
        <v>1363</v>
      </c>
      <c r="D514" s="25" t="s">
        <v>1364</v>
      </c>
      <c r="E514" s="25" t="s">
        <v>14</v>
      </c>
      <c r="F514" s="26">
        <v>45937.916666666664</v>
      </c>
      <c r="G514" s="26">
        <v>45938.67291666667</v>
      </c>
      <c r="H514" s="25">
        <v>703701</v>
      </c>
      <c r="I514" s="25" t="s">
        <v>300</v>
      </c>
      <c r="J514" s="25" t="s">
        <v>16</v>
      </c>
      <c r="K514" s="25">
        <v>0</v>
      </c>
      <c r="L514" s="25" t="s">
        <v>1732</v>
      </c>
      <c r="M514" s="9" t="str" cm="1">
        <f t="array" ref="M514">_xlfn.LET(_xlpm.Major,I514,_xlpm.CleanMajor,TRIM(SUBSTITUTE(SUBSTITUTE(SUBSTITUTE(SUBSTITUTE(SUBSTITUTE(SUBSTITUTE(_xlpm.Major,"Indstrl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15" spans="1:13" x14ac:dyDescent="0.75">
      <c r="A515" s="22">
        <v>79346866</v>
      </c>
      <c r="B515" s="18" t="s">
        <v>1365</v>
      </c>
      <c r="C515" s="18" t="s">
        <v>1366</v>
      </c>
      <c r="D515" s="18" t="s">
        <v>1367</v>
      </c>
      <c r="E515" s="18" t="s">
        <v>14</v>
      </c>
      <c r="F515" s="23">
        <v>45937.917361111111</v>
      </c>
      <c r="G515" s="23"/>
      <c r="H515" s="18">
        <v>731511</v>
      </c>
      <c r="I515" s="18" t="s">
        <v>774</v>
      </c>
      <c r="J515" s="18" t="s">
        <v>32</v>
      </c>
      <c r="K515" s="18">
        <v>0</v>
      </c>
      <c r="L515" s="18" t="s">
        <v>1732</v>
      </c>
      <c r="M515" s="9" t="str" cm="1">
        <f t="array" ref="M515">_xlfn.LET(_xlpm.Major,I515,_xlpm.CleanMajor,TRIM(SUBSTITUTE(SUBSTITUTE(SUBSTITUTE(SUBSTITUTE(SUBSTITUTE(SUBSTITUTE(_xlpm.Major,"Indstrl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16" spans="1:13" hidden="1" x14ac:dyDescent="0.75">
      <c r="A516" s="24">
        <v>79346897</v>
      </c>
      <c r="B516" s="25" t="s">
        <v>1368</v>
      </c>
      <c r="C516" s="25" t="s">
        <v>1369</v>
      </c>
      <c r="D516" s="25" t="s">
        <v>1370</v>
      </c>
      <c r="E516" s="25" t="s">
        <v>14</v>
      </c>
      <c r="F516" s="26">
        <v>45937.918749999997</v>
      </c>
      <c r="G516" s="26">
        <v>45938.660416666666</v>
      </c>
      <c r="H516" s="25">
        <v>756655</v>
      </c>
      <c r="I516" s="25" t="s">
        <v>73</v>
      </c>
      <c r="J516" s="25" t="s">
        <v>16</v>
      </c>
      <c r="K516" s="25">
        <v>0</v>
      </c>
      <c r="L516" s="25" t="s">
        <v>1732</v>
      </c>
      <c r="M516" s="9" t="str" cm="1">
        <f t="array" ref="M516">_xlfn.LET(_xlpm.Major,I516,_xlpm.CleanMajor,TRIM(SUBSTITUTE(SUBSTITUTE(SUBSTITUTE(SUBSTITUTE(SUBSTITUTE(SUBSTITUTE(_xlpm.Major,"Indstrl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517" spans="1:13" hidden="1" x14ac:dyDescent="0.75">
      <c r="A517" s="22">
        <v>79346921</v>
      </c>
      <c r="B517" s="18" t="s">
        <v>392</v>
      </c>
      <c r="C517" s="18" t="s">
        <v>870</v>
      </c>
      <c r="D517" s="18" t="s">
        <v>1371</v>
      </c>
      <c r="E517" s="18" t="s">
        <v>14</v>
      </c>
      <c r="F517" s="23">
        <v>45937.92083333333</v>
      </c>
      <c r="G517" s="23">
        <v>45938.665277777778</v>
      </c>
      <c r="H517" s="18">
        <v>757053</v>
      </c>
      <c r="I517" s="18" t="s">
        <v>163</v>
      </c>
      <c r="J517" s="18" t="s">
        <v>32</v>
      </c>
      <c r="K517" s="18">
        <v>0</v>
      </c>
      <c r="L517" s="18" t="s">
        <v>1732</v>
      </c>
      <c r="M517" s="9" t="str" cm="1">
        <f t="array" ref="M517">_xlfn.LET(_xlpm.Major,I517,_xlpm.CleanMajor,TRIM(SUBSTITUTE(SUBSTITUTE(SUBSTITUTE(SUBSTITUTE(SUBSTITUTE(SUBSTITUTE(_xlpm.Major,"Indstrl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18" spans="1:13" x14ac:dyDescent="0.75">
      <c r="A518" s="24">
        <v>79347225</v>
      </c>
      <c r="B518" s="25" t="s">
        <v>1372</v>
      </c>
      <c r="C518" s="25" t="s">
        <v>1373</v>
      </c>
      <c r="D518" s="25" t="s">
        <v>1374</v>
      </c>
      <c r="E518" s="25" t="s">
        <v>14</v>
      </c>
      <c r="F518" s="26">
        <v>45937.94027777778</v>
      </c>
      <c r="G518" s="26"/>
      <c r="H518" s="25">
        <v>785125</v>
      </c>
      <c r="I518" s="25" t="s">
        <v>774</v>
      </c>
      <c r="J518" s="25" t="s">
        <v>50</v>
      </c>
      <c r="K518" s="25">
        <v>0</v>
      </c>
      <c r="L518" s="25" t="s">
        <v>1732</v>
      </c>
      <c r="M518" s="9" t="str" cm="1">
        <f t="array" ref="M518">_xlfn.LET(_xlpm.Major,I518,_xlpm.CleanMajor,TRIM(SUBSTITUTE(SUBSTITUTE(SUBSTITUTE(SUBSTITUTE(SUBSTITUTE(SUBSTITUTE(_xlpm.Major,"Indstrl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19" spans="1:13" hidden="1" x14ac:dyDescent="0.75">
      <c r="A519" s="22">
        <v>79347547</v>
      </c>
      <c r="B519" s="18" t="s">
        <v>1375</v>
      </c>
      <c r="C519" s="18" t="s">
        <v>1376</v>
      </c>
      <c r="D519" s="18" t="s">
        <v>1377</v>
      </c>
      <c r="E519" s="18" t="s">
        <v>14</v>
      </c>
      <c r="F519" s="23">
        <v>45937.96597222222</v>
      </c>
      <c r="G519" s="23">
        <v>45938.705555555556</v>
      </c>
      <c r="H519" s="18">
        <v>766871</v>
      </c>
      <c r="I519" s="18" t="s">
        <v>206</v>
      </c>
      <c r="J519" s="18" t="s">
        <v>20</v>
      </c>
      <c r="K519" s="18">
        <v>0</v>
      </c>
      <c r="L519" s="18" t="s">
        <v>1732</v>
      </c>
      <c r="M519" s="9" t="str" cm="1">
        <f t="array" ref="M519">_xlfn.LET(_xlpm.Major,I519,_xlpm.CleanMajor,TRIM(SUBSTITUTE(SUBSTITUTE(SUBSTITUTE(SUBSTITUTE(SUBSTITUTE(SUBSTITUTE(_xlpm.Major,"Indstrl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20" spans="1:13" hidden="1" x14ac:dyDescent="0.75">
      <c r="A520" s="24">
        <v>79347550</v>
      </c>
      <c r="B520" s="25" t="s">
        <v>1378</v>
      </c>
      <c r="C520" s="25" t="s">
        <v>1379</v>
      </c>
      <c r="D520" s="25" t="s">
        <v>1380</v>
      </c>
      <c r="E520" s="25" t="s">
        <v>14</v>
      </c>
      <c r="F520" s="26">
        <v>45937.966666666667</v>
      </c>
      <c r="G520" s="26">
        <v>45938.665277777778</v>
      </c>
      <c r="H520" s="25">
        <v>764192</v>
      </c>
      <c r="I520" s="25" t="s">
        <v>774</v>
      </c>
      <c r="J520" s="25" t="s">
        <v>32</v>
      </c>
      <c r="K520" s="25">
        <v>0</v>
      </c>
      <c r="L520" s="25" t="s">
        <v>1732</v>
      </c>
      <c r="M520" s="9" t="str" cm="1">
        <f t="array" ref="M520">_xlfn.LET(_xlpm.Major,I520,_xlpm.CleanMajor,TRIM(SUBSTITUTE(SUBSTITUTE(SUBSTITUTE(SUBSTITUTE(SUBSTITUTE(SUBSTITUTE(_xlpm.Major,"Indstrl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21" spans="1:13" hidden="1" x14ac:dyDescent="0.75">
      <c r="A521" s="22">
        <v>79347558</v>
      </c>
      <c r="B521" s="18" t="s">
        <v>914</v>
      </c>
      <c r="C521" s="18" t="s">
        <v>1381</v>
      </c>
      <c r="D521" s="18" t="s">
        <v>1382</v>
      </c>
      <c r="E521" s="18" t="s">
        <v>14</v>
      </c>
      <c r="F521" s="23">
        <v>45937.966666666667</v>
      </c>
      <c r="G521" s="23">
        <v>45938.62777777778</v>
      </c>
      <c r="H521" s="18">
        <v>793828</v>
      </c>
      <c r="I521" s="18" t="s">
        <v>206</v>
      </c>
      <c r="J521" s="18" t="s">
        <v>32</v>
      </c>
      <c r="K521" s="18">
        <v>0</v>
      </c>
      <c r="L521" s="18" t="s">
        <v>1732</v>
      </c>
      <c r="M521" s="9" t="str" cm="1">
        <f t="array" ref="M521">_xlfn.LET(_xlpm.Major,I521,_xlpm.CleanMajor,TRIM(SUBSTITUTE(SUBSTITUTE(SUBSTITUTE(SUBSTITUTE(SUBSTITUTE(SUBSTITUTE(_xlpm.Major,"Indstrl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22" spans="1:13" hidden="1" x14ac:dyDescent="0.75">
      <c r="A522" s="24">
        <v>79347874</v>
      </c>
      <c r="B522" s="25" t="s">
        <v>1383</v>
      </c>
      <c r="C522" s="25" t="s">
        <v>1384</v>
      </c>
      <c r="D522" s="25" t="s">
        <v>1385</v>
      </c>
      <c r="E522" s="25" t="s">
        <v>14</v>
      </c>
      <c r="F522" s="26">
        <v>45937.995833333334</v>
      </c>
      <c r="G522" s="26">
        <v>45938.677777777775</v>
      </c>
      <c r="H522" s="25">
        <v>792413</v>
      </c>
      <c r="I522" s="25" t="s">
        <v>73</v>
      </c>
      <c r="J522" s="25" t="s">
        <v>16</v>
      </c>
      <c r="K522" s="25">
        <v>0</v>
      </c>
      <c r="L522" s="25" t="s">
        <v>1732</v>
      </c>
      <c r="M522" s="9" t="str" cm="1">
        <f t="array" ref="M522">_xlfn.LET(_xlpm.Major,I522,_xlpm.CleanMajor,TRIM(SUBSTITUTE(SUBSTITUTE(SUBSTITUTE(SUBSTITUTE(SUBSTITUTE(SUBSTITUTE(_xlpm.Major,"Indstrl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523" spans="1:13" hidden="1" x14ac:dyDescent="0.75">
      <c r="A523" s="22">
        <v>79347931</v>
      </c>
      <c r="B523" s="18" t="s">
        <v>1386</v>
      </c>
      <c r="C523" s="18" t="s">
        <v>1387</v>
      </c>
      <c r="D523" s="18" t="s">
        <v>1388</v>
      </c>
      <c r="E523" s="18" t="s">
        <v>14</v>
      </c>
      <c r="F523" s="23">
        <v>45938.001388888886</v>
      </c>
      <c r="G523" s="23">
        <v>45938.663194444445</v>
      </c>
      <c r="H523" s="18">
        <v>776071</v>
      </c>
      <c r="I523" s="18" t="s">
        <v>828</v>
      </c>
      <c r="J523" s="18" t="s">
        <v>32</v>
      </c>
      <c r="K523" s="18">
        <v>0</v>
      </c>
      <c r="L523" s="18" t="s">
        <v>1732</v>
      </c>
      <c r="M523" s="9" t="str" cm="1">
        <f t="array" ref="M523">_xlfn.LET(_xlpm.Major,I523,_xlpm.CleanMajor,TRIM(SUBSTITUTE(SUBSTITUTE(SUBSTITUTE(SUBSTITUTE(SUBSTITUTE(SUBSTITUTE(_xlpm.Major,"Indstrl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24" spans="1:13" hidden="1" x14ac:dyDescent="0.75">
      <c r="A524" s="24">
        <v>79348057</v>
      </c>
      <c r="B524" s="25" t="s">
        <v>1160</v>
      </c>
      <c r="C524" s="25" t="s">
        <v>1389</v>
      </c>
      <c r="D524" s="25" t="s">
        <v>1390</v>
      </c>
      <c r="E524" s="25" t="s">
        <v>14</v>
      </c>
      <c r="F524" s="26">
        <v>45938.01666666667</v>
      </c>
      <c r="G524" s="26">
        <v>45938.661805555559</v>
      </c>
      <c r="H524" s="25">
        <v>791591</v>
      </c>
      <c r="I524" s="25" t="s">
        <v>566</v>
      </c>
      <c r="J524" s="25" t="s">
        <v>32</v>
      </c>
      <c r="K524" s="25">
        <v>0</v>
      </c>
      <c r="L524" s="25" t="s">
        <v>1732</v>
      </c>
      <c r="M524" s="9" t="str" cm="1">
        <f t="array" ref="M524">_xlfn.LET(_xlpm.Major,I524,_xlpm.CleanMajor,TRIM(SUBSTITUTE(SUBSTITUTE(SUBSTITUTE(SUBSTITUTE(SUBSTITUTE(SUBSTITUTE(_xlpm.Major,"Indstrl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525" spans="1:13" hidden="1" x14ac:dyDescent="0.75">
      <c r="A525" s="22">
        <v>79348204</v>
      </c>
      <c r="B525" s="18" t="s">
        <v>1391</v>
      </c>
      <c r="C525" s="18" t="s">
        <v>1392</v>
      </c>
      <c r="D525" s="18" t="s">
        <v>1393</v>
      </c>
      <c r="E525" s="18" t="s">
        <v>14</v>
      </c>
      <c r="F525" s="23">
        <v>45938.043055555558</v>
      </c>
      <c r="G525" s="23">
        <v>45938.625</v>
      </c>
      <c r="H525" s="18">
        <v>771674</v>
      </c>
      <c r="I525" s="18" t="s">
        <v>206</v>
      </c>
      <c r="J525" s="18" t="s">
        <v>20</v>
      </c>
      <c r="K525" s="18">
        <v>0</v>
      </c>
      <c r="L525" s="18" t="s">
        <v>1732</v>
      </c>
      <c r="M525" s="9" t="str" cm="1">
        <f t="array" ref="M525">_xlfn.LET(_xlpm.Major,I525,_xlpm.CleanMajor,TRIM(SUBSTITUTE(SUBSTITUTE(SUBSTITUTE(SUBSTITUTE(SUBSTITUTE(SUBSTITUTE(_xlpm.Major,"Indstrl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26" spans="1:13" hidden="1" x14ac:dyDescent="0.75">
      <c r="A526" s="24">
        <v>79348229</v>
      </c>
      <c r="B526" s="25" t="s">
        <v>596</v>
      </c>
      <c r="C526" s="25" t="s">
        <v>1394</v>
      </c>
      <c r="D526" s="25" t="s">
        <v>1395</v>
      </c>
      <c r="E526" s="25" t="s">
        <v>14</v>
      </c>
      <c r="F526" s="26">
        <v>45938.04791666667</v>
      </c>
      <c r="G526" s="26">
        <v>45938.677083333336</v>
      </c>
      <c r="H526" s="25">
        <v>748625</v>
      </c>
      <c r="I526" s="25" t="s">
        <v>1396</v>
      </c>
      <c r="J526" s="25" t="s">
        <v>32</v>
      </c>
      <c r="K526" s="25">
        <v>0</v>
      </c>
      <c r="L526" s="25" t="s">
        <v>1732</v>
      </c>
      <c r="M526" s="9" t="str" cm="1">
        <f t="array" ref="M526">_xlfn.LET(_xlpm.Major,I526,_xlpm.CleanMajor,TRIM(SUBSTITUTE(SUBSTITUTE(SUBSTITUTE(SUBSTITUTE(SUBSTITUTE(SUBSTITUTE(_xlpm.Major,"Indstrl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527" spans="1:13" hidden="1" x14ac:dyDescent="0.75">
      <c r="A527" s="22">
        <v>79348625</v>
      </c>
      <c r="B527" s="18" t="s">
        <v>1397</v>
      </c>
      <c r="C527" s="18" t="s">
        <v>1398</v>
      </c>
      <c r="D527" s="18" t="s">
        <v>1399</v>
      </c>
      <c r="E527" s="18" t="s">
        <v>14</v>
      </c>
      <c r="F527" s="23">
        <v>45938.18472222222</v>
      </c>
      <c r="G527" s="23">
        <v>45938.677777777775</v>
      </c>
      <c r="H527" s="18">
        <v>759795</v>
      </c>
      <c r="I527" s="18" t="s">
        <v>828</v>
      </c>
      <c r="J527" s="18" t="s">
        <v>32</v>
      </c>
      <c r="K527" s="18">
        <v>0</v>
      </c>
      <c r="L527" s="18" t="s">
        <v>1732</v>
      </c>
      <c r="M527" s="9" t="str" cm="1">
        <f t="array" ref="M527">_xlfn.LET(_xlpm.Major,I527,_xlpm.CleanMajor,TRIM(SUBSTITUTE(SUBSTITUTE(SUBSTITUTE(SUBSTITUTE(SUBSTITUTE(SUBSTITUTE(_xlpm.Major,"Indstrl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28" spans="1:13" hidden="1" x14ac:dyDescent="0.75">
      <c r="A528" s="24">
        <v>79352617</v>
      </c>
      <c r="B528" s="25" t="s">
        <v>713</v>
      </c>
      <c r="C528" s="25" t="s">
        <v>1400</v>
      </c>
      <c r="D528" s="25" t="s">
        <v>1401</v>
      </c>
      <c r="E528" s="25" t="s">
        <v>14</v>
      </c>
      <c r="F528" s="26">
        <v>45938.305555555555</v>
      </c>
      <c r="G528" s="26">
        <v>45938.626388888886</v>
      </c>
      <c r="H528" s="25">
        <v>780540</v>
      </c>
      <c r="I528" s="25" t="s">
        <v>566</v>
      </c>
      <c r="J528" s="25" t="s">
        <v>20</v>
      </c>
      <c r="K528" s="25">
        <v>0</v>
      </c>
      <c r="L528" s="25" t="s">
        <v>1732</v>
      </c>
      <c r="M528" s="9" t="str" cm="1">
        <f t="array" ref="M528">_xlfn.LET(_xlpm.Major,I528,_xlpm.CleanMajor,TRIM(SUBSTITUTE(SUBSTITUTE(SUBSTITUTE(SUBSTITUTE(SUBSTITUTE(SUBSTITUTE(_xlpm.Major,"Indstrl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529" spans="1:13" x14ac:dyDescent="0.75">
      <c r="A529" s="22">
        <v>79359312</v>
      </c>
      <c r="B529" s="18" t="s">
        <v>1402</v>
      </c>
      <c r="C529" s="18" t="s">
        <v>1403</v>
      </c>
      <c r="D529" s="18" t="s">
        <v>1404</v>
      </c>
      <c r="E529" s="18" t="s">
        <v>14</v>
      </c>
      <c r="F529" s="23">
        <v>45938.36041666667</v>
      </c>
      <c r="G529" s="23"/>
      <c r="H529" s="18">
        <v>761076</v>
      </c>
      <c r="I529" s="18" t="s">
        <v>774</v>
      </c>
      <c r="J529" s="18" t="s">
        <v>32</v>
      </c>
      <c r="K529" s="18">
        <v>0</v>
      </c>
      <c r="L529" s="18" t="s">
        <v>1732</v>
      </c>
      <c r="M529" s="9" t="str" cm="1">
        <f t="array" ref="M529">_xlfn.LET(_xlpm.Major,I529,_xlpm.CleanMajor,TRIM(SUBSTITUTE(SUBSTITUTE(SUBSTITUTE(SUBSTITUTE(SUBSTITUTE(SUBSTITUTE(_xlpm.Major,"Indstrl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30" spans="1:13" hidden="1" x14ac:dyDescent="0.75">
      <c r="A530" s="24">
        <v>79360017</v>
      </c>
      <c r="B530" s="25" t="s">
        <v>1405</v>
      </c>
      <c r="C530" s="25" t="s">
        <v>1406</v>
      </c>
      <c r="D530" s="25" t="s">
        <v>1407</v>
      </c>
      <c r="E530" s="25" t="s">
        <v>14</v>
      </c>
      <c r="F530" s="26">
        <v>45938.365972222222</v>
      </c>
      <c r="G530" s="26">
        <v>45938.628472222219</v>
      </c>
      <c r="H530" s="25">
        <v>769850</v>
      </c>
      <c r="I530" s="25" t="s">
        <v>774</v>
      </c>
      <c r="J530" s="25" t="s">
        <v>126</v>
      </c>
      <c r="K530" s="25">
        <v>0</v>
      </c>
      <c r="L530" s="25" t="s">
        <v>1732</v>
      </c>
      <c r="M530" s="9" t="str" cm="1">
        <f t="array" ref="M530">_xlfn.LET(_xlpm.Major,I530,_xlpm.CleanMajor,TRIM(SUBSTITUTE(SUBSTITUTE(SUBSTITUTE(SUBSTITUTE(SUBSTITUTE(SUBSTITUTE(_xlpm.Major,"Indstrl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31" spans="1:13" hidden="1" x14ac:dyDescent="0.75">
      <c r="A531" s="22">
        <v>79362136</v>
      </c>
      <c r="B531" s="18" t="s">
        <v>1408</v>
      </c>
      <c r="C531" s="18" t="s">
        <v>1409</v>
      </c>
      <c r="D531" s="18" t="s">
        <v>1410</v>
      </c>
      <c r="E531" s="18" t="s">
        <v>14</v>
      </c>
      <c r="F531" s="23">
        <v>45938.378472222219</v>
      </c>
      <c r="G531" s="23">
        <v>45938.645138888889</v>
      </c>
      <c r="H531" s="18">
        <v>741083</v>
      </c>
      <c r="I531" s="18" t="s">
        <v>566</v>
      </c>
      <c r="J531" s="18" t="s">
        <v>16</v>
      </c>
      <c r="K531" s="18">
        <v>0</v>
      </c>
      <c r="L531" s="18" t="s">
        <v>1732</v>
      </c>
      <c r="M531" s="9" t="str" cm="1">
        <f t="array" ref="M531">_xlfn.LET(_xlpm.Major,I531,_xlpm.CleanMajor,TRIM(SUBSTITUTE(SUBSTITUTE(SUBSTITUTE(SUBSTITUTE(SUBSTITUTE(SUBSTITUTE(_xlpm.Major,"Indstrl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532" spans="1:13" hidden="1" x14ac:dyDescent="0.75">
      <c r="A532" s="24">
        <v>79366938</v>
      </c>
      <c r="B532" s="25" t="s">
        <v>1411</v>
      </c>
      <c r="C532" s="25" t="s">
        <v>1412</v>
      </c>
      <c r="D532" s="25" t="s">
        <v>1413</v>
      </c>
      <c r="E532" s="25" t="s">
        <v>14</v>
      </c>
      <c r="F532" s="26">
        <v>45938.40902777778</v>
      </c>
      <c r="G532" s="26">
        <v>45938.643750000003</v>
      </c>
      <c r="H532" s="25">
        <v>807510</v>
      </c>
      <c r="I532" s="25" t="s">
        <v>828</v>
      </c>
      <c r="J532" s="25" t="s">
        <v>50</v>
      </c>
      <c r="K532" s="25">
        <v>0</v>
      </c>
      <c r="L532" s="25" t="s">
        <v>1732</v>
      </c>
      <c r="M532" s="9" t="str" cm="1">
        <f t="array" ref="M532">_xlfn.LET(_xlpm.Major,I532,_xlpm.CleanMajor,TRIM(SUBSTITUTE(SUBSTITUTE(SUBSTITUTE(SUBSTITUTE(SUBSTITUTE(SUBSTITUTE(_xlpm.Major,"Indstrl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33" spans="1:13" hidden="1" x14ac:dyDescent="0.75">
      <c r="A533" s="22">
        <v>79368840</v>
      </c>
      <c r="B533" s="18" t="s">
        <v>58</v>
      </c>
      <c r="C533" s="18" t="s">
        <v>248</v>
      </c>
      <c r="D533" s="18" t="s">
        <v>1414</v>
      </c>
      <c r="E533" s="18" t="s">
        <v>14</v>
      </c>
      <c r="F533" s="23">
        <v>45938.419444444444</v>
      </c>
      <c r="G533" s="23">
        <v>45938.654861111114</v>
      </c>
      <c r="H533" s="18">
        <v>764430</v>
      </c>
      <c r="I533" s="18" t="s">
        <v>774</v>
      </c>
      <c r="J533" s="18" t="s">
        <v>32</v>
      </c>
      <c r="K533" s="18">
        <v>0</v>
      </c>
      <c r="L533" s="18" t="s">
        <v>1732</v>
      </c>
      <c r="M533" s="9" t="str" cm="1">
        <f t="array" ref="M533">_xlfn.LET(_xlpm.Major,I533,_xlpm.CleanMajor,TRIM(SUBSTITUTE(SUBSTITUTE(SUBSTITUTE(SUBSTITUTE(SUBSTITUTE(SUBSTITUTE(_xlpm.Major,"Indstrl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34" spans="1:13" x14ac:dyDescent="0.75">
      <c r="A534" s="24">
        <v>79372999</v>
      </c>
      <c r="B534" s="25" t="s">
        <v>1415</v>
      </c>
      <c r="C534" s="25" t="s">
        <v>1416</v>
      </c>
      <c r="D534" s="25" t="s">
        <v>1417</v>
      </c>
      <c r="E534" s="25" t="s">
        <v>14</v>
      </c>
      <c r="F534" s="26">
        <v>45938.443749999999</v>
      </c>
      <c r="G534" s="26"/>
      <c r="H534" s="25">
        <v>803364</v>
      </c>
      <c r="I534" s="25" t="s">
        <v>206</v>
      </c>
      <c r="J534" s="25" t="s">
        <v>126</v>
      </c>
      <c r="K534" s="25">
        <v>0</v>
      </c>
      <c r="L534" s="25" t="s">
        <v>1732</v>
      </c>
      <c r="M534" s="9" t="str" cm="1">
        <f t="array" ref="M534">_xlfn.LET(_xlpm.Major,I534,_xlpm.CleanMajor,TRIM(SUBSTITUTE(SUBSTITUTE(SUBSTITUTE(SUBSTITUTE(SUBSTITUTE(SUBSTITUTE(_xlpm.Major,"Indstrl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35" spans="1:13" hidden="1" x14ac:dyDescent="0.75">
      <c r="A535" s="22">
        <v>79378006</v>
      </c>
      <c r="B535" s="18" t="s">
        <v>123</v>
      </c>
      <c r="C535" s="18" t="s">
        <v>1418</v>
      </c>
      <c r="D535" s="18" t="s">
        <v>1419</v>
      </c>
      <c r="E535" s="18" t="s">
        <v>14</v>
      </c>
      <c r="F535" s="23">
        <v>45938.476388888892</v>
      </c>
      <c r="G535" s="23">
        <v>45938.67083333333</v>
      </c>
      <c r="H535" s="18">
        <v>804322</v>
      </c>
      <c r="I535" s="18" t="s">
        <v>809</v>
      </c>
      <c r="J535" s="18" t="s">
        <v>126</v>
      </c>
      <c r="K535" s="18">
        <v>0</v>
      </c>
      <c r="L535" s="18" t="s">
        <v>1732</v>
      </c>
      <c r="M535" s="9" t="str" cm="1">
        <f t="array" ref="M535">_xlfn.LET(_xlpm.Major,I535,_xlpm.CleanMajor,TRIM(SUBSTITUTE(SUBSTITUTE(SUBSTITUTE(SUBSTITUTE(SUBSTITUTE(SUBSTITUTE(_xlpm.Major,"Indstrl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36" spans="1:13" hidden="1" x14ac:dyDescent="0.75">
      <c r="A536" s="24">
        <v>79379379</v>
      </c>
      <c r="B536" s="25" t="s">
        <v>769</v>
      </c>
      <c r="C536" s="25" t="s">
        <v>1420</v>
      </c>
      <c r="D536" s="25" t="s">
        <v>1421</v>
      </c>
      <c r="E536" s="25" t="s">
        <v>14</v>
      </c>
      <c r="F536" s="26">
        <v>45938.486111111109</v>
      </c>
      <c r="G536" s="26">
        <v>45938.675694444442</v>
      </c>
      <c r="H536" s="25">
        <v>802205</v>
      </c>
      <c r="I536" s="25" t="s">
        <v>1422</v>
      </c>
      <c r="J536" s="25" t="s">
        <v>126</v>
      </c>
      <c r="K536" s="25">
        <v>0</v>
      </c>
      <c r="L536" s="25" t="s">
        <v>1732</v>
      </c>
      <c r="M536" s="9" t="str" cm="1">
        <f t="array" ref="M536">_xlfn.LET(_xlpm.Major,I536,_xlpm.CleanMajor,TRIM(SUBSTITUTE(SUBSTITUTE(SUBSTITUTE(SUBSTITUTE(SUBSTITUTE(SUBSTITUTE(_xlpm.Major,"Indstrl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537" spans="1:13" hidden="1" x14ac:dyDescent="0.75">
      <c r="A537" s="22">
        <v>79380139</v>
      </c>
      <c r="B537" s="18" t="s">
        <v>1423</v>
      </c>
      <c r="C537" s="18" t="s">
        <v>1424</v>
      </c>
      <c r="D537" s="18" t="s">
        <v>1425</v>
      </c>
      <c r="E537" s="18" t="s">
        <v>14</v>
      </c>
      <c r="F537" s="23">
        <v>45938.490277777775</v>
      </c>
      <c r="G537" s="23">
        <v>45938.643750000003</v>
      </c>
      <c r="H537" s="18">
        <v>705140</v>
      </c>
      <c r="I537" s="18" t="s">
        <v>828</v>
      </c>
      <c r="J537" s="18" t="s">
        <v>32</v>
      </c>
      <c r="K537" s="18">
        <v>0</v>
      </c>
      <c r="L537" s="18" t="s">
        <v>1732</v>
      </c>
      <c r="M537" s="9" t="str" cm="1">
        <f t="array" ref="M537">_xlfn.LET(_xlpm.Major,I537,_xlpm.CleanMajor,TRIM(SUBSTITUTE(SUBSTITUTE(SUBSTITUTE(SUBSTITUTE(SUBSTITUTE(SUBSTITUTE(_xlpm.Major,"Indstrl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38" spans="1:13" x14ac:dyDescent="0.75">
      <c r="A538" s="24">
        <v>79381475</v>
      </c>
      <c r="B538" s="25" t="s">
        <v>462</v>
      </c>
      <c r="C538" s="25" t="s">
        <v>1426</v>
      </c>
      <c r="D538" s="25" t="s">
        <v>1427</v>
      </c>
      <c r="E538" s="25" t="s">
        <v>14</v>
      </c>
      <c r="F538" s="26">
        <v>45938.499305555553</v>
      </c>
      <c r="G538" s="26"/>
      <c r="H538" s="25">
        <v>799171</v>
      </c>
      <c r="I538" s="25" t="s">
        <v>206</v>
      </c>
      <c r="J538" s="25" t="s">
        <v>126</v>
      </c>
      <c r="K538" s="25">
        <v>0</v>
      </c>
      <c r="L538" s="25" t="s">
        <v>1732</v>
      </c>
      <c r="M538" s="9" t="str" cm="1">
        <f t="array" ref="M538">_xlfn.LET(_xlpm.Major,I538,_xlpm.CleanMajor,TRIM(SUBSTITUTE(SUBSTITUTE(SUBSTITUTE(SUBSTITUTE(SUBSTITUTE(SUBSTITUTE(_xlpm.Major,"Indstrl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39" spans="1:13" x14ac:dyDescent="0.75">
      <c r="A539" s="22">
        <v>79382812</v>
      </c>
      <c r="B539" s="18" t="s">
        <v>107</v>
      </c>
      <c r="C539" s="18" t="s">
        <v>1428</v>
      </c>
      <c r="D539" s="18" t="s">
        <v>1429</v>
      </c>
      <c r="E539" s="18" t="s">
        <v>14</v>
      </c>
      <c r="F539" s="23">
        <v>45938.508333333331</v>
      </c>
      <c r="G539" s="23"/>
      <c r="H539" s="18">
        <v>758313</v>
      </c>
      <c r="I539" s="18" t="s">
        <v>206</v>
      </c>
      <c r="J539" s="18" t="s">
        <v>32</v>
      </c>
      <c r="K539" s="18">
        <v>0</v>
      </c>
      <c r="L539" s="18" t="s">
        <v>1732</v>
      </c>
      <c r="M539" s="9" t="str" cm="1">
        <f t="array" ref="M539">_xlfn.LET(_xlpm.Major,I539,_xlpm.CleanMajor,TRIM(SUBSTITUTE(SUBSTITUTE(SUBSTITUTE(SUBSTITUTE(SUBSTITUTE(SUBSTITUTE(_xlpm.Major,"Indstrl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40" spans="1:13" hidden="1" x14ac:dyDescent="0.75">
      <c r="A540" s="24">
        <v>79382991</v>
      </c>
      <c r="B540" s="25" t="s">
        <v>522</v>
      </c>
      <c r="C540" s="25" t="s">
        <v>1430</v>
      </c>
      <c r="D540" s="25" t="s">
        <v>1431</v>
      </c>
      <c r="E540" s="25" t="s">
        <v>14</v>
      </c>
      <c r="F540" s="26">
        <v>45938.509722222225</v>
      </c>
      <c r="G540" s="26">
        <v>45938.652777777781</v>
      </c>
      <c r="H540" s="25">
        <v>743090</v>
      </c>
      <c r="I540" s="25" t="s">
        <v>206</v>
      </c>
      <c r="J540" s="25" t="s">
        <v>32</v>
      </c>
      <c r="K540" s="25">
        <v>0</v>
      </c>
      <c r="L540" s="25" t="s">
        <v>1732</v>
      </c>
      <c r="M540" s="9" t="str" cm="1">
        <f t="array" ref="M540">_xlfn.LET(_xlpm.Major,I540,_xlpm.CleanMajor,TRIM(SUBSTITUTE(SUBSTITUTE(SUBSTITUTE(SUBSTITUTE(SUBSTITUTE(SUBSTITUTE(_xlpm.Major,"Indstrl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41" spans="1:13" hidden="1" x14ac:dyDescent="0.75">
      <c r="A541" s="22">
        <v>79385072</v>
      </c>
      <c r="B541" s="18" t="s">
        <v>858</v>
      </c>
      <c r="C541" s="18" t="s">
        <v>1432</v>
      </c>
      <c r="D541" s="18" t="s">
        <v>1433</v>
      </c>
      <c r="E541" s="18" t="s">
        <v>14</v>
      </c>
      <c r="F541" s="23">
        <v>45938.524305555555</v>
      </c>
      <c r="G541" s="23">
        <v>45938.626388888886</v>
      </c>
      <c r="H541" s="18">
        <v>761029</v>
      </c>
      <c r="I541" s="18" t="s">
        <v>206</v>
      </c>
      <c r="J541" s="18" t="s">
        <v>32</v>
      </c>
      <c r="K541" s="18">
        <v>0</v>
      </c>
      <c r="L541" s="18" t="s">
        <v>1732</v>
      </c>
      <c r="M541" s="9" t="str" cm="1">
        <f t="array" ref="M541">_xlfn.LET(_xlpm.Major,I541,_xlpm.CleanMajor,TRIM(SUBSTITUTE(SUBSTITUTE(SUBSTITUTE(SUBSTITUTE(SUBSTITUTE(SUBSTITUTE(_xlpm.Major,"Indstrl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42" spans="1:13" hidden="1" x14ac:dyDescent="0.75">
      <c r="A542" s="24">
        <v>79387323</v>
      </c>
      <c r="B542" s="25" t="s">
        <v>1434</v>
      </c>
      <c r="C542" s="25" t="s">
        <v>1435</v>
      </c>
      <c r="D542" s="25" t="s">
        <v>1436</v>
      </c>
      <c r="E542" s="25" t="s">
        <v>14</v>
      </c>
      <c r="F542" s="26">
        <v>45938.543749999997</v>
      </c>
      <c r="G542" s="26">
        <v>45938.673611111109</v>
      </c>
      <c r="H542" s="25">
        <v>778839</v>
      </c>
      <c r="I542" s="25" t="s">
        <v>163</v>
      </c>
      <c r="J542" s="25" t="s">
        <v>32</v>
      </c>
      <c r="K542" s="25">
        <v>0</v>
      </c>
      <c r="L542" s="25" t="s">
        <v>1732</v>
      </c>
      <c r="M542" s="9" t="str" cm="1">
        <f t="array" ref="M542">_xlfn.LET(_xlpm.Major,I542,_xlpm.CleanMajor,TRIM(SUBSTITUTE(SUBSTITUTE(SUBSTITUTE(SUBSTITUTE(SUBSTITUTE(SUBSTITUTE(_xlpm.Major,"Indstrl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43" spans="1:13" hidden="1" x14ac:dyDescent="0.75">
      <c r="A543" s="22">
        <v>79388057</v>
      </c>
      <c r="B543" s="18" t="s">
        <v>90</v>
      </c>
      <c r="C543" s="18" t="s">
        <v>91</v>
      </c>
      <c r="D543" s="18" t="s">
        <v>92</v>
      </c>
      <c r="E543" s="18" t="s">
        <v>14</v>
      </c>
      <c r="F543" s="23">
        <v>45938.55</v>
      </c>
      <c r="G543" s="23">
        <v>45938.71597222222</v>
      </c>
      <c r="H543" s="18">
        <v>803041</v>
      </c>
      <c r="I543" s="18" t="s">
        <v>80</v>
      </c>
      <c r="J543" s="18" t="s">
        <v>50</v>
      </c>
      <c r="K543" s="18">
        <v>0</v>
      </c>
      <c r="L543" s="18" t="s">
        <v>1732</v>
      </c>
      <c r="M543" s="9" t="str" cm="1">
        <f t="array" ref="M543">_xlfn.LET(_xlpm.Major,I543,_xlpm.CleanMajor,TRIM(SUBSTITUTE(SUBSTITUTE(SUBSTITUTE(SUBSTITUTE(SUBSTITUTE(SUBSTITUTE(_xlpm.Major,"Indstrl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544" spans="1:13" hidden="1" x14ac:dyDescent="0.75">
      <c r="A544" s="24">
        <v>79388244</v>
      </c>
      <c r="B544" s="25" t="s">
        <v>1437</v>
      </c>
      <c r="C544" s="25" t="s">
        <v>1438</v>
      </c>
      <c r="D544" s="25" t="s">
        <v>1439</v>
      </c>
      <c r="E544" s="25" t="s">
        <v>14</v>
      </c>
      <c r="F544" s="26"/>
      <c r="G544" s="26">
        <v>45938.551388888889</v>
      </c>
      <c r="H544" s="25">
        <v>789843</v>
      </c>
      <c r="I544" s="25" t="s">
        <v>809</v>
      </c>
      <c r="J544" s="25" t="s">
        <v>32</v>
      </c>
      <c r="K544" s="25">
        <v>0</v>
      </c>
      <c r="L544" s="25" t="s">
        <v>1732</v>
      </c>
      <c r="M544" s="9" t="str" cm="1">
        <f t="array" ref="M544">_xlfn.LET(_xlpm.Major,I544,_xlpm.CleanMajor,TRIM(SUBSTITUTE(SUBSTITUTE(SUBSTITUTE(SUBSTITUTE(SUBSTITUTE(SUBSTITUTE(_xlpm.Major,"Indstrl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45" spans="1:13" hidden="1" x14ac:dyDescent="0.75">
      <c r="A545" s="22">
        <v>79388403</v>
      </c>
      <c r="B545" s="18" t="s">
        <v>561</v>
      </c>
      <c r="C545" s="18" t="s">
        <v>75</v>
      </c>
      <c r="D545" s="18" t="s">
        <v>1440</v>
      </c>
      <c r="E545" s="18" t="s">
        <v>14</v>
      </c>
      <c r="F545" s="23">
        <v>45938.552777777775</v>
      </c>
      <c r="G545" s="23">
        <v>45938.667361111111</v>
      </c>
      <c r="H545" s="18">
        <v>786889</v>
      </c>
      <c r="I545" s="18" t="s">
        <v>716</v>
      </c>
      <c r="J545" s="18" t="s">
        <v>32</v>
      </c>
      <c r="K545" s="18">
        <v>0</v>
      </c>
      <c r="L545" s="18" t="s">
        <v>1732</v>
      </c>
      <c r="M545" s="9" t="str" cm="1">
        <f t="array" ref="M545">_xlfn.LET(_xlpm.Major,I545,_xlpm.CleanMajor,TRIM(SUBSTITUTE(SUBSTITUTE(SUBSTITUTE(SUBSTITUTE(SUBSTITUTE(SUBSTITUTE(_xlpm.Major,"Indstrl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46" spans="1:13" hidden="1" x14ac:dyDescent="0.75">
      <c r="A546" s="24">
        <v>79388610</v>
      </c>
      <c r="B546" s="25" t="s">
        <v>1441</v>
      </c>
      <c r="C546" s="25" t="s">
        <v>1442</v>
      </c>
      <c r="D546" s="25" t="s">
        <v>1443</v>
      </c>
      <c r="E546" s="25" t="s">
        <v>14</v>
      </c>
      <c r="F546" s="26">
        <v>45938.554861111108</v>
      </c>
      <c r="G546" s="26">
        <v>45938.660416666666</v>
      </c>
      <c r="H546" s="25">
        <v>805422</v>
      </c>
      <c r="I546" s="25" t="s">
        <v>774</v>
      </c>
      <c r="J546" s="25" t="s">
        <v>32</v>
      </c>
      <c r="K546" s="25">
        <v>0</v>
      </c>
      <c r="L546" s="25" t="s">
        <v>1732</v>
      </c>
      <c r="M546" s="9" t="str" cm="1">
        <f t="array" ref="M546">_xlfn.LET(_xlpm.Major,I546,_xlpm.CleanMajor,TRIM(SUBSTITUTE(SUBSTITUTE(SUBSTITUTE(SUBSTITUTE(SUBSTITUTE(SUBSTITUTE(_xlpm.Major,"Indstrl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47" spans="1:13" hidden="1" x14ac:dyDescent="0.75">
      <c r="A547" s="22">
        <v>79389249</v>
      </c>
      <c r="B547" s="18" t="s">
        <v>1444</v>
      </c>
      <c r="C547" s="18" t="s">
        <v>1445</v>
      </c>
      <c r="D547" s="18" t="s">
        <v>1446</v>
      </c>
      <c r="E547" s="18" t="s">
        <v>14</v>
      </c>
      <c r="F547" s="23">
        <v>45938.560416666667</v>
      </c>
      <c r="G547" s="23">
        <v>45938.627083333333</v>
      </c>
      <c r="H547" s="18">
        <v>766420</v>
      </c>
      <c r="I547" s="18" t="s">
        <v>206</v>
      </c>
      <c r="J547" s="18" t="s">
        <v>32</v>
      </c>
      <c r="K547" s="18">
        <v>0</v>
      </c>
      <c r="L547" s="18" t="s">
        <v>1732</v>
      </c>
      <c r="M547" s="9" t="str" cm="1">
        <f t="array" ref="M547">_xlfn.LET(_xlpm.Major,I547,_xlpm.CleanMajor,TRIM(SUBSTITUTE(SUBSTITUTE(SUBSTITUTE(SUBSTITUTE(SUBSTITUTE(SUBSTITUTE(_xlpm.Major,"Indstrl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48" spans="1:13" x14ac:dyDescent="0.75">
      <c r="A548" s="24">
        <v>79389710</v>
      </c>
      <c r="B548" s="25" t="s">
        <v>1217</v>
      </c>
      <c r="C548" s="25" t="s">
        <v>1447</v>
      </c>
      <c r="D548" s="25" t="s">
        <v>1448</v>
      </c>
      <c r="E548" s="25" t="s">
        <v>14</v>
      </c>
      <c r="F548" s="26">
        <v>45938.56527777778</v>
      </c>
      <c r="G548" s="26"/>
      <c r="H548" s="25">
        <v>757019</v>
      </c>
      <c r="I548" s="25" t="s">
        <v>206</v>
      </c>
      <c r="J548" s="25" t="s">
        <v>32</v>
      </c>
      <c r="K548" s="25">
        <v>0</v>
      </c>
      <c r="L548" s="25" t="s">
        <v>1732</v>
      </c>
      <c r="M548" s="9" t="str" cm="1">
        <f t="array" ref="M548">_xlfn.LET(_xlpm.Major,I548,_xlpm.CleanMajor,TRIM(SUBSTITUTE(SUBSTITUTE(SUBSTITUTE(SUBSTITUTE(SUBSTITUTE(SUBSTITUTE(_xlpm.Major,"Indstrl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49" spans="1:13" hidden="1" x14ac:dyDescent="0.75">
      <c r="A549" s="22">
        <v>79389735</v>
      </c>
      <c r="B549" s="18" t="s">
        <v>554</v>
      </c>
      <c r="C549" s="18" t="s">
        <v>564</v>
      </c>
      <c r="D549" s="18" t="s">
        <v>1449</v>
      </c>
      <c r="E549" s="18" t="s">
        <v>14</v>
      </c>
      <c r="F549" s="23">
        <v>45938.56527777778</v>
      </c>
      <c r="G549" s="23">
        <v>45938.63958333333</v>
      </c>
      <c r="H549" s="18">
        <v>764050</v>
      </c>
      <c r="I549" s="18" t="s">
        <v>206</v>
      </c>
      <c r="J549" s="18" t="s">
        <v>32</v>
      </c>
      <c r="K549" s="18">
        <v>0</v>
      </c>
      <c r="L549" s="18" t="s">
        <v>1732</v>
      </c>
      <c r="M549" s="9" t="str" cm="1">
        <f t="array" ref="M549">_xlfn.LET(_xlpm.Major,I549,_xlpm.CleanMajor,TRIM(SUBSTITUTE(SUBSTITUTE(SUBSTITUTE(SUBSTITUTE(SUBSTITUTE(SUBSTITUTE(_xlpm.Major,"Indstrl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50" spans="1:13" hidden="1" x14ac:dyDescent="0.75">
      <c r="A550" s="24">
        <v>79391625</v>
      </c>
      <c r="B550" s="25" t="s">
        <v>67</v>
      </c>
      <c r="C550" s="25" t="s">
        <v>433</v>
      </c>
      <c r="D550" s="25" t="s">
        <v>1450</v>
      </c>
      <c r="E550" s="25" t="s">
        <v>14</v>
      </c>
      <c r="F550" s="26">
        <v>45938.584722222222</v>
      </c>
      <c r="G550" s="26">
        <v>45938.627083333333</v>
      </c>
      <c r="H550" s="25">
        <v>773323</v>
      </c>
      <c r="I550" s="25" t="s">
        <v>774</v>
      </c>
      <c r="J550" s="25" t="s">
        <v>20</v>
      </c>
      <c r="K550" s="25">
        <v>0</v>
      </c>
      <c r="L550" s="25" t="s">
        <v>1732</v>
      </c>
      <c r="M550" s="9" t="str" cm="1">
        <f t="array" ref="M550">_xlfn.LET(_xlpm.Major,I550,_xlpm.CleanMajor,TRIM(SUBSTITUTE(SUBSTITUTE(SUBSTITUTE(SUBSTITUTE(SUBSTITUTE(SUBSTITUTE(_xlpm.Major,"Indstrl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51" spans="1:13" hidden="1" x14ac:dyDescent="0.75">
      <c r="A551" s="22">
        <v>79393008</v>
      </c>
      <c r="B551" s="18" t="s">
        <v>58</v>
      </c>
      <c r="C551" s="18" t="s">
        <v>1451</v>
      </c>
      <c r="D551" s="18" t="s">
        <v>1452</v>
      </c>
      <c r="E551" s="18" t="s">
        <v>14</v>
      </c>
      <c r="F551" s="23">
        <v>45938.599305555559</v>
      </c>
      <c r="G551" s="23">
        <v>45938.678472222222</v>
      </c>
      <c r="H551" s="18">
        <v>760424</v>
      </c>
      <c r="I551" s="18" t="s">
        <v>206</v>
      </c>
      <c r="J551" s="18" t="s">
        <v>32</v>
      </c>
      <c r="K551" s="18">
        <v>0</v>
      </c>
      <c r="L551" s="18" t="s">
        <v>1732</v>
      </c>
      <c r="M551" s="9" t="str" cm="1">
        <f t="array" ref="M551">_xlfn.LET(_xlpm.Major,I551,_xlpm.CleanMajor,TRIM(SUBSTITUTE(SUBSTITUTE(SUBSTITUTE(SUBSTITUTE(SUBSTITUTE(SUBSTITUTE(_xlpm.Major,"Indstrl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52" spans="1:13" hidden="1" x14ac:dyDescent="0.75">
      <c r="A552" s="24">
        <v>79393313</v>
      </c>
      <c r="B552" s="25" t="s">
        <v>1453</v>
      </c>
      <c r="C552" s="25" t="s">
        <v>1113</v>
      </c>
      <c r="D552" s="25" t="s">
        <v>1454</v>
      </c>
      <c r="E552" s="25" t="s">
        <v>14</v>
      </c>
      <c r="F552" s="26">
        <v>45938.602777777778</v>
      </c>
      <c r="G552" s="26">
        <v>45938.688194444447</v>
      </c>
      <c r="H552" s="25">
        <v>762330</v>
      </c>
      <c r="I552" s="25" t="s">
        <v>206</v>
      </c>
      <c r="J552" s="25" t="s">
        <v>32</v>
      </c>
      <c r="K552" s="25">
        <v>0</v>
      </c>
      <c r="L552" s="25" t="s">
        <v>1732</v>
      </c>
      <c r="M552" s="9" t="str" cm="1">
        <f t="array" ref="M552">_xlfn.LET(_xlpm.Major,I552,_xlpm.CleanMajor,TRIM(SUBSTITUTE(SUBSTITUTE(SUBSTITUTE(SUBSTITUTE(SUBSTITUTE(SUBSTITUTE(_xlpm.Major,"Indstrl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53" spans="1:13" hidden="1" x14ac:dyDescent="0.75">
      <c r="A553" s="22">
        <v>79395006</v>
      </c>
      <c r="B553" s="18" t="s">
        <v>822</v>
      </c>
      <c r="C553" s="18" t="s">
        <v>1455</v>
      </c>
      <c r="D553" s="18" t="s">
        <v>1456</v>
      </c>
      <c r="E553" s="18" t="s">
        <v>14</v>
      </c>
      <c r="F553" s="23"/>
      <c r="G553" s="23">
        <v>45938.624305555553</v>
      </c>
      <c r="H553" s="18">
        <v>769457</v>
      </c>
      <c r="I553" s="18" t="s">
        <v>471</v>
      </c>
      <c r="J553" s="18" t="s">
        <v>32</v>
      </c>
      <c r="K553" s="18">
        <v>0</v>
      </c>
      <c r="L553" s="18" t="s">
        <v>1732</v>
      </c>
      <c r="M553" s="9" t="str" cm="1">
        <f t="array" ref="M553">_xlfn.LET(_xlpm.Major,I553,_xlpm.CleanMajor,TRIM(SUBSTITUTE(SUBSTITUTE(SUBSTITUTE(SUBSTITUTE(SUBSTITUTE(SUBSTITUTE(_xlpm.Major,"Indstrl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554" spans="1:13" hidden="1" x14ac:dyDescent="0.75">
      <c r="A554" s="24">
        <v>79395007</v>
      </c>
      <c r="B554" s="25" t="s">
        <v>1457</v>
      </c>
      <c r="C554" s="25" t="s">
        <v>1458</v>
      </c>
      <c r="D554" s="25" t="s">
        <v>1459</v>
      </c>
      <c r="E554" s="25" t="s">
        <v>14</v>
      </c>
      <c r="F554" s="26"/>
      <c r="G554" s="26">
        <v>45938.624305555553</v>
      </c>
      <c r="H554" s="25">
        <v>744863</v>
      </c>
      <c r="I554" s="25" t="s">
        <v>566</v>
      </c>
      <c r="J554" s="25" t="s">
        <v>32</v>
      </c>
      <c r="K554" s="25">
        <v>0</v>
      </c>
      <c r="L554" s="25" t="s">
        <v>1732</v>
      </c>
      <c r="M554" s="9" t="str" cm="1">
        <f t="array" ref="M554">_xlfn.LET(_xlpm.Major,I554,_xlpm.CleanMajor,TRIM(SUBSTITUTE(SUBSTITUTE(SUBSTITUTE(SUBSTITUTE(SUBSTITUTE(SUBSTITUTE(_xlpm.Major,"Indstrl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555" spans="1:13" hidden="1" x14ac:dyDescent="0.75">
      <c r="A555" s="22">
        <v>79395060</v>
      </c>
      <c r="B555" s="18" t="s">
        <v>1460</v>
      </c>
      <c r="C555" s="18" t="s">
        <v>1461</v>
      </c>
      <c r="D555" s="18" t="s">
        <v>1462</v>
      </c>
      <c r="E555" s="18" t="s">
        <v>14</v>
      </c>
      <c r="F555" s="23"/>
      <c r="G555" s="23">
        <v>45938.625</v>
      </c>
      <c r="H555" s="18">
        <v>750242</v>
      </c>
      <c r="I555" s="18" t="s">
        <v>206</v>
      </c>
      <c r="J555" s="18" t="s">
        <v>20</v>
      </c>
      <c r="K555" s="18">
        <v>1</v>
      </c>
      <c r="L555" s="18" t="s">
        <v>1732</v>
      </c>
      <c r="M555" s="9" t="str" cm="1">
        <f t="array" ref="M555">_xlfn.LET(_xlpm.Major,I555,_xlpm.CleanMajor,TRIM(SUBSTITUTE(SUBSTITUTE(SUBSTITUTE(SUBSTITUTE(SUBSTITUTE(SUBSTITUTE(_xlpm.Major,"Indstrl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56" spans="1:13" hidden="1" x14ac:dyDescent="0.75">
      <c r="A556" s="24">
        <v>79395074</v>
      </c>
      <c r="B556" s="25" t="s">
        <v>906</v>
      </c>
      <c r="C556" s="25" t="s">
        <v>1463</v>
      </c>
      <c r="D556" s="25" t="s">
        <v>1464</v>
      </c>
      <c r="E556" s="25" t="s">
        <v>14</v>
      </c>
      <c r="F556" s="26"/>
      <c r="G556" s="26">
        <v>45938.625</v>
      </c>
      <c r="H556" s="25">
        <v>579744</v>
      </c>
      <c r="I556" s="25" t="s">
        <v>774</v>
      </c>
      <c r="J556" s="25" t="s">
        <v>32</v>
      </c>
      <c r="K556" s="25">
        <v>0</v>
      </c>
      <c r="L556" s="25" t="s">
        <v>1732</v>
      </c>
      <c r="M556" s="9" t="str" cm="1">
        <f t="array" ref="M556">_xlfn.LET(_xlpm.Major,I556,_xlpm.CleanMajor,TRIM(SUBSTITUTE(SUBSTITUTE(SUBSTITUTE(SUBSTITUTE(SUBSTITUTE(SUBSTITUTE(_xlpm.Major,"Indstrl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57" spans="1:13" hidden="1" x14ac:dyDescent="0.75">
      <c r="A557" s="22">
        <v>79395111</v>
      </c>
      <c r="B557" s="18" t="s">
        <v>1094</v>
      </c>
      <c r="C557" s="18" t="s">
        <v>1465</v>
      </c>
      <c r="D557" s="18" t="s">
        <v>1466</v>
      </c>
      <c r="E557" s="18" t="s">
        <v>14</v>
      </c>
      <c r="F557" s="23"/>
      <c r="G557" s="23">
        <v>45938.625694444447</v>
      </c>
      <c r="H557" s="18">
        <v>776329</v>
      </c>
      <c r="I557" s="18" t="s">
        <v>206</v>
      </c>
      <c r="J557" s="18" t="s">
        <v>20</v>
      </c>
      <c r="K557" s="18">
        <v>0</v>
      </c>
      <c r="L557" s="18" t="s">
        <v>1732</v>
      </c>
      <c r="M557" s="9" t="str" cm="1">
        <f t="array" ref="M557">_xlfn.LET(_xlpm.Major,I557,_xlpm.CleanMajor,TRIM(SUBSTITUTE(SUBSTITUTE(SUBSTITUTE(SUBSTITUTE(SUBSTITUTE(SUBSTITUTE(_xlpm.Major,"Indstrl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58" spans="1:13" hidden="1" x14ac:dyDescent="0.75">
      <c r="A558" s="24">
        <v>79395131</v>
      </c>
      <c r="B558" s="25" t="s">
        <v>1467</v>
      </c>
      <c r="C558" s="25" t="s">
        <v>1468</v>
      </c>
      <c r="D558" s="25" t="s">
        <v>1469</v>
      </c>
      <c r="E558" s="25" t="s">
        <v>14</v>
      </c>
      <c r="F558" s="26"/>
      <c r="G558" s="26">
        <v>45938.625694444447</v>
      </c>
      <c r="H558" s="25">
        <v>773392</v>
      </c>
      <c r="I558" s="25" t="s">
        <v>163</v>
      </c>
      <c r="J558" s="25" t="s">
        <v>20</v>
      </c>
      <c r="K558" s="25">
        <v>0</v>
      </c>
      <c r="L558" s="25" t="s">
        <v>1732</v>
      </c>
      <c r="M558" s="9" t="str" cm="1">
        <f t="array" ref="M558">_xlfn.LET(_xlpm.Major,I558,_xlpm.CleanMajor,TRIM(SUBSTITUTE(SUBSTITUTE(SUBSTITUTE(SUBSTITUTE(SUBSTITUTE(SUBSTITUTE(_xlpm.Major,"Indstrl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59" spans="1:13" hidden="1" x14ac:dyDescent="0.75">
      <c r="A559" s="22">
        <v>79395141</v>
      </c>
      <c r="B559" s="18" t="s">
        <v>832</v>
      </c>
      <c r="C559" s="18" t="s">
        <v>1470</v>
      </c>
      <c r="D559" s="18" t="s">
        <v>1471</v>
      </c>
      <c r="E559" s="18" t="s">
        <v>14</v>
      </c>
      <c r="F559" s="23"/>
      <c r="G559" s="23">
        <v>45938.626388888886</v>
      </c>
      <c r="H559" s="18">
        <v>788412</v>
      </c>
      <c r="I559" s="18" t="s">
        <v>566</v>
      </c>
      <c r="J559" s="18" t="s">
        <v>32</v>
      </c>
      <c r="K559" s="18">
        <v>0</v>
      </c>
      <c r="L559" s="18" t="s">
        <v>1732</v>
      </c>
      <c r="M559" s="9" t="str" cm="1">
        <f t="array" ref="M559">_xlfn.LET(_xlpm.Major,I559,_xlpm.CleanMajor,TRIM(SUBSTITUTE(SUBSTITUTE(SUBSTITUTE(SUBSTITUTE(SUBSTITUTE(SUBSTITUTE(_xlpm.Major,"Indstrl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560" spans="1:13" hidden="1" x14ac:dyDescent="0.75">
      <c r="A560" s="24">
        <v>79395180</v>
      </c>
      <c r="B560" s="25" t="s">
        <v>116</v>
      </c>
      <c r="C560" s="25" t="s">
        <v>1472</v>
      </c>
      <c r="D560" s="25" t="s">
        <v>1473</v>
      </c>
      <c r="E560" s="25" t="s">
        <v>14</v>
      </c>
      <c r="F560" s="26"/>
      <c r="G560" s="26">
        <v>45938.626388888886</v>
      </c>
      <c r="H560" s="25">
        <v>794221</v>
      </c>
      <c r="I560" s="25" t="s">
        <v>206</v>
      </c>
      <c r="J560" s="25" t="s">
        <v>50</v>
      </c>
      <c r="K560" s="25">
        <v>0</v>
      </c>
      <c r="L560" s="25" t="s">
        <v>1732</v>
      </c>
      <c r="M560" s="9" t="str" cm="1">
        <f t="array" ref="M560">_xlfn.LET(_xlpm.Major,I560,_xlpm.CleanMajor,TRIM(SUBSTITUTE(SUBSTITUTE(SUBSTITUTE(SUBSTITUTE(SUBSTITUTE(SUBSTITUTE(_xlpm.Major,"Indstrl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61" spans="1:13" hidden="1" x14ac:dyDescent="0.75">
      <c r="A561" s="22">
        <v>79395218</v>
      </c>
      <c r="B561" s="18" t="s">
        <v>1474</v>
      </c>
      <c r="C561" s="18" t="s">
        <v>1475</v>
      </c>
      <c r="D561" s="18" t="s">
        <v>1476</v>
      </c>
      <c r="E561" s="18" t="s">
        <v>14</v>
      </c>
      <c r="F561" s="23"/>
      <c r="G561" s="23">
        <v>45938.627083333333</v>
      </c>
      <c r="H561" s="18">
        <v>785445</v>
      </c>
      <c r="I561" s="18" t="s">
        <v>206</v>
      </c>
      <c r="J561" s="18" t="s">
        <v>50</v>
      </c>
      <c r="K561" s="18">
        <v>0</v>
      </c>
      <c r="L561" s="18" t="s">
        <v>1732</v>
      </c>
      <c r="M561" s="9" t="str" cm="1">
        <f t="array" ref="M561">_xlfn.LET(_xlpm.Major,I561,_xlpm.CleanMajor,TRIM(SUBSTITUTE(SUBSTITUTE(SUBSTITUTE(SUBSTITUTE(SUBSTITUTE(SUBSTITUTE(_xlpm.Major,"Indstrl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62" spans="1:13" hidden="1" x14ac:dyDescent="0.75">
      <c r="A562" s="24">
        <v>79395224</v>
      </c>
      <c r="B562" s="25" t="s">
        <v>107</v>
      </c>
      <c r="C562" s="25" t="s">
        <v>1477</v>
      </c>
      <c r="D562" s="25" t="s">
        <v>1478</v>
      </c>
      <c r="E562" s="25" t="s">
        <v>14</v>
      </c>
      <c r="F562" s="26"/>
      <c r="G562" s="26">
        <v>45938.627083333333</v>
      </c>
      <c r="H562" s="25">
        <v>773520</v>
      </c>
      <c r="I562" s="25" t="s">
        <v>774</v>
      </c>
      <c r="J562" s="25" t="s">
        <v>20</v>
      </c>
      <c r="K562" s="25">
        <v>0</v>
      </c>
      <c r="L562" s="25" t="s">
        <v>1732</v>
      </c>
      <c r="M562" s="9" t="str" cm="1">
        <f t="array" ref="M562">_xlfn.LET(_xlpm.Major,I562,_xlpm.CleanMajor,TRIM(SUBSTITUTE(SUBSTITUTE(SUBSTITUTE(SUBSTITUTE(SUBSTITUTE(SUBSTITUTE(_xlpm.Major,"Indstrl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63" spans="1:13" hidden="1" x14ac:dyDescent="0.75">
      <c r="A563" s="22">
        <v>79395229</v>
      </c>
      <c r="B563" s="18" t="s">
        <v>1479</v>
      </c>
      <c r="C563" s="18" t="s">
        <v>1480</v>
      </c>
      <c r="D563" s="18" t="s">
        <v>1481</v>
      </c>
      <c r="E563" s="18" t="s">
        <v>14</v>
      </c>
      <c r="F563" s="23"/>
      <c r="G563" s="23">
        <v>45938.627083333333</v>
      </c>
      <c r="H563" s="18">
        <v>781983</v>
      </c>
      <c r="I563" s="18" t="s">
        <v>1482</v>
      </c>
      <c r="J563" s="18" t="s">
        <v>32</v>
      </c>
      <c r="K563" s="18">
        <v>0</v>
      </c>
      <c r="L563" s="18" t="s">
        <v>1732</v>
      </c>
      <c r="M563" s="9" t="str" cm="1">
        <f t="array" ref="M563">_xlfn.LET(_xlpm.Major,I563,_xlpm.CleanMajor,TRIM(SUBSTITUTE(SUBSTITUTE(SUBSTITUTE(SUBSTITUTE(SUBSTITUTE(SUBSTITUTE(_xlpm.Major,"Indstrl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564" spans="1:13" hidden="1" x14ac:dyDescent="0.75">
      <c r="A564" s="24">
        <v>79395239</v>
      </c>
      <c r="B564" s="25" t="s">
        <v>1082</v>
      </c>
      <c r="C564" s="25" t="s">
        <v>1483</v>
      </c>
      <c r="D564" s="25" t="s">
        <v>1484</v>
      </c>
      <c r="E564" s="25" t="s">
        <v>14</v>
      </c>
      <c r="F564" s="26"/>
      <c r="G564" s="26">
        <v>45938.627083333333</v>
      </c>
      <c r="H564" s="25">
        <v>804467</v>
      </c>
      <c r="I564" s="25" t="s">
        <v>809</v>
      </c>
      <c r="J564" s="25" t="s">
        <v>126</v>
      </c>
      <c r="K564" s="25">
        <v>0</v>
      </c>
      <c r="L564" s="25" t="s">
        <v>1732</v>
      </c>
      <c r="M564" s="9" t="str" cm="1">
        <f t="array" ref="M564">_xlfn.LET(_xlpm.Major,I564,_xlpm.CleanMajor,TRIM(SUBSTITUTE(SUBSTITUTE(SUBSTITUTE(SUBSTITUTE(SUBSTITUTE(SUBSTITUTE(_xlpm.Major,"Indstrl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65" spans="1:13" hidden="1" x14ac:dyDescent="0.75">
      <c r="A565" s="22">
        <v>79395250</v>
      </c>
      <c r="B565" s="18" t="s">
        <v>484</v>
      </c>
      <c r="C565" s="18" t="s">
        <v>75</v>
      </c>
      <c r="D565" s="18" t="s">
        <v>1485</v>
      </c>
      <c r="E565" s="18" t="s">
        <v>14</v>
      </c>
      <c r="F565" s="23"/>
      <c r="G565" s="23">
        <v>45938.62777777778</v>
      </c>
      <c r="H565" s="18">
        <v>804759</v>
      </c>
      <c r="I565" s="18" t="s">
        <v>566</v>
      </c>
      <c r="J565" s="18" t="s">
        <v>20</v>
      </c>
      <c r="K565" s="18">
        <v>0</v>
      </c>
      <c r="L565" s="18" t="s">
        <v>1732</v>
      </c>
      <c r="M565" s="9" t="str" cm="1">
        <f t="array" ref="M565">_xlfn.LET(_xlpm.Major,I565,_xlpm.CleanMajor,TRIM(SUBSTITUTE(SUBSTITUTE(SUBSTITUTE(SUBSTITUTE(SUBSTITUTE(SUBSTITUTE(_xlpm.Major,"Indstrl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566" spans="1:13" hidden="1" x14ac:dyDescent="0.75">
      <c r="A566" s="24">
        <v>79395271</v>
      </c>
      <c r="B566" s="25" t="s">
        <v>1486</v>
      </c>
      <c r="C566" s="25" t="s">
        <v>1487</v>
      </c>
      <c r="D566" s="25" t="s">
        <v>1488</v>
      </c>
      <c r="E566" s="25" t="s">
        <v>14</v>
      </c>
      <c r="F566" s="26"/>
      <c r="G566" s="26">
        <v>45938.62777777778</v>
      </c>
      <c r="H566" s="25">
        <v>787718</v>
      </c>
      <c r="I566" s="25" t="s">
        <v>763</v>
      </c>
      <c r="J566" s="25" t="s">
        <v>50</v>
      </c>
      <c r="K566" s="25">
        <v>0</v>
      </c>
      <c r="L566" s="25" t="s">
        <v>1732</v>
      </c>
      <c r="M566" s="9" t="str" cm="1">
        <f t="array" ref="M566">_xlfn.LET(_xlpm.Major,I566,_xlpm.CleanMajor,TRIM(SUBSTITUTE(SUBSTITUTE(SUBSTITUTE(SUBSTITUTE(SUBSTITUTE(SUBSTITUTE(_xlpm.Major,"Indstrl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67" spans="1:13" hidden="1" x14ac:dyDescent="0.75">
      <c r="A567" s="22">
        <v>79395274</v>
      </c>
      <c r="B567" s="18" t="s">
        <v>1489</v>
      </c>
      <c r="C567" s="18" t="s">
        <v>75</v>
      </c>
      <c r="D567" s="18" t="s">
        <v>1490</v>
      </c>
      <c r="E567" s="18" t="s">
        <v>14</v>
      </c>
      <c r="F567" s="23"/>
      <c r="G567" s="23">
        <v>45938.62777777778</v>
      </c>
      <c r="H567" s="18">
        <v>785294</v>
      </c>
      <c r="I567" s="18" t="s">
        <v>206</v>
      </c>
      <c r="J567" s="18" t="s">
        <v>50</v>
      </c>
      <c r="K567" s="18">
        <v>0</v>
      </c>
      <c r="L567" s="18" t="s">
        <v>1732</v>
      </c>
      <c r="M567" s="9" t="str" cm="1">
        <f t="array" ref="M567">_xlfn.LET(_xlpm.Major,I567,_xlpm.CleanMajor,TRIM(SUBSTITUTE(SUBSTITUTE(SUBSTITUTE(SUBSTITUTE(SUBSTITUTE(SUBSTITUTE(_xlpm.Major,"Indstrl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68" spans="1:13" hidden="1" x14ac:dyDescent="0.75">
      <c r="A568" s="24">
        <v>79395284</v>
      </c>
      <c r="B568" s="25" t="s">
        <v>1491</v>
      </c>
      <c r="C568" s="25" t="s">
        <v>1492</v>
      </c>
      <c r="D568" s="25" t="s">
        <v>1493</v>
      </c>
      <c r="E568" s="25" t="s">
        <v>14</v>
      </c>
      <c r="F568" s="26"/>
      <c r="G568" s="26">
        <v>45938.62777777778</v>
      </c>
      <c r="H568" s="25">
        <v>752497</v>
      </c>
      <c r="I568" s="25" t="s">
        <v>206</v>
      </c>
      <c r="J568" s="25" t="s">
        <v>32</v>
      </c>
      <c r="K568" s="25">
        <v>0</v>
      </c>
      <c r="L568" s="25" t="s">
        <v>1732</v>
      </c>
      <c r="M568" s="9" t="str" cm="1">
        <f t="array" ref="M568">_xlfn.LET(_xlpm.Major,I568,_xlpm.CleanMajor,TRIM(SUBSTITUTE(SUBSTITUTE(SUBSTITUTE(SUBSTITUTE(SUBSTITUTE(SUBSTITUTE(_xlpm.Major,"Indstrl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69" spans="1:13" hidden="1" x14ac:dyDescent="0.75">
      <c r="A569" s="22">
        <v>79395288</v>
      </c>
      <c r="B569" s="18" t="s">
        <v>855</v>
      </c>
      <c r="C569" s="18" t="s">
        <v>1494</v>
      </c>
      <c r="D569" s="18" t="s">
        <v>1495</v>
      </c>
      <c r="E569" s="18" t="s">
        <v>14</v>
      </c>
      <c r="F569" s="23"/>
      <c r="G569" s="23">
        <v>45938.62777777778</v>
      </c>
      <c r="H569" s="18">
        <v>787097</v>
      </c>
      <c r="I569" s="18" t="s">
        <v>566</v>
      </c>
      <c r="J569" s="18" t="s">
        <v>50</v>
      </c>
      <c r="K569" s="18">
        <v>0</v>
      </c>
      <c r="L569" s="18" t="s">
        <v>1732</v>
      </c>
      <c r="M569" s="9" t="str" cm="1">
        <f t="array" ref="M569">_xlfn.LET(_xlpm.Major,I569,_xlpm.CleanMajor,TRIM(SUBSTITUTE(SUBSTITUTE(SUBSTITUTE(SUBSTITUTE(SUBSTITUTE(SUBSTITUTE(_xlpm.Major,"Indstrl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570" spans="1:13" hidden="1" x14ac:dyDescent="0.75">
      <c r="A570" s="24">
        <v>79395289</v>
      </c>
      <c r="B570" s="25" t="s">
        <v>148</v>
      </c>
      <c r="C570" s="25" t="s">
        <v>1496</v>
      </c>
      <c r="D570" s="25" t="s">
        <v>1497</v>
      </c>
      <c r="E570" s="25" t="s">
        <v>14</v>
      </c>
      <c r="F570" s="26"/>
      <c r="G570" s="26">
        <v>45938.62777777778</v>
      </c>
      <c r="H570" s="25">
        <v>787984</v>
      </c>
      <c r="I570" s="25" t="s">
        <v>206</v>
      </c>
      <c r="J570" s="25" t="s">
        <v>50</v>
      </c>
      <c r="K570" s="25">
        <v>0</v>
      </c>
      <c r="L570" s="25" t="s">
        <v>1732</v>
      </c>
      <c r="M570" s="9" t="str" cm="1">
        <f t="array" ref="M570">_xlfn.LET(_xlpm.Major,I570,_xlpm.CleanMajor,TRIM(SUBSTITUTE(SUBSTITUTE(SUBSTITUTE(SUBSTITUTE(SUBSTITUTE(SUBSTITUTE(_xlpm.Major,"Indstrl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71" spans="1:13" hidden="1" x14ac:dyDescent="0.75">
      <c r="A571" s="22">
        <v>79395292</v>
      </c>
      <c r="B571" s="18" t="s">
        <v>1498</v>
      </c>
      <c r="C571" s="18" t="s">
        <v>1499</v>
      </c>
      <c r="D571" s="18" t="s">
        <v>1500</v>
      </c>
      <c r="E571" s="18" t="s">
        <v>14</v>
      </c>
      <c r="F571" s="23"/>
      <c r="G571" s="23">
        <v>45938.62777777778</v>
      </c>
      <c r="H571" s="18">
        <v>788899</v>
      </c>
      <c r="I571" s="18" t="s">
        <v>206</v>
      </c>
      <c r="J571" s="18" t="s">
        <v>50</v>
      </c>
      <c r="K571" s="18">
        <v>0</v>
      </c>
      <c r="L571" s="18" t="s">
        <v>1732</v>
      </c>
      <c r="M571" s="9" t="str" cm="1">
        <f t="array" ref="M571">_xlfn.LET(_xlpm.Major,I571,_xlpm.CleanMajor,TRIM(SUBSTITUTE(SUBSTITUTE(SUBSTITUTE(SUBSTITUTE(SUBSTITUTE(SUBSTITUTE(_xlpm.Major,"Indstrl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72" spans="1:13" hidden="1" x14ac:dyDescent="0.75">
      <c r="A572" s="24">
        <v>79395303</v>
      </c>
      <c r="B572" s="25" t="s">
        <v>970</v>
      </c>
      <c r="C572" s="25" t="s">
        <v>1501</v>
      </c>
      <c r="D572" s="25" t="s">
        <v>1502</v>
      </c>
      <c r="E572" s="25" t="s">
        <v>14</v>
      </c>
      <c r="F572" s="26"/>
      <c r="G572" s="26">
        <v>45938.62777777778</v>
      </c>
      <c r="H572" s="25">
        <v>786445</v>
      </c>
      <c r="I572" s="25" t="s">
        <v>206</v>
      </c>
      <c r="J572" s="25" t="s">
        <v>50</v>
      </c>
      <c r="K572" s="25">
        <v>0</v>
      </c>
      <c r="L572" s="25" t="s">
        <v>1732</v>
      </c>
      <c r="M572" s="9" t="str" cm="1">
        <f t="array" ref="M572">_xlfn.LET(_xlpm.Major,I572,_xlpm.CleanMajor,TRIM(SUBSTITUTE(SUBSTITUTE(SUBSTITUTE(SUBSTITUTE(SUBSTITUTE(SUBSTITUTE(_xlpm.Major,"Indstrl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73" spans="1:13" hidden="1" x14ac:dyDescent="0.75">
      <c r="A573" s="22">
        <v>79395334</v>
      </c>
      <c r="B573" s="18" t="s">
        <v>1503</v>
      </c>
      <c r="C573" s="18" t="s">
        <v>1504</v>
      </c>
      <c r="D573" s="18" t="s">
        <v>1505</v>
      </c>
      <c r="E573" s="18" t="s">
        <v>14</v>
      </c>
      <c r="F573" s="23"/>
      <c r="G573" s="23">
        <v>45938.628472222219</v>
      </c>
      <c r="H573" s="18">
        <v>771027</v>
      </c>
      <c r="I573" s="18" t="s">
        <v>1506</v>
      </c>
      <c r="J573" s="18" t="s">
        <v>20</v>
      </c>
      <c r="K573" s="18">
        <v>0</v>
      </c>
      <c r="L573" s="18" t="s">
        <v>1732</v>
      </c>
      <c r="M573" s="9" t="str" cm="1">
        <f t="array" ref="M573">_xlfn.LET(_xlpm.Major,I573,_xlpm.CleanMajor,TRIM(SUBSTITUTE(SUBSTITUTE(SUBSTITUTE(SUBSTITUTE(SUBSTITUTE(SUBSTITUTE(_xlpm.Major,"Indstrl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574" spans="1:13" hidden="1" x14ac:dyDescent="0.75">
      <c r="A574" s="24">
        <v>79395340</v>
      </c>
      <c r="B574" s="25" t="s">
        <v>1507</v>
      </c>
      <c r="C574" s="25" t="s">
        <v>362</v>
      </c>
      <c r="D574" s="25" t="s">
        <v>1508</v>
      </c>
      <c r="E574" s="25" t="s">
        <v>14</v>
      </c>
      <c r="F574" s="26"/>
      <c r="G574" s="26">
        <v>45938.628472222219</v>
      </c>
      <c r="H574" s="25">
        <v>779407</v>
      </c>
      <c r="I574" s="25" t="s">
        <v>163</v>
      </c>
      <c r="J574" s="25" t="s">
        <v>32</v>
      </c>
      <c r="K574" s="25">
        <v>0</v>
      </c>
      <c r="L574" s="25" t="s">
        <v>1732</v>
      </c>
      <c r="M574" s="9" t="str" cm="1">
        <f t="array" ref="M574">_xlfn.LET(_xlpm.Major,I574,_xlpm.CleanMajor,TRIM(SUBSTITUTE(SUBSTITUTE(SUBSTITUTE(SUBSTITUTE(SUBSTITUTE(SUBSTITUTE(_xlpm.Major,"Indstrl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75" spans="1:13" hidden="1" x14ac:dyDescent="0.75">
      <c r="A575" s="22">
        <v>79395369</v>
      </c>
      <c r="B575" s="18" t="s">
        <v>745</v>
      </c>
      <c r="C575" s="18" t="s">
        <v>746</v>
      </c>
      <c r="D575" s="18" t="s">
        <v>747</v>
      </c>
      <c r="E575" s="18" t="s">
        <v>14</v>
      </c>
      <c r="F575" s="23"/>
      <c r="G575" s="23">
        <v>45938.629166666666</v>
      </c>
      <c r="H575" s="18">
        <v>768936</v>
      </c>
      <c r="I575" s="18" t="s">
        <v>15</v>
      </c>
      <c r="J575" s="18" t="s">
        <v>40</v>
      </c>
      <c r="K575" s="18">
        <v>0</v>
      </c>
      <c r="L575" s="18" t="s">
        <v>1732</v>
      </c>
      <c r="M575" s="9" t="str" cm="1">
        <f t="array" ref="M575">_xlfn.LET(_xlpm.Major,I575,_xlpm.CleanMajor,TRIM(SUBSTITUTE(SUBSTITUTE(SUBSTITUTE(SUBSTITUTE(SUBSTITUTE(SUBSTITUTE(_xlpm.Major,"Indstrl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576" spans="1:13" hidden="1" x14ac:dyDescent="0.75">
      <c r="A576" s="24">
        <v>79395388</v>
      </c>
      <c r="B576" s="25" t="s">
        <v>37</v>
      </c>
      <c r="C576" s="25" t="s">
        <v>1146</v>
      </c>
      <c r="D576" s="25" t="s">
        <v>1509</v>
      </c>
      <c r="E576" s="25" t="s">
        <v>14</v>
      </c>
      <c r="F576" s="26"/>
      <c r="G576" s="26">
        <v>45938.629166666666</v>
      </c>
      <c r="H576" s="25">
        <v>459082</v>
      </c>
      <c r="I576" s="25" t="s">
        <v>774</v>
      </c>
      <c r="J576" s="25" t="s">
        <v>32</v>
      </c>
      <c r="K576" s="25">
        <v>0</v>
      </c>
      <c r="L576" s="25" t="s">
        <v>1732</v>
      </c>
      <c r="M576" s="9" t="str" cm="1">
        <f t="array" ref="M576">_xlfn.LET(_xlpm.Major,I576,_xlpm.CleanMajor,TRIM(SUBSTITUTE(SUBSTITUTE(SUBSTITUTE(SUBSTITUTE(SUBSTITUTE(SUBSTITUTE(_xlpm.Major,"Indstrl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77" spans="1:13" hidden="1" x14ac:dyDescent="0.75">
      <c r="A577" s="22">
        <v>79395394</v>
      </c>
      <c r="B577" s="18" t="s">
        <v>1405</v>
      </c>
      <c r="C577" s="18" t="s">
        <v>944</v>
      </c>
      <c r="D577" s="18" t="s">
        <v>1510</v>
      </c>
      <c r="E577" s="18" t="s">
        <v>14</v>
      </c>
      <c r="F577" s="23"/>
      <c r="G577" s="23">
        <v>45938.629166666666</v>
      </c>
      <c r="H577" s="18">
        <v>790997</v>
      </c>
      <c r="I577" s="18" t="s">
        <v>1511</v>
      </c>
      <c r="J577" s="18" t="s">
        <v>50</v>
      </c>
      <c r="K577" s="18">
        <v>0</v>
      </c>
      <c r="L577" s="18" t="s">
        <v>1732</v>
      </c>
      <c r="M577" s="9" t="str" cm="1">
        <f t="array" ref="M577">_xlfn.LET(_xlpm.Major,I577,_xlpm.CleanMajor,TRIM(SUBSTITUTE(SUBSTITUTE(SUBSTITUTE(SUBSTITUTE(SUBSTITUTE(SUBSTITUTE(_xlpm.Major,"Indstrl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578" spans="1:13" hidden="1" x14ac:dyDescent="0.75">
      <c r="A578" s="24">
        <v>79395396</v>
      </c>
      <c r="B578" s="25" t="s">
        <v>44</v>
      </c>
      <c r="C578" s="25" t="s">
        <v>1512</v>
      </c>
      <c r="D578" s="25" t="s">
        <v>1513</v>
      </c>
      <c r="E578" s="25" t="s">
        <v>14</v>
      </c>
      <c r="F578" s="26"/>
      <c r="G578" s="26">
        <v>45938.629166666666</v>
      </c>
      <c r="H578" s="25">
        <v>770502</v>
      </c>
      <c r="I578" s="25" t="s">
        <v>774</v>
      </c>
      <c r="J578" s="25" t="s">
        <v>20</v>
      </c>
      <c r="K578" s="25">
        <v>0</v>
      </c>
      <c r="L578" s="25" t="s">
        <v>1732</v>
      </c>
      <c r="M578" s="9" t="str" cm="1">
        <f t="array" ref="M578">_xlfn.LET(_xlpm.Major,I578,_xlpm.CleanMajor,TRIM(SUBSTITUTE(SUBSTITUTE(SUBSTITUTE(SUBSTITUTE(SUBSTITUTE(SUBSTITUTE(_xlpm.Major,"Indstrl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79" spans="1:13" hidden="1" x14ac:dyDescent="0.75">
      <c r="A579" s="22">
        <v>79395427</v>
      </c>
      <c r="B579" s="18" t="s">
        <v>921</v>
      </c>
      <c r="C579" s="18" t="s">
        <v>673</v>
      </c>
      <c r="D579" s="18" t="s">
        <v>1514</v>
      </c>
      <c r="E579" s="18" t="s">
        <v>14</v>
      </c>
      <c r="F579" s="23"/>
      <c r="G579" s="23">
        <v>45938.629861111112</v>
      </c>
      <c r="H579" s="18">
        <v>763436</v>
      </c>
      <c r="I579" s="18" t="s">
        <v>774</v>
      </c>
      <c r="J579" s="18" t="s">
        <v>20</v>
      </c>
      <c r="K579" s="18">
        <v>0</v>
      </c>
      <c r="L579" s="18" t="s">
        <v>1732</v>
      </c>
      <c r="M579" s="9" t="str" cm="1">
        <f t="array" ref="M579">_xlfn.LET(_xlpm.Major,I579,_xlpm.CleanMajor,TRIM(SUBSTITUTE(SUBSTITUTE(SUBSTITUTE(SUBSTITUTE(SUBSTITUTE(SUBSTITUTE(_xlpm.Major,"Indstrl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80" spans="1:13" hidden="1" x14ac:dyDescent="0.75">
      <c r="A580" s="24">
        <v>79395428</v>
      </c>
      <c r="B580" s="25" t="s">
        <v>708</v>
      </c>
      <c r="C580" s="25" t="s">
        <v>1515</v>
      </c>
      <c r="D580" s="25" t="s">
        <v>1516</v>
      </c>
      <c r="E580" s="25" t="s">
        <v>14</v>
      </c>
      <c r="F580" s="26"/>
      <c r="G580" s="26">
        <v>45938.629861111112</v>
      </c>
      <c r="H580" s="25">
        <v>761599</v>
      </c>
      <c r="I580" s="25" t="s">
        <v>206</v>
      </c>
      <c r="J580" s="25" t="s">
        <v>32</v>
      </c>
      <c r="K580" s="25">
        <v>0</v>
      </c>
      <c r="L580" s="25" t="s">
        <v>1732</v>
      </c>
      <c r="M580" s="9" t="str" cm="1">
        <f t="array" ref="M580">_xlfn.LET(_xlpm.Major,I580,_xlpm.CleanMajor,TRIM(SUBSTITUTE(SUBSTITUTE(SUBSTITUTE(SUBSTITUTE(SUBSTITUTE(SUBSTITUTE(_xlpm.Major,"Indstrl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81" spans="1:13" hidden="1" x14ac:dyDescent="0.75">
      <c r="A581" s="22">
        <v>79395448</v>
      </c>
      <c r="B581" s="18" t="s">
        <v>1517</v>
      </c>
      <c r="C581" s="18" t="s">
        <v>1518</v>
      </c>
      <c r="D581" s="18" t="s">
        <v>1519</v>
      </c>
      <c r="E581" s="18" t="s">
        <v>14</v>
      </c>
      <c r="F581" s="23"/>
      <c r="G581" s="23">
        <v>45938.629861111112</v>
      </c>
      <c r="H581" s="18">
        <v>799883</v>
      </c>
      <c r="I581" s="18" t="s">
        <v>763</v>
      </c>
      <c r="J581" s="18" t="s">
        <v>126</v>
      </c>
      <c r="K581" s="18">
        <v>0</v>
      </c>
      <c r="L581" s="18" t="s">
        <v>1732</v>
      </c>
      <c r="M581" s="9" t="str" cm="1">
        <f t="array" ref="M581">_xlfn.LET(_xlpm.Major,I581,_xlpm.CleanMajor,TRIM(SUBSTITUTE(SUBSTITUTE(SUBSTITUTE(SUBSTITUTE(SUBSTITUTE(SUBSTITUTE(_xlpm.Major,"Indstrl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82" spans="1:13" hidden="1" x14ac:dyDescent="0.75">
      <c r="A582" s="24">
        <v>79395450</v>
      </c>
      <c r="B582" s="25" t="s">
        <v>1520</v>
      </c>
      <c r="C582" s="25" t="s">
        <v>1521</v>
      </c>
      <c r="D582" s="25" t="s">
        <v>1522</v>
      </c>
      <c r="E582" s="25" t="s">
        <v>14</v>
      </c>
      <c r="F582" s="26"/>
      <c r="G582" s="26">
        <v>45938.629861111112</v>
      </c>
      <c r="H582" s="25">
        <v>798418</v>
      </c>
      <c r="I582" s="25" t="s">
        <v>828</v>
      </c>
      <c r="J582" s="25" t="s">
        <v>126</v>
      </c>
      <c r="K582" s="25">
        <v>0</v>
      </c>
      <c r="L582" s="25" t="s">
        <v>1732</v>
      </c>
      <c r="M582" s="9" t="str" cm="1">
        <f t="array" ref="M582">_xlfn.LET(_xlpm.Major,I582,_xlpm.CleanMajor,TRIM(SUBSTITUTE(SUBSTITUTE(SUBSTITUTE(SUBSTITUTE(SUBSTITUTE(SUBSTITUTE(_xlpm.Major,"Indstrl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83" spans="1:13" hidden="1" x14ac:dyDescent="0.75">
      <c r="A583" s="22">
        <v>79395473</v>
      </c>
      <c r="B583" s="18" t="s">
        <v>472</v>
      </c>
      <c r="C583" s="18" t="s">
        <v>1523</v>
      </c>
      <c r="D583" s="18" t="s">
        <v>1524</v>
      </c>
      <c r="E583" s="18" t="s">
        <v>14</v>
      </c>
      <c r="F583" s="23"/>
      <c r="G583" s="23">
        <v>45938.629861111112</v>
      </c>
      <c r="H583" s="18">
        <v>805076</v>
      </c>
      <c r="I583" s="18" t="s">
        <v>566</v>
      </c>
      <c r="J583" s="18" t="s">
        <v>126</v>
      </c>
      <c r="K583" s="18">
        <v>0</v>
      </c>
      <c r="L583" s="18" t="s">
        <v>1732</v>
      </c>
      <c r="M583" s="9" t="str" cm="1">
        <f t="array" ref="M583">_xlfn.LET(_xlpm.Major,I583,_xlpm.CleanMajor,TRIM(SUBSTITUTE(SUBSTITUTE(SUBSTITUTE(SUBSTITUTE(SUBSTITUTE(SUBSTITUTE(_xlpm.Major,"Indstrl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584" spans="1:13" hidden="1" x14ac:dyDescent="0.75">
      <c r="A584" s="24">
        <v>79395478</v>
      </c>
      <c r="B584" s="25" t="s">
        <v>1226</v>
      </c>
      <c r="C584" s="25" t="s">
        <v>1525</v>
      </c>
      <c r="D584" s="25" t="s">
        <v>1526</v>
      </c>
      <c r="E584" s="25" t="s">
        <v>14</v>
      </c>
      <c r="F584" s="26"/>
      <c r="G584" s="26">
        <v>45938.630555555559</v>
      </c>
      <c r="H584" s="25">
        <v>759713</v>
      </c>
      <c r="I584" s="25" t="s">
        <v>206</v>
      </c>
      <c r="J584" s="25" t="s">
        <v>32</v>
      </c>
      <c r="K584" s="25">
        <v>0</v>
      </c>
      <c r="L584" s="25" t="s">
        <v>1732</v>
      </c>
      <c r="M584" s="9" t="str" cm="1">
        <f t="array" ref="M584">_xlfn.LET(_xlpm.Major,I584,_xlpm.CleanMajor,TRIM(SUBSTITUTE(SUBSTITUTE(SUBSTITUTE(SUBSTITUTE(SUBSTITUTE(SUBSTITUTE(_xlpm.Major,"Indstrl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85" spans="1:13" hidden="1" x14ac:dyDescent="0.75">
      <c r="A585" s="22">
        <v>79395492</v>
      </c>
      <c r="B585" s="18" t="s">
        <v>41</v>
      </c>
      <c r="C585" s="18" t="s">
        <v>1527</v>
      </c>
      <c r="D585" s="18" t="s">
        <v>1528</v>
      </c>
      <c r="E585" s="18" t="s">
        <v>14</v>
      </c>
      <c r="F585" s="23"/>
      <c r="G585" s="23">
        <v>45938.630555555559</v>
      </c>
      <c r="H585" s="18">
        <v>789215</v>
      </c>
      <c r="I585" s="18" t="s">
        <v>809</v>
      </c>
      <c r="J585" s="18" t="s">
        <v>50</v>
      </c>
      <c r="K585" s="18">
        <v>0</v>
      </c>
      <c r="L585" s="18" t="s">
        <v>1732</v>
      </c>
      <c r="M585" s="9" t="str" cm="1">
        <f t="array" ref="M585">_xlfn.LET(_xlpm.Major,I585,_xlpm.CleanMajor,TRIM(SUBSTITUTE(SUBSTITUTE(SUBSTITUTE(SUBSTITUTE(SUBSTITUTE(SUBSTITUTE(_xlpm.Major,"Indstrl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86" spans="1:13" hidden="1" x14ac:dyDescent="0.75">
      <c r="A586" s="24">
        <v>79395609</v>
      </c>
      <c r="B586" s="25" t="s">
        <v>1529</v>
      </c>
      <c r="C586" s="25" t="s">
        <v>1530</v>
      </c>
      <c r="D586" s="25" t="s">
        <v>1531</v>
      </c>
      <c r="E586" s="25" t="s">
        <v>14</v>
      </c>
      <c r="F586" s="26"/>
      <c r="G586" s="26">
        <v>45938.631944444445</v>
      </c>
      <c r="H586" s="25">
        <v>774607</v>
      </c>
      <c r="I586" s="25" t="s">
        <v>763</v>
      </c>
      <c r="J586" s="25" t="s">
        <v>20</v>
      </c>
      <c r="K586" s="25">
        <v>0</v>
      </c>
      <c r="L586" s="25" t="s">
        <v>1732</v>
      </c>
      <c r="M586" s="9" t="str" cm="1">
        <f t="array" ref="M586">_xlfn.LET(_xlpm.Major,I586,_xlpm.CleanMajor,TRIM(SUBSTITUTE(SUBSTITUTE(SUBSTITUTE(SUBSTITUTE(SUBSTITUTE(SUBSTITUTE(_xlpm.Major,"Indstrl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87" spans="1:13" hidden="1" x14ac:dyDescent="0.75">
      <c r="A587" s="22">
        <v>79395731</v>
      </c>
      <c r="B587" s="18" t="s">
        <v>1532</v>
      </c>
      <c r="C587" s="18" t="s">
        <v>1533</v>
      </c>
      <c r="D587" s="18" t="s">
        <v>1534</v>
      </c>
      <c r="E587" s="18" t="s">
        <v>14</v>
      </c>
      <c r="F587" s="23"/>
      <c r="G587" s="23">
        <v>45938.633333333331</v>
      </c>
      <c r="H587" s="18">
        <v>794914</v>
      </c>
      <c r="I587" s="18" t="s">
        <v>809</v>
      </c>
      <c r="J587" s="18" t="s">
        <v>20</v>
      </c>
      <c r="K587" s="18">
        <v>0</v>
      </c>
      <c r="L587" s="18" t="s">
        <v>1732</v>
      </c>
      <c r="M587" s="9" t="str" cm="1">
        <f t="array" ref="M587">_xlfn.LET(_xlpm.Major,I587,_xlpm.CleanMajor,TRIM(SUBSTITUTE(SUBSTITUTE(SUBSTITUTE(SUBSTITUTE(SUBSTITUTE(SUBSTITUTE(_xlpm.Major,"Indstrl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88" spans="1:13" hidden="1" x14ac:dyDescent="0.75">
      <c r="A588" s="24">
        <v>79396030</v>
      </c>
      <c r="B588" s="25" t="s">
        <v>1535</v>
      </c>
      <c r="C588" s="25" t="s">
        <v>1536</v>
      </c>
      <c r="D588" s="25" t="s">
        <v>1537</v>
      </c>
      <c r="E588" s="25" t="s">
        <v>14</v>
      </c>
      <c r="F588" s="26"/>
      <c r="G588" s="26">
        <v>45938.638888888891</v>
      </c>
      <c r="H588" s="25">
        <v>779536</v>
      </c>
      <c r="I588" s="25" t="s">
        <v>763</v>
      </c>
      <c r="J588" s="25" t="s">
        <v>50</v>
      </c>
      <c r="K588" s="25">
        <v>0</v>
      </c>
      <c r="L588" s="25" t="s">
        <v>1732</v>
      </c>
      <c r="M588" s="9" t="str" cm="1">
        <f t="array" ref="M588">_xlfn.LET(_xlpm.Major,I588,_xlpm.CleanMajor,TRIM(SUBSTITUTE(SUBSTITUTE(SUBSTITUTE(SUBSTITUTE(SUBSTITUTE(SUBSTITUTE(_xlpm.Major,"Indstrl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89" spans="1:13" hidden="1" x14ac:dyDescent="0.75">
      <c r="A589" s="22">
        <v>79396039</v>
      </c>
      <c r="B589" s="18" t="s">
        <v>234</v>
      </c>
      <c r="C589" s="18" t="s">
        <v>1538</v>
      </c>
      <c r="D589" s="18" t="s">
        <v>1539</v>
      </c>
      <c r="E589" s="18" t="s">
        <v>14</v>
      </c>
      <c r="F589" s="23"/>
      <c r="G589" s="23">
        <v>45938.63958333333</v>
      </c>
      <c r="H589" s="18">
        <v>811242</v>
      </c>
      <c r="I589" s="18" t="s">
        <v>566</v>
      </c>
      <c r="J589" s="18" t="s">
        <v>126</v>
      </c>
      <c r="K589" s="18">
        <v>0</v>
      </c>
      <c r="L589" s="18" t="s">
        <v>1732</v>
      </c>
      <c r="M589" s="9" t="str" cm="1">
        <f t="array" ref="M589">_xlfn.LET(_xlpm.Major,I589,_xlpm.CleanMajor,TRIM(SUBSTITUTE(SUBSTITUTE(SUBSTITUTE(SUBSTITUTE(SUBSTITUTE(SUBSTITUTE(_xlpm.Major,"Indstrl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590" spans="1:13" hidden="1" x14ac:dyDescent="0.75">
      <c r="A590" s="24">
        <v>79396044</v>
      </c>
      <c r="B590" s="25" t="s">
        <v>1540</v>
      </c>
      <c r="C590" s="25" t="s">
        <v>935</v>
      </c>
      <c r="D590" s="25" t="s">
        <v>1541</v>
      </c>
      <c r="E590" s="25" t="s">
        <v>14</v>
      </c>
      <c r="F590" s="26"/>
      <c r="G590" s="26">
        <v>45938.63958333333</v>
      </c>
      <c r="H590" s="25">
        <v>726487</v>
      </c>
      <c r="I590" s="25" t="s">
        <v>809</v>
      </c>
      <c r="J590" s="25" t="s">
        <v>32</v>
      </c>
      <c r="K590" s="25">
        <v>0</v>
      </c>
      <c r="L590" s="25" t="s">
        <v>1732</v>
      </c>
      <c r="M590" s="9" t="str" cm="1">
        <f t="array" ref="M590">_xlfn.LET(_xlpm.Major,I590,_xlpm.CleanMajor,TRIM(SUBSTITUTE(SUBSTITUTE(SUBSTITUTE(SUBSTITUTE(SUBSTITUTE(SUBSTITUTE(_xlpm.Major,"Indstrl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91" spans="1:13" hidden="1" x14ac:dyDescent="0.75">
      <c r="A591" s="22">
        <v>79396222</v>
      </c>
      <c r="B591" s="18" t="s">
        <v>596</v>
      </c>
      <c r="C591" s="18" t="s">
        <v>1542</v>
      </c>
      <c r="D591" s="18" t="s">
        <v>1543</v>
      </c>
      <c r="E591" s="18" t="s">
        <v>14</v>
      </c>
      <c r="F591" s="23"/>
      <c r="G591" s="23">
        <v>45938.642361111109</v>
      </c>
      <c r="H591" s="18">
        <v>798398</v>
      </c>
      <c r="I591" s="18" t="s">
        <v>163</v>
      </c>
      <c r="J591" s="18" t="s">
        <v>126</v>
      </c>
      <c r="K591" s="18">
        <v>0</v>
      </c>
      <c r="L591" s="18" t="s">
        <v>1732</v>
      </c>
      <c r="M591" s="9" t="str" cm="1">
        <f t="array" ref="M591">_xlfn.LET(_xlpm.Major,I591,_xlpm.CleanMajor,TRIM(SUBSTITUTE(SUBSTITUTE(SUBSTITUTE(SUBSTITUTE(SUBSTITUTE(SUBSTITUTE(_xlpm.Major,"Indstrl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92" spans="1:13" hidden="1" x14ac:dyDescent="0.75">
      <c r="A592" s="24">
        <v>79396624</v>
      </c>
      <c r="B592" s="25" t="s">
        <v>1544</v>
      </c>
      <c r="C592" s="25" t="s">
        <v>1545</v>
      </c>
      <c r="D592" s="25" t="s">
        <v>1546</v>
      </c>
      <c r="E592" s="25" t="s">
        <v>14</v>
      </c>
      <c r="F592" s="26"/>
      <c r="G592" s="26">
        <v>45938.649305555555</v>
      </c>
      <c r="H592" s="25">
        <v>740280</v>
      </c>
      <c r="I592" s="25" t="s">
        <v>471</v>
      </c>
      <c r="J592" s="25" t="s">
        <v>40</v>
      </c>
      <c r="K592" s="25">
        <v>0</v>
      </c>
      <c r="L592" s="25" t="s">
        <v>1732</v>
      </c>
      <c r="M592" s="9" t="str" cm="1">
        <f t="array" ref="M592">_xlfn.LET(_xlpm.Major,I592,_xlpm.CleanMajor,TRIM(SUBSTITUTE(SUBSTITUTE(SUBSTITUTE(SUBSTITUTE(SUBSTITUTE(SUBSTITUTE(_xlpm.Major,"Indstrl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593" spans="1:13" hidden="1" x14ac:dyDescent="0.75">
      <c r="A593" s="22">
        <v>79396641</v>
      </c>
      <c r="B593" s="18" t="s">
        <v>1547</v>
      </c>
      <c r="C593" s="18" t="s">
        <v>1548</v>
      </c>
      <c r="D593" s="18" t="s">
        <v>1549</v>
      </c>
      <c r="E593" s="18" t="s">
        <v>14</v>
      </c>
      <c r="F593" s="23"/>
      <c r="G593" s="23">
        <v>45938.649305555555</v>
      </c>
      <c r="H593" s="18">
        <v>741216</v>
      </c>
      <c r="I593" s="18" t="s">
        <v>471</v>
      </c>
      <c r="J593" s="18" t="s">
        <v>40</v>
      </c>
      <c r="K593" s="18">
        <v>0</v>
      </c>
      <c r="L593" s="18" t="s">
        <v>1732</v>
      </c>
      <c r="M593" s="9" t="str" cm="1">
        <f t="array" ref="M593">_xlfn.LET(_xlpm.Major,I593,_xlpm.CleanMajor,TRIM(SUBSTITUTE(SUBSTITUTE(SUBSTITUTE(SUBSTITUTE(SUBSTITUTE(SUBSTITUTE(_xlpm.Major,"Indstrl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594" spans="1:13" hidden="1" x14ac:dyDescent="0.75">
      <c r="A594" s="24">
        <v>79396644</v>
      </c>
      <c r="B594" s="25" t="s">
        <v>1024</v>
      </c>
      <c r="C594" s="25" t="s">
        <v>1550</v>
      </c>
      <c r="D594" s="25" t="s">
        <v>1551</v>
      </c>
      <c r="E594" s="25" t="s">
        <v>14</v>
      </c>
      <c r="F594" s="26"/>
      <c r="G594" s="26">
        <v>45938.649305555555</v>
      </c>
      <c r="H594" s="25">
        <v>772786</v>
      </c>
      <c r="I594" s="25" t="s">
        <v>206</v>
      </c>
      <c r="J594" s="25" t="s">
        <v>20</v>
      </c>
      <c r="K594" s="25">
        <v>0</v>
      </c>
      <c r="L594" s="25" t="s">
        <v>1732</v>
      </c>
      <c r="M594" s="9" t="str" cm="1">
        <f t="array" ref="M594">_xlfn.LET(_xlpm.Major,I594,_xlpm.CleanMajor,TRIM(SUBSTITUTE(SUBSTITUTE(SUBSTITUTE(SUBSTITUTE(SUBSTITUTE(SUBSTITUTE(_xlpm.Major,"Indstrl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95" spans="1:13" hidden="1" x14ac:dyDescent="0.75">
      <c r="A595" s="22">
        <v>79396650</v>
      </c>
      <c r="B595" s="18" t="s">
        <v>1552</v>
      </c>
      <c r="C595" s="18" t="s">
        <v>1553</v>
      </c>
      <c r="D595" s="18" t="s">
        <v>1554</v>
      </c>
      <c r="E595" s="18" t="s">
        <v>14</v>
      </c>
      <c r="F595" s="23"/>
      <c r="G595" s="23">
        <v>45938.649305555555</v>
      </c>
      <c r="H595" s="18">
        <v>782302</v>
      </c>
      <c r="I595" s="18" t="s">
        <v>206</v>
      </c>
      <c r="J595" s="18" t="s">
        <v>20</v>
      </c>
      <c r="K595" s="18">
        <v>0</v>
      </c>
      <c r="L595" s="18" t="s">
        <v>1732</v>
      </c>
      <c r="M595" s="9" t="str" cm="1">
        <f t="array" ref="M595">_xlfn.LET(_xlpm.Major,I595,_xlpm.CleanMajor,TRIM(SUBSTITUTE(SUBSTITUTE(SUBSTITUTE(SUBSTITUTE(SUBSTITUTE(SUBSTITUTE(_xlpm.Major,"Indstrl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96" spans="1:13" hidden="1" x14ac:dyDescent="0.75">
      <c r="A596" s="24">
        <v>79396729</v>
      </c>
      <c r="B596" s="25" t="s">
        <v>484</v>
      </c>
      <c r="C596" s="25" t="s">
        <v>1555</v>
      </c>
      <c r="D596" s="25" t="s">
        <v>1556</v>
      </c>
      <c r="E596" s="25" t="s">
        <v>14</v>
      </c>
      <c r="F596" s="26"/>
      <c r="G596" s="26">
        <v>45938.650694444441</v>
      </c>
      <c r="H596" s="25">
        <v>758369</v>
      </c>
      <c r="I596" s="25" t="s">
        <v>206</v>
      </c>
      <c r="J596" s="25" t="s">
        <v>32</v>
      </c>
      <c r="K596" s="25">
        <v>0</v>
      </c>
      <c r="L596" s="25" t="s">
        <v>1732</v>
      </c>
      <c r="M596" s="9" t="str" cm="1">
        <f t="array" ref="M596">_xlfn.LET(_xlpm.Major,I596,_xlpm.CleanMajor,TRIM(SUBSTITUTE(SUBSTITUTE(SUBSTITUTE(SUBSTITUTE(SUBSTITUTE(SUBSTITUTE(_xlpm.Major,"Indstrl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97" spans="1:13" hidden="1" x14ac:dyDescent="0.75">
      <c r="A597" s="22">
        <v>79396734</v>
      </c>
      <c r="B597" s="18" t="s">
        <v>858</v>
      </c>
      <c r="C597" s="18" t="s">
        <v>1557</v>
      </c>
      <c r="D597" s="18" t="s">
        <v>1558</v>
      </c>
      <c r="E597" s="18" t="s">
        <v>14</v>
      </c>
      <c r="F597" s="23"/>
      <c r="G597" s="23">
        <v>45938.650694444441</v>
      </c>
      <c r="H597" s="18">
        <v>802433</v>
      </c>
      <c r="I597" s="18" t="s">
        <v>837</v>
      </c>
      <c r="J597" s="18" t="s">
        <v>126</v>
      </c>
      <c r="K597" s="18">
        <v>0</v>
      </c>
      <c r="L597" s="18" t="s">
        <v>1732</v>
      </c>
      <c r="M597" s="9" t="str" cm="1">
        <f t="array" ref="M597">_xlfn.LET(_xlpm.Major,I597,_xlpm.CleanMajor,TRIM(SUBSTITUTE(SUBSTITUTE(SUBSTITUTE(SUBSTITUTE(SUBSTITUTE(SUBSTITUTE(_xlpm.Major,"Indstrl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98" spans="1:13" hidden="1" x14ac:dyDescent="0.75">
      <c r="A598" s="24">
        <v>79396737</v>
      </c>
      <c r="B598" s="25" t="s">
        <v>1559</v>
      </c>
      <c r="C598" s="25" t="s">
        <v>1560</v>
      </c>
      <c r="D598" s="25" t="s">
        <v>1561</v>
      </c>
      <c r="E598" s="25" t="s">
        <v>14</v>
      </c>
      <c r="F598" s="26"/>
      <c r="G598" s="26">
        <v>45938.650694444441</v>
      </c>
      <c r="H598" s="25">
        <v>758695</v>
      </c>
      <c r="I598" s="25" t="s">
        <v>206</v>
      </c>
      <c r="J598" s="25" t="s">
        <v>32</v>
      </c>
      <c r="K598" s="25">
        <v>0</v>
      </c>
      <c r="L598" s="25" t="s">
        <v>1732</v>
      </c>
      <c r="M598" s="9" t="str" cm="1">
        <f t="array" ref="M598">_xlfn.LET(_xlpm.Major,I598,_xlpm.CleanMajor,TRIM(SUBSTITUTE(SUBSTITUTE(SUBSTITUTE(SUBSTITUTE(SUBSTITUTE(SUBSTITUTE(_xlpm.Major,"Indstrl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599" spans="1:13" hidden="1" x14ac:dyDescent="0.75">
      <c r="A599" s="22">
        <v>79396739</v>
      </c>
      <c r="B599" s="18" t="s">
        <v>1562</v>
      </c>
      <c r="C599" s="18" t="s">
        <v>1557</v>
      </c>
      <c r="D599" s="18" t="s">
        <v>1563</v>
      </c>
      <c r="E599" s="18" t="s">
        <v>14</v>
      </c>
      <c r="F599" s="23"/>
      <c r="G599" s="23">
        <v>45938.651388888888</v>
      </c>
      <c r="H599" s="18">
        <v>763463</v>
      </c>
      <c r="I599" s="18" t="s">
        <v>828</v>
      </c>
      <c r="J599" s="18" t="s">
        <v>32</v>
      </c>
      <c r="K599" s="18">
        <v>0</v>
      </c>
      <c r="L599" s="18" t="s">
        <v>1732</v>
      </c>
      <c r="M599" s="9" t="str" cm="1">
        <f t="array" ref="M599">_xlfn.LET(_xlpm.Major,I599,_xlpm.CleanMajor,TRIM(SUBSTITUTE(SUBSTITUTE(SUBSTITUTE(SUBSTITUTE(SUBSTITUTE(SUBSTITUTE(_xlpm.Major,"Indstrl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00" spans="1:13" hidden="1" x14ac:dyDescent="0.75">
      <c r="A600" s="24">
        <v>79396832</v>
      </c>
      <c r="B600" s="25" t="s">
        <v>531</v>
      </c>
      <c r="C600" s="25" t="s">
        <v>1564</v>
      </c>
      <c r="D600" s="25" t="s">
        <v>1565</v>
      </c>
      <c r="E600" s="25" t="s">
        <v>14</v>
      </c>
      <c r="F600" s="26"/>
      <c r="G600" s="26">
        <v>45938.652777777781</v>
      </c>
      <c r="H600" s="25">
        <v>776082</v>
      </c>
      <c r="I600" s="25" t="s">
        <v>163</v>
      </c>
      <c r="J600" s="25" t="s">
        <v>50</v>
      </c>
      <c r="K600" s="25">
        <v>0</v>
      </c>
      <c r="L600" s="25" t="s">
        <v>1732</v>
      </c>
      <c r="M600" s="9" t="str" cm="1">
        <f t="array" ref="M600">_xlfn.LET(_xlpm.Major,I600,_xlpm.CleanMajor,TRIM(SUBSTITUTE(SUBSTITUTE(SUBSTITUTE(SUBSTITUTE(SUBSTITUTE(SUBSTITUTE(_xlpm.Major,"Indstrl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01" spans="1:13" hidden="1" x14ac:dyDescent="0.75">
      <c r="A601" s="22">
        <v>79396898</v>
      </c>
      <c r="B601" s="18" t="s">
        <v>213</v>
      </c>
      <c r="C601" s="18" t="s">
        <v>1566</v>
      </c>
      <c r="D601" s="18" t="s">
        <v>1567</v>
      </c>
      <c r="E601" s="18" t="s">
        <v>14</v>
      </c>
      <c r="F601" s="23"/>
      <c r="G601" s="23">
        <v>45938.654166666667</v>
      </c>
      <c r="H601" s="18">
        <v>777667</v>
      </c>
      <c r="I601" s="18" t="s">
        <v>206</v>
      </c>
      <c r="J601" s="18" t="s">
        <v>20</v>
      </c>
      <c r="K601" s="18">
        <v>0</v>
      </c>
      <c r="L601" s="18" t="s">
        <v>1732</v>
      </c>
      <c r="M601" s="9" t="str" cm="1">
        <f t="array" ref="M601">_xlfn.LET(_xlpm.Major,I601,_xlpm.CleanMajor,TRIM(SUBSTITUTE(SUBSTITUTE(SUBSTITUTE(SUBSTITUTE(SUBSTITUTE(SUBSTITUTE(_xlpm.Major,"Indstrl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02" spans="1:13" hidden="1" x14ac:dyDescent="0.75">
      <c r="A602" s="24">
        <v>79396937</v>
      </c>
      <c r="B602" s="25" t="s">
        <v>1252</v>
      </c>
      <c r="C602" s="25" t="s">
        <v>1568</v>
      </c>
      <c r="D602" s="25" t="s">
        <v>1569</v>
      </c>
      <c r="E602" s="25" t="s">
        <v>14</v>
      </c>
      <c r="F602" s="26"/>
      <c r="G602" s="26">
        <v>45938.654861111114</v>
      </c>
      <c r="H602" s="25">
        <v>780343</v>
      </c>
      <c r="I602" s="25" t="s">
        <v>774</v>
      </c>
      <c r="J602" s="25" t="s">
        <v>32</v>
      </c>
      <c r="K602" s="25">
        <v>0</v>
      </c>
      <c r="L602" s="25" t="s">
        <v>1732</v>
      </c>
      <c r="M602" s="9" t="str" cm="1">
        <f t="array" ref="M602">_xlfn.LET(_xlpm.Major,I602,_xlpm.CleanMajor,TRIM(SUBSTITUTE(SUBSTITUTE(SUBSTITUTE(SUBSTITUTE(SUBSTITUTE(SUBSTITUTE(_xlpm.Major,"Indstrl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03" spans="1:13" hidden="1" x14ac:dyDescent="0.75">
      <c r="A603" s="22">
        <v>79396997</v>
      </c>
      <c r="B603" s="18" t="s">
        <v>1570</v>
      </c>
      <c r="C603" s="18" t="s">
        <v>1542</v>
      </c>
      <c r="D603" s="18" t="s">
        <v>1571</v>
      </c>
      <c r="E603" s="18" t="s">
        <v>14</v>
      </c>
      <c r="F603" s="23"/>
      <c r="G603" s="23">
        <v>45938.65625</v>
      </c>
      <c r="H603" s="18">
        <v>759811</v>
      </c>
      <c r="I603" s="18" t="s">
        <v>163</v>
      </c>
      <c r="J603" s="18" t="s">
        <v>32</v>
      </c>
      <c r="K603" s="18">
        <v>0</v>
      </c>
      <c r="L603" s="18" t="s">
        <v>1732</v>
      </c>
      <c r="M603" s="9" t="str" cm="1">
        <f t="array" ref="M603">_xlfn.LET(_xlpm.Major,I603,_xlpm.CleanMajor,TRIM(SUBSTITUTE(SUBSTITUTE(SUBSTITUTE(SUBSTITUTE(SUBSTITUTE(SUBSTITUTE(_xlpm.Major,"Indstrl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04" spans="1:13" hidden="1" x14ac:dyDescent="0.75">
      <c r="A604" s="24">
        <v>79397009</v>
      </c>
      <c r="B604" s="25" t="s">
        <v>67</v>
      </c>
      <c r="C604" s="25" t="s">
        <v>1572</v>
      </c>
      <c r="D604" s="25" t="s">
        <v>1573</v>
      </c>
      <c r="E604" s="25" t="s">
        <v>14</v>
      </c>
      <c r="F604" s="26"/>
      <c r="G604" s="26">
        <v>45938.65625</v>
      </c>
      <c r="H604" s="25">
        <v>781611</v>
      </c>
      <c r="I604" s="25" t="s">
        <v>809</v>
      </c>
      <c r="J604" s="25" t="s">
        <v>20</v>
      </c>
      <c r="K604" s="25">
        <v>0</v>
      </c>
      <c r="L604" s="25" t="s">
        <v>1732</v>
      </c>
      <c r="M604" s="9" t="str" cm="1">
        <f t="array" ref="M604">_xlfn.LET(_xlpm.Major,I604,_xlpm.CleanMajor,TRIM(SUBSTITUTE(SUBSTITUTE(SUBSTITUTE(SUBSTITUTE(SUBSTITUTE(SUBSTITUTE(_xlpm.Major,"Indstrl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05" spans="1:13" hidden="1" x14ac:dyDescent="0.75">
      <c r="A605" s="22">
        <v>79397010</v>
      </c>
      <c r="B605" s="18" t="s">
        <v>64</v>
      </c>
      <c r="C605" s="18" t="s">
        <v>1574</v>
      </c>
      <c r="D605" s="18" t="s">
        <v>1575</v>
      </c>
      <c r="E605" s="18" t="s">
        <v>14</v>
      </c>
      <c r="F605" s="23"/>
      <c r="G605" s="23">
        <v>45938.65625</v>
      </c>
      <c r="H605" s="18">
        <v>774264</v>
      </c>
      <c r="I605" s="18" t="s">
        <v>206</v>
      </c>
      <c r="J605" s="18" t="s">
        <v>32</v>
      </c>
      <c r="K605" s="18">
        <v>0</v>
      </c>
      <c r="L605" s="18" t="s">
        <v>1732</v>
      </c>
      <c r="M605" s="9" t="str" cm="1">
        <f t="array" ref="M605">_xlfn.LET(_xlpm.Major,I605,_xlpm.CleanMajor,TRIM(SUBSTITUTE(SUBSTITUTE(SUBSTITUTE(SUBSTITUTE(SUBSTITUTE(SUBSTITUTE(_xlpm.Major,"Indstrl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06" spans="1:13" hidden="1" x14ac:dyDescent="0.75">
      <c r="A606" s="24">
        <v>79397014</v>
      </c>
      <c r="B606" s="25" t="s">
        <v>788</v>
      </c>
      <c r="C606" s="25" t="s">
        <v>1576</v>
      </c>
      <c r="D606" s="25" t="s">
        <v>1577</v>
      </c>
      <c r="E606" s="25" t="s">
        <v>14</v>
      </c>
      <c r="F606" s="26"/>
      <c r="G606" s="26">
        <v>45938.65625</v>
      </c>
      <c r="H606" s="25">
        <v>774768</v>
      </c>
      <c r="I606" s="25" t="s">
        <v>809</v>
      </c>
      <c r="J606" s="25" t="s">
        <v>20</v>
      </c>
      <c r="K606" s="25">
        <v>0</v>
      </c>
      <c r="L606" s="25" t="s">
        <v>1732</v>
      </c>
      <c r="M606" s="9" t="str" cm="1">
        <f t="array" ref="M606">_xlfn.LET(_xlpm.Major,I606,_xlpm.CleanMajor,TRIM(SUBSTITUTE(SUBSTITUTE(SUBSTITUTE(SUBSTITUTE(SUBSTITUTE(SUBSTITUTE(_xlpm.Major,"Indstrl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07" spans="1:13" hidden="1" x14ac:dyDescent="0.75">
      <c r="A607" s="22">
        <v>79397188</v>
      </c>
      <c r="B607" s="18" t="s">
        <v>1578</v>
      </c>
      <c r="C607" s="18" t="s">
        <v>1579</v>
      </c>
      <c r="D607" s="18" t="s">
        <v>1580</v>
      </c>
      <c r="E607" s="18" t="s">
        <v>14</v>
      </c>
      <c r="F607" s="23"/>
      <c r="G607" s="23">
        <v>45938.659722222219</v>
      </c>
      <c r="H607" s="18">
        <v>802039</v>
      </c>
      <c r="I607" s="18" t="s">
        <v>206</v>
      </c>
      <c r="J607" s="18" t="s">
        <v>126</v>
      </c>
      <c r="K607" s="18">
        <v>0</v>
      </c>
      <c r="L607" s="18" t="s">
        <v>1732</v>
      </c>
      <c r="M607" s="9" t="str" cm="1">
        <f t="array" ref="M607">_xlfn.LET(_xlpm.Major,I607,_xlpm.CleanMajor,TRIM(SUBSTITUTE(SUBSTITUTE(SUBSTITUTE(SUBSTITUTE(SUBSTITUTE(SUBSTITUTE(_xlpm.Major,"Indstrl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08" spans="1:13" hidden="1" x14ac:dyDescent="0.75">
      <c r="A608" s="24">
        <v>79397216</v>
      </c>
      <c r="B608" s="25" t="s">
        <v>1581</v>
      </c>
      <c r="C608" s="25" t="s">
        <v>910</v>
      </c>
      <c r="D608" s="25" t="s">
        <v>1582</v>
      </c>
      <c r="E608" s="25" t="s">
        <v>14</v>
      </c>
      <c r="F608" s="26"/>
      <c r="G608" s="26">
        <v>45938.660416666666</v>
      </c>
      <c r="H608" s="25">
        <v>802997</v>
      </c>
      <c r="I608" s="25" t="s">
        <v>828</v>
      </c>
      <c r="J608" s="25" t="s">
        <v>50</v>
      </c>
      <c r="K608" s="25">
        <v>0</v>
      </c>
      <c r="L608" s="25" t="s">
        <v>1732</v>
      </c>
      <c r="M608" s="9" t="str" cm="1">
        <f t="array" ref="M608">_xlfn.LET(_xlpm.Major,I608,_xlpm.CleanMajor,TRIM(SUBSTITUTE(SUBSTITUTE(SUBSTITUTE(SUBSTITUTE(SUBSTITUTE(SUBSTITUTE(_xlpm.Major,"Indstrl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09" spans="1:13" hidden="1" x14ac:dyDescent="0.75">
      <c r="A609" s="22">
        <v>79397217</v>
      </c>
      <c r="B609" s="18" t="s">
        <v>1583</v>
      </c>
      <c r="C609" s="18" t="s">
        <v>1584</v>
      </c>
      <c r="D609" s="18" t="s">
        <v>1585</v>
      </c>
      <c r="E609" s="18" t="s">
        <v>14</v>
      </c>
      <c r="F609" s="23"/>
      <c r="G609" s="23">
        <v>45938.660416666666</v>
      </c>
      <c r="H609" s="18">
        <v>798727</v>
      </c>
      <c r="I609" s="18" t="s">
        <v>828</v>
      </c>
      <c r="J609" s="18" t="s">
        <v>50</v>
      </c>
      <c r="K609" s="18">
        <v>0</v>
      </c>
      <c r="L609" s="18" t="s">
        <v>1732</v>
      </c>
      <c r="M609" s="9" t="str" cm="1">
        <f t="array" ref="M609">_xlfn.LET(_xlpm.Major,I609,_xlpm.CleanMajor,TRIM(SUBSTITUTE(SUBSTITUTE(SUBSTITUTE(SUBSTITUTE(SUBSTITUTE(SUBSTITUTE(_xlpm.Major,"Indstrl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10" spans="1:13" hidden="1" x14ac:dyDescent="0.75">
      <c r="A610" s="24">
        <v>79397234</v>
      </c>
      <c r="B610" s="25" t="s">
        <v>1586</v>
      </c>
      <c r="C610" s="25" t="s">
        <v>1587</v>
      </c>
      <c r="D610" s="25" t="s">
        <v>1588</v>
      </c>
      <c r="E610" s="25" t="s">
        <v>14</v>
      </c>
      <c r="F610" s="26"/>
      <c r="G610" s="26">
        <v>45938.660416666666</v>
      </c>
      <c r="H610" s="25">
        <v>736504</v>
      </c>
      <c r="I610" s="25" t="s">
        <v>763</v>
      </c>
      <c r="J610" s="25" t="s">
        <v>32</v>
      </c>
      <c r="K610" s="25">
        <v>0</v>
      </c>
      <c r="L610" s="25" t="s">
        <v>1732</v>
      </c>
      <c r="M610" s="9" t="str" cm="1">
        <f t="array" ref="M610">_xlfn.LET(_xlpm.Major,I610,_xlpm.CleanMajor,TRIM(SUBSTITUTE(SUBSTITUTE(SUBSTITUTE(SUBSTITUTE(SUBSTITUTE(SUBSTITUTE(_xlpm.Major,"Indstrl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11" spans="1:13" hidden="1" x14ac:dyDescent="0.75">
      <c r="A611" s="22">
        <v>79397316</v>
      </c>
      <c r="B611" s="18" t="s">
        <v>1589</v>
      </c>
      <c r="C611" s="18" t="s">
        <v>433</v>
      </c>
      <c r="D611" s="18" t="s">
        <v>1590</v>
      </c>
      <c r="E611" s="18" t="s">
        <v>14</v>
      </c>
      <c r="F611" s="23"/>
      <c r="G611" s="23">
        <v>45938.661805555559</v>
      </c>
      <c r="H611" s="18">
        <v>722887</v>
      </c>
      <c r="I611" s="18" t="s">
        <v>388</v>
      </c>
      <c r="J611" s="18" t="s">
        <v>16</v>
      </c>
      <c r="K611" s="18">
        <v>0</v>
      </c>
      <c r="L611" s="18" t="s">
        <v>1732</v>
      </c>
      <c r="M611" s="9" t="str" cm="1">
        <f t="array" ref="M611">_xlfn.LET(_xlpm.Major,I611,_xlpm.CleanMajor,TRIM(SUBSTITUTE(SUBSTITUTE(SUBSTITUTE(SUBSTITUTE(SUBSTITUTE(SUBSTITUTE(_xlpm.Major,"Indstrl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612" spans="1:13" hidden="1" x14ac:dyDescent="0.75">
      <c r="A612" s="24">
        <v>79397329</v>
      </c>
      <c r="B612" s="25" t="s">
        <v>64</v>
      </c>
      <c r="C612" s="25" t="s">
        <v>1591</v>
      </c>
      <c r="D612" s="25" t="s">
        <v>1592</v>
      </c>
      <c r="E612" s="25" t="s">
        <v>14</v>
      </c>
      <c r="F612" s="26"/>
      <c r="G612" s="26">
        <v>45938.662499999999</v>
      </c>
      <c r="H612" s="25">
        <v>775812</v>
      </c>
      <c r="I612" s="25" t="s">
        <v>163</v>
      </c>
      <c r="J612" s="25" t="s">
        <v>20</v>
      </c>
      <c r="K612" s="25">
        <v>0</v>
      </c>
      <c r="L612" s="25" t="s">
        <v>1732</v>
      </c>
      <c r="M612" s="9" t="str" cm="1">
        <f t="array" ref="M612">_xlfn.LET(_xlpm.Major,I612,_xlpm.CleanMajor,TRIM(SUBSTITUTE(SUBSTITUTE(SUBSTITUTE(SUBSTITUTE(SUBSTITUTE(SUBSTITUTE(_xlpm.Major,"Indstrl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13" spans="1:13" hidden="1" x14ac:dyDescent="0.75">
      <c r="A613" s="22">
        <v>79397337</v>
      </c>
      <c r="B613" s="18" t="s">
        <v>810</v>
      </c>
      <c r="C613" s="18" t="s">
        <v>1593</v>
      </c>
      <c r="D613" s="18" t="s">
        <v>1594</v>
      </c>
      <c r="E613" s="18" t="s">
        <v>14</v>
      </c>
      <c r="F613" s="23"/>
      <c r="G613" s="23">
        <v>45938.662499999999</v>
      </c>
      <c r="H613" s="18">
        <v>811882</v>
      </c>
      <c r="I613" s="18" t="s">
        <v>809</v>
      </c>
      <c r="J613" s="18" t="s">
        <v>126</v>
      </c>
      <c r="K613" s="18">
        <v>0</v>
      </c>
      <c r="L613" s="18" t="s">
        <v>1732</v>
      </c>
      <c r="M613" s="9" t="str" cm="1">
        <f t="array" ref="M613">_xlfn.LET(_xlpm.Major,I613,_xlpm.CleanMajor,TRIM(SUBSTITUTE(SUBSTITUTE(SUBSTITUTE(SUBSTITUTE(SUBSTITUTE(SUBSTITUTE(_xlpm.Major,"Indstrl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14" spans="1:13" hidden="1" x14ac:dyDescent="0.75">
      <c r="A614" s="24">
        <v>79397354</v>
      </c>
      <c r="B614" s="25" t="s">
        <v>1595</v>
      </c>
      <c r="C614" s="25" t="s">
        <v>1596</v>
      </c>
      <c r="D614" s="25" t="s">
        <v>1597</v>
      </c>
      <c r="E614" s="25" t="s">
        <v>14</v>
      </c>
      <c r="F614" s="26"/>
      <c r="G614" s="26">
        <v>45938.662499999999</v>
      </c>
      <c r="H614" s="25">
        <v>806072</v>
      </c>
      <c r="I614" s="25" t="s">
        <v>828</v>
      </c>
      <c r="J614" s="25" t="s">
        <v>20</v>
      </c>
      <c r="K614" s="25">
        <v>0</v>
      </c>
      <c r="L614" s="25" t="s">
        <v>1732</v>
      </c>
      <c r="M614" s="9" t="str" cm="1">
        <f t="array" ref="M614">_xlfn.LET(_xlpm.Major,I614,_xlpm.CleanMajor,TRIM(SUBSTITUTE(SUBSTITUTE(SUBSTITUTE(SUBSTITUTE(SUBSTITUTE(SUBSTITUTE(_xlpm.Major,"Indstrl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15" spans="1:13" hidden="1" x14ac:dyDescent="0.75">
      <c r="A615" s="22">
        <v>79397459</v>
      </c>
      <c r="B615" s="18" t="s">
        <v>1598</v>
      </c>
      <c r="C615" s="18" t="s">
        <v>1599</v>
      </c>
      <c r="D615" s="18" t="s">
        <v>1600</v>
      </c>
      <c r="E615" s="18" t="s">
        <v>14</v>
      </c>
      <c r="F615" s="23"/>
      <c r="G615" s="23">
        <v>45938.664583333331</v>
      </c>
      <c r="H615" s="18">
        <v>760463</v>
      </c>
      <c r="I615" s="18" t="s">
        <v>828</v>
      </c>
      <c r="J615" s="18" t="s">
        <v>32</v>
      </c>
      <c r="K615" s="18">
        <v>0</v>
      </c>
      <c r="L615" s="18" t="s">
        <v>1732</v>
      </c>
      <c r="M615" s="9" t="str" cm="1">
        <f t="array" ref="M615">_xlfn.LET(_xlpm.Major,I615,_xlpm.CleanMajor,TRIM(SUBSTITUTE(SUBSTITUTE(SUBSTITUTE(SUBSTITUTE(SUBSTITUTE(SUBSTITUTE(_xlpm.Major,"Indstrl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16" spans="1:13" hidden="1" x14ac:dyDescent="0.75">
      <c r="A616" s="24">
        <v>79397498</v>
      </c>
      <c r="B616" s="25" t="s">
        <v>1598</v>
      </c>
      <c r="C616" s="25" t="s">
        <v>1601</v>
      </c>
      <c r="D616" s="25" t="s">
        <v>1602</v>
      </c>
      <c r="E616" s="25" t="s">
        <v>14</v>
      </c>
      <c r="F616" s="26"/>
      <c r="G616" s="26">
        <v>45938.665277777778</v>
      </c>
      <c r="H616" s="25">
        <v>797487</v>
      </c>
      <c r="I616" s="25" t="s">
        <v>809</v>
      </c>
      <c r="J616" s="25" t="s">
        <v>32</v>
      </c>
      <c r="K616" s="25">
        <v>0</v>
      </c>
      <c r="L616" s="25" t="s">
        <v>1732</v>
      </c>
      <c r="M616" s="9" t="str" cm="1">
        <f t="array" ref="M616">_xlfn.LET(_xlpm.Major,I616,_xlpm.CleanMajor,TRIM(SUBSTITUTE(SUBSTITUTE(SUBSTITUTE(SUBSTITUTE(SUBSTITUTE(SUBSTITUTE(_xlpm.Major,"Indstrl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17" spans="1:13" hidden="1" x14ac:dyDescent="0.75">
      <c r="A617" s="22">
        <v>79397534</v>
      </c>
      <c r="B617" s="18" t="s">
        <v>67</v>
      </c>
      <c r="C617" s="18" t="s">
        <v>59</v>
      </c>
      <c r="D617" s="18" t="s">
        <v>1603</v>
      </c>
      <c r="E617" s="18" t="s">
        <v>14</v>
      </c>
      <c r="F617" s="23"/>
      <c r="G617" s="23">
        <v>45938.665972222225</v>
      </c>
      <c r="H617" s="18">
        <v>794141</v>
      </c>
      <c r="I617" s="18" t="s">
        <v>206</v>
      </c>
      <c r="J617" s="18" t="s">
        <v>126</v>
      </c>
      <c r="K617" s="18">
        <v>0</v>
      </c>
      <c r="L617" s="18" t="s">
        <v>1732</v>
      </c>
      <c r="M617" s="9" t="str" cm="1">
        <f t="array" ref="M617">_xlfn.LET(_xlpm.Major,I617,_xlpm.CleanMajor,TRIM(SUBSTITUTE(SUBSTITUTE(SUBSTITUTE(SUBSTITUTE(SUBSTITUTE(SUBSTITUTE(_xlpm.Major,"Indstrl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18" spans="1:13" hidden="1" x14ac:dyDescent="0.75">
      <c r="A618" s="24">
        <v>79397606</v>
      </c>
      <c r="B618" s="25" t="s">
        <v>1604</v>
      </c>
      <c r="C618" s="25" t="s">
        <v>1605</v>
      </c>
      <c r="D618" s="25" t="s">
        <v>1606</v>
      </c>
      <c r="E618" s="25" t="s">
        <v>14</v>
      </c>
      <c r="F618" s="26"/>
      <c r="G618" s="26">
        <v>45938.666666666664</v>
      </c>
      <c r="H618" s="25">
        <v>789165</v>
      </c>
      <c r="I618" s="25" t="s">
        <v>206</v>
      </c>
      <c r="J618" s="25" t="s">
        <v>50</v>
      </c>
      <c r="K618" s="25">
        <v>0</v>
      </c>
      <c r="L618" s="25" t="s">
        <v>1732</v>
      </c>
      <c r="M618" s="9" t="str" cm="1">
        <f t="array" ref="M618">_xlfn.LET(_xlpm.Major,I618,_xlpm.CleanMajor,TRIM(SUBSTITUTE(SUBSTITUTE(SUBSTITUTE(SUBSTITUTE(SUBSTITUTE(SUBSTITUTE(_xlpm.Major,"Indstrl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19" spans="1:13" hidden="1" x14ac:dyDescent="0.75">
      <c r="A619" s="22">
        <v>79397651</v>
      </c>
      <c r="B619" s="18" t="s">
        <v>392</v>
      </c>
      <c r="C619" s="18" t="s">
        <v>1607</v>
      </c>
      <c r="D619" s="18" t="s">
        <v>1608</v>
      </c>
      <c r="E619" s="18" t="s">
        <v>14</v>
      </c>
      <c r="F619" s="23"/>
      <c r="G619" s="23">
        <v>45938.667361111111</v>
      </c>
      <c r="H619" s="18">
        <v>802068</v>
      </c>
      <c r="I619" s="18" t="s">
        <v>774</v>
      </c>
      <c r="J619" s="18" t="s">
        <v>32</v>
      </c>
      <c r="K619" s="18">
        <v>0</v>
      </c>
      <c r="L619" s="18" t="s">
        <v>1732</v>
      </c>
      <c r="M619" s="9" t="str" cm="1">
        <f t="array" ref="M619">_xlfn.LET(_xlpm.Major,I619,_xlpm.CleanMajor,TRIM(SUBSTITUTE(SUBSTITUTE(SUBSTITUTE(SUBSTITUTE(SUBSTITUTE(SUBSTITUTE(_xlpm.Major,"Indstrl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20" spans="1:13" hidden="1" x14ac:dyDescent="0.75">
      <c r="A620" s="24">
        <v>79397698</v>
      </c>
      <c r="B620" s="25" t="s">
        <v>229</v>
      </c>
      <c r="C620" s="25" t="s">
        <v>1609</v>
      </c>
      <c r="D620" s="25" t="s">
        <v>1610</v>
      </c>
      <c r="E620" s="25" t="s">
        <v>14</v>
      </c>
      <c r="F620" s="26"/>
      <c r="G620" s="26">
        <v>45938.667361111111</v>
      </c>
      <c r="H620" s="25">
        <v>785521</v>
      </c>
      <c r="I620" s="25" t="s">
        <v>206</v>
      </c>
      <c r="J620" s="25" t="s">
        <v>126</v>
      </c>
      <c r="K620" s="25">
        <v>0</v>
      </c>
      <c r="L620" s="25" t="s">
        <v>1732</v>
      </c>
      <c r="M620" s="9" t="str" cm="1">
        <f t="array" ref="M620">_xlfn.LET(_xlpm.Major,I620,_xlpm.CleanMajor,TRIM(SUBSTITUTE(SUBSTITUTE(SUBSTITUTE(SUBSTITUTE(SUBSTITUTE(SUBSTITUTE(_xlpm.Major,"Indstrl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21" spans="1:13" hidden="1" x14ac:dyDescent="0.75">
      <c r="A621" s="22">
        <v>79397722</v>
      </c>
      <c r="B621" s="18" t="s">
        <v>1611</v>
      </c>
      <c r="C621" s="18" t="s">
        <v>1612</v>
      </c>
      <c r="D621" s="18" t="s">
        <v>1613</v>
      </c>
      <c r="E621" s="18" t="s">
        <v>14</v>
      </c>
      <c r="F621" s="23"/>
      <c r="G621" s="23">
        <v>45938.668055555558</v>
      </c>
      <c r="H621" s="18">
        <v>809240</v>
      </c>
      <c r="I621" s="18" t="s">
        <v>774</v>
      </c>
      <c r="J621" s="18" t="s">
        <v>32</v>
      </c>
      <c r="K621" s="18">
        <v>0</v>
      </c>
      <c r="L621" s="18" t="s">
        <v>1732</v>
      </c>
      <c r="M621" s="9" t="str" cm="1">
        <f t="array" ref="M621">_xlfn.LET(_xlpm.Major,I621,_xlpm.CleanMajor,TRIM(SUBSTITUTE(SUBSTITUTE(SUBSTITUTE(SUBSTITUTE(SUBSTITUTE(SUBSTITUTE(_xlpm.Major,"Indstrl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22" spans="1:13" hidden="1" x14ac:dyDescent="0.75">
      <c r="A622" s="24">
        <v>79397738</v>
      </c>
      <c r="B622" s="25" t="s">
        <v>1614</v>
      </c>
      <c r="C622" s="25" t="s">
        <v>1615</v>
      </c>
      <c r="D622" s="25" t="s">
        <v>1616</v>
      </c>
      <c r="E622" s="25" t="s">
        <v>14</v>
      </c>
      <c r="F622" s="26"/>
      <c r="G622" s="26">
        <v>45938.668055555558</v>
      </c>
      <c r="H622" s="25">
        <v>787341</v>
      </c>
      <c r="I622" s="25" t="s">
        <v>809</v>
      </c>
      <c r="J622" s="25" t="s">
        <v>50</v>
      </c>
      <c r="K622" s="25">
        <v>0</v>
      </c>
      <c r="L622" s="25" t="s">
        <v>1732</v>
      </c>
      <c r="M622" s="9" t="str" cm="1">
        <f t="array" ref="M622">_xlfn.LET(_xlpm.Major,I622,_xlpm.CleanMajor,TRIM(SUBSTITUTE(SUBSTITUTE(SUBSTITUTE(SUBSTITUTE(SUBSTITUTE(SUBSTITUTE(_xlpm.Major,"Indstrl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23" spans="1:13" hidden="1" x14ac:dyDescent="0.75">
      <c r="A623" s="22">
        <v>79397749</v>
      </c>
      <c r="B623" s="18" t="s">
        <v>810</v>
      </c>
      <c r="C623" s="18" t="s">
        <v>1617</v>
      </c>
      <c r="D623" s="18" t="s">
        <v>1618</v>
      </c>
      <c r="E623" s="18" t="s">
        <v>14</v>
      </c>
      <c r="F623" s="23"/>
      <c r="G623" s="23">
        <v>45938.668055555558</v>
      </c>
      <c r="H623" s="18">
        <v>793800</v>
      </c>
      <c r="I623" s="18" t="s">
        <v>206</v>
      </c>
      <c r="J623" s="18" t="s">
        <v>20</v>
      </c>
      <c r="K623" s="18">
        <v>0</v>
      </c>
      <c r="L623" s="18" t="s">
        <v>1732</v>
      </c>
      <c r="M623" s="9" t="str" cm="1">
        <f t="array" ref="M623">_xlfn.LET(_xlpm.Major,I623,_xlpm.CleanMajor,TRIM(SUBSTITUTE(SUBSTITUTE(SUBSTITUTE(SUBSTITUTE(SUBSTITUTE(SUBSTITUTE(_xlpm.Major,"Indstrl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24" spans="1:13" hidden="1" x14ac:dyDescent="0.75">
      <c r="A624" s="24">
        <v>79397789</v>
      </c>
      <c r="B624" s="25" t="s">
        <v>1619</v>
      </c>
      <c r="C624" s="25" t="s">
        <v>1620</v>
      </c>
      <c r="D624" s="25" t="s">
        <v>1621</v>
      </c>
      <c r="E624" s="25" t="s">
        <v>14</v>
      </c>
      <c r="F624" s="26"/>
      <c r="G624" s="26">
        <v>45938.668749999997</v>
      </c>
      <c r="H624" s="25">
        <v>672662</v>
      </c>
      <c r="I624" s="25" t="s">
        <v>15</v>
      </c>
      <c r="J624" s="25" t="s">
        <v>16</v>
      </c>
      <c r="K624" s="25">
        <v>0</v>
      </c>
      <c r="L624" s="25" t="s">
        <v>1732</v>
      </c>
      <c r="M624" s="9" t="str" cm="1">
        <f t="array" ref="M624">_xlfn.LET(_xlpm.Major,I624,_xlpm.CleanMajor,TRIM(SUBSTITUTE(SUBSTITUTE(SUBSTITUTE(SUBSTITUTE(SUBSTITUTE(SUBSTITUTE(_xlpm.Major,"Indstrl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625" spans="1:13" hidden="1" x14ac:dyDescent="0.75">
      <c r="A625" s="22">
        <v>79397805</v>
      </c>
      <c r="B625" s="18" t="s">
        <v>234</v>
      </c>
      <c r="C625" s="18" t="s">
        <v>194</v>
      </c>
      <c r="D625" s="18" t="s">
        <v>1622</v>
      </c>
      <c r="E625" s="18" t="s">
        <v>14</v>
      </c>
      <c r="F625" s="23"/>
      <c r="G625" s="23">
        <v>45938.669444444444</v>
      </c>
      <c r="H625" s="18">
        <v>787607</v>
      </c>
      <c r="I625" s="18" t="s">
        <v>15</v>
      </c>
      <c r="J625" s="18" t="s">
        <v>50</v>
      </c>
      <c r="K625" s="18">
        <v>0</v>
      </c>
      <c r="L625" s="18" t="s">
        <v>1732</v>
      </c>
      <c r="M625" s="9" t="str" cm="1">
        <f t="array" ref="M625">_xlfn.LET(_xlpm.Major,I625,_xlpm.CleanMajor,TRIM(SUBSTITUTE(SUBSTITUTE(SUBSTITUTE(SUBSTITUTE(SUBSTITUTE(SUBSTITUTE(_xlpm.Major,"Indstrl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626" spans="1:13" hidden="1" x14ac:dyDescent="0.75">
      <c r="A626" s="24">
        <v>79397861</v>
      </c>
      <c r="B626" s="25" t="s">
        <v>265</v>
      </c>
      <c r="C626" s="25" t="s">
        <v>1623</v>
      </c>
      <c r="D626" s="25" t="s">
        <v>1624</v>
      </c>
      <c r="E626" s="25" t="s">
        <v>14</v>
      </c>
      <c r="F626" s="26"/>
      <c r="G626" s="26">
        <v>45938.670138888891</v>
      </c>
      <c r="H626" s="25">
        <v>809760</v>
      </c>
      <c r="I626" s="25" t="s">
        <v>566</v>
      </c>
      <c r="J626" s="25" t="s">
        <v>32</v>
      </c>
      <c r="K626" s="25">
        <v>0</v>
      </c>
      <c r="L626" s="25" t="s">
        <v>1732</v>
      </c>
      <c r="M626" s="9" t="str" cm="1">
        <f t="array" ref="M626">_xlfn.LET(_xlpm.Major,I626,_xlpm.CleanMajor,TRIM(SUBSTITUTE(SUBSTITUTE(SUBSTITUTE(SUBSTITUTE(SUBSTITUTE(SUBSTITUTE(_xlpm.Major,"Indstrl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627" spans="1:13" hidden="1" x14ac:dyDescent="0.75">
      <c r="A627" s="22">
        <v>79397873</v>
      </c>
      <c r="B627" s="18" t="s">
        <v>1625</v>
      </c>
      <c r="C627" s="18" t="s">
        <v>1626</v>
      </c>
      <c r="D627" s="18" t="s">
        <v>1627</v>
      </c>
      <c r="E627" s="18" t="s">
        <v>14</v>
      </c>
      <c r="F627" s="23"/>
      <c r="G627" s="23">
        <v>45938.670138888891</v>
      </c>
      <c r="H627" s="18">
        <v>795407</v>
      </c>
      <c r="I627" s="18" t="s">
        <v>763</v>
      </c>
      <c r="J627" s="18" t="s">
        <v>32</v>
      </c>
      <c r="K627" s="18">
        <v>0</v>
      </c>
      <c r="L627" s="18" t="s">
        <v>1732</v>
      </c>
      <c r="M627" s="9" t="str" cm="1">
        <f t="array" ref="M627">_xlfn.LET(_xlpm.Major,I627,_xlpm.CleanMajor,TRIM(SUBSTITUTE(SUBSTITUTE(SUBSTITUTE(SUBSTITUTE(SUBSTITUTE(SUBSTITUTE(_xlpm.Major,"Indstrl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28" spans="1:13" hidden="1" x14ac:dyDescent="0.75">
      <c r="A628" s="24">
        <v>79397889</v>
      </c>
      <c r="B628" s="25" t="s">
        <v>1112</v>
      </c>
      <c r="C628" s="25" t="s">
        <v>1628</v>
      </c>
      <c r="D628" s="25" t="s">
        <v>1629</v>
      </c>
      <c r="E628" s="25" t="s">
        <v>14</v>
      </c>
      <c r="F628" s="26"/>
      <c r="G628" s="26">
        <v>45938.67083333333</v>
      </c>
      <c r="H628" s="25">
        <v>789010</v>
      </c>
      <c r="I628" s="25" t="s">
        <v>206</v>
      </c>
      <c r="J628" s="25" t="s">
        <v>50</v>
      </c>
      <c r="K628" s="25">
        <v>0</v>
      </c>
      <c r="L628" s="25" t="s">
        <v>1732</v>
      </c>
      <c r="M628" s="9" t="str" cm="1">
        <f t="array" ref="M628">_xlfn.LET(_xlpm.Major,I628,_xlpm.CleanMajor,TRIM(SUBSTITUTE(SUBSTITUTE(SUBSTITUTE(SUBSTITUTE(SUBSTITUTE(SUBSTITUTE(_xlpm.Major,"Indstrl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29" spans="1:13" hidden="1" x14ac:dyDescent="0.75">
      <c r="A629" s="22">
        <v>79398017</v>
      </c>
      <c r="B629" s="18" t="s">
        <v>810</v>
      </c>
      <c r="C629" s="18" t="s">
        <v>1630</v>
      </c>
      <c r="D629" s="18" t="s">
        <v>1631</v>
      </c>
      <c r="E629" s="18" t="s">
        <v>14</v>
      </c>
      <c r="F629" s="23"/>
      <c r="G629" s="23">
        <v>45938.671527777777</v>
      </c>
      <c r="H629" s="18">
        <v>765436</v>
      </c>
      <c r="I629" s="18" t="s">
        <v>206</v>
      </c>
      <c r="J629" s="18" t="s">
        <v>32</v>
      </c>
      <c r="K629" s="18">
        <v>0</v>
      </c>
      <c r="L629" s="18" t="s">
        <v>1732</v>
      </c>
      <c r="M629" s="9" t="str" cm="1">
        <f t="array" ref="M629">_xlfn.LET(_xlpm.Major,I629,_xlpm.CleanMajor,TRIM(SUBSTITUTE(SUBSTITUTE(SUBSTITUTE(SUBSTITUTE(SUBSTITUTE(SUBSTITUTE(_xlpm.Major,"Indstrl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30" spans="1:13" hidden="1" x14ac:dyDescent="0.75">
      <c r="A630" s="24">
        <v>79398051</v>
      </c>
      <c r="B630" s="25" t="s">
        <v>484</v>
      </c>
      <c r="C630" s="25" t="s">
        <v>1632</v>
      </c>
      <c r="D630" s="25" t="s">
        <v>1633</v>
      </c>
      <c r="E630" s="25" t="s">
        <v>14</v>
      </c>
      <c r="F630" s="26"/>
      <c r="G630" s="26">
        <v>45938.672222222223</v>
      </c>
      <c r="H630" s="25">
        <v>777303</v>
      </c>
      <c r="I630" s="25" t="s">
        <v>828</v>
      </c>
      <c r="J630" s="25" t="s">
        <v>50</v>
      </c>
      <c r="K630" s="25">
        <v>0</v>
      </c>
      <c r="L630" s="25" t="s">
        <v>1732</v>
      </c>
      <c r="M630" s="9" t="str" cm="1">
        <f t="array" ref="M630">_xlfn.LET(_xlpm.Major,I630,_xlpm.CleanMajor,TRIM(SUBSTITUTE(SUBSTITUTE(SUBSTITUTE(SUBSTITUTE(SUBSTITUTE(SUBSTITUTE(_xlpm.Major,"Indstrl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31" spans="1:13" hidden="1" x14ac:dyDescent="0.75">
      <c r="A631" s="22">
        <v>79398093</v>
      </c>
      <c r="B631" s="18" t="s">
        <v>642</v>
      </c>
      <c r="C631" s="18" t="s">
        <v>1634</v>
      </c>
      <c r="D631" s="18" t="s">
        <v>1635</v>
      </c>
      <c r="E631" s="18" t="s">
        <v>14</v>
      </c>
      <c r="F631" s="23"/>
      <c r="G631" s="23">
        <v>45938.67291666667</v>
      </c>
      <c r="H631" s="18">
        <v>776675</v>
      </c>
      <c r="I631" s="18" t="s">
        <v>206</v>
      </c>
      <c r="J631" s="18" t="s">
        <v>32</v>
      </c>
      <c r="K631" s="18">
        <v>0</v>
      </c>
      <c r="L631" s="18" t="s">
        <v>1732</v>
      </c>
      <c r="M631" s="9" t="str" cm="1">
        <f t="array" ref="M631">_xlfn.LET(_xlpm.Major,I631,_xlpm.CleanMajor,TRIM(SUBSTITUTE(SUBSTITUTE(SUBSTITUTE(SUBSTITUTE(SUBSTITUTE(SUBSTITUTE(_xlpm.Major,"Indstrl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32" spans="1:13" hidden="1" x14ac:dyDescent="0.75">
      <c r="A632" s="24">
        <v>79398095</v>
      </c>
      <c r="B632" s="25" t="s">
        <v>713</v>
      </c>
      <c r="C632" s="25" t="s">
        <v>1636</v>
      </c>
      <c r="D632" s="25" t="s">
        <v>1637</v>
      </c>
      <c r="E632" s="25" t="s">
        <v>14</v>
      </c>
      <c r="F632" s="26"/>
      <c r="G632" s="26">
        <v>45938.67291666667</v>
      </c>
      <c r="H632" s="25">
        <v>796822</v>
      </c>
      <c r="I632" s="25" t="s">
        <v>163</v>
      </c>
      <c r="J632" s="25" t="s">
        <v>32</v>
      </c>
      <c r="K632" s="25">
        <v>0</v>
      </c>
      <c r="L632" s="25" t="s">
        <v>1732</v>
      </c>
      <c r="M632" s="9" t="str" cm="1">
        <f t="array" ref="M632">_xlfn.LET(_xlpm.Major,I632,_xlpm.CleanMajor,TRIM(SUBSTITUTE(SUBSTITUTE(SUBSTITUTE(SUBSTITUTE(SUBSTITUTE(SUBSTITUTE(_xlpm.Major,"Indstrl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33" spans="1:13" hidden="1" x14ac:dyDescent="0.75">
      <c r="A633" s="22">
        <v>79398112</v>
      </c>
      <c r="B633" s="18" t="s">
        <v>822</v>
      </c>
      <c r="C633" s="18" t="s">
        <v>1638</v>
      </c>
      <c r="D633" s="18" t="s">
        <v>1639</v>
      </c>
      <c r="E633" s="18" t="s">
        <v>14</v>
      </c>
      <c r="F633" s="23"/>
      <c r="G633" s="23">
        <v>45938.67291666667</v>
      </c>
      <c r="H633" s="18">
        <v>785270</v>
      </c>
      <c r="I633" s="18" t="s">
        <v>206</v>
      </c>
      <c r="J633" s="18" t="s">
        <v>20</v>
      </c>
      <c r="K633" s="18">
        <v>0</v>
      </c>
      <c r="L633" s="18" t="s">
        <v>1732</v>
      </c>
      <c r="M633" s="9" t="str" cm="1">
        <f t="array" ref="M633">_xlfn.LET(_xlpm.Major,I633,_xlpm.CleanMajor,TRIM(SUBSTITUTE(SUBSTITUTE(SUBSTITUTE(SUBSTITUTE(SUBSTITUTE(SUBSTITUTE(_xlpm.Major,"Indstrl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34" spans="1:13" hidden="1" x14ac:dyDescent="0.75">
      <c r="A634" s="24">
        <v>79398142</v>
      </c>
      <c r="B634" s="25" t="s">
        <v>1640</v>
      </c>
      <c r="C634" s="25" t="s">
        <v>1113</v>
      </c>
      <c r="D634" s="25" t="s">
        <v>1641</v>
      </c>
      <c r="E634" s="25" t="s">
        <v>14</v>
      </c>
      <c r="F634" s="26"/>
      <c r="G634" s="26">
        <v>45938.673611111109</v>
      </c>
      <c r="H634" s="25">
        <v>731865</v>
      </c>
      <c r="I634" s="25" t="s">
        <v>809</v>
      </c>
      <c r="J634" s="25" t="s">
        <v>32</v>
      </c>
      <c r="K634" s="25">
        <v>0</v>
      </c>
      <c r="L634" s="25" t="s">
        <v>1732</v>
      </c>
      <c r="M634" s="9" t="str" cm="1">
        <f t="array" ref="M634">_xlfn.LET(_xlpm.Major,I634,_xlpm.CleanMajor,TRIM(SUBSTITUTE(SUBSTITUTE(SUBSTITUTE(SUBSTITUTE(SUBSTITUTE(SUBSTITUTE(_xlpm.Major,"Indstrl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35" spans="1:13" hidden="1" x14ac:dyDescent="0.75">
      <c r="A635" s="22">
        <v>79398192</v>
      </c>
      <c r="B635" s="18" t="s">
        <v>554</v>
      </c>
      <c r="C635" s="18" t="s">
        <v>1642</v>
      </c>
      <c r="D635" s="18" t="s">
        <v>1643</v>
      </c>
      <c r="E635" s="18" t="s">
        <v>14</v>
      </c>
      <c r="F635" s="23"/>
      <c r="G635" s="23">
        <v>45938.673611111109</v>
      </c>
      <c r="H635" s="18">
        <v>799552</v>
      </c>
      <c r="I635" s="18" t="s">
        <v>206</v>
      </c>
      <c r="J635" s="18" t="s">
        <v>126</v>
      </c>
      <c r="K635" s="18">
        <v>0</v>
      </c>
      <c r="L635" s="18" t="s">
        <v>1732</v>
      </c>
      <c r="M635" s="9" t="str" cm="1">
        <f t="array" ref="M635">_xlfn.LET(_xlpm.Major,I635,_xlpm.CleanMajor,TRIM(SUBSTITUTE(SUBSTITUTE(SUBSTITUTE(SUBSTITUTE(SUBSTITUTE(SUBSTITUTE(_xlpm.Major,"Indstrl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36" spans="1:13" hidden="1" x14ac:dyDescent="0.75">
      <c r="A636" s="24">
        <v>79398247</v>
      </c>
      <c r="B636" s="25" t="s">
        <v>1644</v>
      </c>
      <c r="C636" s="25" t="s">
        <v>1645</v>
      </c>
      <c r="D636" s="25" t="s">
        <v>1646</v>
      </c>
      <c r="E636" s="25" t="s">
        <v>14</v>
      </c>
      <c r="F636" s="26"/>
      <c r="G636" s="26">
        <v>45938.675000000003</v>
      </c>
      <c r="H636" s="25">
        <v>789885</v>
      </c>
      <c r="I636" s="25" t="s">
        <v>534</v>
      </c>
      <c r="J636" s="25" t="s">
        <v>50</v>
      </c>
      <c r="K636" s="25">
        <v>0</v>
      </c>
      <c r="L636" s="25" t="s">
        <v>1732</v>
      </c>
      <c r="M636" s="9" t="str" cm="1">
        <f t="array" ref="M636">_xlfn.LET(_xlpm.Major,I636,_xlpm.CleanMajor,TRIM(SUBSTITUTE(SUBSTITUTE(SUBSTITUTE(SUBSTITUTE(SUBSTITUTE(SUBSTITUTE(_xlpm.Major,"Indstrl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637" spans="1:13" hidden="1" x14ac:dyDescent="0.75">
      <c r="A637" s="22">
        <v>79398315</v>
      </c>
      <c r="B637" s="18" t="s">
        <v>962</v>
      </c>
      <c r="C637" s="18" t="s">
        <v>1647</v>
      </c>
      <c r="D637" s="18" t="s">
        <v>1648</v>
      </c>
      <c r="E637" s="18" t="s">
        <v>14</v>
      </c>
      <c r="F637" s="23"/>
      <c r="G637" s="23">
        <v>45938.676388888889</v>
      </c>
      <c r="H637" s="18">
        <v>803846</v>
      </c>
      <c r="I637" s="18" t="s">
        <v>774</v>
      </c>
      <c r="J637" s="18" t="s">
        <v>126</v>
      </c>
      <c r="K637" s="18">
        <v>0</v>
      </c>
      <c r="L637" s="18" t="s">
        <v>1732</v>
      </c>
      <c r="M637" s="9" t="str" cm="1">
        <f t="array" ref="M637">_xlfn.LET(_xlpm.Major,I637,_xlpm.CleanMajor,TRIM(SUBSTITUTE(SUBSTITUTE(SUBSTITUTE(SUBSTITUTE(SUBSTITUTE(SUBSTITUTE(_xlpm.Major,"Indstrl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38" spans="1:13" hidden="1" x14ac:dyDescent="0.75">
      <c r="A638" s="24">
        <v>79398318</v>
      </c>
      <c r="B638" s="25" t="s">
        <v>452</v>
      </c>
      <c r="C638" s="25" t="s">
        <v>1649</v>
      </c>
      <c r="D638" s="25" t="s">
        <v>1650</v>
      </c>
      <c r="E638" s="25" t="s">
        <v>14</v>
      </c>
      <c r="F638" s="26"/>
      <c r="G638" s="26">
        <v>45938.676388888889</v>
      </c>
      <c r="H638" s="25">
        <v>802519</v>
      </c>
      <c r="I638" s="25" t="s">
        <v>763</v>
      </c>
      <c r="J638" s="25" t="s">
        <v>126</v>
      </c>
      <c r="K638" s="25">
        <v>0</v>
      </c>
      <c r="L638" s="25" t="s">
        <v>1732</v>
      </c>
      <c r="M638" s="9" t="str" cm="1">
        <f t="array" ref="M638">_xlfn.LET(_xlpm.Major,I638,_xlpm.CleanMajor,TRIM(SUBSTITUTE(SUBSTITUTE(SUBSTITUTE(SUBSTITUTE(SUBSTITUTE(SUBSTITUTE(_xlpm.Major,"Indstrl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39" spans="1:13" hidden="1" x14ac:dyDescent="0.75">
      <c r="A639" s="22">
        <v>79398331</v>
      </c>
      <c r="B639" s="18" t="s">
        <v>554</v>
      </c>
      <c r="C639" s="18" t="s">
        <v>1651</v>
      </c>
      <c r="D639" s="18" t="s">
        <v>1652</v>
      </c>
      <c r="E639" s="18" t="s">
        <v>14</v>
      </c>
      <c r="F639" s="23"/>
      <c r="G639" s="23">
        <v>45938.676388888889</v>
      </c>
      <c r="H639" s="18">
        <v>802598</v>
      </c>
      <c r="I639" s="18" t="s">
        <v>206</v>
      </c>
      <c r="J639" s="18" t="s">
        <v>126</v>
      </c>
      <c r="K639" s="18">
        <v>0</v>
      </c>
      <c r="L639" s="18" t="s">
        <v>1732</v>
      </c>
      <c r="M639" s="9" t="str" cm="1">
        <f t="array" ref="M639">_xlfn.LET(_xlpm.Major,I639,_xlpm.CleanMajor,TRIM(SUBSTITUTE(SUBSTITUTE(SUBSTITUTE(SUBSTITUTE(SUBSTITUTE(SUBSTITUTE(_xlpm.Major,"Indstrl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40" spans="1:13" hidden="1" x14ac:dyDescent="0.75">
      <c r="A640" s="24">
        <v>79398337</v>
      </c>
      <c r="B640" s="25" t="s">
        <v>167</v>
      </c>
      <c r="C640" s="25" t="s">
        <v>1653</v>
      </c>
      <c r="D640" s="25" t="s">
        <v>1654</v>
      </c>
      <c r="E640" s="25" t="s">
        <v>14</v>
      </c>
      <c r="F640" s="26"/>
      <c r="G640" s="26">
        <v>45938.676388888889</v>
      </c>
      <c r="H640" s="25">
        <v>802485</v>
      </c>
      <c r="I640" s="25" t="s">
        <v>774</v>
      </c>
      <c r="J640" s="25" t="s">
        <v>126</v>
      </c>
      <c r="K640" s="25">
        <v>0</v>
      </c>
      <c r="L640" s="25" t="s">
        <v>1732</v>
      </c>
      <c r="M640" s="9" t="str" cm="1">
        <f t="array" ref="M640">_xlfn.LET(_xlpm.Major,I640,_xlpm.CleanMajor,TRIM(SUBSTITUTE(SUBSTITUTE(SUBSTITUTE(SUBSTITUTE(SUBSTITUTE(SUBSTITUTE(_xlpm.Major,"Indstrl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41" spans="1:13" hidden="1" x14ac:dyDescent="0.75">
      <c r="A641" s="22">
        <v>79398338</v>
      </c>
      <c r="B641" s="18" t="s">
        <v>392</v>
      </c>
      <c r="C641" s="18" t="s">
        <v>1655</v>
      </c>
      <c r="D641" s="18" t="s">
        <v>1656</v>
      </c>
      <c r="E641" s="18" t="s">
        <v>14</v>
      </c>
      <c r="F641" s="23"/>
      <c r="G641" s="23">
        <v>45938.676388888889</v>
      </c>
      <c r="H641" s="18">
        <v>804940</v>
      </c>
      <c r="I641" s="18" t="s">
        <v>774</v>
      </c>
      <c r="J641" s="18" t="s">
        <v>126</v>
      </c>
      <c r="K641" s="18">
        <v>0</v>
      </c>
      <c r="L641" s="18" t="s">
        <v>1732</v>
      </c>
      <c r="M641" s="9" t="str" cm="1">
        <f t="array" ref="M641">_xlfn.LET(_xlpm.Major,I641,_xlpm.CleanMajor,TRIM(SUBSTITUTE(SUBSTITUTE(SUBSTITUTE(SUBSTITUTE(SUBSTITUTE(SUBSTITUTE(_xlpm.Major,"Indstrl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42" spans="1:13" hidden="1" x14ac:dyDescent="0.75">
      <c r="A642" s="24">
        <v>79398394</v>
      </c>
      <c r="B642" s="25" t="s">
        <v>1657</v>
      </c>
      <c r="C642" s="25" t="s">
        <v>1658</v>
      </c>
      <c r="D642" s="25" t="s">
        <v>1659</v>
      </c>
      <c r="E642" s="25" t="s">
        <v>14</v>
      </c>
      <c r="F642" s="26"/>
      <c r="G642" s="26">
        <v>45938.677777777775</v>
      </c>
      <c r="H642" s="25">
        <v>803232</v>
      </c>
      <c r="I642" s="25" t="s">
        <v>206</v>
      </c>
      <c r="J642" s="25" t="s">
        <v>50</v>
      </c>
      <c r="K642" s="25">
        <v>0</v>
      </c>
      <c r="L642" s="25" t="s">
        <v>1732</v>
      </c>
      <c r="M642" s="9" t="str" cm="1">
        <f t="array" ref="M642">_xlfn.LET(_xlpm.Major,I642,_xlpm.CleanMajor,TRIM(SUBSTITUTE(SUBSTITUTE(SUBSTITUTE(SUBSTITUTE(SUBSTITUTE(SUBSTITUTE(_xlpm.Major,"Indstrl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43" spans="1:13" hidden="1" x14ac:dyDescent="0.75">
      <c r="A643" s="22">
        <v>79398433</v>
      </c>
      <c r="B643" s="18" t="s">
        <v>782</v>
      </c>
      <c r="C643" s="18" t="s">
        <v>1660</v>
      </c>
      <c r="D643" s="18" t="s">
        <v>1661</v>
      </c>
      <c r="E643" s="18" t="s">
        <v>14</v>
      </c>
      <c r="F643" s="23"/>
      <c r="G643" s="23">
        <v>45938.678472222222</v>
      </c>
      <c r="H643" s="18">
        <v>779567</v>
      </c>
      <c r="I643" s="18" t="s">
        <v>206</v>
      </c>
      <c r="J643" s="18" t="s">
        <v>20</v>
      </c>
      <c r="K643" s="18">
        <v>0</v>
      </c>
      <c r="L643" s="18" t="s">
        <v>1732</v>
      </c>
      <c r="M643" s="9" t="str" cm="1">
        <f t="array" ref="M643">_xlfn.LET(_xlpm.Major,I643,_xlpm.CleanMajor,TRIM(SUBSTITUTE(SUBSTITUTE(SUBSTITUTE(SUBSTITUTE(SUBSTITUTE(SUBSTITUTE(_xlpm.Major,"Indstrl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44" spans="1:13" hidden="1" x14ac:dyDescent="0.75">
      <c r="A644" s="24">
        <v>79398548</v>
      </c>
      <c r="B644" s="25" t="s">
        <v>164</v>
      </c>
      <c r="C644" s="25" t="s">
        <v>1662</v>
      </c>
      <c r="D644" s="25" t="s">
        <v>1663</v>
      </c>
      <c r="E644" s="25" t="s">
        <v>14</v>
      </c>
      <c r="F644" s="26"/>
      <c r="G644" s="26">
        <v>45938.680555555555</v>
      </c>
      <c r="H644" s="25">
        <v>793912</v>
      </c>
      <c r="I644" s="25" t="s">
        <v>774</v>
      </c>
      <c r="J644" s="25" t="s">
        <v>50</v>
      </c>
      <c r="K644" s="25">
        <v>0</v>
      </c>
      <c r="L644" s="25" t="s">
        <v>1732</v>
      </c>
      <c r="M644" s="9" t="str" cm="1">
        <f t="array" ref="M644">_xlfn.LET(_xlpm.Major,I644,_xlpm.CleanMajor,TRIM(SUBSTITUTE(SUBSTITUTE(SUBSTITUTE(SUBSTITUTE(SUBSTITUTE(SUBSTITUTE(_xlpm.Major,"Indstrl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45" spans="1:13" hidden="1" x14ac:dyDescent="0.75">
      <c r="A645" s="22">
        <v>79398560</v>
      </c>
      <c r="B645" s="18" t="s">
        <v>392</v>
      </c>
      <c r="C645" s="18" t="s">
        <v>633</v>
      </c>
      <c r="D645" s="18" t="s">
        <v>1664</v>
      </c>
      <c r="E645" s="18" t="s">
        <v>14</v>
      </c>
      <c r="F645" s="23"/>
      <c r="G645" s="23">
        <v>45938.681250000001</v>
      </c>
      <c r="H645" s="18">
        <v>793520</v>
      </c>
      <c r="I645" s="18" t="s">
        <v>809</v>
      </c>
      <c r="J645" s="18" t="s">
        <v>50</v>
      </c>
      <c r="K645" s="18">
        <v>0</v>
      </c>
      <c r="L645" s="18" t="s">
        <v>1732</v>
      </c>
      <c r="M645" s="9" t="str" cm="1">
        <f t="array" ref="M645">_xlfn.LET(_xlpm.Major,I645,_xlpm.CleanMajor,TRIM(SUBSTITUTE(SUBSTITUTE(SUBSTITUTE(SUBSTITUTE(SUBSTITUTE(SUBSTITUTE(_xlpm.Major,"Indstrl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46" spans="1:13" hidden="1" x14ac:dyDescent="0.75">
      <c r="A646" s="24">
        <v>79398659</v>
      </c>
      <c r="B646" s="25" t="s">
        <v>1212</v>
      </c>
      <c r="C646" s="25" t="s">
        <v>1665</v>
      </c>
      <c r="D646" s="25" t="s">
        <v>1666</v>
      </c>
      <c r="E646" s="25" t="s">
        <v>14</v>
      </c>
      <c r="F646" s="26"/>
      <c r="G646" s="26">
        <v>45938.682638888888</v>
      </c>
      <c r="H646" s="25">
        <v>802202</v>
      </c>
      <c r="I646" s="25" t="s">
        <v>206</v>
      </c>
      <c r="J646" s="25" t="s">
        <v>50</v>
      </c>
      <c r="K646" s="25">
        <v>0</v>
      </c>
      <c r="L646" s="25" t="s">
        <v>1732</v>
      </c>
      <c r="M646" s="9" t="str" cm="1">
        <f t="array" ref="M646">_xlfn.LET(_xlpm.Major,I646,_xlpm.CleanMajor,TRIM(SUBSTITUTE(SUBSTITUTE(SUBSTITUTE(SUBSTITUTE(SUBSTITUTE(SUBSTITUTE(_xlpm.Major,"Indstrl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47" spans="1:13" hidden="1" x14ac:dyDescent="0.75">
      <c r="A647" s="22">
        <v>79398684</v>
      </c>
      <c r="B647" s="18" t="s">
        <v>810</v>
      </c>
      <c r="C647" s="18" t="s">
        <v>1667</v>
      </c>
      <c r="D647" s="18" t="s">
        <v>1668</v>
      </c>
      <c r="E647" s="18" t="s">
        <v>14</v>
      </c>
      <c r="F647" s="23"/>
      <c r="G647" s="23">
        <v>45938.683333333334</v>
      </c>
      <c r="H647" s="18">
        <v>764134</v>
      </c>
      <c r="I647" s="18" t="s">
        <v>206</v>
      </c>
      <c r="J647" s="18" t="s">
        <v>32</v>
      </c>
      <c r="K647" s="18">
        <v>0</v>
      </c>
      <c r="L647" s="18" t="s">
        <v>1732</v>
      </c>
      <c r="M647" s="9" t="str" cm="1">
        <f t="array" ref="M647">_xlfn.LET(_xlpm.Major,I647,_xlpm.CleanMajor,TRIM(SUBSTITUTE(SUBSTITUTE(SUBSTITUTE(SUBSTITUTE(SUBSTITUTE(SUBSTITUTE(_xlpm.Major,"Indstrl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48" spans="1:13" hidden="1" x14ac:dyDescent="0.75">
      <c r="A648" s="24">
        <v>79398701</v>
      </c>
      <c r="B648" s="25" t="s">
        <v>462</v>
      </c>
      <c r="C648" s="25" t="s">
        <v>1669</v>
      </c>
      <c r="D648" s="25" t="s">
        <v>1670</v>
      </c>
      <c r="E648" s="25" t="s">
        <v>14</v>
      </c>
      <c r="F648" s="26"/>
      <c r="G648" s="26">
        <v>45938.683333333334</v>
      </c>
      <c r="H648" s="25">
        <v>799239</v>
      </c>
      <c r="I648" s="25" t="s">
        <v>163</v>
      </c>
      <c r="J648" s="25" t="s">
        <v>126</v>
      </c>
      <c r="K648" s="25">
        <v>0</v>
      </c>
      <c r="L648" s="25" t="s">
        <v>1732</v>
      </c>
      <c r="M648" s="9" t="str" cm="1">
        <f t="array" ref="M648">_xlfn.LET(_xlpm.Major,I648,_xlpm.CleanMajor,TRIM(SUBSTITUTE(SUBSTITUTE(SUBSTITUTE(SUBSTITUTE(SUBSTITUTE(SUBSTITUTE(_xlpm.Major,"Indstrl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49" spans="1:13" hidden="1" x14ac:dyDescent="0.75">
      <c r="A649" s="22">
        <v>79398734</v>
      </c>
      <c r="B649" s="18" t="s">
        <v>829</v>
      </c>
      <c r="C649" s="18" t="s">
        <v>1671</v>
      </c>
      <c r="D649" s="18" t="s">
        <v>1672</v>
      </c>
      <c r="E649" s="18" t="s">
        <v>14</v>
      </c>
      <c r="F649" s="23"/>
      <c r="G649" s="23">
        <v>45938.684027777781</v>
      </c>
      <c r="H649" s="18">
        <v>762592</v>
      </c>
      <c r="I649" s="18" t="s">
        <v>774</v>
      </c>
      <c r="J649" s="18" t="s">
        <v>32</v>
      </c>
      <c r="K649" s="18">
        <v>0</v>
      </c>
      <c r="L649" s="18" t="s">
        <v>1732</v>
      </c>
      <c r="M649" s="9" t="str" cm="1">
        <f t="array" ref="M649">_xlfn.LET(_xlpm.Major,I649,_xlpm.CleanMajor,TRIM(SUBSTITUTE(SUBSTITUTE(SUBSTITUTE(SUBSTITUTE(SUBSTITUTE(SUBSTITUTE(_xlpm.Major,"Indstrl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50" spans="1:13" hidden="1" x14ac:dyDescent="0.75">
      <c r="A650" s="24">
        <v>79398758</v>
      </c>
      <c r="B650" s="25" t="s">
        <v>1673</v>
      </c>
      <c r="C650" s="25" t="s">
        <v>1674</v>
      </c>
      <c r="D650" s="25" t="s">
        <v>1675</v>
      </c>
      <c r="E650" s="25" t="s">
        <v>14</v>
      </c>
      <c r="F650" s="26"/>
      <c r="G650" s="26">
        <v>45938.684027777781</v>
      </c>
      <c r="H650" s="25">
        <v>750647</v>
      </c>
      <c r="I650" s="25" t="s">
        <v>15</v>
      </c>
      <c r="J650" s="25" t="s">
        <v>16</v>
      </c>
      <c r="K650" s="25">
        <v>0</v>
      </c>
      <c r="L650" s="25" t="s">
        <v>1732</v>
      </c>
      <c r="M650" s="9" t="str" cm="1">
        <f t="array" ref="M650">_xlfn.LET(_xlpm.Major,I650,_xlpm.CleanMajor,TRIM(SUBSTITUTE(SUBSTITUTE(SUBSTITUTE(SUBSTITUTE(SUBSTITUTE(SUBSTITUTE(_xlpm.Major,"Indstrl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651" spans="1:13" hidden="1" x14ac:dyDescent="0.75">
      <c r="A651" s="22">
        <v>79398778</v>
      </c>
      <c r="B651" s="18" t="s">
        <v>1657</v>
      </c>
      <c r="C651" s="18" t="s">
        <v>1676</v>
      </c>
      <c r="D651" s="18" t="s">
        <v>1677</v>
      </c>
      <c r="E651" s="18" t="s">
        <v>14</v>
      </c>
      <c r="F651" s="23"/>
      <c r="G651" s="23">
        <v>45938.68472222222</v>
      </c>
      <c r="H651" s="18">
        <v>765167</v>
      </c>
      <c r="I651" s="18" t="s">
        <v>763</v>
      </c>
      <c r="J651" s="18" t="s">
        <v>32</v>
      </c>
      <c r="K651" s="18">
        <v>0</v>
      </c>
      <c r="L651" s="18" t="s">
        <v>1732</v>
      </c>
      <c r="M651" s="9" t="str" cm="1">
        <f t="array" ref="M651">_xlfn.LET(_xlpm.Major,I651,_xlpm.CleanMajor,TRIM(SUBSTITUTE(SUBSTITUTE(SUBSTITUTE(SUBSTITUTE(SUBSTITUTE(SUBSTITUTE(_xlpm.Major,"Indstrl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52" spans="1:13" hidden="1" x14ac:dyDescent="0.75">
      <c r="A652" s="24">
        <v>79398878</v>
      </c>
      <c r="B652" s="25" t="s">
        <v>766</v>
      </c>
      <c r="C652" s="25" t="s">
        <v>1678</v>
      </c>
      <c r="D652" s="25" t="s">
        <v>1679</v>
      </c>
      <c r="E652" s="25" t="s">
        <v>14</v>
      </c>
      <c r="F652" s="26"/>
      <c r="G652" s="26">
        <v>45938.686111111114</v>
      </c>
      <c r="H652" s="25">
        <v>785857</v>
      </c>
      <c r="I652" s="25" t="s">
        <v>206</v>
      </c>
      <c r="J652" s="25" t="s">
        <v>50</v>
      </c>
      <c r="K652" s="25">
        <v>0</v>
      </c>
      <c r="L652" s="25" t="s">
        <v>1732</v>
      </c>
      <c r="M652" s="9" t="str" cm="1">
        <f t="array" ref="M652">_xlfn.LET(_xlpm.Major,I652,_xlpm.CleanMajor,TRIM(SUBSTITUTE(SUBSTITUTE(SUBSTITUTE(SUBSTITUTE(SUBSTITUTE(SUBSTITUTE(_xlpm.Major,"Indstrl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53" spans="1:13" hidden="1" x14ac:dyDescent="0.75">
      <c r="A653" s="22">
        <v>79398952</v>
      </c>
      <c r="B653" s="18" t="s">
        <v>522</v>
      </c>
      <c r="C653" s="18" t="s">
        <v>1680</v>
      </c>
      <c r="D653" s="18" t="s">
        <v>1681</v>
      </c>
      <c r="E653" s="18" t="s">
        <v>14</v>
      </c>
      <c r="F653" s="23"/>
      <c r="G653" s="23">
        <v>45938.686805555553</v>
      </c>
      <c r="H653" s="18">
        <v>757140</v>
      </c>
      <c r="I653" s="18" t="s">
        <v>774</v>
      </c>
      <c r="J653" s="18" t="s">
        <v>32</v>
      </c>
      <c r="K653" s="18">
        <v>0</v>
      </c>
      <c r="L653" s="18" t="s">
        <v>1732</v>
      </c>
      <c r="M653" s="9" t="str" cm="1">
        <f t="array" ref="M653">_xlfn.LET(_xlpm.Major,I653,_xlpm.CleanMajor,TRIM(SUBSTITUTE(SUBSTITUTE(SUBSTITUTE(SUBSTITUTE(SUBSTITUTE(SUBSTITUTE(_xlpm.Major,"Indstrl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54" spans="1:13" hidden="1" x14ac:dyDescent="0.75">
      <c r="A654" s="24">
        <v>79399020</v>
      </c>
      <c r="B654" s="25" t="s">
        <v>1589</v>
      </c>
      <c r="C654" s="25" t="s">
        <v>1682</v>
      </c>
      <c r="D654" s="25" t="s">
        <v>1683</v>
      </c>
      <c r="E654" s="25" t="s">
        <v>14</v>
      </c>
      <c r="F654" s="26"/>
      <c r="G654" s="26">
        <v>45938.688194444447</v>
      </c>
      <c r="H654" s="25">
        <v>775075</v>
      </c>
      <c r="I654" s="25" t="s">
        <v>1684</v>
      </c>
      <c r="J654" s="25" t="s">
        <v>32</v>
      </c>
      <c r="K654" s="25">
        <v>0</v>
      </c>
      <c r="L654" s="25" t="s">
        <v>1732</v>
      </c>
      <c r="M654" s="9" t="str" cm="1">
        <f t="array" ref="M654">_xlfn.LET(_xlpm.Major,I654,_xlpm.CleanMajor,TRIM(SUBSTITUTE(SUBSTITUTE(SUBSTITUTE(SUBSTITUTE(SUBSTITUTE(SUBSTITUTE(_xlpm.Major,"Indstrl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655" spans="1:13" hidden="1" x14ac:dyDescent="0.75">
      <c r="A655" s="22">
        <v>79399189</v>
      </c>
      <c r="B655" s="18" t="s">
        <v>1685</v>
      </c>
      <c r="C655" s="18" t="s">
        <v>368</v>
      </c>
      <c r="D655" s="18" t="s">
        <v>1686</v>
      </c>
      <c r="E655" s="18" t="s">
        <v>14</v>
      </c>
      <c r="F655" s="23"/>
      <c r="G655" s="23">
        <v>45938.690972222219</v>
      </c>
      <c r="H655" s="18">
        <v>795561</v>
      </c>
      <c r="I655" s="18" t="s">
        <v>206</v>
      </c>
      <c r="J655" s="18" t="s">
        <v>50</v>
      </c>
      <c r="K655" s="18">
        <v>0</v>
      </c>
      <c r="L655" s="18" t="s">
        <v>1732</v>
      </c>
      <c r="M655" s="9" t="str" cm="1">
        <f t="array" ref="M655">_xlfn.LET(_xlpm.Major,I655,_xlpm.CleanMajor,TRIM(SUBSTITUTE(SUBSTITUTE(SUBSTITUTE(SUBSTITUTE(SUBSTITUTE(SUBSTITUTE(_xlpm.Major,"Indstrl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56" spans="1:13" hidden="1" x14ac:dyDescent="0.75">
      <c r="A656" s="24">
        <v>79399344</v>
      </c>
      <c r="B656" s="25" t="s">
        <v>392</v>
      </c>
      <c r="C656" s="25" t="s">
        <v>191</v>
      </c>
      <c r="D656" s="25" t="s">
        <v>1687</v>
      </c>
      <c r="E656" s="25" t="s">
        <v>14</v>
      </c>
      <c r="F656" s="26"/>
      <c r="G656" s="26">
        <v>45938.695138888892</v>
      </c>
      <c r="H656" s="25">
        <v>760678</v>
      </c>
      <c r="I656" s="25" t="s">
        <v>206</v>
      </c>
      <c r="J656" s="25" t="s">
        <v>32</v>
      </c>
      <c r="K656" s="25">
        <v>0</v>
      </c>
      <c r="L656" s="25" t="s">
        <v>1732</v>
      </c>
      <c r="M656" s="9" t="str" cm="1">
        <f t="array" ref="M656">_xlfn.LET(_xlpm.Major,I656,_xlpm.CleanMajor,TRIM(SUBSTITUTE(SUBSTITUTE(SUBSTITUTE(SUBSTITUTE(SUBSTITUTE(SUBSTITUTE(_xlpm.Major,"Indstrl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57" spans="1:13" hidden="1" x14ac:dyDescent="0.75">
      <c r="A657" s="22">
        <v>79399372</v>
      </c>
      <c r="B657" s="18" t="s">
        <v>187</v>
      </c>
      <c r="C657" s="18" t="s">
        <v>1688</v>
      </c>
      <c r="D657" s="18" t="s">
        <v>1689</v>
      </c>
      <c r="E657" s="18" t="s">
        <v>14</v>
      </c>
      <c r="F657" s="23"/>
      <c r="G657" s="23">
        <v>45938.695833333331</v>
      </c>
      <c r="H657" s="18">
        <v>792491</v>
      </c>
      <c r="I657" s="18" t="s">
        <v>716</v>
      </c>
      <c r="J657" s="18" t="s">
        <v>32</v>
      </c>
      <c r="K657" s="18">
        <v>0</v>
      </c>
      <c r="L657" s="18" t="s">
        <v>1732</v>
      </c>
      <c r="M657" s="9" t="str" cm="1">
        <f t="array" ref="M657">_xlfn.LET(_xlpm.Major,I657,_xlpm.CleanMajor,TRIM(SUBSTITUTE(SUBSTITUTE(SUBSTITUTE(SUBSTITUTE(SUBSTITUTE(SUBSTITUTE(_xlpm.Major,"Indstrl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58" spans="1:13" hidden="1" x14ac:dyDescent="0.75">
      <c r="A658" s="24">
        <v>79399488</v>
      </c>
      <c r="B658" s="25" t="s">
        <v>376</v>
      </c>
      <c r="C658" s="25" t="s">
        <v>993</v>
      </c>
      <c r="D658" s="25" t="s">
        <v>1690</v>
      </c>
      <c r="E658" s="25" t="s">
        <v>14</v>
      </c>
      <c r="F658" s="26"/>
      <c r="G658" s="26">
        <v>45938.697916666664</v>
      </c>
      <c r="H658" s="25">
        <v>789648</v>
      </c>
      <c r="I658" s="25" t="s">
        <v>566</v>
      </c>
      <c r="J658" s="25" t="s">
        <v>50</v>
      </c>
      <c r="K658" s="25">
        <v>0</v>
      </c>
      <c r="L658" s="25" t="s">
        <v>1732</v>
      </c>
      <c r="M658" s="9" t="str" cm="1">
        <f t="array" ref="M658">_xlfn.LET(_xlpm.Major,I658,_xlpm.CleanMajor,TRIM(SUBSTITUTE(SUBSTITUTE(SUBSTITUTE(SUBSTITUTE(SUBSTITUTE(SUBSTITUTE(_xlpm.Major,"Indstrl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659" spans="1:13" hidden="1" x14ac:dyDescent="0.75">
      <c r="A659" s="22">
        <v>79399493</v>
      </c>
      <c r="B659" s="18" t="s">
        <v>116</v>
      </c>
      <c r="C659" s="18" t="s">
        <v>1691</v>
      </c>
      <c r="D659" s="18" t="s">
        <v>1692</v>
      </c>
      <c r="E659" s="18" t="s">
        <v>14</v>
      </c>
      <c r="F659" s="23"/>
      <c r="G659" s="23">
        <v>45938.697916666664</v>
      </c>
      <c r="H659" s="18">
        <v>789640</v>
      </c>
      <c r="I659" s="18" t="s">
        <v>206</v>
      </c>
      <c r="J659" s="18" t="s">
        <v>50</v>
      </c>
      <c r="K659" s="18">
        <v>0</v>
      </c>
      <c r="L659" s="18" t="s">
        <v>1732</v>
      </c>
      <c r="M659" s="9" t="str" cm="1">
        <f t="array" ref="M659">_xlfn.LET(_xlpm.Major,I659,_xlpm.CleanMajor,TRIM(SUBSTITUTE(SUBSTITUTE(SUBSTITUTE(SUBSTITUTE(SUBSTITUTE(SUBSTITUTE(_xlpm.Major,"Indstrl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60" spans="1:13" hidden="1" x14ac:dyDescent="0.75">
      <c r="A660" s="24">
        <v>79399536</v>
      </c>
      <c r="B660" s="25" t="s">
        <v>507</v>
      </c>
      <c r="C660" s="25" t="s">
        <v>1693</v>
      </c>
      <c r="D660" s="25" t="s">
        <v>1694</v>
      </c>
      <c r="E660" s="25" t="s">
        <v>14</v>
      </c>
      <c r="F660" s="26"/>
      <c r="G660" s="26">
        <v>45938.699305555558</v>
      </c>
      <c r="H660" s="25">
        <v>787580</v>
      </c>
      <c r="I660" s="25" t="s">
        <v>206</v>
      </c>
      <c r="J660" s="25" t="s">
        <v>50</v>
      </c>
      <c r="K660" s="25">
        <v>0</v>
      </c>
      <c r="L660" s="25" t="s">
        <v>1732</v>
      </c>
      <c r="M660" s="9" t="str" cm="1">
        <f t="array" ref="M660">_xlfn.LET(_xlpm.Major,I660,_xlpm.CleanMajor,TRIM(SUBSTITUTE(SUBSTITUTE(SUBSTITUTE(SUBSTITUTE(SUBSTITUTE(SUBSTITUTE(_xlpm.Major,"Indstrl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61" spans="1:13" hidden="1" x14ac:dyDescent="0.75">
      <c r="A661" s="22">
        <v>79399667</v>
      </c>
      <c r="B661" s="18" t="s">
        <v>1695</v>
      </c>
      <c r="C661" s="18" t="s">
        <v>1696</v>
      </c>
      <c r="D661" s="18" t="s">
        <v>1697</v>
      </c>
      <c r="E661" s="18" t="s">
        <v>14</v>
      </c>
      <c r="F661" s="23"/>
      <c r="G661" s="23">
        <v>45938.702777777777</v>
      </c>
      <c r="H661" s="18">
        <v>785527</v>
      </c>
      <c r="I661" s="18" t="s">
        <v>206</v>
      </c>
      <c r="J661" s="18" t="s">
        <v>50</v>
      </c>
      <c r="K661" s="18">
        <v>0</v>
      </c>
      <c r="L661" s="18" t="s">
        <v>1732</v>
      </c>
      <c r="M661" s="9" t="str" cm="1">
        <f t="array" ref="M661">_xlfn.LET(_xlpm.Major,I661,_xlpm.CleanMajor,TRIM(SUBSTITUTE(SUBSTITUTE(SUBSTITUTE(SUBSTITUTE(SUBSTITUTE(SUBSTITUTE(_xlpm.Major,"Indstrl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62" spans="1:13" hidden="1" x14ac:dyDescent="0.75">
      <c r="A662" s="24">
        <v>79399728</v>
      </c>
      <c r="B662" s="25" t="s">
        <v>1698</v>
      </c>
      <c r="C662" s="25" t="s">
        <v>898</v>
      </c>
      <c r="D662" s="25" t="s">
        <v>1699</v>
      </c>
      <c r="E662" s="25" t="s">
        <v>14</v>
      </c>
      <c r="F662" s="26"/>
      <c r="G662" s="26">
        <v>45938.703472222223</v>
      </c>
      <c r="H662" s="25">
        <v>774919</v>
      </c>
      <c r="I662" s="25" t="s">
        <v>1396</v>
      </c>
      <c r="J662" s="25" t="s">
        <v>20</v>
      </c>
      <c r="K662" s="25">
        <v>0</v>
      </c>
      <c r="L662" s="25" t="s">
        <v>1732</v>
      </c>
      <c r="M662" s="9" t="str" cm="1">
        <f t="array" ref="M662">_xlfn.LET(_xlpm.Major,I662,_xlpm.CleanMajor,TRIM(SUBSTITUTE(SUBSTITUTE(SUBSTITUTE(SUBSTITUTE(SUBSTITUTE(SUBSTITUTE(_xlpm.Major,"Indstrl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663" spans="1:13" hidden="1" x14ac:dyDescent="0.75">
      <c r="A663" s="22">
        <v>79399738</v>
      </c>
      <c r="B663" s="18" t="s">
        <v>213</v>
      </c>
      <c r="C663" s="18" t="s">
        <v>1700</v>
      </c>
      <c r="D663" s="18" t="s">
        <v>1701</v>
      </c>
      <c r="E663" s="18" t="s">
        <v>14</v>
      </c>
      <c r="F663" s="23"/>
      <c r="G663" s="23">
        <v>45938.70416666667</v>
      </c>
      <c r="H663" s="18">
        <v>774274</v>
      </c>
      <c r="I663" s="18" t="s">
        <v>763</v>
      </c>
      <c r="J663" s="18" t="s">
        <v>32</v>
      </c>
      <c r="K663" s="18">
        <v>0</v>
      </c>
      <c r="L663" s="18" t="s">
        <v>1732</v>
      </c>
      <c r="M663" s="9" t="str" cm="1">
        <f t="array" ref="M663">_xlfn.LET(_xlpm.Major,I663,_xlpm.CleanMajor,TRIM(SUBSTITUTE(SUBSTITUTE(SUBSTITUTE(SUBSTITUTE(SUBSTITUTE(SUBSTITUTE(_xlpm.Major,"Indstrl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64" spans="1:13" hidden="1" x14ac:dyDescent="0.75">
      <c r="A664" s="24">
        <v>79399760</v>
      </c>
      <c r="B664" s="25" t="s">
        <v>355</v>
      </c>
      <c r="C664" s="25" t="s">
        <v>1499</v>
      </c>
      <c r="D664" s="25" t="s">
        <v>1702</v>
      </c>
      <c r="E664" s="25" t="s">
        <v>14</v>
      </c>
      <c r="F664" s="26"/>
      <c r="G664" s="26">
        <v>45938.70416666667</v>
      </c>
      <c r="H664" s="25">
        <v>766715</v>
      </c>
      <c r="I664" s="25" t="s">
        <v>763</v>
      </c>
      <c r="J664" s="25" t="s">
        <v>32</v>
      </c>
      <c r="K664" s="25">
        <v>0</v>
      </c>
      <c r="L664" s="25" t="s">
        <v>1732</v>
      </c>
      <c r="M664" s="9" t="str" cm="1">
        <f t="array" ref="M664">_xlfn.LET(_xlpm.Major,I664,_xlpm.CleanMajor,TRIM(SUBSTITUTE(SUBSTITUTE(SUBSTITUTE(SUBSTITUTE(SUBSTITUTE(SUBSTITUTE(_xlpm.Major,"Indstrl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65" spans="1:13" hidden="1" x14ac:dyDescent="0.75">
      <c r="A665" s="22">
        <v>79399921</v>
      </c>
      <c r="B665" s="18" t="s">
        <v>1703</v>
      </c>
      <c r="C665" s="18" t="s">
        <v>1704</v>
      </c>
      <c r="D665" s="18" t="s">
        <v>1705</v>
      </c>
      <c r="E665" s="18" t="s">
        <v>14</v>
      </c>
      <c r="F665" s="23"/>
      <c r="G665" s="23">
        <v>45938.706944444442</v>
      </c>
      <c r="H665" s="18">
        <v>779453</v>
      </c>
      <c r="I665" s="18" t="s">
        <v>163</v>
      </c>
      <c r="J665" s="18" t="s">
        <v>50</v>
      </c>
      <c r="K665" s="18">
        <v>0</v>
      </c>
      <c r="L665" s="18" t="s">
        <v>1732</v>
      </c>
      <c r="M665" s="9" t="str" cm="1">
        <f t="array" ref="M665">_xlfn.LET(_xlpm.Major,I665,_xlpm.CleanMajor,TRIM(SUBSTITUTE(SUBSTITUTE(SUBSTITUTE(SUBSTITUTE(SUBSTITUTE(SUBSTITUTE(_xlpm.Major,"Indstrl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66" spans="1:13" hidden="1" x14ac:dyDescent="0.75">
      <c r="A666" s="24">
        <v>79400254</v>
      </c>
      <c r="B666" s="25" t="s">
        <v>1706</v>
      </c>
      <c r="C666" s="25" t="s">
        <v>1483</v>
      </c>
      <c r="D666" s="25" t="s">
        <v>1707</v>
      </c>
      <c r="E666" s="25" t="s">
        <v>14</v>
      </c>
      <c r="F666" s="26"/>
      <c r="G666" s="26">
        <v>45938.713194444441</v>
      </c>
      <c r="H666" s="25">
        <v>789639</v>
      </c>
      <c r="I666" s="25" t="s">
        <v>774</v>
      </c>
      <c r="J666" s="25" t="s">
        <v>50</v>
      </c>
      <c r="K666" s="25">
        <v>0</v>
      </c>
      <c r="L666" s="25" t="s">
        <v>1732</v>
      </c>
      <c r="M666" s="9" t="str" cm="1">
        <f t="array" ref="M666">_xlfn.LET(_xlpm.Major,I666,_xlpm.CleanMajor,TRIM(SUBSTITUTE(SUBSTITUTE(SUBSTITUTE(SUBSTITUTE(SUBSTITUTE(SUBSTITUTE(_xlpm.Major,"Indstrl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67" spans="1:13" hidden="1" x14ac:dyDescent="0.75">
      <c r="A667" s="22">
        <v>79400292</v>
      </c>
      <c r="B667" s="18" t="s">
        <v>1708</v>
      </c>
      <c r="C667" s="18" t="s">
        <v>633</v>
      </c>
      <c r="D667" s="18" t="s">
        <v>1709</v>
      </c>
      <c r="E667" s="18" t="s">
        <v>14</v>
      </c>
      <c r="F667" s="23"/>
      <c r="G667" s="23">
        <v>45938.713194444441</v>
      </c>
      <c r="H667" s="18">
        <v>790831</v>
      </c>
      <c r="I667" s="18" t="s">
        <v>163</v>
      </c>
      <c r="J667" s="18" t="s">
        <v>126</v>
      </c>
      <c r="K667" s="18">
        <v>0</v>
      </c>
      <c r="L667" s="18" t="s">
        <v>1732</v>
      </c>
      <c r="M667" s="9" t="str" cm="1">
        <f t="array" ref="M667">_xlfn.LET(_xlpm.Major,I667,_xlpm.CleanMajor,TRIM(SUBSTITUTE(SUBSTITUTE(SUBSTITUTE(SUBSTITUTE(SUBSTITUTE(SUBSTITUTE(_xlpm.Major,"Indstrl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68" spans="1:13" hidden="1" x14ac:dyDescent="0.75">
      <c r="A668" s="24">
        <v>79400309</v>
      </c>
      <c r="B668" s="25" t="s">
        <v>1172</v>
      </c>
      <c r="C668" s="25" t="s">
        <v>1710</v>
      </c>
      <c r="D668" s="25" t="s">
        <v>1711</v>
      </c>
      <c r="E668" s="25" t="s">
        <v>14</v>
      </c>
      <c r="F668" s="26"/>
      <c r="G668" s="26">
        <v>45938.713888888888</v>
      </c>
      <c r="H668" s="25">
        <v>759852</v>
      </c>
      <c r="I668" s="25" t="s">
        <v>1712</v>
      </c>
      <c r="J668" s="25" t="s">
        <v>32</v>
      </c>
      <c r="K668" s="25">
        <v>0</v>
      </c>
      <c r="L668" s="25" t="s">
        <v>1732</v>
      </c>
      <c r="M668" s="9" t="str" cm="1">
        <f t="array" ref="M668">_xlfn.LET(_xlpm.Major,I668,_xlpm.CleanMajor,TRIM(SUBSTITUTE(SUBSTITUTE(SUBSTITUTE(SUBSTITUTE(SUBSTITUTE(SUBSTITUTE(_xlpm.Major,"Indstrl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669" spans="1:13" hidden="1" x14ac:dyDescent="0.75">
      <c r="A669" s="22">
        <v>79400325</v>
      </c>
      <c r="B669" s="18" t="s">
        <v>1375</v>
      </c>
      <c r="C669" s="18" t="s">
        <v>1713</v>
      </c>
      <c r="D669" s="18" t="s">
        <v>1714</v>
      </c>
      <c r="E669" s="18" t="s">
        <v>14</v>
      </c>
      <c r="F669" s="23"/>
      <c r="G669" s="23">
        <v>45938.713888888888</v>
      </c>
      <c r="H669" s="18">
        <v>800348</v>
      </c>
      <c r="I669" s="18" t="s">
        <v>163</v>
      </c>
      <c r="J669" s="18" t="s">
        <v>50</v>
      </c>
      <c r="K669" s="18">
        <v>0</v>
      </c>
      <c r="L669" s="18" t="s">
        <v>1732</v>
      </c>
      <c r="M669" s="9" t="str" cm="1">
        <f t="array" ref="M669">_xlfn.LET(_xlpm.Major,I669,_xlpm.CleanMajor,TRIM(SUBSTITUTE(SUBSTITUTE(SUBSTITUTE(SUBSTITUTE(SUBSTITUTE(SUBSTITUTE(_xlpm.Major,"Indstrl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70" spans="1:13" hidden="1" x14ac:dyDescent="0.75">
      <c r="A670" s="24">
        <v>79400609</v>
      </c>
      <c r="B670" s="25" t="s">
        <v>810</v>
      </c>
      <c r="C670" s="25" t="s">
        <v>1715</v>
      </c>
      <c r="D670" s="25" t="s">
        <v>1716</v>
      </c>
      <c r="E670" s="25" t="s">
        <v>14</v>
      </c>
      <c r="F670" s="26"/>
      <c r="G670" s="26">
        <v>45938.720138888886</v>
      </c>
      <c r="H670" s="25">
        <v>758041</v>
      </c>
      <c r="I670" s="25" t="s">
        <v>1717</v>
      </c>
      <c r="J670" s="25" t="s">
        <v>32</v>
      </c>
      <c r="K670" s="25">
        <v>0</v>
      </c>
      <c r="L670" s="25" t="s">
        <v>1732</v>
      </c>
      <c r="M670" s="9" t="str" cm="1">
        <f t="array" ref="M670">_xlfn.LET(_xlpm.Major,I670,_xlpm.CleanMajor,TRIM(SUBSTITUTE(SUBSTITUTE(SUBSTITUTE(SUBSTITUTE(SUBSTITUTE(SUBSTITUTE(_xlpm.Major,"Indstrl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671" spans="1:13" hidden="1" x14ac:dyDescent="0.75">
      <c r="A671" s="22">
        <v>79400610</v>
      </c>
      <c r="B671" s="18" t="s">
        <v>914</v>
      </c>
      <c r="C671" s="18" t="s">
        <v>1718</v>
      </c>
      <c r="D671" s="18" t="s">
        <v>1719</v>
      </c>
      <c r="E671" s="18" t="s">
        <v>14</v>
      </c>
      <c r="F671" s="23"/>
      <c r="G671" s="23">
        <v>45938.720138888886</v>
      </c>
      <c r="H671" s="18">
        <v>761244</v>
      </c>
      <c r="I671" s="18" t="s">
        <v>763</v>
      </c>
      <c r="J671" s="18" t="s">
        <v>32</v>
      </c>
      <c r="K671" s="18">
        <v>0</v>
      </c>
      <c r="L671" s="18" t="s">
        <v>1732</v>
      </c>
      <c r="M671" s="9" t="str" cm="1">
        <f t="array" ref="M671">_xlfn.LET(_xlpm.Major,I671,_xlpm.CleanMajor,TRIM(SUBSTITUTE(SUBSTITUTE(SUBSTITUTE(SUBSTITUTE(SUBSTITUTE(SUBSTITUTE(_xlpm.Major,"Indstrl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72" spans="1:13" hidden="1" x14ac:dyDescent="0.75">
      <c r="A672" s="24">
        <v>79400670</v>
      </c>
      <c r="B672" s="25" t="s">
        <v>916</v>
      </c>
      <c r="C672" s="25" t="s">
        <v>59</v>
      </c>
      <c r="D672" s="25" t="s">
        <v>1720</v>
      </c>
      <c r="E672" s="25" t="s">
        <v>14</v>
      </c>
      <c r="F672" s="26"/>
      <c r="G672" s="26">
        <v>45938.72152777778</v>
      </c>
      <c r="H672" s="25">
        <v>758479</v>
      </c>
      <c r="I672" s="25" t="s">
        <v>1721</v>
      </c>
      <c r="J672" s="25" t="s">
        <v>20</v>
      </c>
      <c r="K672" s="25">
        <v>0</v>
      </c>
      <c r="L672" s="25" t="s">
        <v>1732</v>
      </c>
      <c r="M672" s="9" t="str" cm="1">
        <f t="array" ref="M672">_xlfn.LET(_xlpm.Major,I672,_xlpm.CleanMajor,TRIM(SUBSTITUTE(SUBSTITUTE(SUBSTITUTE(SUBSTITUTE(SUBSTITUTE(SUBSTITUTE(_xlpm.Major,"Indstrl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673" spans="1:13" hidden="1" x14ac:dyDescent="0.75">
      <c r="A673" s="22">
        <v>79400732</v>
      </c>
      <c r="B673" s="18" t="s">
        <v>289</v>
      </c>
      <c r="C673" s="18" t="s">
        <v>170</v>
      </c>
      <c r="D673" s="18" t="s">
        <v>1722</v>
      </c>
      <c r="E673" s="18" t="s">
        <v>14</v>
      </c>
      <c r="F673" s="23"/>
      <c r="G673" s="23">
        <v>45938.722916666666</v>
      </c>
      <c r="H673" s="18">
        <v>785387</v>
      </c>
      <c r="I673" s="18" t="s">
        <v>163</v>
      </c>
      <c r="J673" s="18" t="s">
        <v>20</v>
      </c>
      <c r="K673" s="18">
        <v>0</v>
      </c>
      <c r="L673" s="18" t="s">
        <v>1732</v>
      </c>
      <c r="M673" s="9" t="str" cm="1">
        <f t="array" ref="M673">_xlfn.LET(_xlpm.Major,I673,_xlpm.CleanMajor,TRIM(SUBSTITUTE(SUBSTITUTE(SUBSTITUTE(SUBSTITUTE(SUBSTITUTE(SUBSTITUTE(_xlpm.Major,"Indstrl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74" spans="1:13" hidden="1" x14ac:dyDescent="0.75">
      <c r="A674" s="24">
        <v>79400738</v>
      </c>
      <c r="B674" s="25" t="s">
        <v>1723</v>
      </c>
      <c r="C674" s="25" t="s">
        <v>1724</v>
      </c>
      <c r="D674" s="25" t="s">
        <v>1725</v>
      </c>
      <c r="E674" s="25" t="s">
        <v>14</v>
      </c>
      <c r="F674" s="26"/>
      <c r="G674" s="26">
        <v>45938.722916666666</v>
      </c>
      <c r="H674" s="25">
        <v>784895</v>
      </c>
      <c r="I674" s="25" t="s">
        <v>828</v>
      </c>
      <c r="J674" s="25" t="s">
        <v>50</v>
      </c>
      <c r="K674" s="25">
        <v>0</v>
      </c>
      <c r="L674" s="25" t="s">
        <v>1732</v>
      </c>
      <c r="M674" s="9" t="str" cm="1">
        <f t="array" ref="M674">_xlfn.LET(_xlpm.Major,I674,_xlpm.CleanMajor,TRIM(SUBSTITUTE(SUBSTITUTE(SUBSTITUTE(SUBSTITUTE(SUBSTITUTE(SUBSTITUTE(_xlpm.Major,"Indstrl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75" spans="1:13" hidden="1" x14ac:dyDescent="0.75">
      <c r="A675" s="22">
        <v>79400790</v>
      </c>
      <c r="B675" s="18" t="s">
        <v>1160</v>
      </c>
      <c r="C675" s="18" t="s">
        <v>1726</v>
      </c>
      <c r="D675" s="18" t="s">
        <v>1727</v>
      </c>
      <c r="E675" s="18" t="s">
        <v>14</v>
      </c>
      <c r="F675" s="23"/>
      <c r="G675" s="23">
        <v>45938.724305555559</v>
      </c>
      <c r="H675" s="18">
        <v>808828</v>
      </c>
      <c r="I675" s="18" t="s">
        <v>774</v>
      </c>
      <c r="J675" s="18" t="s">
        <v>126</v>
      </c>
      <c r="K675" s="18">
        <v>0</v>
      </c>
      <c r="L675" s="18" t="s">
        <v>1732</v>
      </c>
      <c r="M675" s="9" t="str" cm="1">
        <f t="array" ref="M675">_xlfn.LET(_xlpm.Major,I675,_xlpm.CleanMajor,TRIM(SUBSTITUTE(SUBSTITUTE(SUBSTITUTE(SUBSTITUTE(SUBSTITUTE(SUBSTITUTE(_xlpm.Major,"Indstrl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76" spans="1:13" hidden="1" x14ac:dyDescent="0.75">
      <c r="A676" s="24">
        <v>79400829</v>
      </c>
      <c r="B676" s="25" t="s">
        <v>484</v>
      </c>
      <c r="C676" s="25" t="s">
        <v>1728</v>
      </c>
      <c r="D676" s="25" t="s">
        <v>1729</v>
      </c>
      <c r="E676" s="25" t="s">
        <v>14</v>
      </c>
      <c r="F676" s="26"/>
      <c r="G676" s="26">
        <v>45938.725694444445</v>
      </c>
      <c r="H676" s="25">
        <v>756368</v>
      </c>
      <c r="I676" s="25" t="s">
        <v>763</v>
      </c>
      <c r="J676" s="25" t="s">
        <v>20</v>
      </c>
      <c r="K676" s="25">
        <v>0</v>
      </c>
      <c r="L676" s="25" t="s">
        <v>1732</v>
      </c>
      <c r="M676" s="9" t="str" cm="1">
        <f t="array" ref="M676">_xlfn.LET(_xlpm.Major,I676,_xlpm.CleanMajor,TRIM(SUBSTITUTE(SUBSTITUTE(SUBSTITUTE(SUBSTITUTE(SUBSTITUTE(SUBSTITUTE(_xlpm.Major,"Indstrl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77" spans="1:13" hidden="1" x14ac:dyDescent="0.75">
      <c r="A677" s="22">
        <v>79401179</v>
      </c>
      <c r="B677" s="18" t="s">
        <v>148</v>
      </c>
      <c r="C677" s="18" t="s">
        <v>1730</v>
      </c>
      <c r="D677" s="18" t="s">
        <v>1731</v>
      </c>
      <c r="E677" s="18" t="s">
        <v>14</v>
      </c>
      <c r="F677" s="23"/>
      <c r="G677" s="23">
        <v>45938.73333333333</v>
      </c>
      <c r="H677" s="18">
        <v>785700</v>
      </c>
      <c r="I677" s="18" t="s">
        <v>206</v>
      </c>
      <c r="J677" s="18" t="s">
        <v>50</v>
      </c>
      <c r="K677" s="18">
        <v>0</v>
      </c>
      <c r="L677" s="18" t="s">
        <v>1732</v>
      </c>
      <c r="M677" s="9" t="str" cm="1">
        <f t="array" ref="M677">_xlfn.LET(_xlpm.Major,I677,_xlpm.CleanMajor,TRIM(SUBSTITUTE(SUBSTITUTE(SUBSTITUTE(SUBSTITUTE(SUBSTITUTE(SUBSTITUTE(_xlpm.Major,"Indstrl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78" spans="1:13" hidden="1" x14ac:dyDescent="0.75">
      <c r="A678" s="8">
        <v>77400004</v>
      </c>
      <c r="B678" s="9" t="s">
        <v>1733</v>
      </c>
      <c r="C678" s="9" t="s">
        <v>1734</v>
      </c>
      <c r="D678" s="9" t="s">
        <v>1735</v>
      </c>
      <c r="E678" s="9" t="s">
        <v>14</v>
      </c>
      <c r="F678" s="10">
        <v>45902.469444444447</v>
      </c>
      <c r="G678" s="10">
        <v>45974.576388888891</v>
      </c>
      <c r="H678" s="9">
        <v>769540</v>
      </c>
      <c r="I678" s="9" t="s">
        <v>1167</v>
      </c>
      <c r="J678" s="9" t="s">
        <v>32</v>
      </c>
      <c r="K678" s="9">
        <v>0</v>
      </c>
      <c r="L678" s="11" t="s">
        <v>2139</v>
      </c>
      <c r="M678" s="9" t="str" cm="1">
        <f t="array" ref="M678">_xlfn.LET(_xlpm.Major,I678,_xlpm.CleanMajor,TRIM(SUBSTITUTE(SUBSTITUTE(SUBSTITUTE(SUBSTITUTE(SUBSTITUTE(SUBSTITUTE(_xlpm.Major,"Indstrl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679" spans="1:13" x14ac:dyDescent="0.75">
      <c r="A679" s="12">
        <v>77400090</v>
      </c>
      <c r="B679" s="13" t="s">
        <v>1736</v>
      </c>
      <c r="C679" s="13" t="s">
        <v>1737</v>
      </c>
      <c r="D679" s="13" t="s">
        <v>1738</v>
      </c>
      <c r="E679" s="13" t="s">
        <v>14</v>
      </c>
      <c r="F679" s="14">
        <v>45902.470138888886</v>
      </c>
      <c r="G679" s="14"/>
      <c r="H679" s="13">
        <v>720439</v>
      </c>
      <c r="I679" s="13" t="s">
        <v>1167</v>
      </c>
      <c r="J679" s="13" t="s">
        <v>32</v>
      </c>
      <c r="K679" s="13">
        <v>0</v>
      </c>
      <c r="L679" s="15" t="s">
        <v>2139</v>
      </c>
      <c r="M679" s="9" t="str" cm="1">
        <f t="array" ref="M679">_xlfn.LET(_xlpm.Major,I679,_xlpm.CleanMajor,TRIM(SUBSTITUTE(SUBSTITUTE(SUBSTITUTE(SUBSTITUTE(SUBSTITUTE(SUBSTITUTE(_xlpm.Major,"Indstrl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680" spans="1:13" x14ac:dyDescent="0.75">
      <c r="A680" s="8">
        <v>77400143</v>
      </c>
      <c r="B680" s="9" t="s">
        <v>1552</v>
      </c>
      <c r="C680" s="9" t="s">
        <v>368</v>
      </c>
      <c r="D680" s="9" t="s">
        <v>1739</v>
      </c>
      <c r="E680" s="9" t="s">
        <v>14</v>
      </c>
      <c r="F680" s="10">
        <v>45902.470138888886</v>
      </c>
      <c r="G680" s="10"/>
      <c r="H680" s="9">
        <v>767375</v>
      </c>
      <c r="I680" s="9" t="s">
        <v>1167</v>
      </c>
      <c r="J680" s="9" t="s">
        <v>32</v>
      </c>
      <c r="K680" s="9">
        <v>0</v>
      </c>
      <c r="L680" s="11" t="s">
        <v>2139</v>
      </c>
      <c r="M680" s="9" t="str" cm="1">
        <f t="array" ref="M680">_xlfn.LET(_xlpm.Major,I680,_xlpm.CleanMajor,TRIM(SUBSTITUTE(SUBSTITUTE(SUBSTITUTE(SUBSTITUTE(SUBSTITUTE(SUBSTITUTE(_xlpm.Major,"Indstrl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681" spans="1:13" x14ac:dyDescent="0.75">
      <c r="A681" s="12">
        <v>77400478</v>
      </c>
      <c r="B681" s="13" t="s">
        <v>1740</v>
      </c>
      <c r="C681" s="13" t="s">
        <v>1741</v>
      </c>
      <c r="D681" s="13" t="s">
        <v>1742</v>
      </c>
      <c r="E681" s="13" t="s">
        <v>14</v>
      </c>
      <c r="F681" s="14">
        <v>45902.472222222219</v>
      </c>
      <c r="G681" s="14"/>
      <c r="H681" s="13">
        <v>736608</v>
      </c>
      <c r="I681" s="13" t="s">
        <v>1167</v>
      </c>
      <c r="J681" s="13" t="s">
        <v>32</v>
      </c>
      <c r="K681" s="13">
        <v>0</v>
      </c>
      <c r="L681" s="15" t="s">
        <v>2139</v>
      </c>
      <c r="M681" s="9" t="str" cm="1">
        <f t="array" ref="M681">_xlfn.LET(_xlpm.Major,I681,_xlpm.CleanMajor,TRIM(SUBSTITUTE(SUBSTITUTE(SUBSTITUTE(SUBSTITUTE(SUBSTITUTE(SUBSTITUTE(_xlpm.Major,"Indstrl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682" spans="1:13" x14ac:dyDescent="0.75">
      <c r="A682" s="8">
        <v>77400614</v>
      </c>
      <c r="B682" s="9" t="s">
        <v>986</v>
      </c>
      <c r="C682" s="9" t="s">
        <v>1743</v>
      </c>
      <c r="D682" s="9" t="s">
        <v>1744</v>
      </c>
      <c r="E682" s="9" t="s">
        <v>14</v>
      </c>
      <c r="F682" s="10">
        <v>45902.472222222219</v>
      </c>
      <c r="G682" s="10"/>
      <c r="H682" s="9">
        <v>734959</v>
      </c>
      <c r="I682" s="9" t="s">
        <v>1167</v>
      </c>
      <c r="J682" s="9" t="s">
        <v>32</v>
      </c>
      <c r="K682" s="9">
        <v>0</v>
      </c>
      <c r="L682" s="11" t="s">
        <v>2139</v>
      </c>
      <c r="M682" s="9" t="str" cm="1">
        <f t="array" ref="M682">_xlfn.LET(_xlpm.Major,I682,_xlpm.CleanMajor,TRIM(SUBSTITUTE(SUBSTITUTE(SUBSTITUTE(SUBSTITUTE(SUBSTITUTE(SUBSTITUTE(_xlpm.Major,"Indstrl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683" spans="1:13" x14ac:dyDescent="0.75">
      <c r="A683" s="12">
        <v>77400802</v>
      </c>
      <c r="B683" s="13" t="s">
        <v>21</v>
      </c>
      <c r="C683" s="13" t="s">
        <v>608</v>
      </c>
      <c r="D683" s="13" t="s">
        <v>1745</v>
      </c>
      <c r="E683" s="13" t="s">
        <v>14</v>
      </c>
      <c r="F683" s="14">
        <v>45902.472916666666</v>
      </c>
      <c r="G683" s="14"/>
      <c r="H683" s="13">
        <v>744728</v>
      </c>
      <c r="I683" s="13" t="s">
        <v>1167</v>
      </c>
      <c r="J683" s="13" t="s">
        <v>32</v>
      </c>
      <c r="K683" s="13">
        <v>0</v>
      </c>
      <c r="L683" s="15" t="s">
        <v>2139</v>
      </c>
      <c r="M683" s="9" t="str" cm="1">
        <f t="array" ref="M683">_xlfn.LET(_xlpm.Major,I683,_xlpm.CleanMajor,TRIM(SUBSTITUTE(SUBSTITUTE(SUBSTITUTE(SUBSTITUTE(SUBSTITUTE(SUBSTITUTE(_xlpm.Major,"Indstrl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684" spans="1:13" x14ac:dyDescent="0.75">
      <c r="A684" s="8">
        <v>77508958</v>
      </c>
      <c r="B684" s="9" t="s">
        <v>25</v>
      </c>
      <c r="C684" s="9" t="s">
        <v>26</v>
      </c>
      <c r="D684" s="9" t="s">
        <v>27</v>
      </c>
      <c r="E684" s="9" t="s">
        <v>14</v>
      </c>
      <c r="F684" s="10">
        <v>45903.547222222223</v>
      </c>
      <c r="G684" s="10"/>
      <c r="H684" s="9">
        <v>737582</v>
      </c>
      <c r="I684" s="9" t="s">
        <v>28</v>
      </c>
      <c r="J684" s="9" t="s">
        <v>16</v>
      </c>
      <c r="K684" s="9">
        <v>0</v>
      </c>
      <c r="L684" s="11" t="s">
        <v>2139</v>
      </c>
      <c r="M684" s="9" t="str" cm="1">
        <f t="array" ref="M684">_xlfn.LET(_xlpm.Major,I684,_xlpm.CleanMajor,TRIM(SUBSTITUTE(SUBSTITUTE(SUBSTITUTE(SUBSTITUTE(SUBSTITUTE(SUBSTITUTE(_xlpm.Major,"Indstrl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685" spans="1:13" hidden="1" x14ac:dyDescent="0.75">
      <c r="A685" s="12">
        <v>77520926</v>
      </c>
      <c r="B685" s="13" t="s">
        <v>1644</v>
      </c>
      <c r="C685" s="13" t="s">
        <v>1645</v>
      </c>
      <c r="D685" s="13" t="s">
        <v>1646</v>
      </c>
      <c r="E685" s="13" t="s">
        <v>14</v>
      </c>
      <c r="F685" s="14">
        <v>45903.611805555556</v>
      </c>
      <c r="G685" s="14">
        <v>45974.543749999997</v>
      </c>
      <c r="H685" s="13">
        <v>789885</v>
      </c>
      <c r="I685" s="13" t="s">
        <v>534</v>
      </c>
      <c r="J685" s="13" t="s">
        <v>50</v>
      </c>
      <c r="K685" s="13">
        <v>0</v>
      </c>
      <c r="L685" s="15" t="s">
        <v>2139</v>
      </c>
      <c r="M685" s="9" t="str" cm="1">
        <f t="array" ref="M685">_xlfn.LET(_xlpm.Major,I685,_xlpm.CleanMajor,TRIM(SUBSTITUTE(SUBSTITUTE(SUBSTITUTE(SUBSTITUTE(SUBSTITUTE(SUBSTITUTE(_xlpm.Major,"Indstrl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686" spans="1:13" x14ac:dyDescent="0.75">
      <c r="A686" s="8">
        <v>77524190</v>
      </c>
      <c r="B686" s="9" t="s">
        <v>832</v>
      </c>
      <c r="C686" s="9" t="s">
        <v>219</v>
      </c>
      <c r="D686" s="9" t="s">
        <v>833</v>
      </c>
      <c r="E686" s="9" t="s">
        <v>14</v>
      </c>
      <c r="F686" s="10">
        <v>45903.634027777778</v>
      </c>
      <c r="G686" s="10"/>
      <c r="H686" s="9">
        <v>776816</v>
      </c>
      <c r="I686" s="9" t="s">
        <v>809</v>
      </c>
      <c r="J686" s="9" t="s">
        <v>20</v>
      </c>
      <c r="K686" s="9">
        <v>0</v>
      </c>
      <c r="L686" s="11" t="s">
        <v>2139</v>
      </c>
      <c r="M686" s="9" t="str" cm="1">
        <f t="array" ref="M686">_xlfn.LET(_xlpm.Major,I686,_xlpm.CleanMajor,TRIM(SUBSTITUTE(SUBSTITUTE(SUBSTITUTE(SUBSTITUTE(SUBSTITUTE(SUBSTITUTE(_xlpm.Major,"Indstrl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87" spans="1:13" x14ac:dyDescent="0.75">
      <c r="A687" s="12">
        <v>77524244</v>
      </c>
      <c r="B687" s="13" t="s">
        <v>161</v>
      </c>
      <c r="C687" s="13" t="s">
        <v>889</v>
      </c>
      <c r="D687" s="13" t="s">
        <v>890</v>
      </c>
      <c r="E687" s="13" t="s">
        <v>14</v>
      </c>
      <c r="F687" s="14">
        <v>45903.634722222225</v>
      </c>
      <c r="G687" s="14"/>
      <c r="H687" s="13">
        <v>771844</v>
      </c>
      <c r="I687" s="13" t="s">
        <v>566</v>
      </c>
      <c r="J687" s="13" t="s">
        <v>32</v>
      </c>
      <c r="K687" s="13">
        <v>0</v>
      </c>
      <c r="L687" s="15" t="s">
        <v>2139</v>
      </c>
      <c r="M687" s="9" t="str" cm="1">
        <f t="array" ref="M687">_xlfn.LET(_xlpm.Major,I687,_xlpm.CleanMajor,TRIM(SUBSTITUTE(SUBSTITUTE(SUBSTITUTE(SUBSTITUTE(SUBSTITUTE(SUBSTITUTE(_xlpm.Major,"Indstrl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688" spans="1:13" x14ac:dyDescent="0.75">
      <c r="A688" s="8">
        <v>77524251</v>
      </c>
      <c r="B688" s="9" t="s">
        <v>775</v>
      </c>
      <c r="C688" s="9" t="s">
        <v>776</v>
      </c>
      <c r="D688" s="9" t="s">
        <v>777</v>
      </c>
      <c r="E688" s="9" t="s">
        <v>14</v>
      </c>
      <c r="F688" s="10">
        <v>45903.634722222225</v>
      </c>
      <c r="G688" s="10"/>
      <c r="H688" s="9">
        <v>774117</v>
      </c>
      <c r="I688" s="9" t="s">
        <v>163</v>
      </c>
      <c r="J688" s="9" t="s">
        <v>20</v>
      </c>
      <c r="K688" s="9">
        <v>0</v>
      </c>
      <c r="L688" s="11" t="s">
        <v>2139</v>
      </c>
      <c r="M688" s="9" t="str" cm="1">
        <f t="array" ref="M688">_xlfn.LET(_xlpm.Major,I688,_xlpm.CleanMajor,TRIM(SUBSTITUTE(SUBSTITUTE(SUBSTITUTE(SUBSTITUTE(SUBSTITUTE(SUBSTITUTE(_xlpm.Major,"Indstrl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89" spans="1:13" x14ac:dyDescent="0.75">
      <c r="A689" s="12">
        <v>77524258</v>
      </c>
      <c r="B689" s="13" t="s">
        <v>867</v>
      </c>
      <c r="C689" s="13" t="s">
        <v>868</v>
      </c>
      <c r="D689" s="13" t="s">
        <v>869</v>
      </c>
      <c r="E689" s="13" t="s">
        <v>14</v>
      </c>
      <c r="F689" s="14">
        <v>45903.634722222225</v>
      </c>
      <c r="G689" s="14"/>
      <c r="H689" s="13">
        <v>777376</v>
      </c>
      <c r="I689" s="13" t="s">
        <v>163</v>
      </c>
      <c r="J689" s="13" t="s">
        <v>20</v>
      </c>
      <c r="K689" s="13">
        <v>0</v>
      </c>
      <c r="L689" s="15" t="s">
        <v>2139</v>
      </c>
      <c r="M689" s="9" t="str" cm="1">
        <f t="array" ref="M689">_xlfn.LET(_xlpm.Major,I689,_xlpm.CleanMajor,TRIM(SUBSTITUTE(SUBSTITUTE(SUBSTITUTE(SUBSTITUTE(SUBSTITUTE(SUBSTITUTE(_xlpm.Major,"Indstrl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90" spans="1:13" x14ac:dyDescent="0.75">
      <c r="A690" s="8">
        <v>77524261</v>
      </c>
      <c r="B690" s="9" t="s">
        <v>161</v>
      </c>
      <c r="C690" s="9" t="s">
        <v>692</v>
      </c>
      <c r="D690" s="9" t="s">
        <v>693</v>
      </c>
      <c r="E690" s="9" t="s">
        <v>14</v>
      </c>
      <c r="F690" s="10">
        <v>45903.634722222225</v>
      </c>
      <c r="G690" s="10"/>
      <c r="H690" s="9">
        <v>779999</v>
      </c>
      <c r="I690" s="9" t="s">
        <v>206</v>
      </c>
      <c r="J690" s="9" t="s">
        <v>20</v>
      </c>
      <c r="K690" s="9">
        <v>0</v>
      </c>
      <c r="L690" s="11" t="s">
        <v>2139</v>
      </c>
      <c r="M690" s="9" t="str" cm="1">
        <f t="array" ref="M690">_xlfn.LET(_xlpm.Major,I690,_xlpm.CleanMajor,TRIM(SUBSTITUTE(SUBSTITUTE(SUBSTITUTE(SUBSTITUTE(SUBSTITUTE(SUBSTITUTE(_xlpm.Major,"Indstrl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91" spans="1:13" x14ac:dyDescent="0.75">
      <c r="A691" s="12">
        <v>77524264</v>
      </c>
      <c r="B691" s="13" t="s">
        <v>810</v>
      </c>
      <c r="C691" s="13" t="s">
        <v>811</v>
      </c>
      <c r="D691" s="13" t="s">
        <v>812</v>
      </c>
      <c r="E691" s="13" t="s">
        <v>14</v>
      </c>
      <c r="F691" s="14">
        <v>45903.634722222225</v>
      </c>
      <c r="G691" s="14"/>
      <c r="H691" s="13">
        <v>788877</v>
      </c>
      <c r="I691" s="13" t="s">
        <v>763</v>
      </c>
      <c r="J691" s="13" t="s">
        <v>20</v>
      </c>
      <c r="K691" s="13">
        <v>0</v>
      </c>
      <c r="L691" s="15" t="s">
        <v>2139</v>
      </c>
      <c r="M691" s="9" t="str" cm="1">
        <f t="array" ref="M691">_xlfn.LET(_xlpm.Major,I691,_xlpm.CleanMajor,TRIM(SUBSTITUTE(SUBSTITUTE(SUBSTITUTE(SUBSTITUTE(SUBSTITUTE(SUBSTITUTE(_xlpm.Major,"Indstrl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92" spans="1:13" x14ac:dyDescent="0.75">
      <c r="A692" s="8">
        <v>77524267</v>
      </c>
      <c r="B692" s="9" t="s">
        <v>806</v>
      </c>
      <c r="C692" s="9" t="s">
        <v>807</v>
      </c>
      <c r="D692" s="9" t="s">
        <v>808</v>
      </c>
      <c r="E692" s="9" t="s">
        <v>14</v>
      </c>
      <c r="F692" s="10">
        <v>45903.634722222225</v>
      </c>
      <c r="G692" s="10"/>
      <c r="H692" s="9">
        <v>741209</v>
      </c>
      <c r="I692" s="9" t="s">
        <v>809</v>
      </c>
      <c r="J692" s="9" t="s">
        <v>32</v>
      </c>
      <c r="K692" s="9">
        <v>0</v>
      </c>
      <c r="L692" s="11" t="s">
        <v>2139</v>
      </c>
      <c r="M692" s="9" t="str" cm="1">
        <f t="array" ref="M692">_xlfn.LET(_xlpm.Major,I692,_xlpm.CleanMajor,TRIM(SUBSTITUTE(SUBSTITUTE(SUBSTITUTE(SUBSTITUTE(SUBSTITUTE(SUBSTITUTE(_xlpm.Major,"Indstrl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93" spans="1:13" x14ac:dyDescent="0.75">
      <c r="A693" s="12">
        <v>77524274</v>
      </c>
      <c r="B693" s="13" t="s">
        <v>554</v>
      </c>
      <c r="C693" s="13" t="s">
        <v>865</v>
      </c>
      <c r="D693" s="13" t="s">
        <v>866</v>
      </c>
      <c r="E693" s="13" t="s">
        <v>14</v>
      </c>
      <c r="F693" s="14">
        <v>45903.634722222225</v>
      </c>
      <c r="G693" s="14"/>
      <c r="H693" s="13">
        <v>772612</v>
      </c>
      <c r="I693" s="13" t="s">
        <v>163</v>
      </c>
      <c r="J693" s="13" t="s">
        <v>20</v>
      </c>
      <c r="K693" s="13">
        <v>0</v>
      </c>
      <c r="L693" s="15" t="s">
        <v>2139</v>
      </c>
      <c r="M693" s="9" t="str" cm="1">
        <f t="array" ref="M693">_xlfn.LET(_xlpm.Major,I693,_xlpm.CleanMajor,TRIM(SUBSTITUTE(SUBSTITUTE(SUBSTITUTE(SUBSTITUTE(SUBSTITUTE(SUBSTITUTE(_xlpm.Major,"Indstrl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94" spans="1:13" x14ac:dyDescent="0.75">
      <c r="A694" s="8">
        <v>77524294</v>
      </c>
      <c r="B694" s="9" t="s">
        <v>642</v>
      </c>
      <c r="C694" s="9" t="s">
        <v>764</v>
      </c>
      <c r="D694" s="9" t="s">
        <v>765</v>
      </c>
      <c r="E694" s="9" t="s">
        <v>14</v>
      </c>
      <c r="F694" s="10">
        <v>45903.634722222225</v>
      </c>
      <c r="G694" s="10"/>
      <c r="H694" s="9">
        <v>770098</v>
      </c>
      <c r="I694" s="9" t="s">
        <v>163</v>
      </c>
      <c r="J694" s="9" t="s">
        <v>50</v>
      </c>
      <c r="K694" s="9">
        <v>0</v>
      </c>
      <c r="L694" s="11" t="s">
        <v>2139</v>
      </c>
      <c r="M694" s="9" t="str" cm="1">
        <f t="array" ref="M694">_xlfn.LET(_xlpm.Major,I694,_xlpm.CleanMajor,TRIM(SUBSTITUTE(SUBSTITUTE(SUBSTITUTE(SUBSTITUTE(SUBSTITUTE(SUBSTITUTE(_xlpm.Major,"Indstrl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95" spans="1:13" x14ac:dyDescent="0.75">
      <c r="A695" s="12">
        <v>77524295</v>
      </c>
      <c r="B695" s="13" t="s">
        <v>170</v>
      </c>
      <c r="C695" s="13" t="s">
        <v>772</v>
      </c>
      <c r="D695" s="13" t="s">
        <v>773</v>
      </c>
      <c r="E695" s="13" t="s">
        <v>14</v>
      </c>
      <c r="F695" s="14">
        <v>45903.634722222225</v>
      </c>
      <c r="G695" s="14"/>
      <c r="H695" s="13">
        <v>772711</v>
      </c>
      <c r="I695" s="13" t="s">
        <v>774</v>
      </c>
      <c r="J695" s="13" t="s">
        <v>20</v>
      </c>
      <c r="K695" s="13">
        <v>0</v>
      </c>
      <c r="L695" s="15" t="s">
        <v>2139</v>
      </c>
      <c r="M695" s="9" t="str" cm="1">
        <f t="array" ref="M695">_xlfn.LET(_xlpm.Major,I695,_xlpm.CleanMajor,TRIM(SUBSTITUTE(SUBSTITUTE(SUBSTITUTE(SUBSTITUTE(SUBSTITUTE(SUBSTITUTE(_xlpm.Major,"Indstrl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96" spans="1:13" x14ac:dyDescent="0.75">
      <c r="A696" s="8">
        <v>77524373</v>
      </c>
      <c r="B696" s="9" t="s">
        <v>513</v>
      </c>
      <c r="C696" s="9" t="s">
        <v>873</v>
      </c>
      <c r="D696" s="9" t="s">
        <v>874</v>
      </c>
      <c r="E696" s="9" t="s">
        <v>14</v>
      </c>
      <c r="F696" s="10">
        <v>45903.635416666664</v>
      </c>
      <c r="G696" s="10"/>
      <c r="H696" s="9">
        <v>734539</v>
      </c>
      <c r="I696" s="9" t="s">
        <v>206</v>
      </c>
      <c r="J696" s="9" t="s">
        <v>32</v>
      </c>
      <c r="K696" s="9">
        <v>0</v>
      </c>
      <c r="L696" s="11" t="s">
        <v>2139</v>
      </c>
      <c r="M696" s="9" t="str" cm="1">
        <f t="array" ref="M696">_xlfn.LET(_xlpm.Major,I696,_xlpm.CleanMajor,TRIM(SUBSTITUTE(SUBSTITUTE(SUBSTITUTE(SUBSTITUTE(SUBSTITUTE(SUBSTITUTE(_xlpm.Major,"Indstrl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97" spans="1:13" x14ac:dyDescent="0.75">
      <c r="A697" s="12">
        <v>77524415</v>
      </c>
      <c r="B697" s="13" t="s">
        <v>554</v>
      </c>
      <c r="C697" s="13" t="s">
        <v>882</v>
      </c>
      <c r="D697" s="13" t="s">
        <v>883</v>
      </c>
      <c r="E697" s="13" t="s">
        <v>14</v>
      </c>
      <c r="F697" s="14">
        <v>45903.635416666664</v>
      </c>
      <c r="G697" s="14"/>
      <c r="H697" s="13">
        <v>775664</v>
      </c>
      <c r="I697" s="13" t="s">
        <v>206</v>
      </c>
      <c r="J697" s="13" t="s">
        <v>20</v>
      </c>
      <c r="K697" s="13">
        <v>0</v>
      </c>
      <c r="L697" s="15" t="s">
        <v>2139</v>
      </c>
      <c r="M697" s="9" t="str" cm="1">
        <f t="array" ref="M697">_xlfn.LET(_xlpm.Major,I697,_xlpm.CleanMajor,TRIM(SUBSTITUTE(SUBSTITUTE(SUBSTITUTE(SUBSTITUTE(SUBSTITUTE(SUBSTITUTE(_xlpm.Major,"Indstrl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98" spans="1:13" x14ac:dyDescent="0.75">
      <c r="A698" s="8">
        <v>77524418</v>
      </c>
      <c r="B698" s="9" t="s">
        <v>849</v>
      </c>
      <c r="C698" s="9" t="s">
        <v>343</v>
      </c>
      <c r="D698" s="9" t="s">
        <v>850</v>
      </c>
      <c r="E698" s="9" t="s">
        <v>14</v>
      </c>
      <c r="F698" s="10">
        <v>45903.635416666664</v>
      </c>
      <c r="G698" s="10"/>
      <c r="H698" s="9">
        <v>791559</v>
      </c>
      <c r="I698" s="9" t="s">
        <v>828</v>
      </c>
      <c r="J698" s="9" t="s">
        <v>32</v>
      </c>
      <c r="K698" s="9">
        <v>0</v>
      </c>
      <c r="L698" s="11" t="s">
        <v>2139</v>
      </c>
      <c r="M698" s="9" t="str" cm="1">
        <f t="array" ref="M698">_xlfn.LET(_xlpm.Major,I698,_xlpm.CleanMajor,TRIM(SUBSTITUTE(SUBSTITUTE(SUBSTITUTE(SUBSTITUTE(SUBSTITUTE(SUBSTITUTE(_xlpm.Major,"Indstrl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699" spans="1:13" x14ac:dyDescent="0.75">
      <c r="A699" s="12">
        <v>77524496</v>
      </c>
      <c r="B699" s="13" t="s">
        <v>265</v>
      </c>
      <c r="C699" s="13" t="s">
        <v>861</v>
      </c>
      <c r="D699" s="13" t="s">
        <v>862</v>
      </c>
      <c r="E699" s="13" t="s">
        <v>14</v>
      </c>
      <c r="F699" s="14">
        <v>45903.636111111111</v>
      </c>
      <c r="G699" s="14"/>
      <c r="H699" s="13">
        <v>781534</v>
      </c>
      <c r="I699" s="13" t="s">
        <v>774</v>
      </c>
      <c r="J699" s="13" t="s">
        <v>32</v>
      </c>
      <c r="K699" s="13">
        <v>0</v>
      </c>
      <c r="L699" s="15" t="s">
        <v>2139</v>
      </c>
      <c r="M699" s="9" t="str" cm="1">
        <f t="array" ref="M699">_xlfn.LET(_xlpm.Major,I699,_xlpm.CleanMajor,TRIM(SUBSTITUTE(SUBSTITUTE(SUBSTITUTE(SUBSTITUTE(SUBSTITUTE(SUBSTITUTE(_xlpm.Major,"Indstrl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700" spans="1:13" hidden="1" x14ac:dyDescent="0.75">
      <c r="A700" s="8">
        <v>77524602</v>
      </c>
      <c r="B700" s="9" t="s">
        <v>909</v>
      </c>
      <c r="C700" s="9" t="s">
        <v>910</v>
      </c>
      <c r="D700" s="9" t="s">
        <v>911</v>
      </c>
      <c r="E700" s="9" t="s">
        <v>14</v>
      </c>
      <c r="F700" s="10">
        <v>45903.636805555558</v>
      </c>
      <c r="G700" s="10">
        <v>45974.588888888888</v>
      </c>
      <c r="H700" s="9">
        <v>781762</v>
      </c>
      <c r="I700" s="9" t="s">
        <v>809</v>
      </c>
      <c r="J700" s="9" t="s">
        <v>20</v>
      </c>
      <c r="K700" s="9">
        <v>0</v>
      </c>
      <c r="L700" s="11" t="s">
        <v>2139</v>
      </c>
      <c r="M700" s="9" t="str" cm="1">
        <f t="array" ref="M700">_xlfn.LET(_xlpm.Major,I700,_xlpm.CleanMajor,TRIM(SUBSTITUTE(SUBSTITUTE(SUBSTITUTE(SUBSTITUTE(SUBSTITUTE(SUBSTITUTE(_xlpm.Major,"Indstrl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701" spans="1:13" x14ac:dyDescent="0.75">
      <c r="A701" s="12">
        <v>77524902</v>
      </c>
      <c r="B701" s="13" t="s">
        <v>843</v>
      </c>
      <c r="C701" s="13" t="s">
        <v>844</v>
      </c>
      <c r="D701" s="13" t="s">
        <v>845</v>
      </c>
      <c r="E701" s="13" t="s">
        <v>14</v>
      </c>
      <c r="F701" s="14">
        <v>45903.638888888891</v>
      </c>
      <c r="G701" s="14"/>
      <c r="H701" s="13">
        <v>790800</v>
      </c>
      <c r="I701" s="13" t="s">
        <v>206</v>
      </c>
      <c r="J701" s="13" t="s">
        <v>32</v>
      </c>
      <c r="K701" s="13">
        <v>0</v>
      </c>
      <c r="L701" s="15" t="s">
        <v>2139</v>
      </c>
      <c r="M701" s="9" t="str" cm="1">
        <f t="array" ref="M701">_xlfn.LET(_xlpm.Major,I701,_xlpm.CleanMajor,TRIM(SUBSTITUTE(SUBSTITUTE(SUBSTITUTE(SUBSTITUTE(SUBSTITUTE(SUBSTITUTE(_xlpm.Major,"Indstrl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702" spans="1:13" hidden="1" x14ac:dyDescent="0.75">
      <c r="A702" s="8">
        <v>77677920</v>
      </c>
      <c r="B702" s="9" t="s">
        <v>717</v>
      </c>
      <c r="C702" s="9" t="s">
        <v>1746</v>
      </c>
      <c r="D702" s="9" t="s">
        <v>1747</v>
      </c>
      <c r="E702" s="9" t="s">
        <v>14</v>
      </c>
      <c r="F702" s="10">
        <v>45906.557638888888</v>
      </c>
      <c r="G702" s="10">
        <v>45974.549305555556</v>
      </c>
      <c r="H702" s="9">
        <v>746006</v>
      </c>
      <c r="I702" s="9" t="s">
        <v>1167</v>
      </c>
      <c r="J702" s="9" t="s">
        <v>32</v>
      </c>
      <c r="K702" s="9">
        <v>0</v>
      </c>
      <c r="L702" s="11" t="s">
        <v>2139</v>
      </c>
      <c r="M702" s="9" t="str" cm="1">
        <f t="array" ref="M702">_xlfn.LET(_xlpm.Major,I702,_xlpm.CleanMajor,TRIM(SUBSTITUTE(SUBSTITUTE(SUBSTITUTE(SUBSTITUTE(SUBSTITUTE(SUBSTITUTE(_xlpm.Major,"Indstrl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703" spans="1:13" x14ac:dyDescent="0.75">
      <c r="A703" s="12">
        <v>77783522</v>
      </c>
      <c r="B703" s="13" t="s">
        <v>943</v>
      </c>
      <c r="C703" s="13" t="s">
        <v>944</v>
      </c>
      <c r="D703" s="13" t="s">
        <v>945</v>
      </c>
      <c r="E703" s="13" t="s">
        <v>14</v>
      </c>
      <c r="F703" s="14">
        <v>45908.765277777777</v>
      </c>
      <c r="G703" s="14"/>
      <c r="H703" s="13">
        <v>755939</v>
      </c>
      <c r="I703" s="13" t="s">
        <v>206</v>
      </c>
      <c r="J703" s="13" t="s">
        <v>20</v>
      </c>
      <c r="K703" s="13">
        <v>0</v>
      </c>
      <c r="L703" s="15" t="s">
        <v>2139</v>
      </c>
      <c r="M703" s="9" t="str" cm="1">
        <f t="array" ref="M703">_xlfn.LET(_xlpm.Major,I703,_xlpm.CleanMajor,TRIM(SUBSTITUTE(SUBSTITUTE(SUBSTITUTE(SUBSTITUTE(SUBSTITUTE(SUBSTITUTE(_xlpm.Major,"Indstrl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704" spans="1:13" x14ac:dyDescent="0.75">
      <c r="A704" s="8">
        <v>77936714</v>
      </c>
      <c r="B704" s="9" t="s">
        <v>139</v>
      </c>
      <c r="C704" s="9" t="s">
        <v>951</v>
      </c>
      <c r="D704" s="9" t="s">
        <v>952</v>
      </c>
      <c r="E704" s="9" t="s">
        <v>14</v>
      </c>
      <c r="F704" s="10">
        <v>45910.461805555555</v>
      </c>
      <c r="G704" s="10"/>
      <c r="H704" s="9">
        <v>798829</v>
      </c>
      <c r="I704" s="9" t="s">
        <v>566</v>
      </c>
      <c r="J704" s="9" t="s">
        <v>126</v>
      </c>
      <c r="K704" s="9">
        <v>0</v>
      </c>
      <c r="L704" s="11" t="s">
        <v>2139</v>
      </c>
      <c r="M704" s="9" t="str" cm="1">
        <f t="array" ref="M704">_xlfn.LET(_xlpm.Major,I704,_xlpm.CleanMajor,TRIM(SUBSTITUTE(SUBSTITUTE(SUBSTITUTE(SUBSTITUTE(SUBSTITUTE(SUBSTITUTE(_xlpm.Major,"Indstrl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705" spans="1:13" x14ac:dyDescent="0.75">
      <c r="A705" s="12">
        <v>78056077</v>
      </c>
      <c r="B705" s="13" t="s">
        <v>619</v>
      </c>
      <c r="C705" s="13" t="s">
        <v>620</v>
      </c>
      <c r="D705" s="13" t="s">
        <v>621</v>
      </c>
      <c r="E705" s="13" t="s">
        <v>14</v>
      </c>
      <c r="F705" s="14">
        <v>45911.667361111111</v>
      </c>
      <c r="G705" s="14"/>
      <c r="H705" s="13">
        <v>757880</v>
      </c>
      <c r="I705" s="13" t="s">
        <v>534</v>
      </c>
      <c r="J705" s="13" t="s">
        <v>32</v>
      </c>
      <c r="K705" s="13">
        <v>0</v>
      </c>
      <c r="L705" s="15" t="s">
        <v>2139</v>
      </c>
      <c r="M705" s="9" t="str" cm="1">
        <f t="array" ref="M705">_xlfn.LET(_xlpm.Major,I705,_xlpm.CleanMajor,TRIM(SUBSTITUTE(SUBSTITUTE(SUBSTITUTE(SUBSTITUTE(SUBSTITUTE(SUBSTITUTE(_xlpm.Major,"Indstrl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706" spans="1:13" x14ac:dyDescent="0.75">
      <c r="A706" s="8">
        <v>78107543</v>
      </c>
      <c r="B706" s="9" t="s">
        <v>37</v>
      </c>
      <c r="C706" s="9" t="s">
        <v>1748</v>
      </c>
      <c r="D706" s="9" t="s">
        <v>1749</v>
      </c>
      <c r="E706" s="9" t="s">
        <v>14</v>
      </c>
      <c r="F706" s="10">
        <v>45912.748611111114</v>
      </c>
      <c r="G706" s="10"/>
      <c r="H706" s="9">
        <v>806458</v>
      </c>
      <c r="I706" s="9" t="s">
        <v>549</v>
      </c>
      <c r="J706" s="9" t="s">
        <v>126</v>
      </c>
      <c r="K706" s="9">
        <v>0</v>
      </c>
      <c r="L706" s="11" t="s">
        <v>2139</v>
      </c>
      <c r="M706" s="9" t="str" cm="1">
        <f t="array" ref="M706">_xlfn.LET(_xlpm.Major,I706,_xlpm.CleanMajor,TRIM(SUBSTITUTE(SUBSTITUTE(SUBSTITUTE(SUBSTITUTE(SUBSTITUTE(SUBSTITUTE(_xlpm.Major,"Indstrl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707" spans="1:13" x14ac:dyDescent="0.75">
      <c r="A707" s="12">
        <v>78226302</v>
      </c>
      <c r="B707" s="13" t="s">
        <v>29</v>
      </c>
      <c r="C707" s="13" t="s">
        <v>30</v>
      </c>
      <c r="D707" s="13" t="s">
        <v>31</v>
      </c>
      <c r="E707" s="13" t="s">
        <v>14</v>
      </c>
      <c r="F707" s="14">
        <v>45915.851388888892</v>
      </c>
      <c r="G707" s="14"/>
      <c r="H707" s="13">
        <v>756916</v>
      </c>
      <c r="I707" s="13" t="s">
        <v>24</v>
      </c>
      <c r="J707" s="13" t="s">
        <v>32</v>
      </c>
      <c r="K707" s="13">
        <v>0</v>
      </c>
      <c r="L707" s="15" t="s">
        <v>2139</v>
      </c>
      <c r="M707" s="9" t="str" cm="1">
        <f t="array" ref="M707">_xlfn.LET(_xlpm.Major,I707,_xlpm.CleanMajor,TRIM(SUBSTITUTE(SUBSTITUTE(SUBSTITUTE(SUBSTITUTE(SUBSTITUTE(SUBSTITUTE(_xlpm.Major,"Indstrl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708" spans="1:13" x14ac:dyDescent="0.75">
      <c r="A708" s="8">
        <v>78430628</v>
      </c>
      <c r="B708" s="9" t="s">
        <v>67</v>
      </c>
      <c r="C708" s="9" t="s">
        <v>990</v>
      </c>
      <c r="D708" s="9" t="s">
        <v>1093</v>
      </c>
      <c r="E708" s="9" t="s">
        <v>14</v>
      </c>
      <c r="F708" s="10">
        <v>45917.957638888889</v>
      </c>
      <c r="G708" s="10"/>
      <c r="H708" s="9">
        <v>785406</v>
      </c>
      <c r="I708" s="9" t="s">
        <v>206</v>
      </c>
      <c r="J708" s="9" t="s">
        <v>20</v>
      </c>
      <c r="K708" s="9">
        <v>0</v>
      </c>
      <c r="L708" s="11" t="s">
        <v>2139</v>
      </c>
      <c r="M708" s="9" t="str" cm="1">
        <f t="array" ref="M708">_xlfn.LET(_xlpm.Major,I708,_xlpm.CleanMajor,TRIM(SUBSTITUTE(SUBSTITUTE(SUBSTITUTE(SUBSTITUTE(SUBSTITUTE(SUBSTITUTE(_xlpm.Major,"Indstrl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709" spans="1:13" x14ac:dyDescent="0.75">
      <c r="A709" s="12">
        <v>78459637</v>
      </c>
      <c r="B709" s="13" t="s">
        <v>1750</v>
      </c>
      <c r="C709" s="13" t="s">
        <v>463</v>
      </c>
      <c r="D709" s="13" t="s">
        <v>1751</v>
      </c>
      <c r="E709" s="13" t="s">
        <v>14</v>
      </c>
      <c r="F709" s="14">
        <v>45918.42083333333</v>
      </c>
      <c r="G709" s="14"/>
      <c r="H709" s="13">
        <v>810747</v>
      </c>
      <c r="I709" s="13" t="s">
        <v>563</v>
      </c>
      <c r="J709" s="13" t="s">
        <v>50</v>
      </c>
      <c r="K709" s="13">
        <v>0</v>
      </c>
      <c r="L709" s="15" t="s">
        <v>2139</v>
      </c>
      <c r="M709" s="9" t="str" cm="1">
        <f t="array" ref="M709">_xlfn.LET(_xlpm.Major,I709,_xlpm.CleanMajor,TRIM(SUBSTITUTE(SUBSTITUTE(SUBSTITUTE(SUBSTITUTE(SUBSTITUTE(SUBSTITUTE(_xlpm.Major,"Indstrl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710" spans="1:13" x14ac:dyDescent="0.75">
      <c r="A710" s="8">
        <v>78498259</v>
      </c>
      <c r="B710" s="9" t="s">
        <v>1060</v>
      </c>
      <c r="C710" s="9" t="s">
        <v>1061</v>
      </c>
      <c r="D710" s="9" t="s">
        <v>1062</v>
      </c>
      <c r="E710" s="9" t="s">
        <v>14</v>
      </c>
      <c r="F710" s="10">
        <v>45918.670138888891</v>
      </c>
      <c r="G710" s="10"/>
      <c r="H710" s="9">
        <v>805589</v>
      </c>
      <c r="I710" s="9" t="s">
        <v>206</v>
      </c>
      <c r="J710" s="9" t="s">
        <v>126</v>
      </c>
      <c r="K710" s="9">
        <v>0</v>
      </c>
      <c r="L710" s="11" t="s">
        <v>2139</v>
      </c>
      <c r="M710" s="9" t="str" cm="1">
        <f t="array" ref="M710">_xlfn.LET(_xlpm.Major,I710,_xlpm.CleanMajor,TRIM(SUBSTITUTE(SUBSTITUTE(SUBSTITUTE(SUBSTITUTE(SUBSTITUTE(SUBSTITUTE(_xlpm.Major,"Indstrl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711" spans="1:13" x14ac:dyDescent="0.75">
      <c r="A711" s="12">
        <v>78636150</v>
      </c>
      <c r="B711" s="13" t="s">
        <v>679</v>
      </c>
      <c r="C711" s="13" t="s">
        <v>680</v>
      </c>
      <c r="D711" s="13" t="s">
        <v>681</v>
      </c>
      <c r="E711" s="13" t="s">
        <v>14</v>
      </c>
      <c r="F711" s="14">
        <v>45922.887499999997</v>
      </c>
      <c r="G711" s="14"/>
      <c r="H711" s="13">
        <v>769100</v>
      </c>
      <c r="I711" s="13" t="s">
        <v>73</v>
      </c>
      <c r="J711" s="13" t="s">
        <v>16</v>
      </c>
      <c r="K711" s="13">
        <v>0</v>
      </c>
      <c r="L711" s="15" t="s">
        <v>2139</v>
      </c>
      <c r="M711" s="9" t="str" cm="1">
        <f t="array" ref="M711">_xlfn.LET(_xlpm.Major,I711,_xlpm.CleanMajor,TRIM(SUBSTITUTE(SUBSTITUTE(SUBSTITUTE(SUBSTITUTE(SUBSTITUTE(SUBSTITUTE(_xlpm.Major,"Indstrl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712" spans="1:13" x14ac:dyDescent="0.75">
      <c r="A712" s="8">
        <v>78659402</v>
      </c>
      <c r="B712" s="9" t="s">
        <v>1082</v>
      </c>
      <c r="C712" s="9" t="s">
        <v>880</v>
      </c>
      <c r="D712" s="9" t="s">
        <v>1083</v>
      </c>
      <c r="E712" s="9" t="s">
        <v>14</v>
      </c>
      <c r="F712" s="10">
        <v>45923.402777777781</v>
      </c>
      <c r="G712" s="10"/>
      <c r="H712" s="9">
        <v>810625</v>
      </c>
      <c r="I712" s="9" t="s">
        <v>809</v>
      </c>
      <c r="J712" s="9" t="s">
        <v>126</v>
      </c>
      <c r="K712" s="9">
        <v>0</v>
      </c>
      <c r="L712" s="11" t="s">
        <v>2139</v>
      </c>
      <c r="M712" s="9" t="str" cm="1">
        <f t="array" ref="M712">_xlfn.LET(_xlpm.Major,I712,_xlpm.CleanMajor,TRIM(SUBSTITUTE(SUBSTITUTE(SUBSTITUTE(SUBSTITUTE(SUBSTITUTE(SUBSTITUTE(_xlpm.Major,"Indstrl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713" spans="1:13" x14ac:dyDescent="0.75">
      <c r="A713" s="12">
        <v>78697540</v>
      </c>
      <c r="B713" s="13" t="s">
        <v>921</v>
      </c>
      <c r="C713" s="13" t="s">
        <v>1090</v>
      </c>
      <c r="D713" s="13" t="s">
        <v>1091</v>
      </c>
      <c r="E713" s="13" t="s">
        <v>14</v>
      </c>
      <c r="F713" s="14">
        <v>45923.695833333331</v>
      </c>
      <c r="G713" s="14"/>
      <c r="H713" s="13">
        <v>813035</v>
      </c>
      <c r="I713" s="13" t="s">
        <v>809</v>
      </c>
      <c r="J713" s="13" t="s">
        <v>32</v>
      </c>
      <c r="K713" s="13">
        <v>0</v>
      </c>
      <c r="L713" s="15" t="s">
        <v>2139</v>
      </c>
      <c r="M713" s="9" t="str" cm="1">
        <f t="array" ref="M713">_xlfn.LET(_xlpm.Major,I713,_xlpm.CleanMajor,TRIM(SUBSTITUTE(SUBSTITUTE(SUBSTITUTE(SUBSTITUTE(SUBSTITUTE(SUBSTITUTE(_xlpm.Major,"Indstrl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714" spans="1:13" x14ac:dyDescent="0.75">
      <c r="A714" s="8">
        <v>78697545</v>
      </c>
      <c r="B714" s="9" t="s">
        <v>996</v>
      </c>
      <c r="C714" s="9" t="s">
        <v>1055</v>
      </c>
      <c r="D714" s="9" t="s">
        <v>1056</v>
      </c>
      <c r="E714" s="9" t="s">
        <v>14</v>
      </c>
      <c r="F714" s="10">
        <v>45923.695833333331</v>
      </c>
      <c r="G714" s="10"/>
      <c r="H714" s="9">
        <v>740566</v>
      </c>
      <c r="I714" s="9" t="s">
        <v>809</v>
      </c>
      <c r="J714" s="9" t="s">
        <v>20</v>
      </c>
      <c r="K714" s="9">
        <v>0</v>
      </c>
      <c r="L714" s="11" t="s">
        <v>2139</v>
      </c>
      <c r="M714" s="9" t="str" cm="1">
        <f t="array" ref="M714">_xlfn.LET(_xlpm.Major,I714,_xlpm.CleanMajor,TRIM(SUBSTITUTE(SUBSTITUTE(SUBSTITUTE(SUBSTITUTE(SUBSTITUTE(SUBSTITUTE(_xlpm.Major,"Indstrl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715" spans="1:13" x14ac:dyDescent="0.75">
      <c r="A715" s="12">
        <v>78700335</v>
      </c>
      <c r="B715" s="13" t="s">
        <v>1752</v>
      </c>
      <c r="C715" s="13" t="s">
        <v>1753</v>
      </c>
      <c r="D715" s="13" t="s">
        <v>1754</v>
      </c>
      <c r="E715" s="13" t="s">
        <v>14</v>
      </c>
      <c r="F715" s="14">
        <v>45923.75</v>
      </c>
      <c r="G715" s="14"/>
      <c r="H715" s="13">
        <v>743269</v>
      </c>
      <c r="I715" s="13" t="s">
        <v>1755</v>
      </c>
      <c r="J715" s="13" t="s">
        <v>40</v>
      </c>
      <c r="K715" s="13">
        <v>0</v>
      </c>
      <c r="L715" s="15" t="s">
        <v>2139</v>
      </c>
      <c r="M715" s="9" t="str" cm="1">
        <f t="array" ref="M715">_xlfn.LET(_xlpm.Major,I715,_xlpm.CleanMajor,TRIM(SUBSTITUTE(SUBSTITUTE(SUBSTITUTE(SUBSTITUTE(SUBSTITUTE(SUBSTITUTE(_xlpm.Major,"Indstrl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716" spans="1:13" x14ac:dyDescent="0.75">
      <c r="A716" s="8">
        <v>78836090</v>
      </c>
      <c r="B716" s="9" t="s">
        <v>1756</v>
      </c>
      <c r="C716" s="9" t="s">
        <v>1757</v>
      </c>
      <c r="D716" s="9" t="s">
        <v>1758</v>
      </c>
      <c r="E716" s="9" t="s">
        <v>14</v>
      </c>
      <c r="F716" s="10">
        <v>45925.463888888888</v>
      </c>
      <c r="G716" s="10"/>
      <c r="H716" s="9">
        <v>809075</v>
      </c>
      <c r="I716" s="9" t="s">
        <v>429</v>
      </c>
      <c r="J716" s="9" t="s">
        <v>40</v>
      </c>
      <c r="K716" s="9">
        <v>0</v>
      </c>
      <c r="L716" s="11" t="s">
        <v>2139</v>
      </c>
      <c r="M716" s="9" t="str" cm="1">
        <f t="array" ref="M716">_xlfn.LET(_xlpm.Major,I716,_xlpm.CleanMajor,TRIM(SUBSTITUTE(SUBSTITUTE(SUBSTITUTE(SUBSTITUTE(SUBSTITUTE(SUBSTITUTE(_xlpm.Major,"Indstrl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717" spans="1:13" x14ac:dyDescent="0.75">
      <c r="A717" s="12">
        <v>78899320</v>
      </c>
      <c r="B717" s="13" t="s">
        <v>737</v>
      </c>
      <c r="C717" s="13" t="s">
        <v>564</v>
      </c>
      <c r="D717" s="13" t="s">
        <v>738</v>
      </c>
      <c r="E717" s="13" t="s">
        <v>14</v>
      </c>
      <c r="F717" s="14">
        <v>45926.553472222222</v>
      </c>
      <c r="G717" s="14"/>
      <c r="H717" s="13">
        <v>760213</v>
      </c>
      <c r="I717" s="13" t="s">
        <v>388</v>
      </c>
      <c r="J717" s="13" t="s">
        <v>32</v>
      </c>
      <c r="K717" s="13">
        <v>0</v>
      </c>
      <c r="L717" s="15" t="s">
        <v>2139</v>
      </c>
      <c r="M717" s="9" t="str" cm="1">
        <f t="array" ref="M717">_xlfn.LET(_xlpm.Major,I717,_xlpm.CleanMajor,TRIM(SUBSTITUTE(SUBSTITUTE(SUBSTITUTE(SUBSTITUTE(SUBSTITUTE(SUBSTITUTE(_xlpm.Major,"Indstrl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718" spans="1:13" x14ac:dyDescent="0.75">
      <c r="A718" s="8">
        <v>78907487</v>
      </c>
      <c r="B718" s="9" t="s">
        <v>1759</v>
      </c>
      <c r="C718" s="9" t="s">
        <v>1760</v>
      </c>
      <c r="D718" s="9" t="s">
        <v>1761</v>
      </c>
      <c r="E718" s="9" t="s">
        <v>14</v>
      </c>
      <c r="F718" s="10">
        <v>45926.809027777781</v>
      </c>
      <c r="G718" s="10"/>
      <c r="H718" s="9">
        <v>794672</v>
      </c>
      <c r="I718" s="9" t="s">
        <v>429</v>
      </c>
      <c r="J718" s="9" t="s">
        <v>40</v>
      </c>
      <c r="K718" s="9">
        <v>0</v>
      </c>
      <c r="L718" s="11" t="s">
        <v>2139</v>
      </c>
      <c r="M718" s="9" t="str" cm="1">
        <f t="array" ref="M718">_xlfn.LET(_xlpm.Major,I718,_xlpm.CleanMajor,TRIM(SUBSTITUTE(SUBSTITUTE(SUBSTITUTE(SUBSTITUTE(SUBSTITUTE(SUBSTITUTE(_xlpm.Major,"Indstrl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719" spans="1:13" x14ac:dyDescent="0.75">
      <c r="A719" s="12">
        <v>78910900</v>
      </c>
      <c r="B719" s="13" t="s">
        <v>626</v>
      </c>
      <c r="C719" s="13" t="s">
        <v>627</v>
      </c>
      <c r="D719" s="13" t="s">
        <v>628</v>
      </c>
      <c r="E719" s="13" t="s">
        <v>14</v>
      </c>
      <c r="F719" s="14">
        <v>45927.412499999999</v>
      </c>
      <c r="G719" s="14"/>
      <c r="H719" s="13">
        <v>798420</v>
      </c>
      <c r="I719" s="13" t="s">
        <v>54</v>
      </c>
      <c r="J719" s="13" t="s">
        <v>50</v>
      </c>
      <c r="K719" s="13">
        <v>0</v>
      </c>
      <c r="L719" s="15" t="s">
        <v>2139</v>
      </c>
      <c r="M719" s="9" t="str" cm="1">
        <f t="array" ref="M719">_xlfn.LET(_xlpm.Major,I719,_xlpm.CleanMajor,TRIM(SUBSTITUTE(SUBSTITUTE(SUBSTITUTE(SUBSTITUTE(SUBSTITUTE(SUBSTITUTE(_xlpm.Major,"Indstrl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720" spans="1:13" x14ac:dyDescent="0.75">
      <c r="A720" s="8">
        <v>78983809</v>
      </c>
      <c r="B720" s="9" t="s">
        <v>1762</v>
      </c>
      <c r="C720" s="9" t="s">
        <v>1763</v>
      </c>
      <c r="D720" s="9" t="s">
        <v>1764</v>
      </c>
      <c r="E720" s="9" t="s">
        <v>14</v>
      </c>
      <c r="F720" s="10">
        <v>45929.672222222223</v>
      </c>
      <c r="G720" s="10"/>
      <c r="H720" s="9">
        <v>787158</v>
      </c>
      <c r="I720" s="9" t="s">
        <v>1765</v>
      </c>
      <c r="J720" s="9" t="s">
        <v>50</v>
      </c>
      <c r="K720" s="9">
        <v>0</v>
      </c>
      <c r="L720" s="11" t="s">
        <v>2139</v>
      </c>
      <c r="M720" s="9" t="str" cm="1">
        <f t="array" ref="M720">_xlfn.LET(_xlpm.Major,I720,_xlpm.CleanMajor,TRIM(SUBSTITUTE(SUBSTITUTE(SUBSTITUTE(SUBSTITUTE(SUBSTITUTE(SUBSTITUTE(_xlpm.Major,"Indstrl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721" spans="1:13" hidden="1" x14ac:dyDescent="0.75">
      <c r="A721" s="12">
        <v>78994406</v>
      </c>
      <c r="B721" s="13" t="s">
        <v>1766</v>
      </c>
      <c r="C721" s="13" t="s">
        <v>1767</v>
      </c>
      <c r="D721" s="13" t="s">
        <v>1768</v>
      </c>
      <c r="E721" s="13" t="s">
        <v>14</v>
      </c>
      <c r="F721" s="14">
        <v>45930.000694444447</v>
      </c>
      <c r="G721" s="14">
        <v>45974.597222222219</v>
      </c>
      <c r="H721" s="13">
        <v>807581</v>
      </c>
      <c r="I721" s="13" t="s">
        <v>553</v>
      </c>
      <c r="J721" s="13" t="s">
        <v>40</v>
      </c>
      <c r="K721" s="13">
        <v>0</v>
      </c>
      <c r="L721" s="15" t="s">
        <v>2139</v>
      </c>
      <c r="M721" s="9" t="str" cm="1">
        <f t="array" ref="M721">_xlfn.LET(_xlpm.Major,I721,_xlpm.CleanMajor,TRIM(SUBSTITUTE(SUBSTITUTE(SUBSTITUTE(SUBSTITUTE(SUBSTITUTE(SUBSTITUTE(_xlpm.Major,"Indstrl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722" spans="1:13" hidden="1" x14ac:dyDescent="0.75">
      <c r="A722" s="8">
        <v>79036873</v>
      </c>
      <c r="B722" s="9" t="s">
        <v>1769</v>
      </c>
      <c r="C722" s="9" t="s">
        <v>1770</v>
      </c>
      <c r="D722" s="9" t="s">
        <v>1771</v>
      </c>
      <c r="E722" s="9" t="s">
        <v>14</v>
      </c>
      <c r="F722" s="10">
        <v>45930.507638888892</v>
      </c>
      <c r="G722" s="10">
        <v>45974.560416666667</v>
      </c>
      <c r="H722" s="9">
        <v>757435</v>
      </c>
      <c r="I722" s="9" t="s">
        <v>1772</v>
      </c>
      <c r="J722" s="9" t="s">
        <v>32</v>
      </c>
      <c r="K722" s="9">
        <v>0</v>
      </c>
      <c r="L722" s="11" t="s">
        <v>2139</v>
      </c>
      <c r="M722" s="9" t="str" cm="1">
        <f t="array" ref="M722">_xlfn.LET(_xlpm.Major,I722,_xlpm.CleanMajor,TRIM(SUBSTITUTE(SUBSTITUTE(SUBSTITUTE(SUBSTITUTE(SUBSTITUTE(SUBSTITUTE(_xlpm.Major,"Indstrl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723" spans="1:13" x14ac:dyDescent="0.75">
      <c r="A723" s="12">
        <v>79068379</v>
      </c>
      <c r="B723" s="13" t="s">
        <v>1773</v>
      </c>
      <c r="C723" s="13" t="s">
        <v>1774</v>
      </c>
      <c r="D723" s="13" t="s">
        <v>1775</v>
      </c>
      <c r="E723" s="13" t="s">
        <v>14</v>
      </c>
      <c r="F723" s="14">
        <v>45931.025000000001</v>
      </c>
      <c r="G723" s="14"/>
      <c r="H723" s="13">
        <v>801786</v>
      </c>
      <c r="I723" s="13" t="s">
        <v>549</v>
      </c>
      <c r="J723" s="13" t="s">
        <v>20</v>
      </c>
      <c r="K723" s="13">
        <v>0</v>
      </c>
      <c r="L723" s="15" t="s">
        <v>2139</v>
      </c>
      <c r="M723" s="9" t="str" cm="1">
        <f t="array" ref="M723">_xlfn.LET(_xlpm.Major,I723,_xlpm.CleanMajor,TRIM(SUBSTITUTE(SUBSTITUTE(SUBSTITUTE(SUBSTITUTE(SUBSTITUTE(SUBSTITUTE(_xlpm.Major,"Indstrl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724" spans="1:13" x14ac:dyDescent="0.75">
      <c r="A724" s="8">
        <v>79137669</v>
      </c>
      <c r="B724" s="9" t="s">
        <v>1016</v>
      </c>
      <c r="C724" s="9" t="s">
        <v>1776</v>
      </c>
      <c r="D724" s="9" t="s">
        <v>1777</v>
      </c>
      <c r="E724" s="9" t="s">
        <v>14</v>
      </c>
      <c r="F724" s="10">
        <v>45931.676388888889</v>
      </c>
      <c r="G724" s="10"/>
      <c r="H724" s="9">
        <v>619391</v>
      </c>
      <c r="I724" s="9" t="s">
        <v>15</v>
      </c>
      <c r="J724" s="9" t="s">
        <v>16</v>
      </c>
      <c r="K724" s="9">
        <v>0</v>
      </c>
      <c r="L724" s="11" t="s">
        <v>2139</v>
      </c>
      <c r="M724" s="9" t="str" cm="1">
        <f t="array" ref="M724">_xlfn.LET(_xlpm.Major,I724,_xlpm.CleanMajor,TRIM(SUBSTITUTE(SUBSTITUTE(SUBSTITUTE(SUBSTITUTE(SUBSTITUTE(SUBSTITUTE(_xlpm.Major,"Indstrl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725" spans="1:13" x14ac:dyDescent="0.75">
      <c r="A725" s="12">
        <v>79143449</v>
      </c>
      <c r="B725" s="13" t="s">
        <v>84</v>
      </c>
      <c r="C725" s="13" t="s">
        <v>588</v>
      </c>
      <c r="D725" s="13" t="s">
        <v>589</v>
      </c>
      <c r="E725" s="13" t="s">
        <v>14</v>
      </c>
      <c r="F725" s="14">
        <v>45931.834722222222</v>
      </c>
      <c r="G725" s="14"/>
      <c r="H725" s="13">
        <v>774600</v>
      </c>
      <c r="I725" s="13" t="s">
        <v>54</v>
      </c>
      <c r="J725" s="13" t="s">
        <v>20</v>
      </c>
      <c r="K725" s="13">
        <v>0</v>
      </c>
      <c r="L725" s="15" t="s">
        <v>2139</v>
      </c>
      <c r="M725" s="9" t="str" cm="1">
        <f t="array" ref="M725">_xlfn.LET(_xlpm.Major,I725,_xlpm.CleanMajor,TRIM(SUBSTITUTE(SUBSTITUTE(SUBSTITUTE(SUBSTITUTE(SUBSTITUTE(SUBSTITUTE(_xlpm.Major,"Indstrl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726" spans="1:13" x14ac:dyDescent="0.75">
      <c r="A726" s="8">
        <v>79179651</v>
      </c>
      <c r="B726" s="9" t="s">
        <v>1124</v>
      </c>
      <c r="C726" s="9" t="s">
        <v>1125</v>
      </c>
      <c r="D726" s="9" t="s">
        <v>1126</v>
      </c>
      <c r="E726" s="9" t="s">
        <v>14</v>
      </c>
      <c r="F726" s="10">
        <v>45932.532638888886</v>
      </c>
      <c r="G726" s="10"/>
      <c r="H726" s="9">
        <v>799998</v>
      </c>
      <c r="I726" s="9" t="s">
        <v>774</v>
      </c>
      <c r="J726" s="9" t="s">
        <v>20</v>
      </c>
      <c r="K726" s="9">
        <v>0</v>
      </c>
      <c r="L726" s="11" t="s">
        <v>2139</v>
      </c>
      <c r="M726" s="9" t="str" cm="1">
        <f t="array" ref="M726">_xlfn.LET(_xlpm.Major,I726,_xlpm.CleanMajor,TRIM(SUBSTITUTE(SUBSTITUTE(SUBSTITUTE(SUBSTITUTE(SUBSTITUTE(SUBSTITUTE(_xlpm.Major,"Indstrl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727" spans="1:13" x14ac:dyDescent="0.75">
      <c r="A727" s="12">
        <v>79194410</v>
      </c>
      <c r="B727" s="13" t="s">
        <v>1778</v>
      </c>
      <c r="C727" s="13" t="s">
        <v>1779</v>
      </c>
      <c r="D727" s="13" t="s">
        <v>1780</v>
      </c>
      <c r="E727" s="13" t="s">
        <v>14</v>
      </c>
      <c r="F727" s="14">
        <v>45932.759722222225</v>
      </c>
      <c r="G727" s="14"/>
      <c r="H727" s="13">
        <v>801724</v>
      </c>
      <c r="I727" s="13" t="s">
        <v>631</v>
      </c>
      <c r="J727" s="13" t="s">
        <v>126</v>
      </c>
      <c r="K727" s="13">
        <v>0</v>
      </c>
      <c r="L727" s="15" t="s">
        <v>2139</v>
      </c>
      <c r="M727" s="9" t="str" cm="1">
        <f t="array" ref="M727">_xlfn.LET(_xlpm.Major,I727,_xlpm.CleanMajor,TRIM(SUBSTITUTE(SUBSTITUTE(SUBSTITUTE(SUBSTITUTE(SUBSTITUTE(SUBSTITUTE(_xlpm.Major,"Indstrl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728" spans="1:13" x14ac:dyDescent="0.75">
      <c r="A728" s="8">
        <v>79222224</v>
      </c>
      <c r="B728" s="9" t="s">
        <v>1781</v>
      </c>
      <c r="C728" s="9" t="s">
        <v>1782</v>
      </c>
      <c r="D728" s="9" t="s">
        <v>1783</v>
      </c>
      <c r="E728" s="9" t="s">
        <v>14</v>
      </c>
      <c r="F728" s="10">
        <v>45933.5625</v>
      </c>
      <c r="G728" s="10"/>
      <c r="H728" s="9">
        <v>725845</v>
      </c>
      <c r="I728" s="9" t="s">
        <v>652</v>
      </c>
      <c r="J728" s="9" t="s">
        <v>40</v>
      </c>
      <c r="K728" s="9">
        <v>0</v>
      </c>
      <c r="L728" s="11" t="s">
        <v>2139</v>
      </c>
      <c r="M728" s="9" t="str" cm="1">
        <f t="array" ref="M728">_xlfn.LET(_xlpm.Major,I728,_xlpm.CleanMajor,TRIM(SUBSTITUTE(SUBSTITUTE(SUBSTITUTE(SUBSTITUTE(SUBSTITUTE(SUBSTITUTE(_xlpm.Major,"Indstrl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729" spans="1:13" hidden="1" x14ac:dyDescent="0.75">
      <c r="A729" s="12">
        <v>79239120</v>
      </c>
      <c r="B729" s="13" t="s">
        <v>1236</v>
      </c>
      <c r="C729" s="13" t="s">
        <v>1237</v>
      </c>
      <c r="D729" s="13" t="s">
        <v>1238</v>
      </c>
      <c r="E729" s="13" t="s">
        <v>14</v>
      </c>
      <c r="F729" s="14">
        <v>45935.518055555556</v>
      </c>
      <c r="G729" s="14">
        <v>45974.570833333331</v>
      </c>
      <c r="H729" s="13">
        <v>777555</v>
      </c>
      <c r="I729" s="13" t="s">
        <v>73</v>
      </c>
      <c r="J729" s="13" t="s">
        <v>16</v>
      </c>
      <c r="K729" s="13">
        <v>0</v>
      </c>
      <c r="L729" s="15" t="s">
        <v>2139</v>
      </c>
      <c r="M729" s="9" t="str" cm="1">
        <f t="array" ref="M729">_xlfn.LET(_xlpm.Major,I729,_xlpm.CleanMajor,TRIM(SUBSTITUTE(SUBSTITUTE(SUBSTITUTE(SUBSTITUTE(SUBSTITUTE(SUBSTITUTE(_xlpm.Major,"Indstrl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730" spans="1:13" x14ac:dyDescent="0.75">
      <c r="A730" s="8">
        <v>79249436</v>
      </c>
      <c r="B730" s="9" t="s">
        <v>395</v>
      </c>
      <c r="C730" s="9" t="s">
        <v>396</v>
      </c>
      <c r="D730" s="9" t="s">
        <v>397</v>
      </c>
      <c r="E730" s="9" t="s">
        <v>14</v>
      </c>
      <c r="F730" s="10">
        <v>45936.263888888891</v>
      </c>
      <c r="G730" s="10"/>
      <c r="H730" s="9">
        <v>770974</v>
      </c>
      <c r="I730" s="9" t="s">
        <v>15</v>
      </c>
      <c r="J730" s="9" t="s">
        <v>20</v>
      </c>
      <c r="K730" s="9">
        <v>0</v>
      </c>
      <c r="L730" s="11" t="s">
        <v>2139</v>
      </c>
      <c r="M730" s="9" t="str" cm="1">
        <f t="array" ref="M730">_xlfn.LET(_xlpm.Major,I730,_xlpm.CleanMajor,TRIM(SUBSTITUTE(SUBSTITUTE(SUBSTITUTE(SUBSTITUTE(SUBSTITUTE(SUBSTITUTE(_xlpm.Major,"Indstrl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731" spans="1:13" x14ac:dyDescent="0.75">
      <c r="A731" s="12">
        <v>79262769</v>
      </c>
      <c r="B731" s="13" t="s">
        <v>996</v>
      </c>
      <c r="C731" s="13" t="s">
        <v>1256</v>
      </c>
      <c r="D731" s="13" t="s">
        <v>1257</v>
      </c>
      <c r="E731" s="13" t="s">
        <v>14</v>
      </c>
      <c r="F731" s="14">
        <v>45936.439583333333</v>
      </c>
      <c r="G731" s="14"/>
      <c r="H731" s="13">
        <v>769468</v>
      </c>
      <c r="I731" s="13" t="s">
        <v>809</v>
      </c>
      <c r="J731" s="13" t="s">
        <v>20</v>
      </c>
      <c r="K731" s="13">
        <v>0</v>
      </c>
      <c r="L731" s="15" t="s">
        <v>2139</v>
      </c>
      <c r="M731" s="9" t="str" cm="1">
        <f t="array" ref="M731">_xlfn.LET(_xlpm.Major,I731,_xlpm.CleanMajor,TRIM(SUBSTITUTE(SUBSTITUTE(SUBSTITUTE(SUBSTITUTE(SUBSTITUTE(SUBSTITUTE(_xlpm.Major,"Indstrl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732" spans="1:13" x14ac:dyDescent="0.75">
      <c r="A732" s="8">
        <v>79333728</v>
      </c>
      <c r="B732" s="9" t="s">
        <v>376</v>
      </c>
      <c r="C732" s="9" t="s">
        <v>626</v>
      </c>
      <c r="D732" s="9" t="s">
        <v>1319</v>
      </c>
      <c r="E732" s="9" t="s">
        <v>14</v>
      </c>
      <c r="F732" s="10">
        <v>45937.604861111111</v>
      </c>
      <c r="G732" s="10"/>
      <c r="H732" s="9">
        <v>806593</v>
      </c>
      <c r="I732" s="9" t="s">
        <v>774</v>
      </c>
      <c r="J732" s="9" t="s">
        <v>126</v>
      </c>
      <c r="K732" s="9">
        <v>0</v>
      </c>
      <c r="L732" s="11" t="s">
        <v>2139</v>
      </c>
      <c r="M732" s="9" t="str" cm="1">
        <f t="array" ref="M732">_xlfn.LET(_xlpm.Major,I732,_xlpm.CleanMajor,TRIM(SUBSTITUTE(SUBSTITUTE(SUBSTITUTE(SUBSTITUTE(SUBSTITUTE(SUBSTITUTE(_xlpm.Major,"Indstrl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733" spans="1:13" x14ac:dyDescent="0.75">
      <c r="A733" s="12">
        <v>79337094</v>
      </c>
      <c r="B733" s="13" t="s">
        <v>74</v>
      </c>
      <c r="C733" s="13" t="s">
        <v>1143</v>
      </c>
      <c r="D733" s="13" t="s">
        <v>1144</v>
      </c>
      <c r="E733" s="13" t="s">
        <v>14</v>
      </c>
      <c r="F733" s="14">
        <v>45937.640972222223</v>
      </c>
      <c r="G733" s="14"/>
      <c r="H733" s="13">
        <v>796505</v>
      </c>
      <c r="I733" s="13" t="s">
        <v>809</v>
      </c>
      <c r="J733" s="13" t="s">
        <v>20</v>
      </c>
      <c r="K733" s="13">
        <v>0</v>
      </c>
      <c r="L733" s="15" t="s">
        <v>2139</v>
      </c>
      <c r="M733" s="9" t="str" cm="1">
        <f t="array" ref="M733">_xlfn.LET(_xlpm.Major,I733,_xlpm.CleanMajor,TRIM(SUBSTITUTE(SUBSTITUTE(SUBSTITUTE(SUBSTITUTE(SUBSTITUTE(SUBSTITUTE(_xlpm.Major,"Indstrl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734" spans="1:13" x14ac:dyDescent="0.75">
      <c r="A734" s="8">
        <v>79341638</v>
      </c>
      <c r="B734" s="9" t="s">
        <v>1331</v>
      </c>
      <c r="C734" s="9" t="s">
        <v>346</v>
      </c>
      <c r="D734" s="9" t="s">
        <v>1332</v>
      </c>
      <c r="E734" s="9" t="s">
        <v>14</v>
      </c>
      <c r="F734" s="10">
        <v>45937.729166666664</v>
      </c>
      <c r="G734" s="10"/>
      <c r="H734" s="9">
        <v>715725</v>
      </c>
      <c r="I734" s="9" t="s">
        <v>1167</v>
      </c>
      <c r="J734" s="9" t="s">
        <v>32</v>
      </c>
      <c r="K734" s="9">
        <v>0</v>
      </c>
      <c r="L734" s="11" t="s">
        <v>2139</v>
      </c>
      <c r="M734" s="9" t="str" cm="1">
        <f t="array" ref="M734">_xlfn.LET(_xlpm.Major,I734,_xlpm.CleanMajor,TRIM(SUBSTITUTE(SUBSTITUTE(SUBSTITUTE(SUBSTITUTE(SUBSTITUTE(SUBSTITUTE(_xlpm.Major,"Indstrl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735" spans="1:13" hidden="1" x14ac:dyDescent="0.75">
      <c r="A735" s="12">
        <v>79343165</v>
      </c>
      <c r="B735" s="13" t="s">
        <v>986</v>
      </c>
      <c r="C735" s="13" t="s">
        <v>987</v>
      </c>
      <c r="D735" s="13" t="s">
        <v>988</v>
      </c>
      <c r="E735" s="13" t="s">
        <v>14</v>
      </c>
      <c r="F735" s="14">
        <v>45937.770833333336</v>
      </c>
      <c r="G735" s="14">
        <v>45974.546527777777</v>
      </c>
      <c r="H735" s="13">
        <v>758090</v>
      </c>
      <c r="I735" s="13" t="s">
        <v>206</v>
      </c>
      <c r="J735" s="13" t="s">
        <v>32</v>
      </c>
      <c r="K735" s="13">
        <v>0</v>
      </c>
      <c r="L735" s="15" t="s">
        <v>2139</v>
      </c>
      <c r="M735" s="9" t="str" cm="1">
        <f t="array" ref="M735">_xlfn.LET(_xlpm.Major,I735,_xlpm.CleanMajor,TRIM(SUBSTITUTE(SUBSTITUTE(SUBSTITUTE(SUBSTITUTE(SUBSTITUTE(SUBSTITUTE(_xlpm.Major,"Indstrl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736" spans="1:13" x14ac:dyDescent="0.75">
      <c r="A736" s="8">
        <v>79348061</v>
      </c>
      <c r="B736" s="9" t="s">
        <v>1486</v>
      </c>
      <c r="C736" s="9" t="s">
        <v>1487</v>
      </c>
      <c r="D736" s="9" t="s">
        <v>1488</v>
      </c>
      <c r="E736" s="9" t="s">
        <v>14</v>
      </c>
      <c r="F736" s="10">
        <v>45938.017361111109</v>
      </c>
      <c r="G736" s="10"/>
      <c r="H736" s="9">
        <v>787718</v>
      </c>
      <c r="I736" s="9" t="s">
        <v>763</v>
      </c>
      <c r="J736" s="9" t="s">
        <v>50</v>
      </c>
      <c r="K736" s="9">
        <v>0</v>
      </c>
      <c r="L736" s="11" t="s">
        <v>2139</v>
      </c>
      <c r="M736" s="9" t="str" cm="1">
        <f t="array" ref="M736">_xlfn.LET(_xlpm.Major,I736,_xlpm.CleanMajor,TRIM(SUBSTITUTE(SUBSTITUTE(SUBSTITUTE(SUBSTITUTE(SUBSTITUTE(SUBSTITUTE(_xlpm.Major,"Indstrl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737" spans="1:13" hidden="1" x14ac:dyDescent="0.75">
      <c r="A737" s="12">
        <v>79376179</v>
      </c>
      <c r="B737" s="13" t="s">
        <v>629</v>
      </c>
      <c r="C737" s="13" t="s">
        <v>296</v>
      </c>
      <c r="D737" s="13" t="s">
        <v>630</v>
      </c>
      <c r="E737" s="13" t="s">
        <v>14</v>
      </c>
      <c r="F737" s="14">
        <v>45938.464583333334</v>
      </c>
      <c r="G737" s="14">
        <v>45974.541666666664</v>
      </c>
      <c r="H737" s="13">
        <v>806456</v>
      </c>
      <c r="I737" s="13" t="s">
        <v>631</v>
      </c>
      <c r="J737" s="13" t="s">
        <v>50</v>
      </c>
      <c r="K737" s="13">
        <v>0</v>
      </c>
      <c r="L737" s="15" t="s">
        <v>2139</v>
      </c>
      <c r="M737" s="9" t="str" cm="1">
        <f t="array" ref="M737">_xlfn.LET(_xlpm.Major,I737,_xlpm.CleanMajor,TRIM(SUBSTITUTE(SUBSTITUTE(SUBSTITUTE(SUBSTITUTE(SUBSTITUTE(SUBSTITUTE(_xlpm.Major,"Indstrl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738" spans="1:13" x14ac:dyDescent="0.75">
      <c r="A738" s="8">
        <v>79392964</v>
      </c>
      <c r="B738" s="9" t="s">
        <v>1378</v>
      </c>
      <c r="C738" s="9" t="s">
        <v>1379</v>
      </c>
      <c r="D738" s="9" t="s">
        <v>1380</v>
      </c>
      <c r="E738" s="9" t="s">
        <v>14</v>
      </c>
      <c r="F738" s="10">
        <v>45938.598611111112</v>
      </c>
      <c r="G738" s="10"/>
      <c r="H738" s="9">
        <v>764192</v>
      </c>
      <c r="I738" s="9" t="s">
        <v>774</v>
      </c>
      <c r="J738" s="9" t="s">
        <v>32</v>
      </c>
      <c r="K738" s="9">
        <v>0</v>
      </c>
      <c r="L738" s="11" t="s">
        <v>2139</v>
      </c>
      <c r="M738" s="9" t="str" cm="1">
        <f t="array" ref="M738">_xlfn.LET(_xlpm.Major,I738,_xlpm.CleanMajor,TRIM(SUBSTITUTE(SUBSTITUTE(SUBSTITUTE(SUBSTITUTE(SUBSTITUTE(SUBSTITUTE(_xlpm.Major,"Indstrl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739" spans="1:13" x14ac:dyDescent="0.75">
      <c r="A739" s="12">
        <v>79449238</v>
      </c>
      <c r="B739" s="13" t="s">
        <v>948</v>
      </c>
      <c r="C739" s="13" t="s">
        <v>949</v>
      </c>
      <c r="D739" s="13" t="s">
        <v>950</v>
      </c>
      <c r="E739" s="13" t="s">
        <v>14</v>
      </c>
      <c r="F739" s="14">
        <v>45939.843055555553</v>
      </c>
      <c r="G739" s="14"/>
      <c r="H739" s="13">
        <v>806202</v>
      </c>
      <c r="I739" s="13" t="s">
        <v>763</v>
      </c>
      <c r="J739" s="13" t="s">
        <v>50</v>
      </c>
      <c r="K739" s="13">
        <v>0</v>
      </c>
      <c r="L739" s="15" t="s">
        <v>2139</v>
      </c>
      <c r="M739" s="9" t="str" cm="1">
        <f t="array" ref="M739">_xlfn.LET(_xlpm.Major,I739,_xlpm.CleanMajor,TRIM(SUBSTITUTE(SUBSTITUTE(SUBSTITUTE(SUBSTITUTE(SUBSTITUTE(SUBSTITUTE(_xlpm.Major,"Indstrl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740" spans="1:13" x14ac:dyDescent="0.75">
      <c r="A740" s="8">
        <v>79464099</v>
      </c>
      <c r="B740" s="9" t="s">
        <v>37</v>
      </c>
      <c r="C740" s="9" t="s">
        <v>1784</v>
      </c>
      <c r="D740" s="9" t="s">
        <v>1785</v>
      </c>
      <c r="E740" s="9" t="s">
        <v>14</v>
      </c>
      <c r="F740" s="10">
        <v>45940.526388888888</v>
      </c>
      <c r="G740" s="10"/>
      <c r="H740" s="9">
        <v>807747</v>
      </c>
      <c r="I740" s="9" t="s">
        <v>1786</v>
      </c>
      <c r="J740" s="9" t="s">
        <v>126</v>
      </c>
      <c r="K740" s="9">
        <v>0</v>
      </c>
      <c r="L740" s="11" t="s">
        <v>2139</v>
      </c>
      <c r="M740" s="9" t="str" cm="1">
        <f t="array" ref="M740">_xlfn.LET(_xlpm.Major,I740,_xlpm.CleanMajor,TRIM(SUBSTITUTE(SUBSTITUTE(SUBSTITUTE(SUBSTITUTE(SUBSTITUTE(SUBSTITUTE(_xlpm.Major,"Indstrl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741" spans="1:13" hidden="1" x14ac:dyDescent="0.75">
      <c r="A741" s="12">
        <v>79470011</v>
      </c>
      <c r="B741" s="13" t="s">
        <v>301</v>
      </c>
      <c r="C741" s="13" t="s">
        <v>302</v>
      </c>
      <c r="D741" s="13" t="s">
        <v>303</v>
      </c>
      <c r="E741" s="13" t="s">
        <v>14</v>
      </c>
      <c r="F741" s="14">
        <v>45940.755555555559</v>
      </c>
      <c r="G741" s="14">
        <v>45974.557638888888</v>
      </c>
      <c r="H741" s="13">
        <v>767393</v>
      </c>
      <c r="I741" s="13" t="s">
        <v>73</v>
      </c>
      <c r="J741" s="13" t="s">
        <v>40</v>
      </c>
      <c r="K741" s="13">
        <v>0</v>
      </c>
      <c r="L741" s="15" t="s">
        <v>2139</v>
      </c>
      <c r="M741" s="9" t="str" cm="1">
        <f t="array" ref="M741">_xlfn.LET(_xlpm.Major,I741,_xlpm.CleanMajor,TRIM(SUBSTITUTE(SUBSTITUTE(SUBSTITUTE(SUBSTITUTE(SUBSTITUTE(SUBSTITUTE(_xlpm.Major,"Indstrl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742" spans="1:13" x14ac:dyDescent="0.75">
      <c r="A742" s="8">
        <v>79475844</v>
      </c>
      <c r="B742" s="9" t="s">
        <v>67</v>
      </c>
      <c r="C742" s="9" t="s">
        <v>965</v>
      </c>
      <c r="D742" s="9" t="s">
        <v>966</v>
      </c>
      <c r="E742" s="9" t="s">
        <v>14</v>
      </c>
      <c r="F742" s="10">
        <v>45941.843055555553</v>
      </c>
      <c r="G742" s="10"/>
      <c r="H742" s="9">
        <v>778444</v>
      </c>
      <c r="I742" s="9" t="s">
        <v>566</v>
      </c>
      <c r="J742" s="9" t="s">
        <v>20</v>
      </c>
      <c r="K742" s="9">
        <v>0</v>
      </c>
      <c r="L742" s="11" t="s">
        <v>2139</v>
      </c>
      <c r="M742" s="9" t="str" cm="1">
        <f t="array" ref="M742">_xlfn.LET(_xlpm.Major,I742,_xlpm.CleanMajor,TRIM(SUBSTITUTE(SUBSTITUTE(SUBSTITUTE(SUBSTITUTE(SUBSTITUTE(SUBSTITUTE(_xlpm.Major,"Indstrl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743" spans="1:13" x14ac:dyDescent="0.75">
      <c r="A743" s="12">
        <v>79501861</v>
      </c>
      <c r="B743" s="13" t="s">
        <v>345</v>
      </c>
      <c r="C743" s="13" t="s">
        <v>346</v>
      </c>
      <c r="D743" s="13" t="s">
        <v>1787</v>
      </c>
      <c r="E743" s="13" t="s">
        <v>14</v>
      </c>
      <c r="F743" s="14">
        <v>45943.552083333336</v>
      </c>
      <c r="G743" s="14"/>
      <c r="H743" s="13">
        <v>796115</v>
      </c>
      <c r="I743" s="13" t="s">
        <v>429</v>
      </c>
      <c r="J743" s="13" t="s">
        <v>126</v>
      </c>
      <c r="K743" s="13">
        <v>0</v>
      </c>
      <c r="L743" s="15" t="s">
        <v>2139</v>
      </c>
      <c r="M743" s="9" t="str" cm="1">
        <f t="array" ref="M743">_xlfn.LET(_xlpm.Major,I743,_xlpm.CleanMajor,TRIM(SUBSTITUTE(SUBSTITUTE(SUBSTITUTE(SUBSTITUTE(SUBSTITUTE(SUBSTITUTE(_xlpm.Major,"Indstrl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744" spans="1:13" hidden="1" x14ac:dyDescent="0.75">
      <c r="A744" s="8">
        <v>79531715</v>
      </c>
      <c r="B744" s="9" t="s">
        <v>123</v>
      </c>
      <c r="C744" s="9" t="s">
        <v>124</v>
      </c>
      <c r="D744" s="9" t="s">
        <v>125</v>
      </c>
      <c r="E744" s="9" t="s">
        <v>14</v>
      </c>
      <c r="F744" s="10">
        <v>45944.445138888892</v>
      </c>
      <c r="G744" s="10">
        <v>45974.542361111111</v>
      </c>
      <c r="H744" s="9">
        <v>809109</v>
      </c>
      <c r="I744" s="9" t="s">
        <v>15</v>
      </c>
      <c r="J744" s="9" t="s">
        <v>126</v>
      </c>
      <c r="K744" s="9">
        <v>0</v>
      </c>
      <c r="L744" s="11" t="s">
        <v>2139</v>
      </c>
      <c r="M744" s="9" t="str" cm="1">
        <f t="array" ref="M744">_xlfn.LET(_xlpm.Major,I744,_xlpm.CleanMajor,TRIM(SUBSTITUTE(SUBSTITUTE(SUBSTITUTE(SUBSTITUTE(SUBSTITUTE(SUBSTITUTE(_xlpm.Major,"Indstrl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745" spans="1:13" x14ac:dyDescent="0.75">
      <c r="A745" s="12">
        <v>79539709</v>
      </c>
      <c r="B745" s="13" t="s">
        <v>1788</v>
      </c>
      <c r="C745" s="13" t="s">
        <v>1789</v>
      </c>
      <c r="D745" s="13" t="s">
        <v>1790</v>
      </c>
      <c r="E745" s="13" t="s">
        <v>14</v>
      </c>
      <c r="F745" s="14">
        <v>45944.527777777781</v>
      </c>
      <c r="G745" s="14"/>
      <c r="H745" s="13">
        <v>758178</v>
      </c>
      <c r="I745" s="13" t="s">
        <v>549</v>
      </c>
      <c r="J745" s="13" t="s">
        <v>32</v>
      </c>
      <c r="K745" s="13">
        <v>0</v>
      </c>
      <c r="L745" s="15" t="s">
        <v>2139</v>
      </c>
      <c r="M745" s="9" t="str" cm="1">
        <f t="array" ref="M745">_xlfn.LET(_xlpm.Major,I745,_xlpm.CleanMajor,TRIM(SUBSTITUTE(SUBSTITUTE(SUBSTITUTE(SUBSTITUTE(SUBSTITUTE(SUBSTITUTE(_xlpm.Major,"Indstrl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746" spans="1:13" x14ac:dyDescent="0.75">
      <c r="A746" s="8">
        <v>79542602</v>
      </c>
      <c r="B746" s="9" t="s">
        <v>1791</v>
      </c>
      <c r="C746" s="9" t="s">
        <v>191</v>
      </c>
      <c r="D746" s="9" t="s">
        <v>1792</v>
      </c>
      <c r="E746" s="9" t="s">
        <v>14</v>
      </c>
      <c r="F746" s="10">
        <v>45944.558333333334</v>
      </c>
      <c r="G746" s="10"/>
      <c r="H746" s="9">
        <v>802985</v>
      </c>
      <c r="I746" s="9" t="s">
        <v>549</v>
      </c>
      <c r="J746" s="9" t="s">
        <v>20</v>
      </c>
      <c r="K746" s="9">
        <v>0</v>
      </c>
      <c r="L746" s="11" t="s">
        <v>2139</v>
      </c>
      <c r="M746" s="9" t="str" cm="1">
        <f t="array" ref="M746">_xlfn.LET(_xlpm.Major,I746,_xlpm.CleanMajor,TRIM(SUBSTITUTE(SUBSTITUTE(SUBSTITUTE(SUBSTITUTE(SUBSTITUTE(SUBSTITUTE(_xlpm.Major,"Indstrl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747" spans="1:13" x14ac:dyDescent="0.75">
      <c r="A747" s="12">
        <v>79543592</v>
      </c>
      <c r="B747" s="13" t="s">
        <v>1084</v>
      </c>
      <c r="C747" s="13" t="s">
        <v>1085</v>
      </c>
      <c r="D747" s="13" t="s">
        <v>1086</v>
      </c>
      <c r="E747" s="13" t="s">
        <v>14</v>
      </c>
      <c r="F747" s="14">
        <v>45944.573611111111</v>
      </c>
      <c r="G747" s="14"/>
      <c r="H747" s="13">
        <v>760245</v>
      </c>
      <c r="I747" s="13" t="s">
        <v>471</v>
      </c>
      <c r="J747" s="13" t="s">
        <v>32</v>
      </c>
      <c r="K747" s="13">
        <v>0</v>
      </c>
      <c r="L747" s="15" t="s">
        <v>2139</v>
      </c>
      <c r="M747" s="9" t="str" cm="1">
        <f t="array" ref="M747">_xlfn.LET(_xlpm.Major,I747,_xlpm.CleanMajor,TRIM(SUBSTITUTE(SUBSTITUTE(SUBSTITUTE(SUBSTITUTE(SUBSTITUTE(SUBSTITUTE(_xlpm.Major,"Indstrl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748" spans="1:13" x14ac:dyDescent="0.75">
      <c r="A748" s="8">
        <v>79548059</v>
      </c>
      <c r="B748" s="9" t="s">
        <v>1793</v>
      </c>
      <c r="C748" s="9" t="s">
        <v>59</v>
      </c>
      <c r="D748" s="9" t="s">
        <v>60</v>
      </c>
      <c r="E748" s="9" t="s">
        <v>14</v>
      </c>
      <c r="F748" s="10">
        <v>45944.646527777775</v>
      </c>
      <c r="G748" s="10"/>
      <c r="H748" s="9">
        <v>769462</v>
      </c>
      <c r="I748" s="9" t="s">
        <v>54</v>
      </c>
      <c r="J748" s="9" t="s">
        <v>50</v>
      </c>
      <c r="K748" s="9">
        <v>0</v>
      </c>
      <c r="L748" s="11" t="s">
        <v>2139</v>
      </c>
      <c r="M748" s="9" t="str" cm="1">
        <f t="array" ref="M748">_xlfn.LET(_xlpm.Major,I748,_xlpm.CleanMajor,TRIM(SUBSTITUTE(SUBSTITUTE(SUBSTITUTE(SUBSTITUTE(SUBSTITUTE(SUBSTITUTE(_xlpm.Major,"Indstrl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749" spans="1:13" x14ac:dyDescent="0.75">
      <c r="A749" s="12">
        <v>79555689</v>
      </c>
      <c r="B749" s="13" t="s">
        <v>1794</v>
      </c>
      <c r="C749" s="13" t="s">
        <v>1795</v>
      </c>
      <c r="D749" s="13" t="s">
        <v>1796</v>
      </c>
      <c r="E749" s="13" t="s">
        <v>14</v>
      </c>
      <c r="F749" s="14">
        <v>45944.850694444445</v>
      </c>
      <c r="G749" s="14"/>
      <c r="H749" s="13">
        <v>764548</v>
      </c>
      <c r="I749" s="13" t="s">
        <v>631</v>
      </c>
      <c r="J749" s="13" t="s">
        <v>32</v>
      </c>
      <c r="K749" s="13">
        <v>0</v>
      </c>
      <c r="L749" s="15" t="s">
        <v>2139</v>
      </c>
      <c r="M749" s="9" t="str" cm="1">
        <f t="array" ref="M749">_xlfn.LET(_xlpm.Major,I749,_xlpm.CleanMajor,TRIM(SUBSTITUTE(SUBSTITUTE(SUBSTITUTE(SUBSTITUTE(SUBSTITUTE(SUBSTITUTE(_xlpm.Major,"Indstrl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750" spans="1:13" x14ac:dyDescent="0.75">
      <c r="A750" s="8">
        <v>79556761</v>
      </c>
      <c r="B750" s="9" t="s">
        <v>670</v>
      </c>
      <c r="C750" s="9" t="s">
        <v>332</v>
      </c>
      <c r="D750" s="9" t="s">
        <v>671</v>
      </c>
      <c r="E750" s="9" t="s">
        <v>14</v>
      </c>
      <c r="F750" s="10">
        <v>45944.911805555559</v>
      </c>
      <c r="G750" s="10"/>
      <c r="H750" s="9">
        <v>812967</v>
      </c>
      <c r="I750" s="9" t="s">
        <v>549</v>
      </c>
      <c r="J750" s="9" t="s">
        <v>20</v>
      </c>
      <c r="K750" s="9">
        <v>0</v>
      </c>
      <c r="L750" s="11" t="s">
        <v>2139</v>
      </c>
      <c r="M750" s="9" t="str" cm="1">
        <f t="array" ref="M750">_xlfn.LET(_xlpm.Major,I750,_xlpm.CleanMajor,TRIM(SUBSTITUTE(SUBSTITUTE(SUBSTITUTE(SUBSTITUTE(SUBSTITUTE(SUBSTITUTE(_xlpm.Major,"Indstrl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751" spans="1:13" hidden="1" x14ac:dyDescent="0.75">
      <c r="A751" s="12">
        <v>79556788</v>
      </c>
      <c r="B751" s="13" t="s">
        <v>385</v>
      </c>
      <c r="C751" s="13" t="s">
        <v>1797</v>
      </c>
      <c r="D751" s="13" t="s">
        <v>1798</v>
      </c>
      <c r="E751" s="13" t="s">
        <v>14</v>
      </c>
      <c r="F751" s="14">
        <v>45944.913888888892</v>
      </c>
      <c r="G751" s="14">
        <v>45974.558333333334</v>
      </c>
      <c r="H751" s="13">
        <v>794060</v>
      </c>
      <c r="I751" s="13" t="s">
        <v>549</v>
      </c>
      <c r="J751" s="13" t="s">
        <v>32</v>
      </c>
      <c r="K751" s="13">
        <v>0</v>
      </c>
      <c r="L751" s="15" t="s">
        <v>2139</v>
      </c>
      <c r="M751" s="9" t="str" cm="1">
        <f t="array" ref="M751">_xlfn.LET(_xlpm.Major,I751,_xlpm.CleanMajor,TRIM(SUBSTITUTE(SUBSTITUTE(SUBSTITUTE(SUBSTITUTE(SUBSTITUTE(SUBSTITUTE(_xlpm.Major,"Indstrl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752" spans="1:13" x14ac:dyDescent="0.75">
      <c r="A752" s="8">
        <v>79595133</v>
      </c>
      <c r="B752" s="9" t="s">
        <v>791</v>
      </c>
      <c r="C752" s="9" t="s">
        <v>792</v>
      </c>
      <c r="D752" s="9" t="s">
        <v>793</v>
      </c>
      <c r="E752" s="9" t="s">
        <v>14</v>
      </c>
      <c r="F752" s="10">
        <v>45945.623611111114</v>
      </c>
      <c r="G752" s="10"/>
      <c r="H752" s="9">
        <v>766926</v>
      </c>
      <c r="I752" s="9" t="s">
        <v>763</v>
      </c>
      <c r="J752" s="9" t="s">
        <v>20</v>
      </c>
      <c r="K752" s="9">
        <v>0</v>
      </c>
      <c r="L752" s="11" t="s">
        <v>2139</v>
      </c>
      <c r="M752" s="9" t="str" cm="1">
        <f t="array" ref="M752">_xlfn.LET(_xlpm.Major,I752,_xlpm.CleanMajor,TRIM(SUBSTITUTE(SUBSTITUTE(SUBSTITUTE(SUBSTITUTE(SUBSTITUTE(SUBSTITUTE(_xlpm.Major,"Indstrl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753" spans="1:13" x14ac:dyDescent="0.75">
      <c r="A753" s="12">
        <v>79596021</v>
      </c>
      <c r="B753" s="13" t="s">
        <v>967</v>
      </c>
      <c r="C753" s="13" t="s">
        <v>968</v>
      </c>
      <c r="D753" s="13" t="s">
        <v>969</v>
      </c>
      <c r="E753" s="13" t="s">
        <v>14</v>
      </c>
      <c r="F753" s="14">
        <v>45945.640277777777</v>
      </c>
      <c r="G753" s="14"/>
      <c r="H753" s="13">
        <v>775727</v>
      </c>
      <c r="I753" s="13" t="s">
        <v>206</v>
      </c>
      <c r="J753" s="13" t="s">
        <v>20</v>
      </c>
      <c r="K753" s="13">
        <v>0</v>
      </c>
      <c r="L753" s="15" t="s">
        <v>2139</v>
      </c>
      <c r="M753" s="9" t="str" cm="1">
        <f t="array" ref="M753">_xlfn.LET(_xlpm.Major,I753,_xlpm.CleanMajor,TRIM(SUBSTITUTE(SUBSTITUTE(SUBSTITUTE(SUBSTITUTE(SUBSTITUTE(SUBSTITUTE(_xlpm.Major,"Indstrl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754" spans="1:13" x14ac:dyDescent="0.75">
      <c r="A754" s="8">
        <v>79596033</v>
      </c>
      <c r="B754" s="9" t="s">
        <v>484</v>
      </c>
      <c r="C754" s="9" t="s">
        <v>778</v>
      </c>
      <c r="D754" s="9" t="s">
        <v>779</v>
      </c>
      <c r="E754" s="9" t="s">
        <v>14</v>
      </c>
      <c r="F754" s="10">
        <v>45945.640277777777</v>
      </c>
      <c r="G754" s="10"/>
      <c r="H754" s="9">
        <v>771319</v>
      </c>
      <c r="I754" s="9" t="s">
        <v>206</v>
      </c>
      <c r="J754" s="9" t="s">
        <v>32</v>
      </c>
      <c r="K754" s="9">
        <v>0</v>
      </c>
      <c r="L754" s="11" t="s">
        <v>2139</v>
      </c>
      <c r="M754" s="9" t="str" cm="1">
        <f t="array" ref="M754">_xlfn.LET(_xlpm.Major,I754,_xlpm.CleanMajor,TRIM(SUBSTITUTE(SUBSTITUTE(SUBSTITUTE(SUBSTITUTE(SUBSTITUTE(SUBSTITUTE(_xlpm.Major,"Indstrl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755" spans="1:13" x14ac:dyDescent="0.75">
      <c r="A755" s="12">
        <v>79596054</v>
      </c>
      <c r="B755" s="13" t="s">
        <v>855</v>
      </c>
      <c r="C755" s="13" t="s">
        <v>856</v>
      </c>
      <c r="D755" s="13" t="s">
        <v>857</v>
      </c>
      <c r="E755" s="13" t="s">
        <v>14</v>
      </c>
      <c r="F755" s="14">
        <v>45945.640972222223</v>
      </c>
      <c r="G755" s="14"/>
      <c r="H755" s="13">
        <v>773519</v>
      </c>
      <c r="I755" s="13" t="s">
        <v>774</v>
      </c>
      <c r="J755" s="13" t="s">
        <v>32</v>
      </c>
      <c r="K755" s="13">
        <v>0</v>
      </c>
      <c r="L755" s="15" t="s">
        <v>2139</v>
      </c>
      <c r="M755" s="9" t="str" cm="1">
        <f t="array" ref="M755">_xlfn.LET(_xlpm.Major,I755,_xlpm.CleanMajor,TRIM(SUBSTITUTE(SUBSTITUTE(SUBSTITUTE(SUBSTITUTE(SUBSTITUTE(SUBSTITUTE(_xlpm.Major,"Indstrl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756" spans="1:13" x14ac:dyDescent="0.75">
      <c r="A756" s="8">
        <v>79596071</v>
      </c>
      <c r="B756" s="9" t="s">
        <v>187</v>
      </c>
      <c r="C756" s="9" t="s">
        <v>853</v>
      </c>
      <c r="D756" s="9" t="s">
        <v>854</v>
      </c>
      <c r="E756" s="9" t="s">
        <v>14</v>
      </c>
      <c r="F756" s="10">
        <v>45945.64166666667</v>
      </c>
      <c r="G756" s="10"/>
      <c r="H756" s="9">
        <v>794232</v>
      </c>
      <c r="I756" s="9" t="s">
        <v>206</v>
      </c>
      <c r="J756" s="9" t="s">
        <v>20</v>
      </c>
      <c r="K756" s="9">
        <v>0</v>
      </c>
      <c r="L756" s="11" t="s">
        <v>2139</v>
      </c>
      <c r="M756" s="9" t="str" cm="1">
        <f t="array" ref="M756">_xlfn.LET(_xlpm.Major,I756,_xlpm.CleanMajor,TRIM(SUBSTITUTE(SUBSTITUTE(SUBSTITUTE(SUBSTITUTE(SUBSTITUTE(SUBSTITUTE(_xlpm.Major,"Indstrl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757" spans="1:13" x14ac:dyDescent="0.75">
      <c r="A757" s="12">
        <v>79624940</v>
      </c>
      <c r="B757" s="13" t="s">
        <v>142</v>
      </c>
      <c r="C757" s="13" t="s">
        <v>143</v>
      </c>
      <c r="D757" s="13" t="s">
        <v>144</v>
      </c>
      <c r="E757" s="13" t="s">
        <v>14</v>
      </c>
      <c r="F757" s="14">
        <v>45946.488194444442</v>
      </c>
      <c r="G757" s="14"/>
      <c r="H757" s="13">
        <v>774574</v>
      </c>
      <c r="I757" s="13" t="s">
        <v>24</v>
      </c>
      <c r="J757" s="13" t="s">
        <v>20</v>
      </c>
      <c r="K757" s="13">
        <v>0</v>
      </c>
      <c r="L757" s="15" t="s">
        <v>2139</v>
      </c>
      <c r="M757" s="9" t="str" cm="1">
        <f t="array" ref="M757">_xlfn.LET(_xlpm.Major,I757,_xlpm.CleanMajor,TRIM(SUBSTITUTE(SUBSTITUTE(SUBSTITUTE(SUBSTITUTE(SUBSTITUTE(SUBSTITUTE(_xlpm.Major,"Indstrl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758" spans="1:13" x14ac:dyDescent="0.75">
      <c r="A758" s="8">
        <v>79627568</v>
      </c>
      <c r="B758" s="9" t="s">
        <v>229</v>
      </c>
      <c r="C758" s="9" t="s">
        <v>1799</v>
      </c>
      <c r="D758" s="9" t="s">
        <v>1800</v>
      </c>
      <c r="E758" s="9" t="s">
        <v>14</v>
      </c>
      <c r="F758" s="10">
        <v>45946.513888888891</v>
      </c>
      <c r="G758" s="10"/>
      <c r="H758" s="9">
        <v>801777</v>
      </c>
      <c r="I758" s="9" t="s">
        <v>429</v>
      </c>
      <c r="J758" s="9" t="s">
        <v>40</v>
      </c>
      <c r="K758" s="9">
        <v>0</v>
      </c>
      <c r="L758" s="11" t="s">
        <v>2139</v>
      </c>
      <c r="M758" s="9" t="str" cm="1">
        <f t="array" ref="M758">_xlfn.LET(_xlpm.Major,I758,_xlpm.CleanMajor,TRIM(SUBSTITUTE(SUBSTITUTE(SUBSTITUTE(SUBSTITUTE(SUBSTITUTE(SUBSTITUTE(_xlpm.Major,"Indstrl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759" spans="1:13" x14ac:dyDescent="0.75">
      <c r="A759" s="12">
        <v>79666494</v>
      </c>
      <c r="B759" s="13" t="s">
        <v>70</v>
      </c>
      <c r="C759" s="13" t="s">
        <v>71</v>
      </c>
      <c r="D759" s="13" t="s">
        <v>72</v>
      </c>
      <c r="E759" s="13" t="s">
        <v>14</v>
      </c>
      <c r="F759" s="14">
        <v>45947.79583333333</v>
      </c>
      <c r="G759" s="14"/>
      <c r="H759" s="13">
        <v>769576</v>
      </c>
      <c r="I759" s="13" t="s">
        <v>73</v>
      </c>
      <c r="J759" s="13" t="s">
        <v>40</v>
      </c>
      <c r="K759" s="13">
        <v>0</v>
      </c>
      <c r="L759" s="15" t="s">
        <v>2139</v>
      </c>
      <c r="M759" s="9" t="str" cm="1">
        <f t="array" ref="M759">_xlfn.LET(_xlpm.Major,I759,_xlpm.CleanMajor,TRIM(SUBSTITUTE(SUBSTITUTE(SUBSTITUTE(SUBSTITUTE(SUBSTITUTE(SUBSTITUTE(_xlpm.Major,"Indstrl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760" spans="1:13" hidden="1" x14ac:dyDescent="0.75">
      <c r="A760" s="8">
        <v>79671324</v>
      </c>
      <c r="B760" s="9" t="s">
        <v>1801</v>
      </c>
      <c r="C760" s="9" t="s">
        <v>1802</v>
      </c>
      <c r="D760" s="9" t="s">
        <v>1803</v>
      </c>
      <c r="E760" s="9" t="s">
        <v>14</v>
      </c>
      <c r="F760" s="10">
        <v>45948.822916666664</v>
      </c>
      <c r="G760" s="10">
        <v>45974.539583333331</v>
      </c>
      <c r="H760" s="9">
        <v>775604</v>
      </c>
      <c r="I760" s="9" t="s">
        <v>497</v>
      </c>
      <c r="J760" s="9" t="s">
        <v>20</v>
      </c>
      <c r="K760" s="9">
        <v>0</v>
      </c>
      <c r="L760" s="11" t="s">
        <v>2139</v>
      </c>
      <c r="M760" s="9" t="str" cm="1">
        <f t="array" ref="M760">_xlfn.LET(_xlpm.Major,I760,_xlpm.CleanMajor,TRIM(SUBSTITUTE(SUBSTITUTE(SUBSTITUTE(SUBSTITUTE(SUBSTITUTE(SUBSTITUTE(_xlpm.Major,"Indstrl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761" spans="1:13" hidden="1" x14ac:dyDescent="0.75">
      <c r="A761" s="12">
        <v>79725653</v>
      </c>
      <c r="B761" s="13" t="s">
        <v>41</v>
      </c>
      <c r="C761" s="13" t="s">
        <v>564</v>
      </c>
      <c r="D761" s="13" t="s">
        <v>1804</v>
      </c>
      <c r="E761" s="13" t="s">
        <v>14</v>
      </c>
      <c r="F761" s="14">
        <v>45951.392361111109</v>
      </c>
      <c r="G761" s="14">
        <v>45974.550694444442</v>
      </c>
      <c r="H761" s="13">
        <v>748485</v>
      </c>
      <c r="I761" s="13" t="s">
        <v>1167</v>
      </c>
      <c r="J761" s="13" t="s">
        <v>32</v>
      </c>
      <c r="K761" s="13">
        <v>0</v>
      </c>
      <c r="L761" s="15" t="s">
        <v>2139</v>
      </c>
      <c r="M761" s="9" t="str" cm="1">
        <f t="array" ref="M761">_xlfn.LET(_xlpm.Major,I761,_xlpm.CleanMajor,TRIM(SUBSTITUTE(SUBSTITUTE(SUBSTITUTE(SUBSTITUTE(SUBSTITUTE(SUBSTITUTE(_xlpm.Major,"Indstrl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762" spans="1:13" hidden="1" x14ac:dyDescent="0.75">
      <c r="A762" s="8">
        <v>79725725</v>
      </c>
      <c r="B762" s="9" t="s">
        <v>1805</v>
      </c>
      <c r="C762" s="9" t="s">
        <v>1806</v>
      </c>
      <c r="D762" s="9" t="s">
        <v>1807</v>
      </c>
      <c r="E762" s="9" t="s">
        <v>14</v>
      </c>
      <c r="F762" s="10">
        <v>45951.393055555556</v>
      </c>
      <c r="G762" s="10">
        <v>45974.552083333336</v>
      </c>
      <c r="H762" s="9">
        <v>747397</v>
      </c>
      <c r="I762" s="9" t="s">
        <v>1167</v>
      </c>
      <c r="J762" s="9" t="s">
        <v>32</v>
      </c>
      <c r="K762" s="9">
        <v>0</v>
      </c>
      <c r="L762" s="11" t="s">
        <v>2139</v>
      </c>
      <c r="M762" s="9" t="str" cm="1">
        <f t="array" ref="M762">_xlfn.LET(_xlpm.Major,I762,_xlpm.CleanMajor,TRIM(SUBSTITUTE(SUBSTITUTE(SUBSTITUTE(SUBSTITUTE(SUBSTITUTE(SUBSTITUTE(_xlpm.Major,"Indstrl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763" spans="1:13" hidden="1" x14ac:dyDescent="0.75">
      <c r="A763" s="12">
        <v>79740028</v>
      </c>
      <c r="B763" s="13" t="s">
        <v>1808</v>
      </c>
      <c r="C763" s="13" t="s">
        <v>1809</v>
      </c>
      <c r="D763" s="13" t="s">
        <v>1810</v>
      </c>
      <c r="E763" s="13" t="s">
        <v>14</v>
      </c>
      <c r="F763" s="14">
        <v>45951.529166666667</v>
      </c>
      <c r="G763" s="14">
        <v>45974.55972222222</v>
      </c>
      <c r="H763" s="13">
        <v>773295</v>
      </c>
      <c r="I763" s="13" t="s">
        <v>809</v>
      </c>
      <c r="J763" s="13" t="s">
        <v>20</v>
      </c>
      <c r="K763" s="13">
        <v>0</v>
      </c>
      <c r="L763" s="15" t="s">
        <v>2139</v>
      </c>
      <c r="M763" s="9" t="str" cm="1">
        <f t="array" ref="M763">_xlfn.LET(_xlpm.Major,I763,_xlpm.CleanMajor,TRIM(SUBSTITUTE(SUBSTITUTE(SUBSTITUTE(SUBSTITUTE(SUBSTITUTE(SUBSTITUTE(_xlpm.Major,"Indstrl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764" spans="1:13" hidden="1" x14ac:dyDescent="0.75">
      <c r="A764" s="8">
        <v>79744185</v>
      </c>
      <c r="B764" s="9" t="s">
        <v>1811</v>
      </c>
      <c r="C764" s="9" t="s">
        <v>1812</v>
      </c>
      <c r="D764" s="9" t="s">
        <v>1813</v>
      </c>
      <c r="E764" s="9" t="s">
        <v>14</v>
      </c>
      <c r="F764" s="10">
        <v>45951.589583333334</v>
      </c>
      <c r="G764" s="10">
        <v>45974.547222222223</v>
      </c>
      <c r="H764" s="9">
        <v>800186</v>
      </c>
      <c r="I764" s="9" t="s">
        <v>1814</v>
      </c>
      <c r="J764" s="9" t="s">
        <v>126</v>
      </c>
      <c r="K764" s="9">
        <v>0</v>
      </c>
      <c r="L764" s="11" t="s">
        <v>2139</v>
      </c>
      <c r="M764" s="9" t="str" cm="1">
        <f t="array" ref="M764">_xlfn.LET(_xlpm.Major,I764,_xlpm.CleanMajor,TRIM(SUBSTITUTE(SUBSTITUTE(SUBSTITUTE(SUBSTITUTE(SUBSTITUTE(SUBSTITUTE(_xlpm.Major,"Indstrl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765" spans="1:13" x14ac:dyDescent="0.75">
      <c r="A765" s="12">
        <v>79744718</v>
      </c>
      <c r="B765" s="13" t="s">
        <v>1815</v>
      </c>
      <c r="C765" s="13" t="s">
        <v>219</v>
      </c>
      <c r="D765" s="13" t="s">
        <v>1816</v>
      </c>
      <c r="E765" s="13" t="s">
        <v>14</v>
      </c>
      <c r="F765" s="14">
        <v>45951.597916666666</v>
      </c>
      <c r="G765" s="14"/>
      <c r="H765" s="13">
        <v>787209</v>
      </c>
      <c r="I765" s="13" t="s">
        <v>1817</v>
      </c>
      <c r="J765" s="13" t="s">
        <v>50</v>
      </c>
      <c r="K765" s="13">
        <v>0</v>
      </c>
      <c r="L765" s="15" t="s">
        <v>2139</v>
      </c>
      <c r="M765" s="9" t="str" cm="1">
        <f t="array" ref="M765">_xlfn.LET(_xlpm.Major,I765,_xlpm.CleanMajor,TRIM(SUBSTITUTE(SUBSTITUTE(SUBSTITUTE(SUBSTITUTE(SUBSTITUTE(SUBSTITUTE(_xlpm.Major,"Indstrl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766" spans="1:13" x14ac:dyDescent="0.75">
      <c r="A766" s="8">
        <v>79753065</v>
      </c>
      <c r="B766" s="9" t="s">
        <v>1818</v>
      </c>
      <c r="C766" s="9" t="s">
        <v>1819</v>
      </c>
      <c r="D766" s="9" t="s">
        <v>1820</v>
      </c>
      <c r="E766" s="9" t="s">
        <v>14</v>
      </c>
      <c r="F766" s="10">
        <v>45951.816666666666</v>
      </c>
      <c r="G766" s="10"/>
      <c r="H766" s="9">
        <v>776619</v>
      </c>
      <c r="I766" s="9" t="s">
        <v>54</v>
      </c>
      <c r="J766" s="9" t="s">
        <v>32</v>
      </c>
      <c r="K766" s="9">
        <v>0</v>
      </c>
      <c r="L766" s="11" t="s">
        <v>2139</v>
      </c>
      <c r="M766" s="9" t="str" cm="1">
        <f t="array" ref="M766">_xlfn.LET(_xlpm.Major,I766,_xlpm.CleanMajor,TRIM(SUBSTITUTE(SUBSTITUTE(SUBSTITUTE(SUBSTITUTE(SUBSTITUTE(SUBSTITUTE(_xlpm.Major,"Indstrl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767" spans="1:13" x14ac:dyDescent="0.75">
      <c r="A767" s="12">
        <v>79764370</v>
      </c>
      <c r="B767" s="13" t="s">
        <v>1821</v>
      </c>
      <c r="C767" s="13" t="s">
        <v>1822</v>
      </c>
      <c r="D767" s="13" t="s">
        <v>1823</v>
      </c>
      <c r="E767" s="13" t="s">
        <v>14</v>
      </c>
      <c r="F767" s="14">
        <v>45952.362500000003</v>
      </c>
      <c r="G767" s="14"/>
      <c r="H767" s="13">
        <v>802206</v>
      </c>
      <c r="I767" s="13" t="s">
        <v>563</v>
      </c>
      <c r="J767" s="13" t="s">
        <v>126</v>
      </c>
      <c r="K767" s="13">
        <v>0</v>
      </c>
      <c r="L767" s="15" t="s">
        <v>2139</v>
      </c>
      <c r="M767" s="9" t="str" cm="1">
        <f t="array" ref="M767">_xlfn.LET(_xlpm.Major,I767,_xlpm.CleanMajor,TRIM(SUBSTITUTE(SUBSTITUTE(SUBSTITUTE(SUBSTITUTE(SUBSTITUTE(SUBSTITUTE(_xlpm.Major,"Indstrl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768" spans="1:13" hidden="1" x14ac:dyDescent="0.75">
      <c r="A768" s="8">
        <v>79769556</v>
      </c>
      <c r="B768" s="9" t="s">
        <v>1397</v>
      </c>
      <c r="C768" s="9" t="s">
        <v>1824</v>
      </c>
      <c r="D768" s="9" t="s">
        <v>1825</v>
      </c>
      <c r="E768" s="9" t="s">
        <v>14</v>
      </c>
      <c r="F768" s="10">
        <v>45952.405555555553</v>
      </c>
      <c r="G768" s="10">
        <v>45974.54791666667</v>
      </c>
      <c r="H768" s="9">
        <v>759049</v>
      </c>
      <c r="I768" s="9" t="s">
        <v>1826</v>
      </c>
      <c r="J768" s="9" t="s">
        <v>32</v>
      </c>
      <c r="K768" s="9">
        <v>0</v>
      </c>
      <c r="L768" s="11" t="s">
        <v>2139</v>
      </c>
      <c r="M768" s="9" t="str" cm="1">
        <f t="array" ref="M768">_xlfn.LET(_xlpm.Major,I768,_xlpm.CleanMajor,TRIM(SUBSTITUTE(SUBSTITUTE(SUBSTITUTE(SUBSTITUTE(SUBSTITUTE(SUBSTITUTE(_xlpm.Major,"Indstrl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769" spans="1:13" x14ac:dyDescent="0.75">
      <c r="A769" s="12">
        <v>79781628</v>
      </c>
      <c r="B769" s="13" t="s">
        <v>1827</v>
      </c>
      <c r="C769" s="13" t="s">
        <v>1828</v>
      </c>
      <c r="D769" s="13" t="s">
        <v>1829</v>
      </c>
      <c r="E769" s="13" t="s">
        <v>14</v>
      </c>
      <c r="F769" s="14">
        <v>45952.511111111111</v>
      </c>
      <c r="G769" s="14"/>
      <c r="H769" s="13">
        <v>767259</v>
      </c>
      <c r="I769" s="13" t="s">
        <v>1506</v>
      </c>
      <c r="J769" s="13" t="s">
        <v>32</v>
      </c>
      <c r="K769" s="13">
        <v>0</v>
      </c>
      <c r="L769" s="15" t="s">
        <v>2139</v>
      </c>
      <c r="M769" s="9" t="str" cm="1">
        <f t="array" ref="M769">_xlfn.LET(_xlpm.Major,I769,_xlpm.CleanMajor,TRIM(SUBSTITUTE(SUBSTITUTE(SUBSTITUTE(SUBSTITUTE(SUBSTITUTE(SUBSTITUTE(_xlpm.Major,"Indstrl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770" spans="1:13" x14ac:dyDescent="0.75">
      <c r="A770" s="8">
        <v>79781689</v>
      </c>
      <c r="B770" s="9" t="s">
        <v>74</v>
      </c>
      <c r="C770" s="9" t="s">
        <v>75</v>
      </c>
      <c r="D770" s="9" t="s">
        <v>76</v>
      </c>
      <c r="E770" s="9" t="s">
        <v>14</v>
      </c>
      <c r="F770" s="10">
        <v>45952.511805555558</v>
      </c>
      <c r="G770" s="10"/>
      <c r="H770" s="9">
        <v>804793</v>
      </c>
      <c r="I770" s="9" t="s">
        <v>15</v>
      </c>
      <c r="J770" s="9" t="s">
        <v>32</v>
      </c>
      <c r="K770" s="9">
        <v>0</v>
      </c>
      <c r="L770" s="11" t="s">
        <v>2139</v>
      </c>
      <c r="M770" s="9" t="str" cm="1">
        <f t="array" ref="M770">_xlfn.LET(_xlpm.Major,I770,_xlpm.CleanMajor,TRIM(SUBSTITUTE(SUBSTITUTE(SUBSTITUTE(SUBSTITUTE(SUBSTITUTE(SUBSTITUTE(_xlpm.Major,"Indstrl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771" spans="1:13" x14ac:dyDescent="0.75">
      <c r="A771" s="12">
        <v>79781699</v>
      </c>
      <c r="B771" s="13" t="s">
        <v>668</v>
      </c>
      <c r="C771" s="13" t="s">
        <v>583</v>
      </c>
      <c r="D771" s="13" t="s">
        <v>1830</v>
      </c>
      <c r="E771" s="13" t="s">
        <v>14</v>
      </c>
      <c r="F771" s="14">
        <v>45952.511805555558</v>
      </c>
      <c r="G771" s="14"/>
      <c r="H771" s="13">
        <v>778564</v>
      </c>
      <c r="I771" s="13" t="s">
        <v>1831</v>
      </c>
      <c r="J771" s="13" t="s">
        <v>40</v>
      </c>
      <c r="K771" s="13">
        <v>0</v>
      </c>
      <c r="L771" s="15" t="s">
        <v>2139</v>
      </c>
      <c r="M771" s="9" t="str" cm="1">
        <f t="array" ref="M771">_xlfn.LET(_xlpm.Major,I771,_xlpm.CleanMajor,TRIM(SUBSTITUTE(SUBSTITUTE(SUBSTITUTE(SUBSTITUTE(SUBSTITUTE(SUBSTITUTE(_xlpm.Major,"Indstrl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772" spans="1:13" hidden="1" x14ac:dyDescent="0.75">
      <c r="A772" s="8">
        <v>79781739</v>
      </c>
      <c r="B772" s="9" t="s">
        <v>561</v>
      </c>
      <c r="C772" s="9" t="s">
        <v>75</v>
      </c>
      <c r="D772" s="9" t="s">
        <v>1440</v>
      </c>
      <c r="E772" s="9" t="s">
        <v>14</v>
      </c>
      <c r="F772" s="10">
        <v>45952.511805555558</v>
      </c>
      <c r="G772" s="10">
        <v>45974.545138888891</v>
      </c>
      <c r="H772" s="9">
        <v>786889</v>
      </c>
      <c r="I772" s="9" t="s">
        <v>716</v>
      </c>
      <c r="J772" s="9" t="s">
        <v>32</v>
      </c>
      <c r="K772" s="9">
        <v>0</v>
      </c>
      <c r="L772" s="11" t="s">
        <v>2139</v>
      </c>
      <c r="M772" s="9" t="str" cm="1">
        <f t="array" ref="M772">_xlfn.LET(_xlpm.Major,I772,_xlpm.CleanMajor,TRIM(SUBSTITUTE(SUBSTITUTE(SUBSTITUTE(SUBSTITUTE(SUBSTITUTE(SUBSTITUTE(_xlpm.Major,"Indstrl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773" spans="1:13" hidden="1" x14ac:dyDescent="0.75">
      <c r="A773" s="12">
        <v>79782404</v>
      </c>
      <c r="B773" s="13" t="s">
        <v>855</v>
      </c>
      <c r="C773" s="13" t="s">
        <v>235</v>
      </c>
      <c r="D773" s="13" t="s">
        <v>1032</v>
      </c>
      <c r="E773" s="13" t="s">
        <v>14</v>
      </c>
      <c r="F773" s="14">
        <v>45952.518750000003</v>
      </c>
      <c r="G773" s="14">
        <v>45974.541666666664</v>
      </c>
      <c r="H773" s="13">
        <v>771034</v>
      </c>
      <c r="I773" s="13" t="s">
        <v>163</v>
      </c>
      <c r="J773" s="13" t="s">
        <v>32</v>
      </c>
      <c r="K773" s="13">
        <v>0</v>
      </c>
      <c r="L773" s="15" t="s">
        <v>2139</v>
      </c>
      <c r="M773" s="9" t="str" cm="1">
        <f t="array" ref="M773">_xlfn.LET(_xlpm.Major,I773,_xlpm.CleanMajor,TRIM(SUBSTITUTE(SUBSTITUTE(SUBSTITUTE(SUBSTITUTE(SUBSTITUTE(SUBSTITUTE(_xlpm.Major,"Indstrl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774" spans="1:13" x14ac:dyDescent="0.75">
      <c r="A774" s="8">
        <v>79792524</v>
      </c>
      <c r="B774" s="9" t="s">
        <v>1832</v>
      </c>
      <c r="C774" s="9" t="s">
        <v>1833</v>
      </c>
      <c r="D774" s="9" t="s">
        <v>1834</v>
      </c>
      <c r="E774" s="9" t="s">
        <v>14</v>
      </c>
      <c r="F774" s="10">
        <v>45952.644444444442</v>
      </c>
      <c r="G774" s="10"/>
      <c r="H774" s="9">
        <v>791974</v>
      </c>
      <c r="I774" s="9" t="s">
        <v>563</v>
      </c>
      <c r="J774" s="9" t="s">
        <v>50</v>
      </c>
      <c r="K774" s="9">
        <v>0</v>
      </c>
      <c r="L774" s="11" t="s">
        <v>2139</v>
      </c>
      <c r="M774" s="9" t="str" cm="1">
        <f t="array" ref="M774">_xlfn.LET(_xlpm.Major,I774,_xlpm.CleanMajor,TRIM(SUBSTITUTE(SUBSTITUTE(SUBSTITUTE(SUBSTITUTE(SUBSTITUTE(SUBSTITUTE(_xlpm.Major,"Indstrl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775" spans="1:13" x14ac:dyDescent="0.75">
      <c r="A775" s="12">
        <v>79793170</v>
      </c>
      <c r="B775" s="13" t="s">
        <v>1835</v>
      </c>
      <c r="C775" s="13" t="s">
        <v>1836</v>
      </c>
      <c r="D775" s="13" t="s">
        <v>1837</v>
      </c>
      <c r="E775" s="13" t="s">
        <v>14</v>
      </c>
      <c r="F775" s="14">
        <v>45952.657638888886</v>
      </c>
      <c r="G775" s="14"/>
      <c r="H775" s="13">
        <v>807816</v>
      </c>
      <c r="I775" s="13" t="s">
        <v>429</v>
      </c>
      <c r="J775" s="13" t="s">
        <v>32</v>
      </c>
      <c r="K775" s="13">
        <v>0</v>
      </c>
      <c r="L775" s="15" t="s">
        <v>2139</v>
      </c>
      <c r="M775" s="9" t="str" cm="1">
        <f t="array" ref="M775">_xlfn.LET(_xlpm.Major,I775,_xlpm.CleanMajor,TRIM(SUBSTITUTE(SUBSTITUTE(SUBSTITUTE(SUBSTITUTE(SUBSTITUTE(SUBSTITUTE(_xlpm.Major,"Indstrl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776" spans="1:13" x14ac:dyDescent="0.75">
      <c r="A776" s="8">
        <v>79795145</v>
      </c>
      <c r="B776" s="9" t="s">
        <v>1838</v>
      </c>
      <c r="C776" s="9" t="s">
        <v>1839</v>
      </c>
      <c r="D776" s="9" t="s">
        <v>1840</v>
      </c>
      <c r="E776" s="9" t="s">
        <v>14</v>
      </c>
      <c r="F776" s="10">
        <v>45952.706944444442</v>
      </c>
      <c r="G776" s="10"/>
      <c r="H776" s="9">
        <v>801768</v>
      </c>
      <c r="I776" s="9" t="s">
        <v>1755</v>
      </c>
      <c r="J776" s="9" t="s">
        <v>40</v>
      </c>
      <c r="K776" s="9">
        <v>0</v>
      </c>
      <c r="L776" s="11" t="s">
        <v>2139</v>
      </c>
      <c r="M776" s="9" t="str" cm="1">
        <f t="array" ref="M776">_xlfn.LET(_xlpm.Major,I776,_xlpm.CleanMajor,TRIM(SUBSTITUTE(SUBSTITUTE(SUBSTITUTE(SUBSTITUTE(SUBSTITUTE(SUBSTITUTE(_xlpm.Major,"Indstrl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777" spans="1:13" hidden="1" x14ac:dyDescent="0.75">
      <c r="A777" s="12">
        <v>79795298</v>
      </c>
      <c r="B777" s="13" t="s">
        <v>1375</v>
      </c>
      <c r="C777" s="13" t="s">
        <v>1841</v>
      </c>
      <c r="D777" s="13" t="s">
        <v>1842</v>
      </c>
      <c r="E777" s="13" t="s">
        <v>14</v>
      </c>
      <c r="F777" s="14">
        <v>45952.711111111108</v>
      </c>
      <c r="G777" s="14">
        <v>45974.551388888889</v>
      </c>
      <c r="H777" s="13">
        <v>771671</v>
      </c>
      <c r="I777" s="13" t="s">
        <v>1843</v>
      </c>
      <c r="J777" s="13" t="s">
        <v>20</v>
      </c>
      <c r="K777" s="13">
        <v>0</v>
      </c>
      <c r="L777" s="15" t="s">
        <v>2139</v>
      </c>
      <c r="M777" s="9" t="str" cm="1">
        <f t="array" ref="M777">_xlfn.LET(_xlpm.Major,I777,_xlpm.CleanMajor,TRIM(SUBSTITUTE(SUBSTITUTE(SUBSTITUTE(SUBSTITUTE(SUBSTITUTE(SUBSTITUTE(_xlpm.Major,"Indstrl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778" spans="1:13" x14ac:dyDescent="0.75">
      <c r="A778" s="8">
        <v>79814531</v>
      </c>
      <c r="B778" s="9" t="s">
        <v>567</v>
      </c>
      <c r="C778" s="9" t="s">
        <v>568</v>
      </c>
      <c r="D778" s="9" t="s">
        <v>569</v>
      </c>
      <c r="E778" s="9" t="s">
        <v>14</v>
      </c>
      <c r="F778" s="10">
        <v>45953.447222222225</v>
      </c>
      <c r="G778" s="10"/>
      <c r="H778" s="9">
        <v>801579</v>
      </c>
      <c r="I778" s="9" t="s">
        <v>570</v>
      </c>
      <c r="J778" s="9" t="s">
        <v>126</v>
      </c>
      <c r="K778" s="9">
        <v>0</v>
      </c>
      <c r="L778" s="11" t="s">
        <v>2139</v>
      </c>
      <c r="M778" s="9" t="str" cm="1">
        <f t="array" ref="M778">_xlfn.LET(_xlpm.Major,I778,_xlpm.CleanMajor,TRIM(SUBSTITUTE(SUBSTITUTE(SUBSTITUTE(SUBSTITUTE(SUBSTITUTE(SUBSTITUTE(_xlpm.Major,"Indstrl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779" spans="1:13" x14ac:dyDescent="0.75">
      <c r="A779" s="12">
        <v>79816229</v>
      </c>
      <c r="B779" s="13" t="s">
        <v>1844</v>
      </c>
      <c r="C779" s="13" t="s">
        <v>1845</v>
      </c>
      <c r="D779" s="13" t="s">
        <v>1846</v>
      </c>
      <c r="E779" s="13" t="s">
        <v>14</v>
      </c>
      <c r="F779" s="14">
        <v>45953.467361111114</v>
      </c>
      <c r="G779" s="14"/>
      <c r="H779" s="13">
        <v>797256</v>
      </c>
      <c r="I779" s="13" t="s">
        <v>429</v>
      </c>
      <c r="J779" s="13" t="s">
        <v>32</v>
      </c>
      <c r="K779" s="13">
        <v>0</v>
      </c>
      <c r="L779" s="15" t="s">
        <v>2139</v>
      </c>
      <c r="M779" s="9" t="str" cm="1">
        <f t="array" ref="M779">_xlfn.LET(_xlpm.Major,I779,_xlpm.CleanMajor,TRIM(SUBSTITUTE(SUBSTITUTE(SUBSTITUTE(SUBSTITUTE(SUBSTITUTE(SUBSTITUTE(_xlpm.Major,"Indstrl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780" spans="1:13" x14ac:dyDescent="0.75">
      <c r="A780" s="8">
        <v>79828989</v>
      </c>
      <c r="B780" s="9" t="s">
        <v>259</v>
      </c>
      <c r="C780" s="9" t="s">
        <v>260</v>
      </c>
      <c r="D780" s="9" t="s">
        <v>261</v>
      </c>
      <c r="E780" s="9" t="s">
        <v>14</v>
      </c>
      <c r="F780" s="10">
        <v>45953.604166666664</v>
      </c>
      <c r="G780" s="10"/>
      <c r="H780" s="9">
        <v>762161</v>
      </c>
      <c r="I780" s="9" t="s">
        <v>15</v>
      </c>
      <c r="J780" s="9" t="s">
        <v>32</v>
      </c>
      <c r="K780" s="9">
        <v>0</v>
      </c>
      <c r="L780" s="11" t="s">
        <v>2139</v>
      </c>
      <c r="M780" s="9" t="str" cm="1">
        <f t="array" ref="M780">_xlfn.LET(_xlpm.Major,I780,_xlpm.CleanMajor,TRIM(SUBSTITUTE(SUBSTITUTE(SUBSTITUTE(SUBSTITUTE(SUBSTITUTE(SUBSTITUTE(_xlpm.Major,"Indstrl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781" spans="1:13" x14ac:dyDescent="0.75">
      <c r="A781" s="12">
        <v>79834329</v>
      </c>
      <c r="B781" s="13" t="s">
        <v>1847</v>
      </c>
      <c r="C781" s="13" t="s">
        <v>1848</v>
      </c>
      <c r="D781" s="13" t="s">
        <v>1849</v>
      </c>
      <c r="E781" s="13" t="s">
        <v>14</v>
      </c>
      <c r="F781" s="14">
        <v>45953.770833333336</v>
      </c>
      <c r="G781" s="14"/>
      <c r="H781" s="13">
        <v>802922</v>
      </c>
      <c r="I781" s="13" t="s">
        <v>1850</v>
      </c>
      <c r="J781" s="13" t="s">
        <v>126</v>
      </c>
      <c r="K781" s="13">
        <v>0</v>
      </c>
      <c r="L781" s="15" t="s">
        <v>2139</v>
      </c>
      <c r="M781" s="9" t="str" cm="1">
        <f t="array" ref="M781">_xlfn.LET(_xlpm.Major,I781,_xlpm.CleanMajor,TRIM(SUBSTITUTE(SUBSTITUTE(SUBSTITUTE(SUBSTITUTE(SUBSTITUTE(SUBSTITUTE(_xlpm.Major,"Indstrl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782" spans="1:13" x14ac:dyDescent="0.75">
      <c r="A782" s="8">
        <v>79843788</v>
      </c>
      <c r="B782" s="9" t="s">
        <v>1411</v>
      </c>
      <c r="C782" s="9" t="s">
        <v>1412</v>
      </c>
      <c r="D782" s="9" t="s">
        <v>1413</v>
      </c>
      <c r="E782" s="9" t="s">
        <v>14</v>
      </c>
      <c r="F782" s="10">
        <v>45954.402777777781</v>
      </c>
      <c r="G782" s="10"/>
      <c r="H782" s="9">
        <v>807510</v>
      </c>
      <c r="I782" s="9" t="s">
        <v>828</v>
      </c>
      <c r="J782" s="9" t="s">
        <v>50</v>
      </c>
      <c r="K782" s="9">
        <v>0</v>
      </c>
      <c r="L782" s="11" t="s">
        <v>2139</v>
      </c>
      <c r="M782" s="9" t="str" cm="1">
        <f t="array" ref="M782">_xlfn.LET(_xlpm.Major,I782,_xlpm.CleanMajor,TRIM(SUBSTITUTE(SUBSTITUTE(SUBSTITUTE(SUBSTITUTE(SUBSTITUTE(SUBSTITUTE(_xlpm.Major,"Indstrl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783" spans="1:13" x14ac:dyDescent="0.75">
      <c r="A783" s="12">
        <v>79847237</v>
      </c>
      <c r="B783" s="13" t="s">
        <v>742</v>
      </c>
      <c r="C783" s="13" t="s">
        <v>743</v>
      </c>
      <c r="D783" s="13" t="s">
        <v>744</v>
      </c>
      <c r="E783" s="13" t="s">
        <v>14</v>
      </c>
      <c r="F783" s="14">
        <v>45954.457638888889</v>
      </c>
      <c r="G783" s="14"/>
      <c r="H783" s="13">
        <v>809065</v>
      </c>
      <c r="I783" s="13" t="s">
        <v>163</v>
      </c>
      <c r="J783" s="13" t="s">
        <v>40</v>
      </c>
      <c r="K783" s="13">
        <v>0</v>
      </c>
      <c r="L783" s="15" t="s">
        <v>2139</v>
      </c>
      <c r="M783" s="9" t="str" cm="1">
        <f t="array" ref="M783">_xlfn.LET(_xlpm.Major,I783,_xlpm.CleanMajor,TRIM(SUBSTITUTE(SUBSTITUTE(SUBSTITUTE(SUBSTITUTE(SUBSTITUTE(SUBSTITUTE(_xlpm.Major,"Indstrl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784" spans="1:13" x14ac:dyDescent="0.75">
      <c r="A784" s="8">
        <v>79867918</v>
      </c>
      <c r="B784" s="9" t="s">
        <v>1851</v>
      </c>
      <c r="C784" s="9" t="s">
        <v>1852</v>
      </c>
      <c r="D784" s="9" t="s">
        <v>1853</v>
      </c>
      <c r="E784" s="9" t="s">
        <v>14</v>
      </c>
      <c r="F784" s="10">
        <v>45956.802083333336</v>
      </c>
      <c r="G784" s="10"/>
      <c r="H784" s="9">
        <v>767759</v>
      </c>
      <c r="I784" s="9" t="s">
        <v>1854</v>
      </c>
      <c r="J784" s="9" t="s">
        <v>16</v>
      </c>
      <c r="K784" s="9">
        <v>0</v>
      </c>
      <c r="L784" s="11" t="s">
        <v>2139</v>
      </c>
      <c r="M784" s="9" t="str" cm="1">
        <f t="array" ref="M784">_xlfn.LET(_xlpm.Major,I784,_xlpm.CleanMajor,TRIM(SUBSTITUTE(SUBSTITUTE(SUBSTITUTE(SUBSTITUTE(SUBSTITUTE(SUBSTITUTE(_xlpm.Major,"Indstrl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785" spans="1:13" x14ac:dyDescent="0.75">
      <c r="A785" s="12">
        <v>79869092</v>
      </c>
      <c r="B785" s="13" t="s">
        <v>639</v>
      </c>
      <c r="C785" s="13" t="s">
        <v>640</v>
      </c>
      <c r="D785" s="13" t="s">
        <v>641</v>
      </c>
      <c r="E785" s="13" t="s">
        <v>14</v>
      </c>
      <c r="F785" s="14">
        <v>45956.87777777778</v>
      </c>
      <c r="G785" s="14"/>
      <c r="H785" s="13">
        <v>763333</v>
      </c>
      <c r="I785" s="13" t="s">
        <v>15</v>
      </c>
      <c r="J785" s="13" t="s">
        <v>20</v>
      </c>
      <c r="K785" s="13">
        <v>0</v>
      </c>
      <c r="L785" s="15" t="s">
        <v>2139</v>
      </c>
      <c r="M785" s="9" t="str" cm="1">
        <f t="array" ref="M785">_xlfn.LET(_xlpm.Major,I785,_xlpm.CleanMajor,TRIM(SUBSTITUTE(SUBSTITUTE(SUBSTITUTE(SUBSTITUTE(SUBSTITUTE(SUBSTITUTE(_xlpm.Major,"Indstrl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786" spans="1:13" x14ac:dyDescent="0.75">
      <c r="A786" s="8">
        <v>79882935</v>
      </c>
      <c r="B786" s="9" t="s">
        <v>1855</v>
      </c>
      <c r="C786" s="9" t="s">
        <v>1856</v>
      </c>
      <c r="D786" s="9" t="s">
        <v>1857</v>
      </c>
      <c r="E786" s="9" t="s">
        <v>14</v>
      </c>
      <c r="F786" s="10">
        <v>45957.465277777781</v>
      </c>
      <c r="G786" s="10"/>
      <c r="H786" s="9">
        <v>808887</v>
      </c>
      <c r="I786" s="9" t="s">
        <v>570</v>
      </c>
      <c r="J786" s="9" t="s">
        <v>20</v>
      </c>
      <c r="K786" s="9">
        <v>0</v>
      </c>
      <c r="L786" s="11" t="s">
        <v>2139</v>
      </c>
      <c r="M786" s="9" t="str" cm="1">
        <f t="array" ref="M786">_xlfn.LET(_xlpm.Major,I786,_xlpm.CleanMajor,TRIM(SUBSTITUTE(SUBSTITUTE(SUBSTITUTE(SUBSTITUTE(SUBSTITUTE(SUBSTITUTE(_xlpm.Major,"Indstrl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787" spans="1:13" x14ac:dyDescent="0.75">
      <c r="A787" s="12">
        <v>79885547</v>
      </c>
      <c r="B787" s="13" t="s">
        <v>1858</v>
      </c>
      <c r="C787" s="13" t="s">
        <v>1859</v>
      </c>
      <c r="D787" s="13" t="s">
        <v>1860</v>
      </c>
      <c r="E787" s="13" t="s">
        <v>14</v>
      </c>
      <c r="F787" s="14">
        <v>45957.500694444447</v>
      </c>
      <c r="G787" s="14"/>
      <c r="H787" s="13">
        <v>811255</v>
      </c>
      <c r="I787" s="13" t="s">
        <v>652</v>
      </c>
      <c r="J787" s="13" t="s">
        <v>40</v>
      </c>
      <c r="K787" s="13">
        <v>0</v>
      </c>
      <c r="L787" s="15" t="s">
        <v>2139</v>
      </c>
      <c r="M787" s="9" t="str" cm="1">
        <f t="array" ref="M787">_xlfn.LET(_xlpm.Major,I787,_xlpm.CleanMajor,TRIM(SUBSTITUTE(SUBSTITUTE(SUBSTITUTE(SUBSTITUTE(SUBSTITUTE(SUBSTITUTE(_xlpm.Major,"Indstrl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788" spans="1:13" x14ac:dyDescent="0.75">
      <c r="A788" s="8">
        <v>79899614</v>
      </c>
      <c r="B788" s="9" t="s">
        <v>1861</v>
      </c>
      <c r="C788" s="9" t="s">
        <v>1862</v>
      </c>
      <c r="D788" s="9" t="s">
        <v>1863</v>
      </c>
      <c r="E788" s="9" t="s">
        <v>14</v>
      </c>
      <c r="F788" s="10">
        <v>45957.827777777777</v>
      </c>
      <c r="G788" s="10"/>
      <c r="H788" s="9">
        <v>809492</v>
      </c>
      <c r="I788" s="9" t="s">
        <v>652</v>
      </c>
      <c r="J788" s="9" t="s">
        <v>40</v>
      </c>
      <c r="K788" s="9">
        <v>0</v>
      </c>
      <c r="L788" s="11" t="s">
        <v>2139</v>
      </c>
      <c r="M788" s="9" t="str" cm="1">
        <f t="array" ref="M788">_xlfn.LET(_xlpm.Major,I788,_xlpm.CleanMajor,TRIM(SUBSTITUTE(SUBSTITUTE(SUBSTITUTE(SUBSTITUTE(SUBSTITUTE(SUBSTITUTE(_xlpm.Major,"Indstrl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789" spans="1:13" x14ac:dyDescent="0.75">
      <c r="A789" s="12">
        <v>79900690</v>
      </c>
      <c r="B789" s="13" t="s">
        <v>967</v>
      </c>
      <c r="C789" s="13" t="s">
        <v>1179</v>
      </c>
      <c r="D789" s="13" t="s">
        <v>1864</v>
      </c>
      <c r="E789" s="13" t="s">
        <v>14</v>
      </c>
      <c r="F789" s="14">
        <v>45957.901388888888</v>
      </c>
      <c r="G789" s="14"/>
      <c r="H789" s="13">
        <v>660193</v>
      </c>
      <c r="I789" s="13" t="s">
        <v>553</v>
      </c>
      <c r="J789" s="13" t="s">
        <v>40</v>
      </c>
      <c r="K789" s="13">
        <v>0</v>
      </c>
      <c r="L789" s="15" t="s">
        <v>2139</v>
      </c>
      <c r="M789" s="9" t="str" cm="1">
        <f t="array" ref="M789">_xlfn.LET(_xlpm.Major,I789,_xlpm.CleanMajor,TRIM(SUBSTITUTE(SUBSTITUTE(SUBSTITUTE(SUBSTITUTE(SUBSTITUTE(SUBSTITUTE(_xlpm.Major,"Indstrl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790" spans="1:13" hidden="1" x14ac:dyDescent="0.75">
      <c r="A790" s="8">
        <v>79912023</v>
      </c>
      <c r="B790" s="9" t="s">
        <v>1865</v>
      </c>
      <c r="C790" s="9" t="s">
        <v>1866</v>
      </c>
      <c r="D790" s="9" t="s">
        <v>1867</v>
      </c>
      <c r="E790" s="9" t="s">
        <v>14</v>
      </c>
      <c r="F790" s="10">
        <v>45958.397916666669</v>
      </c>
      <c r="G790" s="10">
        <v>45974.543749999997</v>
      </c>
      <c r="H790" s="9">
        <v>766749</v>
      </c>
      <c r="I790" s="9" t="s">
        <v>1868</v>
      </c>
      <c r="J790" s="9" t="s">
        <v>32</v>
      </c>
      <c r="K790" s="9">
        <v>0</v>
      </c>
      <c r="L790" s="11" t="s">
        <v>2139</v>
      </c>
      <c r="M790" s="9" t="str" cm="1">
        <f t="array" ref="M790">_xlfn.LET(_xlpm.Major,I790,_xlpm.CleanMajor,TRIM(SUBSTITUTE(SUBSTITUTE(SUBSTITUTE(SUBSTITUTE(SUBSTITUTE(SUBSTITUTE(_xlpm.Major,"Indstrl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791" spans="1:13" x14ac:dyDescent="0.75">
      <c r="A791" s="12">
        <v>79915976</v>
      </c>
      <c r="B791" s="13" t="s">
        <v>1869</v>
      </c>
      <c r="C791" s="13" t="s">
        <v>1870</v>
      </c>
      <c r="D791" s="13" t="s">
        <v>1871</v>
      </c>
      <c r="E791" s="13" t="s">
        <v>14</v>
      </c>
      <c r="F791" s="14">
        <v>45958.42291666667</v>
      </c>
      <c r="G791" s="14"/>
      <c r="H791" s="13">
        <v>744617</v>
      </c>
      <c r="I791" s="13" t="s">
        <v>1167</v>
      </c>
      <c r="J791" s="13" t="s">
        <v>32</v>
      </c>
      <c r="K791" s="13">
        <v>0</v>
      </c>
      <c r="L791" s="15" t="s">
        <v>2139</v>
      </c>
      <c r="M791" s="9" t="str" cm="1">
        <f t="array" ref="M791">_xlfn.LET(_xlpm.Major,I791,_xlpm.CleanMajor,TRIM(SUBSTITUTE(SUBSTITUTE(SUBSTITUTE(SUBSTITUTE(SUBSTITUTE(SUBSTITUTE(_xlpm.Major,"Indstrl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792" spans="1:13" hidden="1" x14ac:dyDescent="0.75">
      <c r="A792" s="8">
        <v>79917631</v>
      </c>
      <c r="B792" s="9" t="s">
        <v>427</v>
      </c>
      <c r="C792" s="9" t="s">
        <v>1872</v>
      </c>
      <c r="D792" s="9" t="s">
        <v>1873</v>
      </c>
      <c r="E792" s="9" t="s">
        <v>14</v>
      </c>
      <c r="F792" s="10">
        <v>45958.438888888886</v>
      </c>
      <c r="G792" s="10">
        <v>45974.543055555558</v>
      </c>
      <c r="H792" s="9">
        <v>780262</v>
      </c>
      <c r="I792" s="9" t="s">
        <v>1874</v>
      </c>
      <c r="J792" s="9" t="s">
        <v>32</v>
      </c>
      <c r="K792" s="9">
        <v>0</v>
      </c>
      <c r="L792" s="11" t="s">
        <v>2139</v>
      </c>
      <c r="M792" s="9" t="str" cm="1">
        <f t="array" ref="M792">_xlfn.LET(_xlpm.Major,I792,_xlpm.CleanMajor,TRIM(SUBSTITUTE(SUBSTITUTE(SUBSTITUTE(SUBSTITUTE(SUBSTITUTE(SUBSTITUTE(_xlpm.Major,"Indstrl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793" spans="1:13" x14ac:dyDescent="0.75">
      <c r="A793" s="12">
        <v>79933205</v>
      </c>
      <c r="B793" s="13" t="s">
        <v>1300</v>
      </c>
      <c r="C793" s="13" t="s">
        <v>756</v>
      </c>
      <c r="D793" s="13" t="s">
        <v>1301</v>
      </c>
      <c r="E793" s="13" t="s">
        <v>14</v>
      </c>
      <c r="F793" s="14">
        <v>45958.67291666667</v>
      </c>
      <c r="G793" s="14"/>
      <c r="H793" s="13">
        <v>738130</v>
      </c>
      <c r="I793" s="13" t="s">
        <v>1167</v>
      </c>
      <c r="J793" s="13" t="s">
        <v>32</v>
      </c>
      <c r="K793" s="13">
        <v>0</v>
      </c>
      <c r="L793" s="15" t="s">
        <v>2139</v>
      </c>
      <c r="M793" s="9" t="str" cm="1">
        <f t="array" ref="M793">_xlfn.LET(_xlpm.Major,I793,_xlpm.CleanMajor,TRIM(SUBSTITUTE(SUBSTITUTE(SUBSTITUTE(SUBSTITUTE(SUBSTITUTE(SUBSTITUTE(_xlpm.Major,"Indstrl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794" spans="1:13" hidden="1" x14ac:dyDescent="0.75">
      <c r="A794" s="8">
        <v>79937647</v>
      </c>
      <c r="B794" s="9" t="s">
        <v>1875</v>
      </c>
      <c r="C794" s="9" t="s">
        <v>1876</v>
      </c>
      <c r="D794" s="9" t="s">
        <v>1877</v>
      </c>
      <c r="E794" s="9" t="s">
        <v>14</v>
      </c>
      <c r="F794" s="10">
        <v>45958.885416666664</v>
      </c>
      <c r="G794" s="10">
        <v>45974.57708333333</v>
      </c>
      <c r="H794" s="9">
        <v>808950</v>
      </c>
      <c r="I794" s="9" t="s">
        <v>1874</v>
      </c>
      <c r="J794" s="9" t="s">
        <v>20</v>
      </c>
      <c r="K794" s="9">
        <v>0</v>
      </c>
      <c r="L794" s="11" t="s">
        <v>2139</v>
      </c>
      <c r="M794" s="9" t="str" cm="1">
        <f t="array" ref="M794">_xlfn.LET(_xlpm.Major,I794,_xlpm.CleanMajor,TRIM(SUBSTITUTE(SUBSTITUTE(SUBSTITUTE(SUBSTITUTE(SUBSTITUTE(SUBSTITUTE(_xlpm.Major,"Indstrl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795" spans="1:13" hidden="1" x14ac:dyDescent="0.75">
      <c r="A795" s="12">
        <v>79959177</v>
      </c>
      <c r="B795" s="13" t="s">
        <v>1878</v>
      </c>
      <c r="C795" s="13" t="s">
        <v>1879</v>
      </c>
      <c r="D795" s="13" t="s">
        <v>1880</v>
      </c>
      <c r="E795" s="13" t="s">
        <v>14</v>
      </c>
      <c r="F795" s="14">
        <v>45959.506944444445</v>
      </c>
      <c r="G795" s="14">
        <v>45974.551388888889</v>
      </c>
      <c r="H795" s="13">
        <v>764202</v>
      </c>
      <c r="I795" s="13" t="s">
        <v>166</v>
      </c>
      <c r="J795" s="13" t="s">
        <v>32</v>
      </c>
      <c r="K795" s="13">
        <v>0</v>
      </c>
      <c r="L795" s="15" t="s">
        <v>2139</v>
      </c>
      <c r="M795" s="9" t="str" cm="1">
        <f t="array" ref="M795">_xlfn.LET(_xlpm.Major,I795,_xlpm.CleanMajor,TRIM(SUBSTITUTE(SUBSTITUTE(SUBSTITUTE(SUBSTITUTE(SUBSTITUTE(SUBSTITUTE(_xlpm.Major,"Indstrl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796" spans="1:13" hidden="1" x14ac:dyDescent="0.75">
      <c r="A796" s="8">
        <v>79961986</v>
      </c>
      <c r="B796" s="9" t="s">
        <v>834</v>
      </c>
      <c r="C796" s="9" t="s">
        <v>1881</v>
      </c>
      <c r="D796" s="9" t="s">
        <v>1882</v>
      </c>
      <c r="E796" s="9" t="s">
        <v>14</v>
      </c>
      <c r="F796" s="10">
        <v>45959.544444444444</v>
      </c>
      <c r="G796" s="10">
        <v>45974.542361111111</v>
      </c>
      <c r="H796" s="9">
        <v>756441</v>
      </c>
      <c r="I796" s="9" t="s">
        <v>15</v>
      </c>
      <c r="J796" s="9" t="s">
        <v>32</v>
      </c>
      <c r="K796" s="9">
        <v>0</v>
      </c>
      <c r="L796" s="11" t="s">
        <v>2139</v>
      </c>
      <c r="M796" s="9" t="str" cm="1">
        <f t="array" ref="M796">_xlfn.LET(_xlpm.Major,I796,_xlpm.CleanMajor,TRIM(SUBSTITUTE(SUBSTITUTE(SUBSTITUTE(SUBSTITUTE(SUBSTITUTE(SUBSTITUTE(_xlpm.Major,"Indstrl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797" spans="1:13" hidden="1" x14ac:dyDescent="0.75">
      <c r="A797" s="12">
        <v>79967281</v>
      </c>
      <c r="B797" s="13" t="s">
        <v>1883</v>
      </c>
      <c r="C797" s="13" t="s">
        <v>1884</v>
      </c>
      <c r="D797" s="13" t="s">
        <v>1885</v>
      </c>
      <c r="E797" s="13" t="s">
        <v>14</v>
      </c>
      <c r="F797" s="14">
        <v>45959.620833333334</v>
      </c>
      <c r="G797" s="14">
        <v>45974.554861111108</v>
      </c>
      <c r="H797" s="13">
        <v>800879</v>
      </c>
      <c r="I797" s="13" t="s">
        <v>15</v>
      </c>
      <c r="J797" s="13" t="s">
        <v>40</v>
      </c>
      <c r="K797" s="13">
        <v>0</v>
      </c>
      <c r="L797" s="15" t="s">
        <v>2139</v>
      </c>
      <c r="M797" s="9" t="str" cm="1">
        <f t="array" ref="M797">_xlfn.LET(_xlpm.Major,I797,_xlpm.CleanMajor,TRIM(SUBSTITUTE(SUBSTITUTE(SUBSTITUTE(SUBSTITUTE(SUBSTITUTE(SUBSTITUTE(_xlpm.Major,"Indstrl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798" spans="1:13" x14ac:dyDescent="0.75">
      <c r="A798" s="8">
        <v>79970547</v>
      </c>
      <c r="B798" s="9" t="s">
        <v>1886</v>
      </c>
      <c r="C798" s="9" t="s">
        <v>1887</v>
      </c>
      <c r="D798" s="9" t="s">
        <v>1888</v>
      </c>
      <c r="E798" s="9" t="s">
        <v>14</v>
      </c>
      <c r="F798" s="10">
        <v>45959.73333333333</v>
      </c>
      <c r="G798" s="10"/>
      <c r="H798" s="9">
        <v>801473</v>
      </c>
      <c r="I798" s="9" t="s">
        <v>429</v>
      </c>
      <c r="J798" s="9" t="s">
        <v>32</v>
      </c>
      <c r="K798" s="9">
        <v>0</v>
      </c>
      <c r="L798" s="11" t="s">
        <v>2139</v>
      </c>
      <c r="M798" s="9" t="str" cm="1">
        <f t="array" ref="M798">_xlfn.LET(_xlpm.Major,I798,_xlpm.CleanMajor,TRIM(SUBSTITUTE(SUBSTITUTE(SUBSTITUTE(SUBSTITUTE(SUBSTITUTE(SUBSTITUTE(_xlpm.Major,"Indstrl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799" spans="1:13" x14ac:dyDescent="0.75">
      <c r="A799" s="12">
        <v>79971521</v>
      </c>
      <c r="B799" s="13" t="s">
        <v>187</v>
      </c>
      <c r="C799" s="13" t="s">
        <v>1889</v>
      </c>
      <c r="D799" s="13" t="s">
        <v>1890</v>
      </c>
      <c r="E799" s="13" t="s">
        <v>14</v>
      </c>
      <c r="F799" s="14">
        <v>45959.779861111114</v>
      </c>
      <c r="G799" s="14"/>
      <c r="H799" s="13">
        <v>729555</v>
      </c>
      <c r="I799" s="13" t="s">
        <v>703</v>
      </c>
      <c r="J799" s="13" t="s">
        <v>32</v>
      </c>
      <c r="K799" s="13">
        <v>0</v>
      </c>
      <c r="L799" s="15" t="s">
        <v>2139</v>
      </c>
      <c r="M799" s="9" t="str" cm="1">
        <f t="array" ref="M799">_xlfn.LET(_xlpm.Major,I799,_xlpm.CleanMajor,TRIM(SUBSTITUTE(SUBSTITUTE(SUBSTITUTE(SUBSTITUTE(SUBSTITUTE(SUBSTITUTE(_xlpm.Major,"Indstrl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800" spans="1:13" x14ac:dyDescent="0.75">
      <c r="A800" s="8">
        <v>79972146</v>
      </c>
      <c r="B800" s="9" t="s">
        <v>1891</v>
      </c>
      <c r="C800" s="9" t="s">
        <v>1892</v>
      </c>
      <c r="D800" s="9" t="s">
        <v>1893</v>
      </c>
      <c r="E800" s="9" t="s">
        <v>14</v>
      </c>
      <c r="F800" s="10">
        <v>45959.805555555555</v>
      </c>
      <c r="G800" s="10"/>
      <c r="H800" s="9">
        <v>811447</v>
      </c>
      <c r="I800" s="9" t="s">
        <v>1894</v>
      </c>
      <c r="J800" s="9" t="s">
        <v>322</v>
      </c>
      <c r="K800" s="9">
        <v>0</v>
      </c>
      <c r="L800" s="11" t="s">
        <v>2139</v>
      </c>
      <c r="M800" s="9" t="str" cm="1">
        <f t="array" ref="M800">_xlfn.LET(_xlpm.Major,I800,_xlpm.CleanMajor,TRIM(SUBSTITUTE(SUBSTITUTE(SUBSTITUTE(SUBSTITUTE(SUBSTITUTE(SUBSTITUTE(_xlpm.Major,"Indstrl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801" spans="1:13" hidden="1" x14ac:dyDescent="0.75">
      <c r="A801" s="12">
        <v>79972262</v>
      </c>
      <c r="B801" s="13" t="s">
        <v>175</v>
      </c>
      <c r="C801" s="13" t="s">
        <v>176</v>
      </c>
      <c r="D801" s="13" t="s">
        <v>177</v>
      </c>
      <c r="E801" s="13" t="s">
        <v>14</v>
      </c>
      <c r="F801" s="14">
        <v>45959.8125</v>
      </c>
      <c r="G801" s="14">
        <v>45974.548611111109</v>
      </c>
      <c r="H801" s="13">
        <v>776867</v>
      </c>
      <c r="I801" s="13" t="s">
        <v>178</v>
      </c>
      <c r="J801" s="13" t="s">
        <v>32</v>
      </c>
      <c r="K801" s="13">
        <v>0</v>
      </c>
      <c r="L801" s="15" t="s">
        <v>2139</v>
      </c>
      <c r="M801" s="9" t="str" cm="1">
        <f t="array" ref="M801">_xlfn.LET(_xlpm.Major,I801,_xlpm.CleanMajor,TRIM(SUBSTITUTE(SUBSTITUTE(SUBSTITUTE(SUBSTITUTE(SUBSTITUTE(SUBSTITUTE(_xlpm.Major,"Indstrl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802" spans="1:13" hidden="1" x14ac:dyDescent="0.75">
      <c r="A802" s="8">
        <v>79973107</v>
      </c>
      <c r="B802" s="9" t="s">
        <v>25</v>
      </c>
      <c r="C802" s="9" t="s">
        <v>246</v>
      </c>
      <c r="D802" s="9" t="s">
        <v>304</v>
      </c>
      <c r="E802" s="9" t="s">
        <v>14</v>
      </c>
      <c r="F802" s="10">
        <v>45959.883333333331</v>
      </c>
      <c r="G802" s="10">
        <v>45974.57708333333</v>
      </c>
      <c r="H802" s="9">
        <v>794423</v>
      </c>
      <c r="I802" s="9" t="s">
        <v>15</v>
      </c>
      <c r="J802" s="9" t="s">
        <v>50</v>
      </c>
      <c r="K802" s="9">
        <v>0</v>
      </c>
      <c r="L802" s="11" t="s">
        <v>2139</v>
      </c>
      <c r="M802" s="9" t="str" cm="1">
        <f t="array" ref="M802">_xlfn.LET(_xlpm.Major,I802,_xlpm.CleanMajor,TRIM(SUBSTITUTE(SUBSTITUTE(SUBSTITUTE(SUBSTITUTE(SUBSTITUTE(SUBSTITUTE(_xlpm.Major,"Indstrl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803" spans="1:13" x14ac:dyDescent="0.75">
      <c r="A803" s="12">
        <v>79988692</v>
      </c>
      <c r="B803" s="13" t="s">
        <v>1895</v>
      </c>
      <c r="C803" s="13" t="s">
        <v>1896</v>
      </c>
      <c r="D803" s="13" t="s">
        <v>1897</v>
      </c>
      <c r="E803" s="13" t="s">
        <v>14</v>
      </c>
      <c r="F803" s="14">
        <v>45960.479861111111</v>
      </c>
      <c r="G803" s="14"/>
      <c r="H803" s="13">
        <v>797843</v>
      </c>
      <c r="I803" s="13" t="s">
        <v>652</v>
      </c>
      <c r="J803" s="13" t="s">
        <v>40</v>
      </c>
      <c r="K803" s="13">
        <v>0</v>
      </c>
      <c r="L803" s="15" t="s">
        <v>2139</v>
      </c>
      <c r="M803" s="9" t="str" cm="1">
        <f t="array" ref="M803">_xlfn.LET(_xlpm.Major,I803,_xlpm.CleanMajor,TRIM(SUBSTITUTE(SUBSTITUTE(SUBSTITUTE(SUBSTITUTE(SUBSTITUTE(SUBSTITUTE(_xlpm.Major,"Indstrl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804" spans="1:13" x14ac:dyDescent="0.75">
      <c r="A804" s="8">
        <v>79994430</v>
      </c>
      <c r="B804" s="9" t="s">
        <v>1898</v>
      </c>
      <c r="C804" s="9" t="s">
        <v>1899</v>
      </c>
      <c r="D804" s="9" t="s">
        <v>1900</v>
      </c>
      <c r="E804" s="9" t="s">
        <v>14</v>
      </c>
      <c r="F804" s="10">
        <v>45960.578472222223</v>
      </c>
      <c r="G804" s="10"/>
      <c r="H804" s="9">
        <v>803918</v>
      </c>
      <c r="I804" s="9" t="s">
        <v>471</v>
      </c>
      <c r="J804" s="9" t="s">
        <v>20</v>
      </c>
      <c r="K804" s="9">
        <v>0</v>
      </c>
      <c r="L804" s="11" t="s">
        <v>2139</v>
      </c>
      <c r="M804" s="9" t="str" cm="1">
        <f t="array" ref="M804">_xlfn.LET(_xlpm.Major,I804,_xlpm.CleanMajor,TRIM(SUBSTITUTE(SUBSTITUTE(SUBSTITUTE(SUBSTITUTE(SUBSTITUTE(SUBSTITUTE(_xlpm.Major,"Indstrl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805" spans="1:13" hidden="1" x14ac:dyDescent="0.75">
      <c r="A805" s="12">
        <v>79997563</v>
      </c>
      <c r="B805" s="13" t="s">
        <v>1901</v>
      </c>
      <c r="C805" s="13" t="s">
        <v>1902</v>
      </c>
      <c r="D805" s="13" t="s">
        <v>1903</v>
      </c>
      <c r="E805" s="13" t="s">
        <v>14</v>
      </c>
      <c r="F805" s="14">
        <v>45960.724305555559</v>
      </c>
      <c r="G805" s="14">
        <v>45974.566666666666</v>
      </c>
      <c r="H805" s="13">
        <v>799232</v>
      </c>
      <c r="I805" s="13" t="s">
        <v>1904</v>
      </c>
      <c r="J805" s="13" t="s">
        <v>126</v>
      </c>
      <c r="K805" s="13">
        <v>0</v>
      </c>
      <c r="L805" s="15" t="s">
        <v>2139</v>
      </c>
      <c r="M805" s="9" t="str" cm="1">
        <f t="array" ref="M805">_xlfn.LET(_xlpm.Major,I805,_xlpm.CleanMajor,TRIM(SUBSTITUTE(SUBSTITUTE(SUBSTITUTE(SUBSTITUTE(SUBSTITUTE(SUBSTITUTE(_xlpm.Major,"Indstrl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806" spans="1:13" x14ac:dyDescent="0.75">
      <c r="A806" s="8">
        <v>79999601</v>
      </c>
      <c r="B806" s="9" t="s">
        <v>1905</v>
      </c>
      <c r="C806" s="9" t="s">
        <v>1906</v>
      </c>
      <c r="D806" s="9" t="s">
        <v>1907</v>
      </c>
      <c r="E806" s="9" t="s">
        <v>14</v>
      </c>
      <c r="F806" s="10">
        <v>45960.910416666666</v>
      </c>
      <c r="G806" s="10"/>
      <c r="H806" s="9">
        <v>810628</v>
      </c>
      <c r="I806" s="9" t="s">
        <v>471</v>
      </c>
      <c r="J806" s="9" t="s">
        <v>32</v>
      </c>
      <c r="K806" s="9">
        <v>0</v>
      </c>
      <c r="L806" s="11" t="s">
        <v>2139</v>
      </c>
      <c r="M806" s="9" t="str" cm="1">
        <f t="array" ref="M806">_xlfn.LET(_xlpm.Major,I806,_xlpm.CleanMajor,TRIM(SUBSTITUTE(SUBSTITUTE(SUBSTITUTE(SUBSTITUTE(SUBSTITUTE(SUBSTITUTE(_xlpm.Major,"Indstrl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807" spans="1:13" x14ac:dyDescent="0.75">
      <c r="A807" s="12">
        <v>80002360</v>
      </c>
      <c r="B807" s="13" t="s">
        <v>1908</v>
      </c>
      <c r="C807" s="13" t="s">
        <v>564</v>
      </c>
      <c r="D807" s="13" t="s">
        <v>1909</v>
      </c>
      <c r="E807" s="13" t="s">
        <v>14</v>
      </c>
      <c r="F807" s="14">
        <v>45961.305555555555</v>
      </c>
      <c r="G807" s="14"/>
      <c r="H807" s="13">
        <v>800824</v>
      </c>
      <c r="I807" s="13" t="s">
        <v>1910</v>
      </c>
      <c r="J807" s="13" t="s">
        <v>126</v>
      </c>
      <c r="K807" s="13">
        <v>0</v>
      </c>
      <c r="L807" s="15" t="s">
        <v>2139</v>
      </c>
      <c r="M807" s="9" t="str" cm="1">
        <f t="array" ref="M807">_xlfn.LET(_xlpm.Major,I807,_xlpm.CleanMajor,TRIM(SUBSTITUTE(SUBSTITUTE(SUBSTITUTE(SUBSTITUTE(SUBSTITUTE(SUBSTITUTE(_xlpm.Major,"Indstrl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808" spans="1:13" x14ac:dyDescent="0.75">
      <c r="A808" s="8">
        <v>80015894</v>
      </c>
      <c r="B808" s="9" t="s">
        <v>1911</v>
      </c>
      <c r="C808" s="9" t="s">
        <v>1912</v>
      </c>
      <c r="D808" s="9" t="s">
        <v>1913</v>
      </c>
      <c r="E808" s="9" t="s">
        <v>14</v>
      </c>
      <c r="F808" s="10">
        <v>45962.545138888891</v>
      </c>
      <c r="G808" s="10"/>
      <c r="H808" s="9">
        <v>791795</v>
      </c>
      <c r="I808" s="9" t="s">
        <v>549</v>
      </c>
      <c r="J808" s="9" t="s">
        <v>32</v>
      </c>
      <c r="K808" s="9">
        <v>0</v>
      </c>
      <c r="L808" s="11" t="s">
        <v>2139</v>
      </c>
      <c r="M808" s="9" t="str" cm="1">
        <f t="array" ref="M808">_xlfn.LET(_xlpm.Major,I808,_xlpm.CleanMajor,TRIM(SUBSTITUTE(SUBSTITUTE(SUBSTITUTE(SUBSTITUTE(SUBSTITUTE(SUBSTITUTE(_xlpm.Major,"Indstrl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809" spans="1:13" x14ac:dyDescent="0.75">
      <c r="A809" s="12">
        <v>80016100</v>
      </c>
      <c r="B809" s="13" t="s">
        <v>1914</v>
      </c>
      <c r="C809" s="13" t="s">
        <v>404</v>
      </c>
      <c r="D809" s="13" t="s">
        <v>1915</v>
      </c>
      <c r="E809" s="13" t="s">
        <v>14</v>
      </c>
      <c r="F809" s="14">
        <v>45962.574999999997</v>
      </c>
      <c r="G809" s="14"/>
      <c r="H809" s="13">
        <v>796106</v>
      </c>
      <c r="I809" s="13" t="s">
        <v>553</v>
      </c>
      <c r="J809" s="13" t="s">
        <v>40</v>
      </c>
      <c r="K809" s="13">
        <v>0</v>
      </c>
      <c r="L809" s="15" t="s">
        <v>2139</v>
      </c>
      <c r="M809" s="9" t="str" cm="1">
        <f t="array" ref="M809">_xlfn.LET(_xlpm.Major,I809,_xlpm.CleanMajor,TRIM(SUBSTITUTE(SUBSTITUTE(SUBSTITUTE(SUBSTITUTE(SUBSTITUTE(SUBSTITUTE(_xlpm.Major,"Indstrl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810" spans="1:13" hidden="1" x14ac:dyDescent="0.75">
      <c r="A810" s="8">
        <v>80017015</v>
      </c>
      <c r="B810" s="9" t="s">
        <v>1916</v>
      </c>
      <c r="C810" s="9" t="s">
        <v>633</v>
      </c>
      <c r="D810" s="9" t="s">
        <v>1917</v>
      </c>
      <c r="E810" s="9" t="s">
        <v>14</v>
      </c>
      <c r="F810" s="10">
        <v>45962.699305555558</v>
      </c>
      <c r="G810" s="10">
        <v>45974.556250000001</v>
      </c>
      <c r="H810" s="9">
        <v>767433</v>
      </c>
      <c r="I810" s="9" t="s">
        <v>471</v>
      </c>
      <c r="J810" s="9" t="s">
        <v>32</v>
      </c>
      <c r="K810" s="9">
        <v>0</v>
      </c>
      <c r="L810" s="11" t="s">
        <v>2139</v>
      </c>
      <c r="M810" s="9" t="str" cm="1">
        <f t="array" ref="M810">_xlfn.LET(_xlpm.Major,I810,_xlpm.CleanMajor,TRIM(SUBSTITUTE(SUBSTITUTE(SUBSTITUTE(SUBSTITUTE(SUBSTITUTE(SUBSTITUTE(_xlpm.Major,"Indstrl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811" spans="1:13" hidden="1" x14ac:dyDescent="0.75">
      <c r="A811" s="12">
        <v>80017554</v>
      </c>
      <c r="B811" s="13" t="s">
        <v>1344</v>
      </c>
      <c r="C811" s="13" t="s">
        <v>880</v>
      </c>
      <c r="D811" s="13" t="s">
        <v>1918</v>
      </c>
      <c r="E811" s="13" t="s">
        <v>14</v>
      </c>
      <c r="F811" s="14">
        <v>45962.833333333336</v>
      </c>
      <c r="G811" s="14">
        <v>45974.59652777778</v>
      </c>
      <c r="H811" s="13">
        <v>805808</v>
      </c>
      <c r="I811" s="13" t="s">
        <v>701</v>
      </c>
      <c r="J811" s="13" t="s">
        <v>40</v>
      </c>
      <c r="K811" s="13">
        <v>0</v>
      </c>
      <c r="L811" s="15" t="s">
        <v>2139</v>
      </c>
      <c r="M811" s="9" t="str" cm="1">
        <f t="array" ref="M811">_xlfn.LET(_xlpm.Major,I811,_xlpm.CleanMajor,TRIM(SUBSTITUTE(SUBSTITUTE(SUBSTITUTE(SUBSTITUTE(SUBSTITUTE(SUBSTITUTE(_xlpm.Major,"Indstrl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812" spans="1:13" hidden="1" x14ac:dyDescent="0.75">
      <c r="A812" s="8">
        <v>80025761</v>
      </c>
      <c r="B812" s="9" t="s">
        <v>151</v>
      </c>
      <c r="C812" s="9" t="s">
        <v>152</v>
      </c>
      <c r="D812" s="9" t="s">
        <v>153</v>
      </c>
      <c r="E812" s="9" t="s">
        <v>14</v>
      </c>
      <c r="F812" s="10">
        <v>45964.143055555556</v>
      </c>
      <c r="G812" s="10">
        <v>45974.541666666664</v>
      </c>
      <c r="H812" s="9">
        <v>796963</v>
      </c>
      <c r="I812" s="9" t="s">
        <v>73</v>
      </c>
      <c r="J812" s="9" t="s">
        <v>40</v>
      </c>
      <c r="K812" s="9">
        <v>0</v>
      </c>
      <c r="L812" s="11" t="s">
        <v>2139</v>
      </c>
      <c r="M812" s="9" t="str" cm="1">
        <f t="array" ref="M812">_xlfn.LET(_xlpm.Major,I812,_xlpm.CleanMajor,TRIM(SUBSTITUTE(SUBSTITUTE(SUBSTITUTE(SUBSTITUTE(SUBSTITUTE(SUBSTITUTE(_xlpm.Major,"Indstrl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813" spans="1:13" hidden="1" x14ac:dyDescent="0.75">
      <c r="A813" s="12">
        <v>80031654</v>
      </c>
      <c r="B813" s="13" t="s">
        <v>93</v>
      </c>
      <c r="C813" s="13" t="s">
        <v>1919</v>
      </c>
      <c r="D813" s="13" t="s">
        <v>1920</v>
      </c>
      <c r="E813" s="13" t="s">
        <v>14</v>
      </c>
      <c r="F813" s="14">
        <v>45964.295138888891</v>
      </c>
      <c r="G813" s="14">
        <v>45974.556944444441</v>
      </c>
      <c r="H813" s="13">
        <v>806956</v>
      </c>
      <c r="I813" s="13" t="s">
        <v>652</v>
      </c>
      <c r="J813" s="13" t="s">
        <v>40</v>
      </c>
      <c r="K813" s="13">
        <v>0</v>
      </c>
      <c r="L813" s="15" t="s">
        <v>2139</v>
      </c>
      <c r="M813" s="9" t="str" cm="1">
        <f t="array" ref="M813">_xlfn.LET(_xlpm.Major,I813,_xlpm.CleanMajor,TRIM(SUBSTITUTE(SUBSTITUTE(SUBSTITUTE(SUBSTITUTE(SUBSTITUTE(SUBSTITUTE(_xlpm.Major,"Indstrl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814" spans="1:13" x14ac:dyDescent="0.75">
      <c r="A814" s="8">
        <v>80037850</v>
      </c>
      <c r="B814" s="9" t="s">
        <v>314</v>
      </c>
      <c r="C814" s="9" t="s">
        <v>315</v>
      </c>
      <c r="D814" s="9" t="s">
        <v>316</v>
      </c>
      <c r="E814" s="9" t="s">
        <v>14</v>
      </c>
      <c r="F814" s="10">
        <v>45964.399305555555</v>
      </c>
      <c r="G814" s="10"/>
      <c r="H814" s="9">
        <v>793920</v>
      </c>
      <c r="I814" s="9" t="s">
        <v>317</v>
      </c>
      <c r="J814" s="9" t="s">
        <v>50</v>
      </c>
      <c r="K814" s="9">
        <v>0</v>
      </c>
      <c r="L814" s="11" t="s">
        <v>2139</v>
      </c>
      <c r="M814" s="9" t="str" cm="1">
        <f t="array" ref="M814">_xlfn.LET(_xlpm.Major,I814,_xlpm.CleanMajor,TRIM(SUBSTITUTE(SUBSTITUTE(SUBSTITUTE(SUBSTITUTE(SUBSTITUTE(SUBSTITUTE(_xlpm.Major,"Indstrl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815" spans="1:13" x14ac:dyDescent="0.75">
      <c r="A815" s="12">
        <v>80044090</v>
      </c>
      <c r="B815" s="13" t="s">
        <v>355</v>
      </c>
      <c r="C815" s="13" t="s">
        <v>1921</v>
      </c>
      <c r="D815" s="13" t="s">
        <v>1922</v>
      </c>
      <c r="E815" s="13" t="s">
        <v>14</v>
      </c>
      <c r="F815" s="14">
        <v>45965.44027777778</v>
      </c>
      <c r="G815" s="14"/>
      <c r="H815" s="13">
        <v>799882</v>
      </c>
      <c r="I815" s="13" t="s">
        <v>631</v>
      </c>
      <c r="J815" s="13" t="s">
        <v>126</v>
      </c>
      <c r="K815" s="13">
        <v>0</v>
      </c>
      <c r="L815" s="15" t="s">
        <v>2139</v>
      </c>
      <c r="M815" s="9" t="str" cm="1">
        <f t="array" ref="M815">_xlfn.LET(_xlpm.Major,I815,_xlpm.CleanMajor,TRIM(SUBSTITUTE(SUBSTITUTE(SUBSTITUTE(SUBSTITUTE(SUBSTITUTE(SUBSTITUTE(_xlpm.Major,"Indstrl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816" spans="1:13" x14ac:dyDescent="0.75">
      <c r="A816" s="8">
        <v>80054082</v>
      </c>
      <c r="B816" s="9" t="s">
        <v>1923</v>
      </c>
      <c r="C816" s="9" t="s">
        <v>1924</v>
      </c>
      <c r="D816" s="9" t="s">
        <v>1925</v>
      </c>
      <c r="E816" s="9" t="s">
        <v>14</v>
      </c>
      <c r="F816" s="10">
        <v>45964.67083333333</v>
      </c>
      <c r="G816" s="10"/>
      <c r="H816" s="9">
        <v>797354</v>
      </c>
      <c r="I816" s="9" t="s">
        <v>471</v>
      </c>
      <c r="J816" s="9" t="s">
        <v>32</v>
      </c>
      <c r="K816" s="9">
        <v>0</v>
      </c>
      <c r="L816" s="11" t="s">
        <v>2139</v>
      </c>
      <c r="M816" s="9" t="str" cm="1">
        <f t="array" ref="M816">_xlfn.LET(_xlpm.Major,I816,_xlpm.CleanMajor,TRIM(SUBSTITUTE(SUBSTITUTE(SUBSTITUTE(SUBSTITUTE(SUBSTITUTE(SUBSTITUTE(_xlpm.Major,"Indstrl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817" spans="1:13" x14ac:dyDescent="0.75">
      <c r="A817" s="12">
        <v>80076855</v>
      </c>
      <c r="B817" s="13" t="s">
        <v>672</v>
      </c>
      <c r="C817" s="13" t="s">
        <v>673</v>
      </c>
      <c r="D817" s="13" t="s">
        <v>674</v>
      </c>
      <c r="E817" s="13" t="s">
        <v>14</v>
      </c>
      <c r="F817" s="14">
        <v>45965.533333333333</v>
      </c>
      <c r="G817" s="14"/>
      <c r="H817" s="13">
        <v>771672</v>
      </c>
      <c r="I817" s="13" t="s">
        <v>675</v>
      </c>
      <c r="J817" s="13" t="s">
        <v>20</v>
      </c>
      <c r="K817" s="13">
        <v>0</v>
      </c>
      <c r="L817" s="15" t="s">
        <v>2139</v>
      </c>
      <c r="M817" s="9" t="str" cm="1">
        <f t="array" ref="M817">_xlfn.LET(_xlpm.Major,I817,_xlpm.CleanMajor,TRIM(SUBSTITUTE(SUBSTITUTE(SUBSTITUTE(SUBSTITUTE(SUBSTITUTE(SUBSTITUTE(_xlpm.Major,"Indstrl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818" spans="1:13" hidden="1" x14ac:dyDescent="0.75">
      <c r="A818" s="8">
        <v>80086769</v>
      </c>
      <c r="B818" s="9" t="s">
        <v>1112</v>
      </c>
      <c r="C818" s="9" t="s">
        <v>1926</v>
      </c>
      <c r="D818" s="9" t="s">
        <v>1927</v>
      </c>
      <c r="E818" s="9" t="s">
        <v>14</v>
      </c>
      <c r="F818" s="10">
        <v>45965.738194444442</v>
      </c>
      <c r="G818" s="10">
        <v>45974.561805555553</v>
      </c>
      <c r="H818" s="9">
        <v>807616</v>
      </c>
      <c r="I818" s="9" t="s">
        <v>905</v>
      </c>
      <c r="J818" s="9" t="s">
        <v>126</v>
      </c>
      <c r="K818" s="9">
        <v>0</v>
      </c>
      <c r="L818" s="11" t="s">
        <v>2139</v>
      </c>
      <c r="M818" s="9" t="str" cm="1">
        <f t="array" ref="M818">_xlfn.LET(_xlpm.Major,I818,_xlpm.CleanMajor,TRIM(SUBSTITUTE(SUBSTITUTE(SUBSTITUTE(SUBSTITUTE(SUBSTITUTE(SUBSTITUTE(_xlpm.Major,"Indstrl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819" spans="1:13" hidden="1" x14ac:dyDescent="0.75">
      <c r="A819" s="12">
        <v>80088253</v>
      </c>
      <c r="B819" s="13" t="s">
        <v>1928</v>
      </c>
      <c r="C819" s="13" t="s">
        <v>1929</v>
      </c>
      <c r="D819" s="13" t="s">
        <v>1930</v>
      </c>
      <c r="E819" s="13" t="s">
        <v>14</v>
      </c>
      <c r="F819" s="14">
        <v>45965.843055555553</v>
      </c>
      <c r="G819" s="14">
        <v>45974.581250000003</v>
      </c>
      <c r="H819" s="13">
        <v>795828</v>
      </c>
      <c r="I819" s="13" t="s">
        <v>1931</v>
      </c>
      <c r="J819" s="13" t="s">
        <v>32</v>
      </c>
      <c r="K819" s="13">
        <v>0</v>
      </c>
      <c r="L819" s="15" t="s">
        <v>2139</v>
      </c>
      <c r="M819" s="9" t="str" cm="1">
        <f t="array" ref="M819">_xlfn.LET(_xlpm.Major,I819,_xlpm.CleanMajor,TRIM(SUBSTITUTE(SUBSTITUTE(SUBSTITUTE(SUBSTITUTE(SUBSTITUTE(SUBSTITUTE(_xlpm.Major,"Indstrl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820" spans="1:13" hidden="1" x14ac:dyDescent="0.75">
      <c r="A820" s="8">
        <v>80089232</v>
      </c>
      <c r="B820" s="9" t="s">
        <v>1932</v>
      </c>
      <c r="C820" s="9" t="s">
        <v>1933</v>
      </c>
      <c r="D820" s="9" t="s">
        <v>1934</v>
      </c>
      <c r="E820" s="9" t="s">
        <v>14</v>
      </c>
      <c r="F820" s="10">
        <v>45965.975694444445</v>
      </c>
      <c r="G820" s="10">
        <v>45974.574999999997</v>
      </c>
      <c r="H820" s="9">
        <v>789228</v>
      </c>
      <c r="I820" s="9" t="s">
        <v>1904</v>
      </c>
      <c r="J820" s="9" t="s">
        <v>16</v>
      </c>
      <c r="K820" s="9">
        <v>0</v>
      </c>
      <c r="L820" s="11" t="s">
        <v>2139</v>
      </c>
      <c r="M820" s="9" t="str" cm="1">
        <f t="array" ref="M820">_xlfn.LET(_xlpm.Major,I820,_xlpm.CleanMajor,TRIM(SUBSTITUTE(SUBSTITUTE(SUBSTITUTE(SUBSTITUTE(SUBSTITUTE(SUBSTITUTE(_xlpm.Major,"Indstrl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821" spans="1:13" x14ac:dyDescent="0.75">
      <c r="A821" s="12">
        <v>80102818</v>
      </c>
      <c r="B821" s="13" t="s">
        <v>1935</v>
      </c>
      <c r="C821" s="13" t="s">
        <v>910</v>
      </c>
      <c r="D821" s="13" t="s">
        <v>1936</v>
      </c>
      <c r="E821" s="13" t="s">
        <v>14</v>
      </c>
      <c r="F821" s="14">
        <v>45966.43472222222</v>
      </c>
      <c r="G821" s="14"/>
      <c r="H821" s="13">
        <v>774482</v>
      </c>
      <c r="I821" s="13" t="s">
        <v>703</v>
      </c>
      <c r="J821" s="13" t="s">
        <v>20</v>
      </c>
      <c r="K821" s="13">
        <v>0</v>
      </c>
      <c r="L821" s="15" t="s">
        <v>2139</v>
      </c>
      <c r="M821" s="9" t="str" cm="1">
        <f t="array" ref="M821">_xlfn.LET(_xlpm.Major,I821,_xlpm.CleanMajor,TRIM(SUBSTITUTE(SUBSTITUTE(SUBSTITUTE(SUBSTITUTE(SUBSTITUTE(SUBSTITUTE(_xlpm.Major,"Indstrl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822" spans="1:13" hidden="1" x14ac:dyDescent="0.75">
      <c r="A822" s="8">
        <v>80106273</v>
      </c>
      <c r="B822" s="9" t="s">
        <v>769</v>
      </c>
      <c r="C822" s="9" t="s">
        <v>1937</v>
      </c>
      <c r="D822" s="9" t="s">
        <v>1938</v>
      </c>
      <c r="E822" s="9" t="s">
        <v>14</v>
      </c>
      <c r="F822" s="10">
        <v>45966.48333333333</v>
      </c>
      <c r="G822" s="10">
        <v>45974.563194444447</v>
      </c>
      <c r="H822" s="9">
        <v>766859</v>
      </c>
      <c r="I822" s="9" t="s">
        <v>15</v>
      </c>
      <c r="J822" s="9" t="s">
        <v>40</v>
      </c>
      <c r="K822" s="9">
        <v>0</v>
      </c>
      <c r="L822" s="11" t="s">
        <v>2139</v>
      </c>
      <c r="M822" s="9" t="str" cm="1">
        <f t="array" ref="M822">_xlfn.LET(_xlpm.Major,I822,_xlpm.CleanMajor,TRIM(SUBSTITUTE(SUBSTITUTE(SUBSTITUTE(SUBSTITUTE(SUBSTITUTE(SUBSTITUTE(_xlpm.Major,"Indstrl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823" spans="1:13" x14ac:dyDescent="0.75">
      <c r="A823" s="12">
        <v>80122356</v>
      </c>
      <c r="B823" s="13" t="s">
        <v>829</v>
      </c>
      <c r="C823" s="13" t="s">
        <v>1939</v>
      </c>
      <c r="D823" s="13" t="s">
        <v>1940</v>
      </c>
      <c r="E823" s="13" t="s">
        <v>14</v>
      </c>
      <c r="F823" s="14">
        <v>45966.975694444445</v>
      </c>
      <c r="G823" s="14"/>
      <c r="H823" s="13">
        <v>798417</v>
      </c>
      <c r="I823" s="13" t="s">
        <v>1850</v>
      </c>
      <c r="J823" s="13" t="s">
        <v>50</v>
      </c>
      <c r="K823" s="13">
        <v>0</v>
      </c>
      <c r="L823" s="15" t="s">
        <v>2139</v>
      </c>
      <c r="M823" s="9" t="str" cm="1">
        <f t="array" ref="M823">_xlfn.LET(_xlpm.Major,I823,_xlpm.CleanMajor,TRIM(SUBSTITUTE(SUBSTITUTE(SUBSTITUTE(SUBSTITUTE(SUBSTITUTE(SUBSTITUTE(_xlpm.Major,"Indstrl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824" spans="1:13" x14ac:dyDescent="0.75">
      <c r="A824" s="8">
        <v>80130784</v>
      </c>
      <c r="B824" s="9" t="s">
        <v>1106</v>
      </c>
      <c r="C824" s="9" t="s">
        <v>1941</v>
      </c>
      <c r="D824" s="9" t="s">
        <v>1942</v>
      </c>
      <c r="E824" s="9" t="s">
        <v>14</v>
      </c>
      <c r="F824" s="10">
        <v>45967.393055555556</v>
      </c>
      <c r="G824" s="10"/>
      <c r="H824" s="9">
        <v>791438</v>
      </c>
      <c r="I824" s="9" t="s">
        <v>1943</v>
      </c>
      <c r="J824" s="9" t="s">
        <v>32</v>
      </c>
      <c r="K824" s="9">
        <v>0</v>
      </c>
      <c r="L824" s="11" t="s">
        <v>2139</v>
      </c>
      <c r="M824" s="9" t="str" cm="1">
        <f t="array" ref="M824">_xlfn.LET(_xlpm.Major,I824,_xlpm.CleanMajor,TRIM(SUBSTITUTE(SUBSTITUTE(SUBSTITUTE(SUBSTITUTE(SUBSTITUTE(SUBSTITUTE(_xlpm.Major,"Indstrl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825" spans="1:13" hidden="1" x14ac:dyDescent="0.75">
      <c r="A825" s="12">
        <v>80134292</v>
      </c>
      <c r="B825" s="13" t="s">
        <v>730</v>
      </c>
      <c r="C825" s="13" t="s">
        <v>731</v>
      </c>
      <c r="D825" s="13" t="s">
        <v>732</v>
      </c>
      <c r="E825" s="13" t="s">
        <v>14</v>
      </c>
      <c r="F825" s="14">
        <v>45967.438194444447</v>
      </c>
      <c r="G825" s="14">
        <v>45974.583333333336</v>
      </c>
      <c r="H825" s="13">
        <v>796717</v>
      </c>
      <c r="I825" s="13" t="s">
        <v>80</v>
      </c>
      <c r="J825" s="13" t="s">
        <v>126</v>
      </c>
      <c r="K825" s="13">
        <v>0</v>
      </c>
      <c r="L825" s="15" t="s">
        <v>2139</v>
      </c>
      <c r="M825" s="9" t="str" cm="1">
        <f t="array" ref="M825">_xlfn.LET(_xlpm.Major,I825,_xlpm.CleanMajor,TRIM(SUBSTITUTE(SUBSTITUTE(SUBSTITUTE(SUBSTITUTE(SUBSTITUTE(SUBSTITUTE(_xlpm.Major,"Indstrl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826" spans="1:13" x14ac:dyDescent="0.75">
      <c r="A826" s="8">
        <v>80138958</v>
      </c>
      <c r="B826" s="9" t="s">
        <v>1944</v>
      </c>
      <c r="C826" s="9" t="s">
        <v>735</v>
      </c>
      <c r="D826" s="9" t="s">
        <v>1945</v>
      </c>
      <c r="E826" s="9" t="s">
        <v>14</v>
      </c>
      <c r="F826" s="10">
        <v>45967.486805555556</v>
      </c>
      <c r="G826" s="10"/>
      <c r="H826" s="9">
        <v>762659</v>
      </c>
      <c r="I826" s="9" t="s">
        <v>1904</v>
      </c>
      <c r="J826" s="9" t="s">
        <v>32</v>
      </c>
      <c r="K826" s="9">
        <v>0</v>
      </c>
      <c r="L826" s="11" t="s">
        <v>2139</v>
      </c>
      <c r="M826" s="9" t="str" cm="1">
        <f t="array" ref="M826">_xlfn.LET(_xlpm.Major,I826,_xlpm.CleanMajor,TRIM(SUBSTITUTE(SUBSTITUTE(SUBSTITUTE(SUBSTITUTE(SUBSTITUTE(SUBSTITUTE(_xlpm.Major,"Indstrl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827" spans="1:13" x14ac:dyDescent="0.75">
      <c r="A827" s="12">
        <v>80145540</v>
      </c>
      <c r="B827" s="13" t="s">
        <v>1946</v>
      </c>
      <c r="C827" s="13" t="s">
        <v>673</v>
      </c>
      <c r="D827" s="13" t="s">
        <v>1947</v>
      </c>
      <c r="E827" s="13" t="s">
        <v>14</v>
      </c>
      <c r="F827" s="14">
        <v>45967.605555555558</v>
      </c>
      <c r="G827" s="14"/>
      <c r="H827" s="13">
        <v>805932</v>
      </c>
      <c r="I827" s="13" t="s">
        <v>660</v>
      </c>
      <c r="J827" s="13" t="s">
        <v>32</v>
      </c>
      <c r="K827" s="13">
        <v>0</v>
      </c>
      <c r="L827" s="15" t="s">
        <v>2139</v>
      </c>
      <c r="M827" s="9" t="str" cm="1">
        <f t="array" ref="M827">_xlfn.LET(_xlpm.Major,I827,_xlpm.CleanMajor,TRIM(SUBSTITUTE(SUBSTITUTE(SUBSTITUTE(SUBSTITUTE(SUBSTITUTE(SUBSTITUTE(_xlpm.Major,"Indstrl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828" spans="1:13" x14ac:dyDescent="0.75">
      <c r="A828" s="8">
        <v>80146249</v>
      </c>
      <c r="B828" s="9" t="s">
        <v>1948</v>
      </c>
      <c r="C828" s="9" t="s">
        <v>1949</v>
      </c>
      <c r="D828" s="9" t="s">
        <v>1950</v>
      </c>
      <c r="E828" s="9" t="s">
        <v>14</v>
      </c>
      <c r="F828" s="10">
        <v>45967.625</v>
      </c>
      <c r="G828" s="10"/>
      <c r="H828" s="9">
        <v>780667</v>
      </c>
      <c r="I828" s="9" t="s">
        <v>540</v>
      </c>
      <c r="J828" s="9" t="s">
        <v>32</v>
      </c>
      <c r="K828" s="9">
        <v>0</v>
      </c>
      <c r="L828" s="11" t="s">
        <v>2139</v>
      </c>
      <c r="M828" s="9" t="str" cm="1">
        <f t="array" ref="M828">_xlfn.LET(_xlpm.Major,I828,_xlpm.CleanMajor,TRIM(SUBSTITUTE(SUBSTITUTE(SUBSTITUTE(SUBSTITUTE(SUBSTITUTE(SUBSTITUTE(_xlpm.Major,"Indstrl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829" spans="1:13" x14ac:dyDescent="0.75">
      <c r="A829" s="12">
        <v>80148642</v>
      </c>
      <c r="B829" s="13" t="s">
        <v>1951</v>
      </c>
      <c r="C829" s="13" t="s">
        <v>1952</v>
      </c>
      <c r="D829" s="13" t="s">
        <v>1953</v>
      </c>
      <c r="E829" s="13" t="s">
        <v>14</v>
      </c>
      <c r="F829" s="14">
        <v>45967.716666666667</v>
      </c>
      <c r="G829" s="14"/>
      <c r="H829" s="13">
        <v>689710</v>
      </c>
      <c r="I829" s="13" t="s">
        <v>321</v>
      </c>
      <c r="J829" s="13" t="s">
        <v>322</v>
      </c>
      <c r="K829" s="13">
        <v>0</v>
      </c>
      <c r="L829" s="15" t="s">
        <v>2139</v>
      </c>
      <c r="M829" s="9" t="str" cm="1">
        <f t="array" ref="M829">_xlfn.LET(_xlpm.Major,I829,_xlpm.CleanMajor,TRIM(SUBSTITUTE(SUBSTITUTE(SUBSTITUTE(SUBSTITUTE(SUBSTITUTE(SUBSTITUTE(_xlpm.Major,"Indstrl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830" spans="1:13" hidden="1" x14ac:dyDescent="0.75">
      <c r="A830" s="8">
        <v>80149242</v>
      </c>
      <c r="B830" s="9" t="s">
        <v>487</v>
      </c>
      <c r="C830" s="9" t="s">
        <v>1954</v>
      </c>
      <c r="D830" s="9" t="s">
        <v>1955</v>
      </c>
      <c r="E830" s="9" t="s">
        <v>14</v>
      </c>
      <c r="F830" s="10">
        <v>45967.752083333333</v>
      </c>
      <c r="G830" s="10">
        <v>45974.580555555556</v>
      </c>
      <c r="H830" s="9">
        <v>768722</v>
      </c>
      <c r="I830" s="9" t="s">
        <v>15</v>
      </c>
      <c r="J830" s="9" t="s">
        <v>40</v>
      </c>
      <c r="K830" s="9">
        <v>0</v>
      </c>
      <c r="L830" s="11" t="s">
        <v>2139</v>
      </c>
      <c r="M830" s="9" t="str" cm="1">
        <f t="array" ref="M830">_xlfn.LET(_xlpm.Major,I830,_xlpm.CleanMajor,TRIM(SUBSTITUTE(SUBSTITUTE(SUBSTITUTE(SUBSTITUTE(SUBSTITUTE(SUBSTITUTE(_xlpm.Major,"Indstrl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831" spans="1:13" x14ac:dyDescent="0.75">
      <c r="A831" s="12">
        <v>80149743</v>
      </c>
      <c r="B831" s="13" t="s">
        <v>1956</v>
      </c>
      <c r="C831" s="13" t="s">
        <v>1957</v>
      </c>
      <c r="D831" s="13" t="s">
        <v>1958</v>
      </c>
      <c r="E831" s="13" t="s">
        <v>14</v>
      </c>
      <c r="F831" s="14">
        <v>45967.795138888891</v>
      </c>
      <c r="G831" s="14"/>
      <c r="H831" s="13">
        <v>803343</v>
      </c>
      <c r="I831" s="13" t="s">
        <v>905</v>
      </c>
      <c r="J831" s="13" t="s">
        <v>126</v>
      </c>
      <c r="K831" s="13">
        <v>0</v>
      </c>
      <c r="L831" s="15" t="s">
        <v>2139</v>
      </c>
      <c r="M831" s="9" t="str" cm="1">
        <f t="array" ref="M831">_xlfn.LET(_xlpm.Major,I831,_xlpm.CleanMajor,TRIM(SUBSTITUTE(SUBSTITUTE(SUBSTITUTE(SUBSTITUTE(SUBSTITUTE(SUBSTITUTE(_xlpm.Major,"Indstrl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832" spans="1:13" hidden="1" x14ac:dyDescent="0.75">
      <c r="A832" s="8">
        <v>80150427</v>
      </c>
      <c r="B832" s="9" t="s">
        <v>1959</v>
      </c>
      <c r="C832" s="9" t="s">
        <v>1960</v>
      </c>
      <c r="D832" s="9" t="s">
        <v>1961</v>
      </c>
      <c r="E832" s="9" t="s">
        <v>14</v>
      </c>
      <c r="F832" s="10">
        <v>45967.870833333334</v>
      </c>
      <c r="G832" s="10">
        <v>45974.586805555555</v>
      </c>
      <c r="H832" s="9">
        <v>587226</v>
      </c>
      <c r="I832" s="9" t="s">
        <v>15</v>
      </c>
      <c r="J832" s="9" t="s">
        <v>40</v>
      </c>
      <c r="K832" s="9">
        <v>0</v>
      </c>
      <c r="L832" s="11" t="s">
        <v>2139</v>
      </c>
      <c r="M832" s="9" t="str" cm="1">
        <f t="array" ref="M832">_xlfn.LET(_xlpm.Major,I832,_xlpm.CleanMajor,TRIM(SUBSTITUTE(SUBSTITUTE(SUBSTITUTE(SUBSTITUTE(SUBSTITUTE(SUBSTITUTE(_xlpm.Major,"Indstrl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833" spans="1:13" x14ac:dyDescent="0.75">
      <c r="A833" s="12">
        <v>80150568</v>
      </c>
      <c r="B833" s="13" t="s">
        <v>487</v>
      </c>
      <c r="C833" s="13" t="s">
        <v>488</v>
      </c>
      <c r="D833" s="13" t="s">
        <v>489</v>
      </c>
      <c r="E833" s="13" t="s">
        <v>14</v>
      </c>
      <c r="F833" s="14">
        <v>45967.897222222222</v>
      </c>
      <c r="G833" s="14"/>
      <c r="H833" s="13">
        <v>812396</v>
      </c>
      <c r="I833" s="13" t="s">
        <v>15</v>
      </c>
      <c r="J833" s="13" t="s">
        <v>40</v>
      </c>
      <c r="K833" s="13">
        <v>0</v>
      </c>
      <c r="L833" s="15" t="s">
        <v>2139</v>
      </c>
      <c r="M833" s="9" t="str" cm="1">
        <f t="array" ref="M833">_xlfn.LET(_xlpm.Major,I833,_xlpm.CleanMajor,TRIM(SUBSTITUTE(SUBSTITUTE(SUBSTITUTE(SUBSTITUTE(SUBSTITUTE(SUBSTITUTE(_xlpm.Major,"Indstrl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834" spans="1:13" x14ac:dyDescent="0.75">
      <c r="A834" s="8">
        <v>80150813</v>
      </c>
      <c r="B834" s="9" t="s">
        <v>484</v>
      </c>
      <c r="C834" s="9" t="s">
        <v>485</v>
      </c>
      <c r="D834" s="9" t="s">
        <v>486</v>
      </c>
      <c r="E834" s="9" t="s">
        <v>14</v>
      </c>
      <c r="F834" s="10">
        <v>45967.967361111114</v>
      </c>
      <c r="G834" s="10"/>
      <c r="H834" s="9">
        <v>761886</v>
      </c>
      <c r="I834" s="9" t="s">
        <v>15</v>
      </c>
      <c r="J834" s="9" t="s">
        <v>32</v>
      </c>
      <c r="K834" s="9">
        <v>0</v>
      </c>
      <c r="L834" s="11" t="s">
        <v>2139</v>
      </c>
      <c r="M834" s="9" t="str" cm="1">
        <f t="array" ref="M834">_xlfn.LET(_xlpm.Major,I834,_xlpm.CleanMajor,TRIM(SUBSTITUTE(SUBSTITUTE(SUBSTITUTE(SUBSTITUTE(SUBSTITUTE(SUBSTITUTE(_xlpm.Major,"Indstrl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835" spans="1:13" hidden="1" x14ac:dyDescent="0.75">
      <c r="A835" s="12">
        <v>80157474</v>
      </c>
      <c r="B835" s="13" t="s">
        <v>1962</v>
      </c>
      <c r="C835" s="13" t="s">
        <v>1963</v>
      </c>
      <c r="D835" s="13" t="s">
        <v>1964</v>
      </c>
      <c r="E835" s="13" t="s">
        <v>14</v>
      </c>
      <c r="F835" s="14">
        <v>45968.408333333333</v>
      </c>
      <c r="G835" s="14">
        <v>45974.554861111108</v>
      </c>
      <c r="H835" s="13">
        <v>807906</v>
      </c>
      <c r="I835" s="13" t="s">
        <v>1965</v>
      </c>
      <c r="J835" s="13" t="s">
        <v>126</v>
      </c>
      <c r="K835" s="13">
        <v>0</v>
      </c>
      <c r="L835" s="15" t="s">
        <v>2139</v>
      </c>
      <c r="M835" s="9" t="str" cm="1">
        <f t="array" ref="M835">_xlfn.LET(_xlpm.Major,I835,_xlpm.CleanMajor,TRIM(SUBSTITUTE(SUBSTITUTE(SUBSTITUTE(SUBSTITUTE(SUBSTITUTE(SUBSTITUTE(_xlpm.Major,"Indstrl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836" spans="1:13" hidden="1" x14ac:dyDescent="0.75">
      <c r="A836" s="8">
        <v>80161611</v>
      </c>
      <c r="B836" s="9" t="s">
        <v>213</v>
      </c>
      <c r="C836" s="9" t="s">
        <v>214</v>
      </c>
      <c r="D836" s="9" t="s">
        <v>215</v>
      </c>
      <c r="E836" s="9" t="s">
        <v>14</v>
      </c>
      <c r="F836" s="10">
        <v>45968.510416666664</v>
      </c>
      <c r="G836" s="10">
        <v>45974.555555555555</v>
      </c>
      <c r="H836" s="9">
        <v>791714</v>
      </c>
      <c r="I836" s="9" t="s">
        <v>24</v>
      </c>
      <c r="J836" s="9" t="s">
        <v>50</v>
      </c>
      <c r="K836" s="9">
        <v>0</v>
      </c>
      <c r="L836" s="11" t="s">
        <v>2139</v>
      </c>
      <c r="M836" s="9" t="str" cm="1">
        <f t="array" ref="M836">_xlfn.LET(_xlpm.Major,I836,_xlpm.CleanMajor,TRIM(SUBSTITUTE(SUBSTITUTE(SUBSTITUTE(SUBSTITUTE(SUBSTITUTE(SUBSTITUTE(_xlpm.Major,"Indstrl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837" spans="1:13" x14ac:dyDescent="0.75">
      <c r="A837" s="12">
        <v>80164255</v>
      </c>
      <c r="B837" s="13" t="s">
        <v>1966</v>
      </c>
      <c r="C837" s="13" t="s">
        <v>82</v>
      </c>
      <c r="D837" s="13" t="s">
        <v>1967</v>
      </c>
      <c r="E837" s="13" t="s">
        <v>14</v>
      </c>
      <c r="F837" s="14">
        <v>45968.625</v>
      </c>
      <c r="G837" s="14"/>
      <c r="H837" s="13">
        <v>787106</v>
      </c>
      <c r="I837" s="13" t="s">
        <v>1968</v>
      </c>
      <c r="J837" s="13" t="s">
        <v>32</v>
      </c>
      <c r="K837" s="13">
        <v>0</v>
      </c>
      <c r="L837" s="15" t="s">
        <v>2139</v>
      </c>
      <c r="M837" s="9" t="str" cm="1">
        <f t="array" ref="M837">_xlfn.LET(_xlpm.Major,I837,_xlpm.CleanMajor,TRIM(SUBSTITUTE(SUBSTITUTE(SUBSTITUTE(SUBSTITUTE(SUBSTITUTE(SUBSTITUTE(_xlpm.Major,"Indstrl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838" spans="1:13" x14ac:dyDescent="0.75">
      <c r="A838" s="8">
        <v>80165093</v>
      </c>
      <c r="B838" s="9" t="s">
        <v>1769</v>
      </c>
      <c r="C838" s="9" t="s">
        <v>1969</v>
      </c>
      <c r="D838" s="9" t="s">
        <v>1970</v>
      </c>
      <c r="E838" s="9" t="s">
        <v>14</v>
      </c>
      <c r="F838" s="10">
        <v>45968.728472222225</v>
      </c>
      <c r="G838" s="10"/>
      <c r="H838" s="9">
        <v>758740</v>
      </c>
      <c r="I838" s="9" t="s">
        <v>1971</v>
      </c>
      <c r="J838" s="9" t="s">
        <v>20</v>
      </c>
      <c r="K838" s="9">
        <v>0</v>
      </c>
      <c r="L838" s="11" t="s">
        <v>2139</v>
      </c>
      <c r="M838" s="9" t="str" cm="1">
        <f t="array" ref="M838">_xlfn.LET(_xlpm.Major,I838,_xlpm.CleanMajor,TRIM(SUBSTITUTE(SUBSTITUTE(SUBSTITUTE(SUBSTITUTE(SUBSTITUTE(SUBSTITUTE(_xlpm.Major,"Indstrl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839" spans="1:13" hidden="1" x14ac:dyDescent="0.75">
      <c r="A839" s="12">
        <v>80165235</v>
      </c>
      <c r="B839" s="13" t="s">
        <v>231</v>
      </c>
      <c r="C839" s="13" t="s">
        <v>1004</v>
      </c>
      <c r="D839" s="13" t="s">
        <v>1005</v>
      </c>
      <c r="E839" s="13" t="s">
        <v>14</v>
      </c>
      <c r="F839" s="14">
        <v>45968.753472222219</v>
      </c>
      <c r="G839" s="14">
        <v>45974.601388888892</v>
      </c>
      <c r="H839" s="13">
        <v>771149</v>
      </c>
      <c r="I839" s="13" t="s">
        <v>774</v>
      </c>
      <c r="J839" s="13" t="s">
        <v>20</v>
      </c>
      <c r="K839" s="13">
        <v>0</v>
      </c>
      <c r="L839" s="15" t="s">
        <v>2139</v>
      </c>
      <c r="M839" s="9" t="str" cm="1">
        <f t="array" ref="M839">_xlfn.LET(_xlpm.Major,I839,_xlpm.CleanMajor,TRIM(SUBSTITUTE(SUBSTITUTE(SUBSTITUTE(SUBSTITUTE(SUBSTITUTE(SUBSTITUTE(_xlpm.Major,"Indstrl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840" spans="1:13" x14ac:dyDescent="0.75">
      <c r="A840" s="8">
        <v>80166183</v>
      </c>
      <c r="B840" s="9" t="s">
        <v>582</v>
      </c>
      <c r="C840" s="9" t="s">
        <v>583</v>
      </c>
      <c r="D840" s="9" t="s">
        <v>584</v>
      </c>
      <c r="E840" s="9" t="s">
        <v>14</v>
      </c>
      <c r="F840" s="10">
        <v>45969.092361111114</v>
      </c>
      <c r="G840" s="10"/>
      <c r="H840" s="9">
        <v>805276</v>
      </c>
      <c r="I840" s="9" t="s">
        <v>585</v>
      </c>
      <c r="J840" s="9" t="s">
        <v>32</v>
      </c>
      <c r="K840" s="9">
        <v>0</v>
      </c>
      <c r="L840" s="11" t="s">
        <v>2139</v>
      </c>
      <c r="M840" s="9" t="str" cm="1">
        <f t="array" ref="M840">_xlfn.LET(_xlpm.Major,I840,_xlpm.CleanMajor,TRIM(SUBSTITUTE(SUBSTITUTE(SUBSTITUTE(SUBSTITUTE(SUBSTITUTE(SUBSTITUTE(_xlpm.Major,"Indstrl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841" spans="1:13" hidden="1" x14ac:dyDescent="0.75">
      <c r="A841" s="12">
        <v>80167173</v>
      </c>
      <c r="B841" s="13" t="s">
        <v>1972</v>
      </c>
      <c r="C841" s="13" t="s">
        <v>1973</v>
      </c>
      <c r="D841" s="13" t="s">
        <v>1974</v>
      </c>
      <c r="E841" s="13" t="s">
        <v>14</v>
      </c>
      <c r="F841" s="14">
        <v>45969.427777777775</v>
      </c>
      <c r="G841" s="14">
        <v>45974.555555555555</v>
      </c>
      <c r="H841" s="13">
        <v>750857</v>
      </c>
      <c r="I841" s="13" t="s">
        <v>73</v>
      </c>
      <c r="J841" s="13" t="s">
        <v>40</v>
      </c>
      <c r="K841" s="13">
        <v>0</v>
      </c>
      <c r="L841" s="15" t="s">
        <v>2139</v>
      </c>
      <c r="M841" s="9" t="str" cm="1">
        <f t="array" ref="M841">_xlfn.LET(_xlpm.Major,I841,_xlpm.CleanMajor,TRIM(SUBSTITUTE(SUBSTITUTE(SUBSTITUTE(SUBSTITUTE(SUBSTITUTE(SUBSTITUTE(_xlpm.Major,"Indstrl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842" spans="1:13" hidden="1" x14ac:dyDescent="0.75">
      <c r="A842" s="8">
        <v>80168494</v>
      </c>
      <c r="B842" s="9" t="s">
        <v>1975</v>
      </c>
      <c r="C842" s="9" t="s">
        <v>1976</v>
      </c>
      <c r="D842" s="9" t="s">
        <v>1977</v>
      </c>
      <c r="E842" s="9" t="s">
        <v>14</v>
      </c>
      <c r="F842" s="10">
        <v>45969.80972222222</v>
      </c>
      <c r="G842" s="10">
        <v>45974.552083333336</v>
      </c>
      <c r="H842" s="9">
        <v>765305</v>
      </c>
      <c r="I842" s="9" t="s">
        <v>166</v>
      </c>
      <c r="J842" s="9" t="s">
        <v>20</v>
      </c>
      <c r="K842" s="9">
        <v>0</v>
      </c>
      <c r="L842" s="11" t="s">
        <v>2139</v>
      </c>
      <c r="M842" s="9" t="str" cm="1">
        <f t="array" ref="M842">_xlfn.LET(_xlpm.Major,I842,_xlpm.CleanMajor,TRIM(SUBSTITUTE(SUBSTITUTE(SUBSTITUTE(SUBSTITUTE(SUBSTITUTE(SUBSTITUTE(_xlpm.Major,"Indstrl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843" spans="1:13" hidden="1" x14ac:dyDescent="0.75">
      <c r="A843" s="12">
        <v>80168537</v>
      </c>
      <c r="B843" s="13" t="s">
        <v>1978</v>
      </c>
      <c r="C843" s="13" t="s">
        <v>1979</v>
      </c>
      <c r="D843" s="13" t="s">
        <v>1980</v>
      </c>
      <c r="E843" s="13" t="s">
        <v>14</v>
      </c>
      <c r="F843" s="14">
        <v>45969.822916666664</v>
      </c>
      <c r="G843" s="14">
        <v>45974.592361111114</v>
      </c>
      <c r="H843" s="13">
        <v>798839</v>
      </c>
      <c r="I843" s="13" t="s">
        <v>1981</v>
      </c>
      <c r="J843" s="13" t="s">
        <v>20</v>
      </c>
      <c r="K843" s="13">
        <v>0</v>
      </c>
      <c r="L843" s="15" t="s">
        <v>2139</v>
      </c>
      <c r="M843" s="9" t="str" cm="1">
        <f t="array" ref="M843">_xlfn.LET(_xlpm.Major,I843,_xlpm.CleanMajor,TRIM(SUBSTITUTE(SUBSTITUTE(SUBSTITUTE(SUBSTITUTE(SUBSTITUTE(SUBSTITUTE(_xlpm.Major,"Indstrl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844" spans="1:13" x14ac:dyDescent="0.75">
      <c r="A844" s="8">
        <v>80174015</v>
      </c>
      <c r="B844" s="9" t="s">
        <v>21</v>
      </c>
      <c r="C844" s="9" t="s">
        <v>1146</v>
      </c>
      <c r="D844" s="9" t="s">
        <v>1982</v>
      </c>
      <c r="E844" s="9" t="s">
        <v>14</v>
      </c>
      <c r="F844" s="10">
        <v>45970.909722222219</v>
      </c>
      <c r="G844" s="10"/>
      <c r="H844" s="9">
        <v>801413</v>
      </c>
      <c r="I844" s="9" t="s">
        <v>15</v>
      </c>
      <c r="J844" s="9" t="s">
        <v>20</v>
      </c>
      <c r="K844" s="9">
        <v>0</v>
      </c>
      <c r="L844" s="11" t="s">
        <v>2139</v>
      </c>
      <c r="M844" s="9" t="str" cm="1">
        <f t="array" ref="M844">_xlfn.LET(_xlpm.Major,I844,_xlpm.CleanMajor,TRIM(SUBSTITUTE(SUBSTITUTE(SUBSTITUTE(SUBSTITUTE(SUBSTITUTE(SUBSTITUTE(_xlpm.Major,"Indstrl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845" spans="1:13" hidden="1" x14ac:dyDescent="0.75">
      <c r="A845" s="12">
        <v>80179916</v>
      </c>
      <c r="B845" s="13" t="s">
        <v>58</v>
      </c>
      <c r="C845" s="13" t="s">
        <v>1983</v>
      </c>
      <c r="D845" s="13" t="s">
        <v>1984</v>
      </c>
      <c r="E845" s="13" t="s">
        <v>14</v>
      </c>
      <c r="F845" s="14">
        <v>45971.378472222219</v>
      </c>
      <c r="G845" s="14">
        <v>45974.542361111111</v>
      </c>
      <c r="H845" s="13">
        <v>756701</v>
      </c>
      <c r="I845" s="13" t="s">
        <v>1985</v>
      </c>
      <c r="J845" s="13" t="s">
        <v>32</v>
      </c>
      <c r="K845" s="13">
        <v>0</v>
      </c>
      <c r="L845" s="15" t="s">
        <v>2139</v>
      </c>
      <c r="M845" s="9" t="str" cm="1">
        <f t="array" ref="M845">_xlfn.LET(_xlpm.Major,I845,_xlpm.CleanMajor,TRIM(SUBSTITUTE(SUBSTITUTE(SUBSTITUTE(SUBSTITUTE(SUBSTITUTE(SUBSTITUTE(_xlpm.Major,"Indstrl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846" spans="1:13" hidden="1" x14ac:dyDescent="0.75">
      <c r="A846" s="8">
        <v>80186883</v>
      </c>
      <c r="B846" s="9" t="s">
        <v>1986</v>
      </c>
      <c r="C846" s="9" t="s">
        <v>1987</v>
      </c>
      <c r="D846" s="9" t="s">
        <v>1988</v>
      </c>
      <c r="E846" s="9" t="s">
        <v>14</v>
      </c>
      <c r="F846" s="10">
        <v>45971.502083333333</v>
      </c>
      <c r="G846" s="10">
        <v>45974.546527777777</v>
      </c>
      <c r="H846" s="9">
        <v>773062</v>
      </c>
      <c r="I846" s="9" t="s">
        <v>15</v>
      </c>
      <c r="J846" s="9" t="s">
        <v>50</v>
      </c>
      <c r="K846" s="9">
        <v>0</v>
      </c>
      <c r="L846" s="11" t="s">
        <v>2139</v>
      </c>
      <c r="M846" s="9" t="str" cm="1">
        <f t="array" ref="M846">_xlfn.LET(_xlpm.Major,I846,_xlpm.CleanMajor,TRIM(SUBSTITUTE(SUBSTITUTE(SUBSTITUTE(SUBSTITUTE(SUBSTITUTE(SUBSTITUTE(_xlpm.Major,"Indstrl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847" spans="1:13" hidden="1" x14ac:dyDescent="0.75">
      <c r="A847" s="12">
        <v>80195944</v>
      </c>
      <c r="B847" s="13" t="s">
        <v>919</v>
      </c>
      <c r="C847" s="13" t="s">
        <v>1248</v>
      </c>
      <c r="D847" s="13" t="s">
        <v>1249</v>
      </c>
      <c r="E847" s="13" t="s">
        <v>14</v>
      </c>
      <c r="F847" s="14">
        <v>45971.763888888891</v>
      </c>
      <c r="G847" s="14">
        <v>45974.541666666664</v>
      </c>
      <c r="H847" s="13">
        <v>761633</v>
      </c>
      <c r="I847" s="13" t="s">
        <v>163</v>
      </c>
      <c r="J847" s="13" t="s">
        <v>20</v>
      </c>
      <c r="K847" s="13">
        <v>0</v>
      </c>
      <c r="L847" s="15" t="s">
        <v>2139</v>
      </c>
      <c r="M847" s="9" t="str" cm="1">
        <f t="array" ref="M847">_xlfn.LET(_xlpm.Major,I847,_xlpm.CleanMajor,TRIM(SUBSTITUTE(SUBSTITUTE(SUBSTITUTE(SUBSTITUTE(SUBSTITUTE(SUBSTITUTE(_xlpm.Major,"Indstrl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848" spans="1:13" x14ac:dyDescent="0.75">
      <c r="A848" s="8">
        <v>80196427</v>
      </c>
      <c r="B848" s="9" t="s">
        <v>661</v>
      </c>
      <c r="C848" s="9" t="s">
        <v>1989</v>
      </c>
      <c r="D848" s="9" t="s">
        <v>1990</v>
      </c>
      <c r="E848" s="9" t="s">
        <v>14</v>
      </c>
      <c r="F848" s="10">
        <v>45971.811111111114</v>
      </c>
      <c r="G848" s="10"/>
      <c r="H848" s="9">
        <v>802700</v>
      </c>
      <c r="I848" s="9" t="s">
        <v>1755</v>
      </c>
      <c r="J848" s="9" t="s">
        <v>40</v>
      </c>
      <c r="K848" s="9">
        <v>0</v>
      </c>
      <c r="L848" s="11" t="s">
        <v>2139</v>
      </c>
      <c r="M848" s="9" t="str" cm="1">
        <f t="array" ref="M848">_xlfn.LET(_xlpm.Major,I848,_xlpm.CleanMajor,TRIM(SUBSTITUTE(SUBSTITUTE(SUBSTITUTE(SUBSTITUTE(SUBSTITUTE(SUBSTITUTE(_xlpm.Major,"Indstrl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849" spans="1:13" hidden="1" x14ac:dyDescent="0.75">
      <c r="A849" s="12">
        <v>80196473</v>
      </c>
      <c r="B849" s="13" t="s">
        <v>213</v>
      </c>
      <c r="C849" s="13" t="s">
        <v>1991</v>
      </c>
      <c r="D849" s="13" t="s">
        <v>1992</v>
      </c>
      <c r="E849" s="13" t="s">
        <v>14</v>
      </c>
      <c r="F849" s="14">
        <v>45971.81527777778</v>
      </c>
      <c r="G849" s="14">
        <v>45974.570833333331</v>
      </c>
      <c r="H849" s="13">
        <v>803924</v>
      </c>
      <c r="I849" s="13" t="s">
        <v>471</v>
      </c>
      <c r="J849" s="13" t="s">
        <v>126</v>
      </c>
      <c r="K849" s="13">
        <v>0</v>
      </c>
      <c r="L849" s="15" t="s">
        <v>2139</v>
      </c>
      <c r="M849" s="9" t="str" cm="1">
        <f t="array" ref="M849">_xlfn.LET(_xlpm.Major,I849,_xlpm.CleanMajor,TRIM(SUBSTITUTE(SUBSTITUTE(SUBSTITUTE(SUBSTITUTE(SUBSTITUTE(SUBSTITUTE(_xlpm.Major,"Indstrl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850" spans="1:13" x14ac:dyDescent="0.75">
      <c r="A850" s="8">
        <v>80196979</v>
      </c>
      <c r="B850" s="9" t="s">
        <v>1993</v>
      </c>
      <c r="C850" s="9" t="s">
        <v>1994</v>
      </c>
      <c r="D850" s="9" t="s">
        <v>1995</v>
      </c>
      <c r="E850" s="9" t="s">
        <v>14</v>
      </c>
      <c r="F850" s="10">
        <v>45971.859722222223</v>
      </c>
      <c r="G850" s="10"/>
      <c r="H850" s="9">
        <v>723337</v>
      </c>
      <c r="I850" s="9" t="s">
        <v>1167</v>
      </c>
      <c r="J850" s="9" t="s">
        <v>32</v>
      </c>
      <c r="K850" s="9">
        <v>0</v>
      </c>
      <c r="L850" s="11" t="s">
        <v>2139</v>
      </c>
      <c r="M850" s="9" t="str" cm="1">
        <f t="array" ref="M850">_xlfn.LET(_xlpm.Major,I850,_xlpm.CleanMajor,TRIM(SUBSTITUTE(SUBSTITUTE(SUBSTITUTE(SUBSTITUTE(SUBSTITUTE(SUBSTITUTE(_xlpm.Major,"Indstrl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851" spans="1:13" x14ac:dyDescent="0.75">
      <c r="A851" s="12">
        <v>80197149</v>
      </c>
      <c r="B851" s="13" t="s">
        <v>642</v>
      </c>
      <c r="C851" s="13" t="s">
        <v>1996</v>
      </c>
      <c r="D851" s="13" t="s">
        <v>1997</v>
      </c>
      <c r="E851" s="13" t="s">
        <v>14</v>
      </c>
      <c r="F851" s="14">
        <v>45971.875</v>
      </c>
      <c r="G851" s="14"/>
      <c r="H851" s="13">
        <v>748880</v>
      </c>
      <c r="I851" s="13" t="s">
        <v>1998</v>
      </c>
      <c r="J851" s="13" t="s">
        <v>32</v>
      </c>
      <c r="K851" s="13">
        <v>0</v>
      </c>
      <c r="L851" s="15" t="s">
        <v>2139</v>
      </c>
      <c r="M851" s="9" t="str" cm="1">
        <f t="array" ref="M851">_xlfn.LET(_xlpm.Major,I851,_xlpm.CleanMajor,TRIM(SUBSTITUTE(SUBSTITUTE(SUBSTITUTE(SUBSTITUTE(SUBSTITUTE(SUBSTITUTE(_xlpm.Major,"Indstrl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852" spans="1:13" x14ac:dyDescent="0.75">
      <c r="A852" s="8">
        <v>80197151</v>
      </c>
      <c r="B852" s="9" t="s">
        <v>1999</v>
      </c>
      <c r="C852" s="9" t="s">
        <v>1178</v>
      </c>
      <c r="D852" s="9" t="s">
        <v>2000</v>
      </c>
      <c r="E852" s="9" t="s">
        <v>14</v>
      </c>
      <c r="F852" s="10">
        <v>45971.875694444447</v>
      </c>
      <c r="G852" s="10"/>
      <c r="H852" s="9">
        <v>796422</v>
      </c>
      <c r="I852" s="9" t="s">
        <v>1968</v>
      </c>
      <c r="J852" s="9" t="s">
        <v>20</v>
      </c>
      <c r="K852" s="9">
        <v>0</v>
      </c>
      <c r="L852" s="11" t="s">
        <v>2139</v>
      </c>
      <c r="M852" s="9" t="str" cm="1">
        <f t="array" ref="M852">_xlfn.LET(_xlpm.Major,I852,_xlpm.CleanMajor,TRIM(SUBSTITUTE(SUBSTITUTE(SUBSTITUTE(SUBSTITUTE(SUBSTITUTE(SUBSTITUTE(_xlpm.Major,"Indstrl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853" spans="1:13" x14ac:dyDescent="0.75">
      <c r="A853" s="12">
        <v>80200706</v>
      </c>
      <c r="B853" s="13" t="s">
        <v>148</v>
      </c>
      <c r="C853" s="13" t="s">
        <v>2001</v>
      </c>
      <c r="D853" s="13" t="s">
        <v>2002</v>
      </c>
      <c r="E853" s="13" t="s">
        <v>14</v>
      </c>
      <c r="F853" s="14">
        <v>45974.031944444447</v>
      </c>
      <c r="G853" s="14"/>
      <c r="H853" s="13">
        <v>781766</v>
      </c>
      <c r="I853" s="13" t="s">
        <v>15</v>
      </c>
      <c r="J853" s="13" t="s">
        <v>32</v>
      </c>
      <c r="K853" s="13">
        <v>0</v>
      </c>
      <c r="L853" s="15" t="s">
        <v>2139</v>
      </c>
      <c r="M853" s="9" t="str" cm="1">
        <f t="array" ref="M853">_xlfn.LET(_xlpm.Major,I853,_xlpm.CleanMajor,TRIM(SUBSTITUTE(SUBSTITUTE(SUBSTITUTE(SUBSTITUTE(SUBSTITUTE(SUBSTITUTE(_xlpm.Major,"Indstrl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854" spans="1:13" x14ac:dyDescent="0.75">
      <c r="A854" s="8">
        <v>80204411</v>
      </c>
      <c r="B854" s="9" t="s">
        <v>668</v>
      </c>
      <c r="C854" s="9" t="s">
        <v>82</v>
      </c>
      <c r="D854" s="9" t="s">
        <v>2003</v>
      </c>
      <c r="E854" s="9" t="s">
        <v>14</v>
      </c>
      <c r="F854" s="10">
        <v>45972.394444444442</v>
      </c>
      <c r="G854" s="10"/>
      <c r="H854" s="9">
        <v>808908</v>
      </c>
      <c r="I854" s="9" t="s">
        <v>2004</v>
      </c>
      <c r="J854" s="9" t="s">
        <v>40</v>
      </c>
      <c r="K854" s="9">
        <v>0</v>
      </c>
      <c r="L854" s="11" t="s">
        <v>2139</v>
      </c>
      <c r="M854" s="9" t="str" cm="1">
        <f t="array" ref="M854">_xlfn.LET(_xlpm.Major,I854,_xlpm.CleanMajor,TRIM(SUBSTITUTE(SUBSTITUTE(SUBSTITUTE(SUBSTITUTE(SUBSTITUTE(SUBSTITUTE(_xlpm.Major,"Indstrl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855" spans="1:13" x14ac:dyDescent="0.75">
      <c r="A855" s="12">
        <v>80206895</v>
      </c>
      <c r="B855" s="13" t="s">
        <v>381</v>
      </c>
      <c r="C855" s="13" t="s">
        <v>382</v>
      </c>
      <c r="D855" s="13" t="s">
        <v>383</v>
      </c>
      <c r="E855" s="13" t="s">
        <v>14</v>
      </c>
      <c r="F855" s="14">
        <v>45972.427083333336</v>
      </c>
      <c r="G855" s="14"/>
      <c r="H855" s="13">
        <v>759980</v>
      </c>
      <c r="I855" s="13" t="s">
        <v>384</v>
      </c>
      <c r="J855" s="13" t="s">
        <v>32</v>
      </c>
      <c r="K855" s="13">
        <v>0</v>
      </c>
      <c r="L855" s="15" t="s">
        <v>2139</v>
      </c>
      <c r="M855" s="9" t="str" cm="1">
        <f t="array" ref="M855">_xlfn.LET(_xlpm.Major,I855,_xlpm.CleanMajor,TRIM(SUBSTITUTE(SUBSTITUTE(SUBSTITUTE(SUBSTITUTE(SUBSTITUTE(SUBSTITUTE(_xlpm.Major,"Indstrl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856" spans="1:13" x14ac:dyDescent="0.75">
      <c r="A856" s="8">
        <v>80207384</v>
      </c>
      <c r="B856" s="9" t="s">
        <v>44</v>
      </c>
      <c r="C856" s="9" t="s">
        <v>1311</v>
      </c>
      <c r="D856" s="9" t="s">
        <v>1312</v>
      </c>
      <c r="E856" s="9" t="s">
        <v>14</v>
      </c>
      <c r="F856" s="10">
        <v>45972.439583333333</v>
      </c>
      <c r="G856" s="10"/>
      <c r="H856" s="9">
        <v>791178</v>
      </c>
      <c r="I856" s="9" t="s">
        <v>163</v>
      </c>
      <c r="J856" s="9" t="s">
        <v>20</v>
      </c>
      <c r="K856" s="9">
        <v>0</v>
      </c>
      <c r="L856" s="11" t="s">
        <v>2139</v>
      </c>
      <c r="M856" s="9" t="str" cm="1">
        <f t="array" ref="M856">_xlfn.LET(_xlpm.Major,I856,_xlpm.CleanMajor,TRIM(SUBSTITUTE(SUBSTITUTE(SUBSTITUTE(SUBSTITUTE(SUBSTITUTE(SUBSTITUTE(_xlpm.Major,"Indstrl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857" spans="1:13" x14ac:dyDescent="0.75">
      <c r="A857" s="12">
        <v>80207911</v>
      </c>
      <c r="B857" s="13" t="s">
        <v>1595</v>
      </c>
      <c r="C857" s="13" t="s">
        <v>1596</v>
      </c>
      <c r="D857" s="13" t="s">
        <v>1597</v>
      </c>
      <c r="E857" s="13" t="s">
        <v>14</v>
      </c>
      <c r="F857" s="14">
        <v>45972.452777777777</v>
      </c>
      <c r="G857" s="14"/>
      <c r="H857" s="13">
        <v>806072</v>
      </c>
      <c r="I857" s="13" t="s">
        <v>828</v>
      </c>
      <c r="J857" s="13" t="s">
        <v>20</v>
      </c>
      <c r="K857" s="13">
        <v>0</v>
      </c>
      <c r="L857" s="15" t="s">
        <v>2139</v>
      </c>
      <c r="M857" s="9" t="str" cm="1">
        <f t="array" ref="M857">_xlfn.LET(_xlpm.Major,I857,_xlpm.CleanMajor,TRIM(SUBSTITUTE(SUBSTITUTE(SUBSTITUTE(SUBSTITUTE(SUBSTITUTE(SUBSTITUTE(_xlpm.Major,"Indstrl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858" spans="1:13" hidden="1" x14ac:dyDescent="0.75">
      <c r="A858" s="8">
        <v>80208170</v>
      </c>
      <c r="B858" s="9" t="s">
        <v>2005</v>
      </c>
      <c r="C858" s="9" t="s">
        <v>1146</v>
      </c>
      <c r="D858" s="9" t="s">
        <v>2006</v>
      </c>
      <c r="E858" s="9" t="s">
        <v>14</v>
      </c>
      <c r="F858" s="10">
        <v>45972.459027777775</v>
      </c>
      <c r="G858" s="10">
        <v>45974.543055555558</v>
      </c>
      <c r="H858" s="9">
        <v>777735</v>
      </c>
      <c r="I858" s="9" t="s">
        <v>1167</v>
      </c>
      <c r="J858" s="9" t="s">
        <v>32</v>
      </c>
      <c r="K858" s="9">
        <v>0</v>
      </c>
      <c r="L858" s="11" t="s">
        <v>2139</v>
      </c>
      <c r="M858" s="9" t="str" cm="1">
        <f t="array" ref="M858">_xlfn.LET(_xlpm.Major,I858,_xlpm.CleanMajor,TRIM(SUBSTITUTE(SUBSTITUTE(SUBSTITUTE(SUBSTITUTE(SUBSTITUTE(SUBSTITUTE(_xlpm.Major,"Indstrl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859" spans="1:13" hidden="1" x14ac:dyDescent="0.75">
      <c r="A859" s="12">
        <v>80208613</v>
      </c>
      <c r="B859" s="13" t="s">
        <v>2007</v>
      </c>
      <c r="C859" s="13" t="s">
        <v>2008</v>
      </c>
      <c r="D859" s="13" t="s">
        <v>2009</v>
      </c>
      <c r="E859" s="13" t="s">
        <v>14</v>
      </c>
      <c r="F859" s="14">
        <v>45972.465277777781</v>
      </c>
      <c r="G859" s="14">
        <v>45974.57708333333</v>
      </c>
      <c r="H859" s="13">
        <v>803065</v>
      </c>
      <c r="I859" s="13" t="s">
        <v>1422</v>
      </c>
      <c r="J859" s="13" t="s">
        <v>126</v>
      </c>
      <c r="K859" s="13">
        <v>0</v>
      </c>
      <c r="L859" s="15" t="s">
        <v>2139</v>
      </c>
      <c r="M859" s="9" t="str" cm="1">
        <f t="array" ref="M859">_xlfn.LET(_xlpm.Major,I859,_xlpm.CleanMajor,TRIM(SUBSTITUTE(SUBSTITUTE(SUBSTITUTE(SUBSTITUTE(SUBSTITUTE(SUBSTITUTE(_xlpm.Major,"Indstrl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860" spans="1:13" hidden="1" x14ac:dyDescent="0.75">
      <c r="A860" s="8">
        <v>80209367</v>
      </c>
      <c r="B860" s="9" t="s">
        <v>37</v>
      </c>
      <c r="C860" s="9" t="s">
        <v>38</v>
      </c>
      <c r="D860" s="9" t="s">
        <v>39</v>
      </c>
      <c r="E860" s="9" t="s">
        <v>14</v>
      </c>
      <c r="F860" s="10">
        <v>45972.479861111111</v>
      </c>
      <c r="G860" s="10">
        <v>45974.54583333333</v>
      </c>
      <c r="H860" s="9">
        <v>812130</v>
      </c>
      <c r="I860" s="9" t="s">
        <v>15</v>
      </c>
      <c r="J860" s="9" t="s">
        <v>40</v>
      </c>
      <c r="K860" s="9">
        <v>0</v>
      </c>
      <c r="L860" s="11" t="s">
        <v>2139</v>
      </c>
      <c r="M860" s="9" t="str" cm="1">
        <f t="array" ref="M860">_xlfn.LET(_xlpm.Major,I860,_xlpm.CleanMajor,TRIM(SUBSTITUTE(SUBSTITUTE(SUBSTITUTE(SUBSTITUTE(SUBSTITUTE(SUBSTITUTE(_xlpm.Major,"Indstrl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861" spans="1:13" x14ac:dyDescent="0.75">
      <c r="A861" s="12">
        <v>80210521</v>
      </c>
      <c r="B861" s="13" t="s">
        <v>213</v>
      </c>
      <c r="C861" s="13" t="s">
        <v>2010</v>
      </c>
      <c r="D861" s="13" t="s">
        <v>2011</v>
      </c>
      <c r="E861" s="13" t="s">
        <v>14</v>
      </c>
      <c r="F861" s="14">
        <v>45972.511111111111</v>
      </c>
      <c r="G861" s="14"/>
      <c r="H861" s="13">
        <v>786142</v>
      </c>
      <c r="I861" s="13" t="s">
        <v>429</v>
      </c>
      <c r="J861" s="13" t="s">
        <v>50</v>
      </c>
      <c r="K861" s="13">
        <v>0</v>
      </c>
      <c r="L861" s="15" t="s">
        <v>2139</v>
      </c>
      <c r="M861" s="9" t="str" cm="1">
        <f t="array" ref="M861">_xlfn.LET(_xlpm.Major,I861,_xlpm.CleanMajor,TRIM(SUBSTITUTE(SUBSTITUTE(SUBSTITUTE(SUBSTITUTE(SUBSTITUTE(SUBSTITUTE(_xlpm.Major,"Indstrl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862" spans="1:13" x14ac:dyDescent="0.75">
      <c r="A862" s="8">
        <v>80210650</v>
      </c>
      <c r="B862" s="9" t="s">
        <v>2012</v>
      </c>
      <c r="C862" s="9" t="s">
        <v>2013</v>
      </c>
      <c r="D862" s="9" t="s">
        <v>2014</v>
      </c>
      <c r="E862" s="9" t="s">
        <v>14</v>
      </c>
      <c r="F862" s="10">
        <v>45972.51666666667</v>
      </c>
      <c r="G862" s="10"/>
      <c r="H862" s="9">
        <v>784981</v>
      </c>
      <c r="I862" s="9" t="s">
        <v>1874</v>
      </c>
      <c r="J862" s="9" t="s">
        <v>50</v>
      </c>
      <c r="K862" s="9">
        <v>0</v>
      </c>
      <c r="L862" s="11" t="s">
        <v>2139</v>
      </c>
      <c r="M862" s="9" t="str" cm="1">
        <f t="array" ref="M862">_xlfn.LET(_xlpm.Major,I862,_xlpm.CleanMajor,TRIM(SUBSTITUTE(SUBSTITUTE(SUBSTITUTE(SUBSTITUTE(SUBSTITUTE(SUBSTITUTE(_xlpm.Major,"Indstrl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863" spans="1:13" hidden="1" x14ac:dyDescent="0.75">
      <c r="A863" s="12">
        <v>80211202</v>
      </c>
      <c r="B863" s="13" t="s">
        <v>1109</v>
      </c>
      <c r="C863" s="13" t="s">
        <v>2015</v>
      </c>
      <c r="D863" s="13" t="s">
        <v>2016</v>
      </c>
      <c r="E863" s="13" t="s">
        <v>14</v>
      </c>
      <c r="F863" s="14">
        <v>45972.531944444447</v>
      </c>
      <c r="G863" s="14">
        <v>45974.57708333333</v>
      </c>
      <c r="H863" s="13">
        <v>803076</v>
      </c>
      <c r="I863" s="13" t="s">
        <v>15</v>
      </c>
      <c r="J863" s="13" t="s">
        <v>126</v>
      </c>
      <c r="K863" s="13">
        <v>0</v>
      </c>
      <c r="L863" s="15" t="s">
        <v>2139</v>
      </c>
      <c r="M863" s="9" t="str" cm="1">
        <f t="array" ref="M863">_xlfn.LET(_xlpm.Major,I863,_xlpm.CleanMajor,TRIM(SUBSTITUTE(SUBSTITUTE(SUBSTITUTE(SUBSTITUTE(SUBSTITUTE(SUBSTITUTE(_xlpm.Major,"Indstrl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864" spans="1:13" hidden="1" x14ac:dyDescent="0.75">
      <c r="A864" s="8">
        <v>80216308</v>
      </c>
      <c r="B864" s="9" t="s">
        <v>452</v>
      </c>
      <c r="C864" s="9" t="s">
        <v>453</v>
      </c>
      <c r="D864" s="9" t="s">
        <v>454</v>
      </c>
      <c r="E864" s="9" t="s">
        <v>14</v>
      </c>
      <c r="F864" s="10">
        <v>45972.738194444442</v>
      </c>
      <c r="G864" s="10">
        <v>45974.572916666664</v>
      </c>
      <c r="H864" s="9">
        <v>786413</v>
      </c>
      <c r="I864" s="9" t="s">
        <v>54</v>
      </c>
      <c r="J864" s="9" t="s">
        <v>20</v>
      </c>
      <c r="K864" s="9">
        <v>0</v>
      </c>
      <c r="L864" s="11" t="s">
        <v>2139</v>
      </c>
      <c r="M864" s="9" t="str" cm="1">
        <f t="array" ref="M864">_xlfn.LET(_xlpm.Major,I864,_xlpm.CleanMajor,TRIM(SUBSTITUTE(SUBSTITUTE(SUBSTITUTE(SUBSTITUTE(SUBSTITUTE(SUBSTITUTE(_xlpm.Major,"Indstrl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865" spans="1:13" x14ac:dyDescent="0.75">
      <c r="A865" s="12">
        <v>80217694</v>
      </c>
      <c r="B865" s="13" t="s">
        <v>668</v>
      </c>
      <c r="C865" s="13" t="s">
        <v>999</v>
      </c>
      <c r="D865" s="13" t="s">
        <v>2017</v>
      </c>
      <c r="E865" s="13" t="s">
        <v>14</v>
      </c>
      <c r="F865" s="14">
        <v>45972.883333333331</v>
      </c>
      <c r="G865" s="14"/>
      <c r="H865" s="13">
        <v>798161</v>
      </c>
      <c r="I865" s="13" t="s">
        <v>549</v>
      </c>
      <c r="J865" s="13" t="s">
        <v>32</v>
      </c>
      <c r="K865" s="13">
        <v>0</v>
      </c>
      <c r="L865" s="15" t="s">
        <v>2139</v>
      </c>
      <c r="M865" s="9" t="str" cm="1">
        <f t="array" ref="M865">_xlfn.LET(_xlpm.Major,I865,_xlpm.CleanMajor,TRIM(SUBSTITUTE(SUBSTITUTE(SUBSTITUTE(SUBSTITUTE(SUBSTITUTE(SUBSTITUTE(_xlpm.Major,"Indstrl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866" spans="1:13" hidden="1" x14ac:dyDescent="0.75">
      <c r="A866" s="8">
        <v>80221488</v>
      </c>
      <c r="B866" s="9" t="s">
        <v>2018</v>
      </c>
      <c r="C866" s="9" t="s">
        <v>2019</v>
      </c>
      <c r="D866" s="9" t="s">
        <v>2020</v>
      </c>
      <c r="E866" s="9" t="s">
        <v>14</v>
      </c>
      <c r="F866" s="10">
        <v>45973.318749999999</v>
      </c>
      <c r="G866" s="10">
        <v>45974.54583333333</v>
      </c>
      <c r="H866" s="9">
        <v>784896</v>
      </c>
      <c r="I866" s="9" t="s">
        <v>448</v>
      </c>
      <c r="J866" s="9" t="s">
        <v>50</v>
      </c>
      <c r="K866" s="9">
        <v>0</v>
      </c>
      <c r="L866" s="11" t="s">
        <v>2139</v>
      </c>
      <c r="M866" s="9" t="str" cm="1">
        <f t="array" ref="M866">_xlfn.LET(_xlpm.Major,I866,_xlpm.CleanMajor,TRIM(SUBSTITUTE(SUBSTITUTE(SUBSTITUTE(SUBSTITUTE(SUBSTITUTE(SUBSTITUTE(_xlpm.Major,"Indstrl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867" spans="1:13" x14ac:dyDescent="0.75">
      <c r="A867" s="12">
        <v>80221794</v>
      </c>
      <c r="B867" s="13" t="s">
        <v>2021</v>
      </c>
      <c r="C867" s="13" t="s">
        <v>2022</v>
      </c>
      <c r="D867" s="13" t="s">
        <v>2023</v>
      </c>
      <c r="E867" s="13" t="s">
        <v>14</v>
      </c>
      <c r="F867" s="14">
        <v>45973.326388888891</v>
      </c>
      <c r="G867" s="14"/>
      <c r="H867" s="13">
        <v>781349</v>
      </c>
      <c r="I867" s="13" t="s">
        <v>2024</v>
      </c>
      <c r="J867" s="13" t="s">
        <v>40</v>
      </c>
      <c r="K867" s="13">
        <v>0</v>
      </c>
      <c r="L867" s="15" t="s">
        <v>2139</v>
      </c>
      <c r="M867" s="9" t="str" cm="1">
        <f t="array" ref="M867">_xlfn.LET(_xlpm.Major,I867,_xlpm.CleanMajor,TRIM(SUBSTITUTE(SUBSTITUTE(SUBSTITUTE(SUBSTITUTE(SUBSTITUTE(SUBSTITUTE(_xlpm.Major,"Indstrl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868" spans="1:13" hidden="1" x14ac:dyDescent="0.75">
      <c r="A868" s="8">
        <v>80225521</v>
      </c>
      <c r="B868" s="9" t="s">
        <v>2025</v>
      </c>
      <c r="C868" s="9" t="s">
        <v>605</v>
      </c>
      <c r="D868" s="9" t="s">
        <v>2026</v>
      </c>
      <c r="E868" s="9" t="s">
        <v>14</v>
      </c>
      <c r="F868" s="10">
        <v>45973.39166666667</v>
      </c>
      <c r="G868" s="10">
        <v>45974.578472222223</v>
      </c>
      <c r="H868" s="9">
        <v>807444</v>
      </c>
      <c r="I868" s="9" t="s">
        <v>549</v>
      </c>
      <c r="J868" s="9" t="s">
        <v>20</v>
      </c>
      <c r="K868" s="9">
        <v>0</v>
      </c>
      <c r="L868" s="11" t="s">
        <v>2139</v>
      </c>
      <c r="M868" s="9" t="str" cm="1">
        <f t="array" ref="M868">_xlfn.LET(_xlpm.Major,I868,_xlpm.CleanMajor,TRIM(SUBSTITUTE(SUBSTITUTE(SUBSTITUTE(SUBSTITUTE(SUBSTITUTE(SUBSTITUTE(_xlpm.Major,"Indstrl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869" spans="1:13" hidden="1" x14ac:dyDescent="0.75">
      <c r="A869" s="12">
        <v>80226452</v>
      </c>
      <c r="B869" s="13" t="s">
        <v>2027</v>
      </c>
      <c r="C869" s="13" t="s">
        <v>826</v>
      </c>
      <c r="D869" s="13" t="s">
        <v>2028</v>
      </c>
      <c r="E869" s="13" t="s">
        <v>14</v>
      </c>
      <c r="F869" s="14">
        <v>45973.406944444447</v>
      </c>
      <c r="G869" s="14">
        <v>45974.559027777781</v>
      </c>
      <c r="H869" s="13">
        <v>809916</v>
      </c>
      <c r="I869" s="13" t="s">
        <v>429</v>
      </c>
      <c r="J869" s="13" t="s">
        <v>20</v>
      </c>
      <c r="K869" s="13">
        <v>0</v>
      </c>
      <c r="L869" s="15" t="s">
        <v>2139</v>
      </c>
      <c r="M869" s="9" t="str" cm="1">
        <f t="array" ref="M869">_xlfn.LET(_xlpm.Major,I869,_xlpm.CleanMajor,TRIM(SUBSTITUTE(SUBSTITUTE(SUBSTITUTE(SUBSTITUTE(SUBSTITUTE(SUBSTITUTE(_xlpm.Major,"Indstrl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870" spans="1:13" hidden="1" x14ac:dyDescent="0.75">
      <c r="A870" s="8">
        <v>80229431</v>
      </c>
      <c r="B870" s="9" t="s">
        <v>336</v>
      </c>
      <c r="C870" s="9" t="s">
        <v>1051</v>
      </c>
      <c r="D870" s="9" t="s">
        <v>1052</v>
      </c>
      <c r="E870" s="9" t="s">
        <v>14</v>
      </c>
      <c r="F870" s="10">
        <v>45973.449305555558</v>
      </c>
      <c r="G870" s="10">
        <v>45974.542361111111</v>
      </c>
      <c r="H870" s="9">
        <v>762930</v>
      </c>
      <c r="I870" s="9" t="s">
        <v>163</v>
      </c>
      <c r="J870" s="9" t="s">
        <v>32</v>
      </c>
      <c r="K870" s="9">
        <v>0</v>
      </c>
      <c r="L870" s="11" t="s">
        <v>2139</v>
      </c>
      <c r="M870" s="9" t="str" cm="1">
        <f t="array" ref="M870">_xlfn.LET(_xlpm.Major,I870,_xlpm.CleanMajor,TRIM(SUBSTITUTE(SUBSTITUTE(SUBSTITUTE(SUBSTITUTE(SUBSTITUTE(SUBSTITUTE(_xlpm.Major,"Indstrl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871" spans="1:13" x14ac:dyDescent="0.75">
      <c r="A871" s="12">
        <v>80229601</v>
      </c>
      <c r="B871" s="13" t="s">
        <v>1498</v>
      </c>
      <c r="C871" s="13" t="s">
        <v>2029</v>
      </c>
      <c r="D871" s="13" t="s">
        <v>2030</v>
      </c>
      <c r="E871" s="13" t="s">
        <v>14</v>
      </c>
      <c r="F871" s="14">
        <v>45973.45208333333</v>
      </c>
      <c r="G871" s="14"/>
      <c r="H871" s="13">
        <v>793803</v>
      </c>
      <c r="I871" s="13" t="s">
        <v>15</v>
      </c>
      <c r="J871" s="13" t="s">
        <v>50</v>
      </c>
      <c r="K871" s="13">
        <v>0</v>
      </c>
      <c r="L871" s="15" t="s">
        <v>2139</v>
      </c>
      <c r="M871" s="9" t="str" cm="1">
        <f t="array" ref="M871">_xlfn.LET(_xlpm.Major,I871,_xlpm.CleanMajor,TRIM(SUBSTITUTE(SUBSTITUTE(SUBSTITUTE(SUBSTITUTE(SUBSTITUTE(SUBSTITUTE(_xlpm.Major,"Indstrl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872" spans="1:13" hidden="1" x14ac:dyDescent="0.75">
      <c r="A872" s="8">
        <v>80230977</v>
      </c>
      <c r="B872" s="9" t="s">
        <v>1163</v>
      </c>
      <c r="C872" s="9" t="s">
        <v>870</v>
      </c>
      <c r="D872" s="9" t="s">
        <v>1164</v>
      </c>
      <c r="E872" s="9" t="s">
        <v>14</v>
      </c>
      <c r="F872" s="10">
        <v>45973.475694444445</v>
      </c>
      <c r="G872" s="10">
        <v>45974.60833333333</v>
      </c>
      <c r="H872" s="9">
        <v>699188</v>
      </c>
      <c r="I872" s="9" t="s">
        <v>206</v>
      </c>
      <c r="J872" s="9" t="s">
        <v>32</v>
      </c>
      <c r="K872" s="9">
        <v>0</v>
      </c>
      <c r="L872" s="11" t="s">
        <v>2139</v>
      </c>
      <c r="M872" s="9" t="str" cm="1">
        <f t="array" ref="M872">_xlfn.LET(_xlpm.Major,I872,_xlpm.CleanMajor,TRIM(SUBSTITUTE(SUBSTITUTE(SUBSTITUTE(SUBSTITUTE(SUBSTITUTE(SUBSTITUTE(_xlpm.Major,"Indstrl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873" spans="1:13" x14ac:dyDescent="0.75">
      <c r="A873" s="12">
        <v>80231898</v>
      </c>
      <c r="B873" s="13" t="s">
        <v>2031</v>
      </c>
      <c r="C873" s="13" t="s">
        <v>59</v>
      </c>
      <c r="D873" s="13" t="s">
        <v>2032</v>
      </c>
      <c r="E873" s="13" t="s">
        <v>14</v>
      </c>
      <c r="F873" s="14">
        <v>45973.495138888888</v>
      </c>
      <c r="G873" s="14"/>
      <c r="H873" s="13">
        <v>799134</v>
      </c>
      <c r="I873" s="13" t="s">
        <v>2033</v>
      </c>
      <c r="J873" s="13" t="s">
        <v>50</v>
      </c>
      <c r="K873" s="13">
        <v>0</v>
      </c>
      <c r="L873" s="15" t="s">
        <v>2139</v>
      </c>
      <c r="M873" s="9" t="str" cm="1">
        <f t="array" ref="M873">_xlfn.LET(_xlpm.Major,I873,_xlpm.CleanMajor,TRIM(SUBSTITUTE(SUBSTITUTE(SUBSTITUTE(SUBSTITUTE(SUBSTITUTE(SUBSTITUTE(_xlpm.Major,"Indstrl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874" spans="1:13" x14ac:dyDescent="0.75">
      <c r="A874" s="8">
        <v>80234151</v>
      </c>
      <c r="B874" s="9" t="s">
        <v>2034</v>
      </c>
      <c r="C874" s="9" t="s">
        <v>2035</v>
      </c>
      <c r="D874" s="9" t="s">
        <v>2036</v>
      </c>
      <c r="E874" s="9" t="s">
        <v>14</v>
      </c>
      <c r="F874" s="10">
        <v>45973.532638888886</v>
      </c>
      <c r="G874" s="10"/>
      <c r="H874" s="9">
        <v>630952</v>
      </c>
      <c r="I874" s="9" t="s">
        <v>503</v>
      </c>
      <c r="J874" s="9" t="s">
        <v>20</v>
      </c>
      <c r="K874" s="9">
        <v>0</v>
      </c>
      <c r="L874" s="11" t="s">
        <v>2139</v>
      </c>
      <c r="M874" s="9" t="str" cm="1">
        <f t="array" ref="M874">_xlfn.LET(_xlpm.Major,I874,_xlpm.CleanMajor,TRIM(SUBSTITUTE(SUBSTITUTE(SUBSTITUTE(SUBSTITUTE(SUBSTITUTE(SUBSTITUTE(_xlpm.Major,"Indstrl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875" spans="1:13" hidden="1" x14ac:dyDescent="0.75">
      <c r="A875" s="12">
        <v>80234460</v>
      </c>
      <c r="B875" s="13" t="s">
        <v>2037</v>
      </c>
      <c r="C875" s="13" t="s">
        <v>2038</v>
      </c>
      <c r="D875" s="13" t="s">
        <v>2039</v>
      </c>
      <c r="E875" s="13" t="s">
        <v>14</v>
      </c>
      <c r="F875" s="14">
        <v>45973.539583333331</v>
      </c>
      <c r="G875" s="14">
        <v>45974.548611111109</v>
      </c>
      <c r="H875" s="13">
        <v>760906</v>
      </c>
      <c r="I875" s="13" t="s">
        <v>2040</v>
      </c>
      <c r="J875" s="13" t="s">
        <v>32</v>
      </c>
      <c r="K875" s="13">
        <v>0</v>
      </c>
      <c r="L875" s="15" t="s">
        <v>2139</v>
      </c>
      <c r="M875" s="9" t="str" cm="1">
        <f t="array" ref="M875">_xlfn.LET(_xlpm.Major,I875,_xlpm.CleanMajor,TRIM(SUBSTITUTE(SUBSTITUTE(SUBSTITUTE(SUBSTITUTE(SUBSTITUTE(SUBSTITUTE(_xlpm.Major,"Indstrl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876" spans="1:13" x14ac:dyDescent="0.75">
      <c r="A876" s="8">
        <v>80235822</v>
      </c>
      <c r="B876" s="9" t="s">
        <v>2041</v>
      </c>
      <c r="C876" s="9" t="s">
        <v>2042</v>
      </c>
      <c r="D876" s="9" t="s">
        <v>2043</v>
      </c>
      <c r="E876" s="9" t="s">
        <v>14</v>
      </c>
      <c r="F876" s="10">
        <v>45973.566666666666</v>
      </c>
      <c r="G876" s="10"/>
      <c r="H876" s="9">
        <v>714143</v>
      </c>
      <c r="I876" s="9" t="s">
        <v>2044</v>
      </c>
      <c r="J876" s="9" t="s">
        <v>16</v>
      </c>
      <c r="K876" s="9">
        <v>0</v>
      </c>
      <c r="L876" s="11" t="s">
        <v>2139</v>
      </c>
      <c r="M876" s="9" t="str" cm="1">
        <f t="array" ref="M876">_xlfn.LET(_xlpm.Major,I876,_xlpm.CleanMajor,TRIM(SUBSTITUTE(SUBSTITUTE(SUBSTITUTE(SUBSTITUTE(SUBSTITUTE(SUBSTITUTE(_xlpm.Major,"Indstrl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877" spans="1:13" x14ac:dyDescent="0.75">
      <c r="A877" s="12">
        <v>80237208</v>
      </c>
      <c r="B877" s="13" t="s">
        <v>843</v>
      </c>
      <c r="C877" s="13" t="s">
        <v>1068</v>
      </c>
      <c r="D877" s="13" t="s">
        <v>1069</v>
      </c>
      <c r="E877" s="13" t="s">
        <v>14</v>
      </c>
      <c r="F877" s="14">
        <v>45973.598611111112</v>
      </c>
      <c r="G877" s="14"/>
      <c r="H877" s="13">
        <v>769840</v>
      </c>
      <c r="I877" s="13" t="s">
        <v>774</v>
      </c>
      <c r="J877" s="13" t="s">
        <v>20</v>
      </c>
      <c r="K877" s="13">
        <v>0</v>
      </c>
      <c r="L877" s="15" t="s">
        <v>2139</v>
      </c>
      <c r="M877" s="9" t="str" cm="1">
        <f t="array" ref="M877">_xlfn.LET(_xlpm.Major,I877,_xlpm.CleanMajor,TRIM(SUBSTITUTE(SUBSTITUTE(SUBSTITUTE(SUBSTITUTE(SUBSTITUTE(SUBSTITUTE(_xlpm.Major,"Indstrl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878" spans="1:13" x14ac:dyDescent="0.75">
      <c r="A878" s="8">
        <v>80237266</v>
      </c>
      <c r="B878" s="9" t="s">
        <v>1441</v>
      </c>
      <c r="C878" s="9" t="s">
        <v>1442</v>
      </c>
      <c r="D878" s="9" t="s">
        <v>1443</v>
      </c>
      <c r="E878" s="9" t="s">
        <v>14</v>
      </c>
      <c r="F878" s="10">
        <v>45973.600694444445</v>
      </c>
      <c r="G878" s="10"/>
      <c r="H878" s="9">
        <v>805422</v>
      </c>
      <c r="I878" s="9" t="s">
        <v>774</v>
      </c>
      <c r="J878" s="9" t="s">
        <v>32</v>
      </c>
      <c r="K878" s="9">
        <v>0</v>
      </c>
      <c r="L878" s="11" t="s">
        <v>2139</v>
      </c>
      <c r="M878" s="9" t="str" cm="1">
        <f t="array" ref="M878">_xlfn.LET(_xlpm.Major,I878,_xlpm.CleanMajor,TRIM(SUBSTITUTE(SUBSTITUTE(SUBSTITUTE(SUBSTITUTE(SUBSTITUTE(SUBSTITUTE(_xlpm.Major,"Indstrl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879" spans="1:13" x14ac:dyDescent="0.75">
      <c r="A879" s="12">
        <v>80237268</v>
      </c>
      <c r="B879" s="13" t="s">
        <v>1532</v>
      </c>
      <c r="C879" s="13" t="s">
        <v>1533</v>
      </c>
      <c r="D879" s="13" t="s">
        <v>1534</v>
      </c>
      <c r="E879" s="13" t="s">
        <v>14</v>
      </c>
      <c r="F879" s="14">
        <v>45973.600694444445</v>
      </c>
      <c r="G879" s="14"/>
      <c r="H879" s="13">
        <v>794914</v>
      </c>
      <c r="I879" s="13" t="s">
        <v>809</v>
      </c>
      <c r="J879" s="13" t="s">
        <v>20</v>
      </c>
      <c r="K879" s="13">
        <v>0</v>
      </c>
      <c r="L879" s="15" t="s">
        <v>2139</v>
      </c>
      <c r="M879" s="9" t="str" cm="1">
        <f t="array" ref="M879">_xlfn.LET(_xlpm.Major,I879,_xlpm.CleanMajor,TRIM(SUBSTITUTE(SUBSTITUTE(SUBSTITUTE(SUBSTITUTE(SUBSTITUTE(SUBSTITUTE(_xlpm.Major,"Indstrl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880" spans="1:13" x14ac:dyDescent="0.75">
      <c r="A880" s="8">
        <v>80237589</v>
      </c>
      <c r="B880" s="9" t="s">
        <v>25</v>
      </c>
      <c r="C880" s="9" t="s">
        <v>2045</v>
      </c>
      <c r="D880" s="9" t="s">
        <v>2046</v>
      </c>
      <c r="E880" s="9" t="s">
        <v>14</v>
      </c>
      <c r="F880" s="10">
        <v>45973.609722222223</v>
      </c>
      <c r="G880" s="10"/>
      <c r="H880" s="9">
        <v>780657</v>
      </c>
      <c r="I880" s="9" t="s">
        <v>54</v>
      </c>
      <c r="J880" s="9" t="s">
        <v>20</v>
      </c>
      <c r="K880" s="9">
        <v>0</v>
      </c>
      <c r="L880" s="11" t="s">
        <v>2139</v>
      </c>
      <c r="M880" s="9" t="str" cm="1">
        <f t="array" ref="M880">_xlfn.LET(_xlpm.Major,I880,_xlpm.CleanMajor,TRIM(SUBSTITUTE(SUBSTITUTE(SUBSTITUTE(SUBSTITUTE(SUBSTITUTE(SUBSTITUTE(_xlpm.Major,"Indstrl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881" spans="1:13" x14ac:dyDescent="0.75">
      <c r="A881" s="12">
        <v>80237728</v>
      </c>
      <c r="B881" s="13" t="s">
        <v>101</v>
      </c>
      <c r="C881" s="13" t="s">
        <v>102</v>
      </c>
      <c r="D881" s="13" t="s">
        <v>103</v>
      </c>
      <c r="E881" s="13" t="s">
        <v>14</v>
      </c>
      <c r="F881" s="14">
        <v>45973.613194444442</v>
      </c>
      <c r="G881" s="14"/>
      <c r="H881" s="13">
        <v>775250</v>
      </c>
      <c r="I881" s="13" t="s">
        <v>15</v>
      </c>
      <c r="J881" s="13" t="s">
        <v>20</v>
      </c>
      <c r="K881" s="13">
        <v>0</v>
      </c>
      <c r="L881" s="15" t="s">
        <v>2139</v>
      </c>
      <c r="M881" s="9" t="str" cm="1">
        <f t="array" ref="M881">_xlfn.LET(_xlpm.Major,I881,_xlpm.CleanMajor,TRIM(SUBSTITUTE(SUBSTITUTE(SUBSTITUTE(SUBSTITUTE(SUBSTITUTE(SUBSTITUTE(_xlpm.Major,"Indstrl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882" spans="1:13" x14ac:dyDescent="0.75">
      <c r="A882" s="8">
        <v>80239003</v>
      </c>
      <c r="B882" s="9" t="s">
        <v>345</v>
      </c>
      <c r="C882" s="9" t="s">
        <v>979</v>
      </c>
      <c r="D882" s="9" t="s">
        <v>980</v>
      </c>
      <c r="E882" s="9" t="s">
        <v>14</v>
      </c>
      <c r="F882" s="10">
        <v>45973.655555555553</v>
      </c>
      <c r="G882" s="10"/>
      <c r="H882" s="9">
        <v>773044</v>
      </c>
      <c r="I882" s="9" t="s">
        <v>774</v>
      </c>
      <c r="J882" s="9" t="s">
        <v>50</v>
      </c>
      <c r="K882" s="9">
        <v>0</v>
      </c>
      <c r="L882" s="11" t="s">
        <v>2139</v>
      </c>
      <c r="M882" s="9" t="str" cm="1">
        <f t="array" ref="M882">_xlfn.LET(_xlpm.Major,I882,_xlpm.CleanMajor,TRIM(SUBSTITUTE(SUBSTITUTE(SUBSTITUTE(SUBSTITUTE(SUBSTITUTE(SUBSTITUTE(_xlpm.Major,"Indstrl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883" spans="1:13" hidden="1" x14ac:dyDescent="0.75">
      <c r="A883" s="12">
        <v>80240953</v>
      </c>
      <c r="B883" s="13" t="s">
        <v>462</v>
      </c>
      <c r="C883" s="13" t="s">
        <v>2047</v>
      </c>
      <c r="D883" s="13" t="s">
        <v>2048</v>
      </c>
      <c r="E883" s="13" t="s">
        <v>14</v>
      </c>
      <c r="F883" s="14">
        <v>45973.756249999999</v>
      </c>
      <c r="G883" s="14">
        <v>45974.550694444442</v>
      </c>
      <c r="H883" s="13">
        <v>759030</v>
      </c>
      <c r="I883" s="13" t="s">
        <v>2049</v>
      </c>
      <c r="J883" s="13" t="s">
        <v>32</v>
      </c>
      <c r="K883" s="13">
        <v>0</v>
      </c>
      <c r="L883" s="15" t="s">
        <v>2139</v>
      </c>
      <c r="M883" s="9" t="str" cm="1">
        <f t="array" ref="M883">_xlfn.LET(_xlpm.Major,I883,_xlpm.CleanMajor,TRIM(SUBSTITUTE(SUBSTITUTE(SUBSTITUTE(SUBSTITUTE(SUBSTITUTE(SUBSTITUTE(_xlpm.Major,"Indstrl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884" spans="1:13" hidden="1" x14ac:dyDescent="0.75">
      <c r="A884" s="8">
        <v>80241111</v>
      </c>
      <c r="B884" s="9" t="s">
        <v>365</v>
      </c>
      <c r="C884" s="9" t="s">
        <v>424</v>
      </c>
      <c r="D884" s="9" t="s">
        <v>425</v>
      </c>
      <c r="E884" s="9" t="s">
        <v>14</v>
      </c>
      <c r="F884" s="10">
        <v>45973.771527777775</v>
      </c>
      <c r="G884" s="10">
        <v>45974.595833333333</v>
      </c>
      <c r="H884" s="9">
        <v>793923</v>
      </c>
      <c r="I884" s="9" t="s">
        <v>24</v>
      </c>
      <c r="J884" s="9" t="s">
        <v>32</v>
      </c>
      <c r="K884" s="9">
        <v>0</v>
      </c>
      <c r="L884" s="11" t="s">
        <v>2139</v>
      </c>
      <c r="M884" s="9" t="str" cm="1">
        <f t="array" ref="M884">_xlfn.LET(_xlpm.Major,I884,_xlpm.CleanMajor,TRIM(SUBSTITUTE(SUBSTITUTE(SUBSTITUTE(SUBSTITUTE(SUBSTITUTE(SUBSTITUTE(_xlpm.Major,"Indstrl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885" spans="1:13" x14ac:dyDescent="0.75">
      <c r="A885" s="12">
        <v>80241160</v>
      </c>
      <c r="B885" s="13" t="s">
        <v>769</v>
      </c>
      <c r="C885" s="13" t="s">
        <v>946</v>
      </c>
      <c r="D885" s="13" t="s">
        <v>2050</v>
      </c>
      <c r="E885" s="13" t="s">
        <v>14</v>
      </c>
      <c r="F885" s="14">
        <v>45973.776388888888</v>
      </c>
      <c r="G885" s="14"/>
      <c r="H885" s="13">
        <v>803878</v>
      </c>
      <c r="I885" s="13" t="s">
        <v>1814</v>
      </c>
      <c r="J885" s="13" t="s">
        <v>126</v>
      </c>
      <c r="K885" s="13">
        <v>0</v>
      </c>
      <c r="L885" s="15" t="s">
        <v>2139</v>
      </c>
      <c r="M885" s="9" t="str" cm="1">
        <f t="array" ref="M885">_xlfn.LET(_xlpm.Major,I885,_xlpm.CleanMajor,TRIM(SUBSTITUTE(SUBSTITUTE(SUBSTITUTE(SUBSTITUTE(SUBSTITUTE(SUBSTITUTE(_xlpm.Major,"Indstrl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886" spans="1:13" hidden="1" x14ac:dyDescent="0.75">
      <c r="A886" s="8">
        <v>80241647</v>
      </c>
      <c r="B886" s="9" t="s">
        <v>2051</v>
      </c>
      <c r="C886" s="9" t="s">
        <v>2052</v>
      </c>
      <c r="D886" s="9" t="s">
        <v>2053</v>
      </c>
      <c r="E886" s="9" t="s">
        <v>14</v>
      </c>
      <c r="F886" s="10">
        <v>45973.832638888889</v>
      </c>
      <c r="G886" s="10">
        <v>45974.543055555558</v>
      </c>
      <c r="H886" s="9">
        <v>786052</v>
      </c>
      <c r="I886" s="9" t="s">
        <v>2054</v>
      </c>
      <c r="J886" s="9" t="s">
        <v>16</v>
      </c>
      <c r="K886" s="9">
        <v>0</v>
      </c>
      <c r="L886" s="11" t="s">
        <v>2139</v>
      </c>
      <c r="M886" s="9" t="str" cm="1">
        <f t="array" ref="M886">_xlfn.LET(_xlpm.Major,I886,_xlpm.CleanMajor,TRIM(SUBSTITUTE(SUBSTITUTE(SUBSTITUTE(SUBSTITUTE(SUBSTITUTE(SUBSTITUTE(_xlpm.Major,"Indstrl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887" spans="1:13" x14ac:dyDescent="0.75">
      <c r="A887" s="12">
        <v>80241928</v>
      </c>
      <c r="B887" s="13" t="s">
        <v>819</v>
      </c>
      <c r="C887" s="13" t="s">
        <v>820</v>
      </c>
      <c r="D887" s="13" t="s">
        <v>821</v>
      </c>
      <c r="E887" s="13" t="s">
        <v>14</v>
      </c>
      <c r="F887" s="14">
        <v>45973.873611111114</v>
      </c>
      <c r="G887" s="14"/>
      <c r="H887" s="13">
        <v>761447</v>
      </c>
      <c r="I887" s="13" t="s">
        <v>809</v>
      </c>
      <c r="J887" s="13" t="s">
        <v>20</v>
      </c>
      <c r="K887" s="13">
        <v>0</v>
      </c>
      <c r="L887" s="15" t="s">
        <v>2139</v>
      </c>
      <c r="M887" s="9" t="str" cm="1">
        <f t="array" ref="M887">_xlfn.LET(_xlpm.Major,I887,_xlpm.CleanMajor,TRIM(SUBSTITUTE(SUBSTITUTE(SUBSTITUTE(SUBSTITUTE(SUBSTITUTE(SUBSTITUTE(_xlpm.Major,"Indstrl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888" spans="1:13" hidden="1" x14ac:dyDescent="0.75">
      <c r="A888" s="8">
        <v>80242039</v>
      </c>
      <c r="B888" s="9" t="s">
        <v>2055</v>
      </c>
      <c r="C888" s="9" t="s">
        <v>1019</v>
      </c>
      <c r="D888" s="9" t="s">
        <v>2056</v>
      </c>
      <c r="E888" s="9" t="s">
        <v>14</v>
      </c>
      <c r="F888" s="10">
        <v>45973.888888888891</v>
      </c>
      <c r="G888" s="10">
        <v>45974.568749999999</v>
      </c>
      <c r="H888" s="9">
        <v>757853</v>
      </c>
      <c r="I888" s="9" t="s">
        <v>1396</v>
      </c>
      <c r="J888" s="9" t="s">
        <v>32</v>
      </c>
      <c r="K888" s="9">
        <v>0</v>
      </c>
      <c r="L888" s="11" t="s">
        <v>2139</v>
      </c>
      <c r="M888" s="9" t="str" cm="1">
        <f t="array" ref="M888">_xlfn.LET(_xlpm.Major,I888,_xlpm.CleanMajor,TRIM(SUBSTITUTE(SUBSTITUTE(SUBSTITUTE(SUBSTITUTE(SUBSTITUTE(SUBSTITUTE(_xlpm.Major,"Indstrl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889" spans="1:13" x14ac:dyDescent="0.75">
      <c r="A889" s="12">
        <v>80242121</v>
      </c>
      <c r="B889" s="13" t="s">
        <v>1706</v>
      </c>
      <c r="C889" s="13" t="s">
        <v>1483</v>
      </c>
      <c r="D889" s="13" t="s">
        <v>1707</v>
      </c>
      <c r="E889" s="13" t="s">
        <v>14</v>
      </c>
      <c r="F889" s="14">
        <v>45973.901388888888</v>
      </c>
      <c r="G889" s="14"/>
      <c r="H889" s="13">
        <v>789639</v>
      </c>
      <c r="I889" s="13" t="s">
        <v>774</v>
      </c>
      <c r="J889" s="13" t="s">
        <v>50</v>
      </c>
      <c r="K889" s="13">
        <v>0</v>
      </c>
      <c r="L889" s="15" t="s">
        <v>2139</v>
      </c>
      <c r="M889" s="9" t="str" cm="1">
        <f t="array" ref="M889">_xlfn.LET(_xlpm.Major,I889,_xlpm.CleanMajor,TRIM(SUBSTITUTE(SUBSTITUTE(SUBSTITUTE(SUBSTITUTE(SUBSTITUTE(SUBSTITUTE(_xlpm.Major,"Indstrl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890" spans="1:13" x14ac:dyDescent="0.75">
      <c r="A890" s="8">
        <v>80242177</v>
      </c>
      <c r="B890" s="9" t="s">
        <v>822</v>
      </c>
      <c r="C890" s="9" t="s">
        <v>2057</v>
      </c>
      <c r="D890" s="9" t="s">
        <v>2058</v>
      </c>
      <c r="E890" s="9" t="s">
        <v>14</v>
      </c>
      <c r="F890" s="10">
        <v>45973.911111111112</v>
      </c>
      <c r="G890" s="10"/>
      <c r="H890" s="9">
        <v>756560</v>
      </c>
      <c r="I890" s="9" t="s">
        <v>2059</v>
      </c>
      <c r="J890" s="9" t="s">
        <v>32</v>
      </c>
      <c r="K890" s="9">
        <v>0</v>
      </c>
      <c r="L890" s="11" t="s">
        <v>2139</v>
      </c>
      <c r="M890" s="9" t="str" cm="1">
        <f t="array" ref="M890">_xlfn.LET(_xlpm.Major,I890,_xlpm.CleanMajor,TRIM(SUBSTITUTE(SUBSTITUTE(SUBSTITUTE(SUBSTITUTE(SUBSTITUTE(SUBSTITUTE(_xlpm.Major,"Indstrl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891" spans="1:13" x14ac:dyDescent="0.75">
      <c r="A891" s="12">
        <v>80242335</v>
      </c>
      <c r="B891" s="13" t="s">
        <v>1383</v>
      </c>
      <c r="C891" s="13" t="s">
        <v>1384</v>
      </c>
      <c r="D891" s="13" t="s">
        <v>1385</v>
      </c>
      <c r="E891" s="13" t="s">
        <v>14</v>
      </c>
      <c r="F891" s="14">
        <v>45973.945833333331</v>
      </c>
      <c r="G891" s="14"/>
      <c r="H891" s="13">
        <v>792413</v>
      </c>
      <c r="I891" s="13" t="s">
        <v>73</v>
      </c>
      <c r="J891" s="13" t="s">
        <v>16</v>
      </c>
      <c r="K891" s="13">
        <v>0</v>
      </c>
      <c r="L891" s="15" t="s">
        <v>2139</v>
      </c>
      <c r="M891" s="9" t="str" cm="1">
        <f t="array" ref="M891">_xlfn.LET(_xlpm.Major,I891,_xlpm.CleanMajor,TRIM(SUBSTITUTE(SUBSTITUTE(SUBSTITUTE(SUBSTITUTE(SUBSTITUTE(SUBSTITUTE(_xlpm.Major,"Indstrl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892" spans="1:13" hidden="1" x14ac:dyDescent="0.75">
      <c r="A892" s="8">
        <v>80242624</v>
      </c>
      <c r="B892" s="9" t="s">
        <v>2060</v>
      </c>
      <c r="C892" s="9" t="s">
        <v>2061</v>
      </c>
      <c r="D892" s="9" t="s">
        <v>2062</v>
      </c>
      <c r="E892" s="9" t="s">
        <v>14</v>
      </c>
      <c r="F892" s="10">
        <v>45974.095138888886</v>
      </c>
      <c r="G892" s="10">
        <v>45974.560416666667</v>
      </c>
      <c r="H892" s="9">
        <v>785682</v>
      </c>
      <c r="I892" s="9" t="s">
        <v>206</v>
      </c>
      <c r="J892" s="9" t="s">
        <v>20</v>
      </c>
      <c r="K892" s="9">
        <v>0</v>
      </c>
      <c r="L892" s="11" t="s">
        <v>2139</v>
      </c>
      <c r="M892" s="9" t="str" cm="1">
        <f t="array" ref="M892">_xlfn.LET(_xlpm.Major,I892,_xlpm.CleanMajor,TRIM(SUBSTITUTE(SUBSTITUTE(SUBSTITUTE(SUBSTITUTE(SUBSTITUTE(SUBSTITUTE(_xlpm.Major,"Indstrl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893" spans="1:13" hidden="1" x14ac:dyDescent="0.75">
      <c r="A893" s="12">
        <v>80245367</v>
      </c>
      <c r="B893" s="13" t="s">
        <v>136</v>
      </c>
      <c r="C893" s="13" t="s">
        <v>137</v>
      </c>
      <c r="D893" s="13" t="s">
        <v>138</v>
      </c>
      <c r="E893" s="13" t="s">
        <v>14</v>
      </c>
      <c r="F893" s="14">
        <v>45974.319444444445</v>
      </c>
      <c r="G893" s="14">
        <v>45974.542361111111</v>
      </c>
      <c r="H893" s="13">
        <v>771816</v>
      </c>
      <c r="I893" s="13" t="s">
        <v>15</v>
      </c>
      <c r="J893" s="13" t="s">
        <v>32</v>
      </c>
      <c r="K893" s="13">
        <v>0</v>
      </c>
      <c r="L893" s="15" t="s">
        <v>2139</v>
      </c>
      <c r="M893" s="9" t="str" cm="1">
        <f t="array" ref="M893">_xlfn.LET(_xlpm.Major,I893,_xlpm.CleanMajor,TRIM(SUBSTITUTE(SUBSTITUTE(SUBSTITUTE(SUBSTITUTE(SUBSTITUTE(SUBSTITUTE(_xlpm.Major,"Indstrl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894" spans="1:13" hidden="1" x14ac:dyDescent="0.75">
      <c r="A894" s="8">
        <v>80247464</v>
      </c>
      <c r="B894" s="9" t="s">
        <v>2063</v>
      </c>
      <c r="C894" s="9" t="s">
        <v>185</v>
      </c>
      <c r="D894" s="9" t="s">
        <v>2064</v>
      </c>
      <c r="E894" s="9" t="s">
        <v>14</v>
      </c>
      <c r="F894" s="10">
        <v>45974.365972222222</v>
      </c>
      <c r="G894" s="10">
        <v>45974.563888888886</v>
      </c>
      <c r="H894" s="9">
        <v>784611</v>
      </c>
      <c r="I894" s="9" t="s">
        <v>549</v>
      </c>
      <c r="J894" s="9" t="s">
        <v>32</v>
      </c>
      <c r="K894" s="9">
        <v>0</v>
      </c>
      <c r="L894" s="11" t="s">
        <v>2139</v>
      </c>
      <c r="M894" s="9" t="str" cm="1">
        <f t="array" ref="M894">_xlfn.LET(_xlpm.Major,I894,_xlpm.CleanMajor,TRIM(SUBSTITUTE(SUBSTITUTE(SUBSTITUTE(SUBSTITUTE(SUBSTITUTE(SUBSTITUTE(_xlpm.Major,"Indstrl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895" spans="1:13" hidden="1" x14ac:dyDescent="0.75">
      <c r="A895" s="12">
        <v>80248479</v>
      </c>
      <c r="B895" s="13" t="s">
        <v>2065</v>
      </c>
      <c r="C895" s="13" t="s">
        <v>452</v>
      </c>
      <c r="D895" s="13" t="s">
        <v>2066</v>
      </c>
      <c r="E895" s="13" t="s">
        <v>14</v>
      </c>
      <c r="F895" s="14">
        <v>45974.379861111112</v>
      </c>
      <c r="G895" s="14">
        <v>45974.566666666666</v>
      </c>
      <c r="H895" s="13">
        <v>782076</v>
      </c>
      <c r="I895" s="13" t="s">
        <v>461</v>
      </c>
      <c r="J895" s="13" t="s">
        <v>20</v>
      </c>
      <c r="K895" s="13">
        <v>0</v>
      </c>
      <c r="L895" s="15" t="s">
        <v>2139</v>
      </c>
      <c r="M895" s="9" t="str" cm="1">
        <f t="array" ref="M895">_xlfn.LET(_xlpm.Major,I895,_xlpm.CleanMajor,TRIM(SUBSTITUTE(SUBSTITUTE(SUBSTITUTE(SUBSTITUTE(SUBSTITUTE(SUBSTITUTE(_xlpm.Major,"Indstrl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896" spans="1:13" x14ac:dyDescent="0.75">
      <c r="A896" s="8">
        <v>80248652</v>
      </c>
      <c r="B896" s="9" t="s">
        <v>1341</v>
      </c>
      <c r="C896" s="9" t="s">
        <v>1342</v>
      </c>
      <c r="D896" s="9" t="s">
        <v>1343</v>
      </c>
      <c r="E896" s="9" t="s">
        <v>14</v>
      </c>
      <c r="F896" s="10">
        <v>45974.384027777778</v>
      </c>
      <c r="G896" s="10"/>
      <c r="H896" s="9">
        <v>762266</v>
      </c>
      <c r="I896" s="9" t="s">
        <v>163</v>
      </c>
      <c r="J896" s="9" t="s">
        <v>32</v>
      </c>
      <c r="K896" s="9">
        <v>0</v>
      </c>
      <c r="L896" s="11" t="s">
        <v>2139</v>
      </c>
      <c r="M896" s="9" t="str" cm="1">
        <f t="array" ref="M896">_xlfn.LET(_xlpm.Major,I896,_xlpm.CleanMajor,TRIM(SUBSTITUTE(SUBSTITUTE(SUBSTITUTE(SUBSTITUTE(SUBSTITUTE(SUBSTITUTE(_xlpm.Major,"Indstrl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897" spans="1:13" hidden="1" x14ac:dyDescent="0.75">
      <c r="A897" s="12">
        <v>80249201</v>
      </c>
      <c r="B897" s="13" t="s">
        <v>1993</v>
      </c>
      <c r="C897" s="13" t="s">
        <v>30</v>
      </c>
      <c r="D897" s="13" t="s">
        <v>2067</v>
      </c>
      <c r="E897" s="13" t="s">
        <v>14</v>
      </c>
      <c r="F897" s="14">
        <v>45974.395138888889</v>
      </c>
      <c r="G897" s="14">
        <v>45974.542361111111</v>
      </c>
      <c r="H897" s="13">
        <v>760536</v>
      </c>
      <c r="I897" s="13" t="s">
        <v>503</v>
      </c>
      <c r="J897" s="13" t="s">
        <v>32</v>
      </c>
      <c r="K897" s="13">
        <v>0</v>
      </c>
      <c r="L897" s="15" t="s">
        <v>2139</v>
      </c>
      <c r="M897" s="9" t="str" cm="1">
        <f t="array" ref="M897">_xlfn.LET(_xlpm.Major,I897,_xlpm.CleanMajor,TRIM(SUBSTITUTE(SUBSTITUTE(SUBSTITUTE(SUBSTITUTE(SUBSTITUTE(SUBSTITUTE(_xlpm.Major,"Indstrl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898" spans="1:13" x14ac:dyDescent="0.75">
      <c r="A898" s="8">
        <v>80250424</v>
      </c>
      <c r="B898" s="9" t="s">
        <v>804</v>
      </c>
      <c r="C898" s="9" t="s">
        <v>308</v>
      </c>
      <c r="D898" s="9" t="s">
        <v>805</v>
      </c>
      <c r="E898" s="9" t="s">
        <v>14</v>
      </c>
      <c r="F898" s="10">
        <v>45974.419444444444</v>
      </c>
      <c r="G898" s="10"/>
      <c r="H898" s="9">
        <v>777602</v>
      </c>
      <c r="I898" s="9" t="s">
        <v>163</v>
      </c>
      <c r="J898" s="9" t="s">
        <v>20</v>
      </c>
      <c r="K898" s="9">
        <v>0</v>
      </c>
      <c r="L898" s="11" t="s">
        <v>2139</v>
      </c>
      <c r="M898" s="9" t="str" cm="1">
        <f t="array" ref="M898">_xlfn.LET(_xlpm.Major,I898,_xlpm.CleanMajor,TRIM(SUBSTITUTE(SUBSTITUTE(SUBSTITUTE(SUBSTITUTE(SUBSTITUTE(SUBSTITUTE(_xlpm.Major,"Indstrl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899" spans="1:13" hidden="1" x14ac:dyDescent="0.75">
      <c r="A899" s="12">
        <v>80251541</v>
      </c>
      <c r="B899" s="13" t="s">
        <v>238</v>
      </c>
      <c r="C899" s="13" t="s">
        <v>239</v>
      </c>
      <c r="D899" s="13" t="s">
        <v>240</v>
      </c>
      <c r="E899" s="13" t="s">
        <v>14</v>
      </c>
      <c r="F899" s="14">
        <v>45974.445833333331</v>
      </c>
      <c r="G899" s="14">
        <v>45974.574999999997</v>
      </c>
      <c r="H899" s="13">
        <v>798012</v>
      </c>
      <c r="I899" s="13" t="s">
        <v>241</v>
      </c>
      <c r="J899" s="13" t="s">
        <v>126</v>
      </c>
      <c r="K899" s="13">
        <v>0</v>
      </c>
      <c r="L899" s="15" t="s">
        <v>2139</v>
      </c>
      <c r="M899" s="9" t="str" cm="1">
        <f t="array" ref="M899">_xlfn.LET(_xlpm.Major,I899,_xlpm.CleanMajor,TRIM(SUBSTITUTE(SUBSTITUTE(SUBSTITUTE(SUBSTITUTE(SUBSTITUTE(SUBSTITUTE(_xlpm.Major,"Indstrl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900" spans="1:13" hidden="1" x14ac:dyDescent="0.75">
      <c r="A900" s="8">
        <v>80251719</v>
      </c>
      <c r="B900" s="9" t="s">
        <v>1693</v>
      </c>
      <c r="C900" s="9" t="s">
        <v>2068</v>
      </c>
      <c r="D900" s="9" t="s">
        <v>2069</v>
      </c>
      <c r="E900" s="9" t="s">
        <v>14</v>
      </c>
      <c r="F900" s="10">
        <v>45974.449305555558</v>
      </c>
      <c r="G900" s="10">
        <v>45974.542361111111</v>
      </c>
      <c r="H900" s="9">
        <v>767587</v>
      </c>
      <c r="I900" s="9" t="s">
        <v>549</v>
      </c>
      <c r="J900" s="9" t="s">
        <v>32</v>
      </c>
      <c r="K900" s="9">
        <v>0</v>
      </c>
      <c r="L900" s="11" t="s">
        <v>2139</v>
      </c>
      <c r="M900" s="9" t="str" cm="1">
        <f t="array" ref="M900">_xlfn.LET(_xlpm.Major,I900,_xlpm.CleanMajor,TRIM(SUBSTITUTE(SUBSTITUTE(SUBSTITUTE(SUBSTITUTE(SUBSTITUTE(SUBSTITUTE(_xlpm.Major,"Indstrl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901" spans="1:13" hidden="1" x14ac:dyDescent="0.75">
      <c r="A901" s="12">
        <v>80252285</v>
      </c>
      <c r="B901" s="13" t="s">
        <v>2070</v>
      </c>
      <c r="C901" s="13" t="s">
        <v>1353</v>
      </c>
      <c r="D901" s="13" t="s">
        <v>2071</v>
      </c>
      <c r="E901" s="13" t="s">
        <v>14</v>
      </c>
      <c r="F901" s="14">
        <v>45974.456944444442</v>
      </c>
      <c r="G901" s="14">
        <v>45974.56527777778</v>
      </c>
      <c r="H901" s="13">
        <v>781552</v>
      </c>
      <c r="I901" s="13" t="s">
        <v>2024</v>
      </c>
      <c r="J901" s="13" t="s">
        <v>40</v>
      </c>
      <c r="K901" s="13">
        <v>0</v>
      </c>
      <c r="L901" s="15" t="s">
        <v>2139</v>
      </c>
      <c r="M901" s="9" t="str" cm="1">
        <f t="array" ref="M901">_xlfn.LET(_xlpm.Major,I901,_xlpm.CleanMajor,TRIM(SUBSTITUTE(SUBSTITUTE(SUBSTITUTE(SUBSTITUTE(SUBSTITUTE(SUBSTITUTE(_xlpm.Major,"Indstrl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902" spans="1:13" x14ac:dyDescent="0.75">
      <c r="A902" s="8">
        <v>80253367</v>
      </c>
      <c r="B902" s="9" t="s">
        <v>579</v>
      </c>
      <c r="C902" s="9" t="s">
        <v>580</v>
      </c>
      <c r="D902" s="9" t="s">
        <v>581</v>
      </c>
      <c r="E902" s="9" t="s">
        <v>14</v>
      </c>
      <c r="F902" s="10">
        <v>45974.479861111111</v>
      </c>
      <c r="G902" s="10"/>
      <c r="H902" s="9">
        <v>801046</v>
      </c>
      <c r="I902" s="9" t="s">
        <v>631</v>
      </c>
      <c r="J902" s="9" t="s">
        <v>126</v>
      </c>
      <c r="K902" s="9">
        <v>0</v>
      </c>
      <c r="L902" s="11" t="s">
        <v>2139</v>
      </c>
      <c r="M902" s="9" t="str" cm="1">
        <f t="array" ref="M902">_xlfn.LET(_xlpm.Major,I902,_xlpm.CleanMajor,TRIM(SUBSTITUTE(SUBSTITUTE(SUBSTITUTE(SUBSTITUTE(SUBSTITUTE(SUBSTITUTE(_xlpm.Major,"Indstrl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903" spans="1:13" hidden="1" x14ac:dyDescent="0.75">
      <c r="A903" s="12">
        <v>80253382</v>
      </c>
      <c r="B903" s="13" t="s">
        <v>123</v>
      </c>
      <c r="C903" s="13" t="s">
        <v>239</v>
      </c>
      <c r="D903" s="13" t="s">
        <v>2072</v>
      </c>
      <c r="E903" s="13" t="s">
        <v>14</v>
      </c>
      <c r="F903" s="14">
        <v>45974.479861111111</v>
      </c>
      <c r="G903" s="14">
        <v>45974.54583333333</v>
      </c>
      <c r="H903" s="13">
        <v>789167</v>
      </c>
      <c r="I903" s="13" t="s">
        <v>471</v>
      </c>
      <c r="J903" s="13" t="s">
        <v>50</v>
      </c>
      <c r="K903" s="13">
        <v>0</v>
      </c>
      <c r="L903" s="15" t="s">
        <v>2139</v>
      </c>
      <c r="M903" s="9" t="str" cm="1">
        <f t="array" ref="M903">_xlfn.LET(_xlpm.Major,I903,_xlpm.CleanMajor,TRIM(SUBSTITUTE(SUBSTITUTE(SUBSTITUTE(SUBSTITUTE(SUBSTITUTE(SUBSTITUTE(_xlpm.Major,"Indstrl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04" spans="1:13" hidden="1" x14ac:dyDescent="0.75">
      <c r="A904" s="8">
        <v>80255109</v>
      </c>
      <c r="B904" s="9" t="s">
        <v>355</v>
      </c>
      <c r="C904" s="9" t="s">
        <v>356</v>
      </c>
      <c r="D904" s="9" t="s">
        <v>357</v>
      </c>
      <c r="E904" s="9" t="s">
        <v>14</v>
      </c>
      <c r="F904" s="10">
        <v>45974.513194444444</v>
      </c>
      <c r="G904" s="10">
        <v>45974.548611111109</v>
      </c>
      <c r="H904" s="9">
        <v>767915</v>
      </c>
      <c r="I904" s="9" t="s">
        <v>354</v>
      </c>
      <c r="J904" s="9" t="s">
        <v>32</v>
      </c>
      <c r="K904" s="9">
        <v>0</v>
      </c>
      <c r="L904" s="11" t="s">
        <v>2139</v>
      </c>
      <c r="M904" s="9" t="str" cm="1">
        <f t="array" ref="M904">_xlfn.LET(_xlpm.Major,I904,_xlpm.CleanMajor,TRIM(SUBSTITUTE(SUBSTITUTE(SUBSTITUTE(SUBSTITUTE(SUBSTITUTE(SUBSTITUTE(_xlpm.Major,"Indstrl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905" spans="1:13" hidden="1" x14ac:dyDescent="0.75">
      <c r="A905" s="12">
        <v>80255395</v>
      </c>
      <c r="B905" s="13" t="s">
        <v>1375</v>
      </c>
      <c r="C905" s="13" t="s">
        <v>1376</v>
      </c>
      <c r="D905" s="13" t="s">
        <v>1377</v>
      </c>
      <c r="E905" s="13" t="s">
        <v>14</v>
      </c>
      <c r="F905" s="14">
        <v>45974.518055555556</v>
      </c>
      <c r="G905" s="14">
        <v>45974.564583333333</v>
      </c>
      <c r="H905" s="13">
        <v>766871</v>
      </c>
      <c r="I905" s="13" t="s">
        <v>206</v>
      </c>
      <c r="J905" s="13" t="s">
        <v>20</v>
      </c>
      <c r="K905" s="13">
        <v>0</v>
      </c>
      <c r="L905" s="15" t="s">
        <v>2139</v>
      </c>
      <c r="M905" s="9" t="str" cm="1">
        <f t="array" ref="M905">_xlfn.LET(_xlpm.Major,I905,_xlpm.CleanMajor,TRIM(SUBSTITUTE(SUBSTITUTE(SUBSTITUTE(SUBSTITUTE(SUBSTITUTE(SUBSTITUTE(_xlpm.Major,"Indstrl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906" spans="1:13" hidden="1" x14ac:dyDescent="0.75">
      <c r="A906" s="8">
        <v>80255789</v>
      </c>
      <c r="B906" s="9" t="s">
        <v>199</v>
      </c>
      <c r="C906" s="9" t="s">
        <v>334</v>
      </c>
      <c r="D906" s="9" t="s">
        <v>335</v>
      </c>
      <c r="E906" s="9" t="s">
        <v>14</v>
      </c>
      <c r="F906" s="10">
        <v>45974.525000000001</v>
      </c>
      <c r="G906" s="10">
        <v>45974.54583333333</v>
      </c>
      <c r="H906" s="9">
        <v>754882</v>
      </c>
      <c r="I906" s="9" t="s">
        <v>80</v>
      </c>
      <c r="J906" s="9" t="s">
        <v>32</v>
      </c>
      <c r="K906" s="9">
        <v>0</v>
      </c>
      <c r="L906" s="11" t="s">
        <v>2139</v>
      </c>
      <c r="M906" s="9" t="str" cm="1">
        <f t="array" ref="M906">_xlfn.LET(_xlpm.Major,I906,_xlpm.CleanMajor,TRIM(SUBSTITUTE(SUBSTITUTE(SUBSTITUTE(SUBSTITUTE(SUBSTITUTE(SUBSTITUTE(_xlpm.Major,"Indstrl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907" spans="1:13" hidden="1" x14ac:dyDescent="0.75">
      <c r="A907" s="12">
        <v>80255862</v>
      </c>
      <c r="B907" s="13" t="s">
        <v>2073</v>
      </c>
      <c r="C907" s="13" t="s">
        <v>2074</v>
      </c>
      <c r="D907" s="13" t="s">
        <v>2075</v>
      </c>
      <c r="E907" s="13" t="s">
        <v>14</v>
      </c>
      <c r="F907" s="14">
        <v>45974.527083333334</v>
      </c>
      <c r="G907" s="14">
        <v>45974.543055555558</v>
      </c>
      <c r="H907" s="13">
        <v>770858</v>
      </c>
      <c r="I907" s="13" t="s">
        <v>2076</v>
      </c>
      <c r="J907" s="13" t="s">
        <v>32</v>
      </c>
      <c r="K907" s="13">
        <v>0</v>
      </c>
      <c r="L907" s="15" t="s">
        <v>2139</v>
      </c>
      <c r="M907" s="9" t="str" cm="1">
        <f t="array" ref="M907">_xlfn.LET(_xlpm.Major,I907,_xlpm.CleanMajor,TRIM(SUBSTITUTE(SUBSTITUTE(SUBSTITUTE(SUBSTITUTE(SUBSTITUTE(SUBSTITUTE(_xlpm.Major,"Indstrl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908" spans="1:13" hidden="1" x14ac:dyDescent="0.75">
      <c r="A908" s="8">
        <v>80255927</v>
      </c>
      <c r="B908" s="9" t="s">
        <v>2077</v>
      </c>
      <c r="C908" s="9" t="s">
        <v>2078</v>
      </c>
      <c r="D908" s="9" t="s">
        <v>2079</v>
      </c>
      <c r="E908" s="9" t="s">
        <v>14</v>
      </c>
      <c r="F908" s="10">
        <v>45974.529166666667</v>
      </c>
      <c r="G908" s="10">
        <v>45974.54791666667</v>
      </c>
      <c r="H908" s="9">
        <v>712885</v>
      </c>
      <c r="I908" s="9" t="s">
        <v>553</v>
      </c>
      <c r="J908" s="9" t="s">
        <v>40</v>
      </c>
      <c r="K908" s="9">
        <v>0</v>
      </c>
      <c r="L908" s="11" t="s">
        <v>2139</v>
      </c>
      <c r="M908" s="9" t="str" cm="1">
        <f t="array" ref="M908">_xlfn.LET(_xlpm.Major,I908,_xlpm.CleanMajor,TRIM(SUBSTITUTE(SUBSTITUTE(SUBSTITUTE(SUBSTITUTE(SUBSTITUTE(SUBSTITUTE(_xlpm.Major,"Indstrl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909" spans="1:13" hidden="1" x14ac:dyDescent="0.75">
      <c r="A909" s="12">
        <v>80256216</v>
      </c>
      <c r="B909" s="13" t="s">
        <v>2080</v>
      </c>
      <c r="C909" s="13" t="s">
        <v>346</v>
      </c>
      <c r="D909" s="13" t="s">
        <v>2081</v>
      </c>
      <c r="E909" s="13" t="s">
        <v>14</v>
      </c>
      <c r="F909" s="14">
        <v>45974.536111111112</v>
      </c>
      <c r="G909" s="14">
        <v>45974.542361111111</v>
      </c>
      <c r="H909" s="13">
        <v>761794</v>
      </c>
      <c r="I909" s="13" t="s">
        <v>2024</v>
      </c>
      <c r="J909" s="13" t="s">
        <v>16</v>
      </c>
      <c r="K909" s="13">
        <v>0</v>
      </c>
      <c r="L909" s="15" t="s">
        <v>2139</v>
      </c>
      <c r="M909" s="9" t="str" cm="1">
        <f t="array" ref="M909">_xlfn.LET(_xlpm.Major,I909,_xlpm.CleanMajor,TRIM(SUBSTITUTE(SUBSTITUTE(SUBSTITUTE(SUBSTITUTE(SUBSTITUTE(SUBSTITUTE(_xlpm.Major,"Indstrl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910" spans="1:13" x14ac:dyDescent="0.75">
      <c r="A910" s="8">
        <v>80256537</v>
      </c>
      <c r="B910" s="9" t="s">
        <v>2082</v>
      </c>
      <c r="C910" s="9" t="s">
        <v>2083</v>
      </c>
      <c r="D910" s="9" t="s">
        <v>2084</v>
      </c>
      <c r="E910" s="9" t="s">
        <v>14</v>
      </c>
      <c r="F910" s="10">
        <v>45974.540277777778</v>
      </c>
      <c r="G910" s="10"/>
      <c r="H910" s="9">
        <v>805258</v>
      </c>
      <c r="I910" s="9" t="s">
        <v>664</v>
      </c>
      <c r="J910" s="9" t="s">
        <v>20</v>
      </c>
      <c r="K910" s="9">
        <v>0</v>
      </c>
      <c r="L910" s="11" t="s">
        <v>2139</v>
      </c>
      <c r="M910" s="9" t="str" cm="1">
        <f t="array" ref="M910">_xlfn.LET(_xlpm.Major,I910,_xlpm.CleanMajor,TRIM(SUBSTITUTE(SUBSTITUTE(SUBSTITUTE(SUBSTITUTE(SUBSTITUTE(SUBSTITUTE(_xlpm.Major,"Indstrl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911" spans="1:13" hidden="1" x14ac:dyDescent="0.75">
      <c r="A911" s="12">
        <v>80256610</v>
      </c>
      <c r="B911" s="13" t="s">
        <v>445</v>
      </c>
      <c r="C911" s="13" t="s">
        <v>446</v>
      </c>
      <c r="D911" s="13" t="s">
        <v>447</v>
      </c>
      <c r="E911" s="13" t="s">
        <v>14</v>
      </c>
      <c r="F911" s="14"/>
      <c r="G911" s="14">
        <v>45974.542361111111</v>
      </c>
      <c r="H911" s="13">
        <v>771352</v>
      </c>
      <c r="I911" s="13" t="s">
        <v>448</v>
      </c>
      <c r="J911" s="13" t="s">
        <v>20</v>
      </c>
      <c r="K911" s="13">
        <v>0</v>
      </c>
      <c r="L911" s="15" t="s">
        <v>2139</v>
      </c>
      <c r="M911" s="9" t="str" cm="1">
        <f t="array" ref="M911">_xlfn.LET(_xlpm.Major,I911,_xlpm.CleanMajor,TRIM(SUBSTITUTE(SUBSTITUTE(SUBSTITUTE(SUBSTITUTE(SUBSTITUTE(SUBSTITUTE(_xlpm.Major,"Indstrl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912" spans="1:13" hidden="1" x14ac:dyDescent="0.75">
      <c r="A912" s="8">
        <v>80256625</v>
      </c>
      <c r="B912" s="9" t="s">
        <v>906</v>
      </c>
      <c r="C912" s="9" t="s">
        <v>1463</v>
      </c>
      <c r="D912" s="9" t="s">
        <v>1464</v>
      </c>
      <c r="E912" s="9" t="s">
        <v>14</v>
      </c>
      <c r="F912" s="10"/>
      <c r="G912" s="10">
        <v>45974.542361111111</v>
      </c>
      <c r="H912" s="9">
        <v>579744</v>
      </c>
      <c r="I912" s="9" t="s">
        <v>774</v>
      </c>
      <c r="J912" s="9" t="s">
        <v>32</v>
      </c>
      <c r="K912" s="9">
        <v>0</v>
      </c>
      <c r="L912" s="11" t="s">
        <v>2139</v>
      </c>
      <c r="M912" s="9" t="str" cm="1">
        <f t="array" ref="M912">_xlfn.LET(_xlpm.Major,I912,_xlpm.CleanMajor,TRIM(SUBSTITUTE(SUBSTITUTE(SUBSTITUTE(SUBSTITUTE(SUBSTITUTE(SUBSTITUTE(_xlpm.Major,"Indstrl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913" spans="1:13" hidden="1" x14ac:dyDescent="0.75">
      <c r="A913" s="12">
        <v>80256687</v>
      </c>
      <c r="B913" s="13" t="s">
        <v>468</v>
      </c>
      <c r="C913" s="13" t="s">
        <v>469</v>
      </c>
      <c r="D913" s="13" t="s">
        <v>470</v>
      </c>
      <c r="E913" s="13" t="s">
        <v>14</v>
      </c>
      <c r="F913" s="14"/>
      <c r="G913" s="14">
        <v>45974.544444444444</v>
      </c>
      <c r="H913" s="13">
        <v>799145</v>
      </c>
      <c r="I913" s="13" t="s">
        <v>471</v>
      </c>
      <c r="J913" s="13" t="s">
        <v>126</v>
      </c>
      <c r="K913" s="13">
        <v>0</v>
      </c>
      <c r="L913" s="15" t="s">
        <v>2139</v>
      </c>
      <c r="M913" s="9" t="str" cm="1">
        <f t="array" ref="M913">_xlfn.LET(_xlpm.Major,I913,_xlpm.CleanMajor,TRIM(SUBSTITUTE(SUBSTITUTE(SUBSTITUTE(SUBSTITUTE(SUBSTITUTE(SUBSTITUTE(_xlpm.Major,"Indstrl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14" spans="1:13" hidden="1" x14ac:dyDescent="0.75">
      <c r="A914" s="8">
        <v>80256737</v>
      </c>
      <c r="B914" s="9" t="s">
        <v>392</v>
      </c>
      <c r="C914" s="9" t="s">
        <v>191</v>
      </c>
      <c r="D914" s="9" t="s">
        <v>1687</v>
      </c>
      <c r="E914" s="9" t="s">
        <v>14</v>
      </c>
      <c r="F914" s="10"/>
      <c r="G914" s="10">
        <v>45974.546527777777</v>
      </c>
      <c r="H914" s="9">
        <v>760678</v>
      </c>
      <c r="I914" s="9" t="s">
        <v>206</v>
      </c>
      <c r="J914" s="9" t="s">
        <v>32</v>
      </c>
      <c r="K914" s="9">
        <v>0</v>
      </c>
      <c r="L914" s="11" t="s">
        <v>2139</v>
      </c>
      <c r="M914" s="9" t="str" cm="1">
        <f t="array" ref="M914">_xlfn.LET(_xlpm.Major,I914,_xlpm.CleanMajor,TRIM(SUBSTITUTE(SUBSTITUTE(SUBSTITUTE(SUBSTITUTE(SUBSTITUTE(SUBSTITUTE(_xlpm.Major,"Indstrl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915" spans="1:13" hidden="1" x14ac:dyDescent="0.75">
      <c r="A915" s="12">
        <v>80256746</v>
      </c>
      <c r="B915" s="13" t="s">
        <v>455</v>
      </c>
      <c r="C915" s="13" t="s">
        <v>456</v>
      </c>
      <c r="D915" s="13" t="s">
        <v>457</v>
      </c>
      <c r="E915" s="13" t="s">
        <v>14</v>
      </c>
      <c r="F915" s="14"/>
      <c r="G915" s="14">
        <v>45974.546527777777</v>
      </c>
      <c r="H915" s="13">
        <v>789765</v>
      </c>
      <c r="I915" s="13" t="s">
        <v>458</v>
      </c>
      <c r="J915" s="13" t="s">
        <v>32</v>
      </c>
      <c r="K915" s="13">
        <v>0</v>
      </c>
      <c r="L915" s="15" t="s">
        <v>2139</v>
      </c>
      <c r="M915" s="9" t="str" cm="1">
        <f t="array" ref="M915">_xlfn.LET(_xlpm.Major,I915,_xlpm.CleanMajor,TRIM(SUBSTITUTE(SUBSTITUTE(SUBSTITUTE(SUBSTITUTE(SUBSTITUTE(SUBSTITUTE(_xlpm.Major,"Indstrl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916" spans="1:13" hidden="1" x14ac:dyDescent="0.75">
      <c r="A916" s="8">
        <v>80256788</v>
      </c>
      <c r="B916" s="9" t="s">
        <v>351</v>
      </c>
      <c r="C916" s="9" t="s">
        <v>352</v>
      </c>
      <c r="D916" s="9" t="s">
        <v>353</v>
      </c>
      <c r="E916" s="9" t="s">
        <v>14</v>
      </c>
      <c r="F916" s="10"/>
      <c r="G916" s="10">
        <v>45974.548611111109</v>
      </c>
      <c r="H916" s="9">
        <v>756071</v>
      </c>
      <c r="I916" s="9" t="s">
        <v>354</v>
      </c>
      <c r="J916" s="9" t="s">
        <v>32</v>
      </c>
      <c r="K916" s="9">
        <v>0</v>
      </c>
      <c r="L916" s="11" t="s">
        <v>2139</v>
      </c>
      <c r="M916" s="9" t="str" cm="1">
        <f t="array" ref="M916">_xlfn.LET(_xlpm.Major,I916,_xlpm.CleanMajor,TRIM(SUBSTITUTE(SUBSTITUTE(SUBSTITUTE(SUBSTITUTE(SUBSTITUTE(SUBSTITUTE(_xlpm.Major,"Indstrl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917" spans="1:13" hidden="1" x14ac:dyDescent="0.75">
      <c r="A917" s="12">
        <v>80256794</v>
      </c>
      <c r="B917" s="13" t="s">
        <v>336</v>
      </c>
      <c r="C917" s="13" t="s">
        <v>2085</v>
      </c>
      <c r="D917" s="13" t="s">
        <v>2086</v>
      </c>
      <c r="E917" s="13" t="s">
        <v>14</v>
      </c>
      <c r="F917" s="14"/>
      <c r="G917" s="14">
        <v>45974.548611111109</v>
      </c>
      <c r="H917" s="13">
        <v>781136</v>
      </c>
      <c r="I917" s="13" t="s">
        <v>2040</v>
      </c>
      <c r="J917" s="13" t="s">
        <v>32</v>
      </c>
      <c r="K917" s="13">
        <v>0</v>
      </c>
      <c r="L917" s="15" t="s">
        <v>2139</v>
      </c>
      <c r="M917" s="9" t="str" cm="1">
        <f t="array" ref="M917">_xlfn.LET(_xlpm.Major,I917,_xlpm.CleanMajor,TRIM(SUBSTITUTE(SUBSTITUTE(SUBSTITUTE(SUBSTITUTE(SUBSTITUTE(SUBSTITUTE(_xlpm.Major,"Indstrl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918" spans="1:13" hidden="1" x14ac:dyDescent="0.75">
      <c r="A918" s="8">
        <v>80256825</v>
      </c>
      <c r="B918" s="9" t="s">
        <v>2087</v>
      </c>
      <c r="C918" s="9" t="s">
        <v>2088</v>
      </c>
      <c r="D918" s="9" t="s">
        <v>2089</v>
      </c>
      <c r="E918" s="9" t="s">
        <v>14</v>
      </c>
      <c r="F918" s="10"/>
      <c r="G918" s="10">
        <v>45974.55</v>
      </c>
      <c r="H918" s="9">
        <v>787931</v>
      </c>
      <c r="I918" s="9" t="s">
        <v>566</v>
      </c>
      <c r="J918" s="9" t="s">
        <v>50</v>
      </c>
      <c r="K918" s="9">
        <v>0</v>
      </c>
      <c r="L918" s="11" t="s">
        <v>2139</v>
      </c>
      <c r="M918" s="9" t="str" cm="1">
        <f t="array" ref="M918">_xlfn.LET(_xlpm.Major,I918,_xlpm.CleanMajor,TRIM(SUBSTITUTE(SUBSTITUTE(SUBSTITUTE(SUBSTITUTE(SUBSTITUTE(SUBSTITUTE(_xlpm.Major,"Indstrl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919" spans="1:13" hidden="1" x14ac:dyDescent="0.75">
      <c r="A919" s="12">
        <v>80256926</v>
      </c>
      <c r="B919" s="13" t="s">
        <v>367</v>
      </c>
      <c r="C919" s="13" t="s">
        <v>368</v>
      </c>
      <c r="D919" s="13" t="s">
        <v>369</v>
      </c>
      <c r="E919" s="13" t="s">
        <v>14</v>
      </c>
      <c r="F919" s="14"/>
      <c r="G919" s="14">
        <v>45974.552083333336</v>
      </c>
      <c r="H919" s="13">
        <v>757314</v>
      </c>
      <c r="I919" s="13" t="s">
        <v>80</v>
      </c>
      <c r="J919" s="13" t="s">
        <v>32</v>
      </c>
      <c r="K919" s="13">
        <v>0</v>
      </c>
      <c r="L919" s="15" t="s">
        <v>2139</v>
      </c>
      <c r="M919" s="9" t="str" cm="1">
        <f t="array" ref="M919">_xlfn.LET(_xlpm.Major,I919,_xlpm.CleanMajor,TRIM(SUBSTITUTE(SUBSTITUTE(SUBSTITUTE(SUBSTITUTE(SUBSTITUTE(SUBSTITUTE(_xlpm.Major,"Indstrl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920" spans="1:13" hidden="1" x14ac:dyDescent="0.75">
      <c r="A920" s="8">
        <v>80256928</v>
      </c>
      <c r="B920" s="9" t="s">
        <v>610</v>
      </c>
      <c r="C920" s="9" t="s">
        <v>2090</v>
      </c>
      <c r="D920" s="9" t="s">
        <v>2091</v>
      </c>
      <c r="E920" s="9" t="s">
        <v>14</v>
      </c>
      <c r="F920" s="10"/>
      <c r="G920" s="10">
        <v>45974.552083333336</v>
      </c>
      <c r="H920" s="9">
        <v>746075</v>
      </c>
      <c r="I920" s="9" t="s">
        <v>1167</v>
      </c>
      <c r="J920" s="9" t="s">
        <v>32</v>
      </c>
      <c r="K920" s="9">
        <v>0</v>
      </c>
      <c r="L920" s="11" t="s">
        <v>2139</v>
      </c>
      <c r="M920" s="9" t="str" cm="1">
        <f t="array" ref="M920">_xlfn.LET(_xlpm.Major,I920,_xlpm.CleanMajor,TRIM(SUBSTITUTE(SUBSTITUTE(SUBSTITUTE(SUBSTITUTE(SUBSTITUTE(SUBSTITUTE(_xlpm.Major,"Indstrl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921" spans="1:13" hidden="1" x14ac:dyDescent="0.75">
      <c r="A921" s="12">
        <v>80256986</v>
      </c>
      <c r="B921" s="13" t="s">
        <v>561</v>
      </c>
      <c r="C921" s="13" t="s">
        <v>312</v>
      </c>
      <c r="D921" s="13" t="s">
        <v>2092</v>
      </c>
      <c r="E921" s="13" t="s">
        <v>14</v>
      </c>
      <c r="F921" s="14"/>
      <c r="G921" s="14">
        <v>45974.554166666669</v>
      </c>
      <c r="H921" s="13">
        <v>801856</v>
      </c>
      <c r="I921" s="13" t="s">
        <v>163</v>
      </c>
      <c r="J921" s="13" t="s">
        <v>126</v>
      </c>
      <c r="K921" s="13">
        <v>0</v>
      </c>
      <c r="L921" s="15" t="s">
        <v>2139</v>
      </c>
      <c r="M921" s="9" t="str" cm="1">
        <f t="array" ref="M921">_xlfn.LET(_xlpm.Major,I921,_xlpm.CleanMajor,TRIM(SUBSTITUTE(SUBSTITUTE(SUBSTITUTE(SUBSTITUTE(SUBSTITUTE(SUBSTITUTE(_xlpm.Major,"Indstrl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922" spans="1:13" hidden="1" x14ac:dyDescent="0.75">
      <c r="A922" s="8">
        <v>80257025</v>
      </c>
      <c r="B922" s="9" t="s">
        <v>361</v>
      </c>
      <c r="C922" s="9" t="s">
        <v>362</v>
      </c>
      <c r="D922" s="9" t="s">
        <v>363</v>
      </c>
      <c r="E922" s="9" t="s">
        <v>14</v>
      </c>
      <c r="F922" s="10"/>
      <c r="G922" s="10">
        <v>45974.554861111108</v>
      </c>
      <c r="H922" s="9">
        <v>741454</v>
      </c>
      <c r="I922" s="9" t="s">
        <v>364</v>
      </c>
      <c r="J922" s="9" t="s">
        <v>50</v>
      </c>
      <c r="K922" s="9">
        <v>0</v>
      </c>
      <c r="L922" s="11" t="s">
        <v>2139</v>
      </c>
      <c r="M922" s="9" t="str" cm="1">
        <f t="array" ref="M922">_xlfn.LET(_xlpm.Major,I922,_xlpm.CleanMajor,TRIM(SUBSTITUTE(SUBSTITUTE(SUBSTITUTE(SUBSTITUTE(SUBSTITUTE(SUBSTITUTE(_xlpm.Major,"Indstrl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923" spans="1:13" hidden="1" x14ac:dyDescent="0.75">
      <c r="A923" s="12">
        <v>80257067</v>
      </c>
      <c r="B923" s="13" t="s">
        <v>123</v>
      </c>
      <c r="C923" s="13" t="s">
        <v>2093</v>
      </c>
      <c r="D923" s="13" t="s">
        <v>2094</v>
      </c>
      <c r="E923" s="13" t="s">
        <v>14</v>
      </c>
      <c r="F923" s="14"/>
      <c r="G923" s="14">
        <v>45974.555555555555</v>
      </c>
      <c r="H923" s="13">
        <v>784441</v>
      </c>
      <c r="I923" s="13" t="s">
        <v>1506</v>
      </c>
      <c r="J923" s="13" t="s">
        <v>50</v>
      </c>
      <c r="K923" s="13">
        <v>0</v>
      </c>
      <c r="L923" s="15" t="s">
        <v>2139</v>
      </c>
      <c r="M923" s="9" t="str" cm="1">
        <f t="array" ref="M923">_xlfn.LET(_xlpm.Major,I923,_xlpm.CleanMajor,TRIM(SUBSTITUTE(SUBSTITUTE(SUBSTITUTE(SUBSTITUTE(SUBSTITUTE(SUBSTITUTE(_xlpm.Major,"Indstrl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24" spans="1:13" hidden="1" x14ac:dyDescent="0.75">
      <c r="A924" s="8">
        <v>80257071</v>
      </c>
      <c r="B924" s="9" t="s">
        <v>67</v>
      </c>
      <c r="C924" s="9" t="s">
        <v>433</v>
      </c>
      <c r="D924" s="9" t="s">
        <v>1450</v>
      </c>
      <c r="E924" s="9" t="s">
        <v>14</v>
      </c>
      <c r="F924" s="10"/>
      <c r="G924" s="10">
        <v>45974.556250000001</v>
      </c>
      <c r="H924" s="9">
        <v>773323</v>
      </c>
      <c r="I924" s="9" t="s">
        <v>774</v>
      </c>
      <c r="J924" s="9" t="s">
        <v>20</v>
      </c>
      <c r="K924" s="9">
        <v>0</v>
      </c>
      <c r="L924" s="11" t="s">
        <v>2139</v>
      </c>
      <c r="M924" s="9" t="str" cm="1">
        <f t="array" ref="M924">_xlfn.LET(_xlpm.Major,I924,_xlpm.CleanMajor,TRIM(SUBSTITUTE(SUBSTITUTE(SUBSTITUTE(SUBSTITUTE(SUBSTITUTE(SUBSTITUTE(_xlpm.Major,"Indstrl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925" spans="1:13" hidden="1" x14ac:dyDescent="0.75">
      <c r="A925" s="12">
        <v>80257091</v>
      </c>
      <c r="B925" s="13" t="s">
        <v>2095</v>
      </c>
      <c r="C925" s="13" t="s">
        <v>2096</v>
      </c>
      <c r="D925" s="13" t="s">
        <v>2097</v>
      </c>
      <c r="E925" s="13" t="s">
        <v>14</v>
      </c>
      <c r="F925" s="14"/>
      <c r="G925" s="14">
        <v>45974.556250000001</v>
      </c>
      <c r="H925" s="13">
        <v>759143</v>
      </c>
      <c r="I925" s="13" t="s">
        <v>631</v>
      </c>
      <c r="J925" s="13" t="s">
        <v>32</v>
      </c>
      <c r="K925" s="13">
        <v>0</v>
      </c>
      <c r="L925" s="15" t="s">
        <v>2139</v>
      </c>
      <c r="M925" s="9" t="str" cm="1">
        <f t="array" ref="M925">_xlfn.LET(_xlpm.Major,I925,_xlpm.CleanMajor,TRIM(SUBSTITUTE(SUBSTITUTE(SUBSTITUTE(SUBSTITUTE(SUBSTITUTE(SUBSTITUTE(_xlpm.Major,"Indstrl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926" spans="1:13" hidden="1" x14ac:dyDescent="0.75">
      <c r="A926" s="8">
        <v>80257242</v>
      </c>
      <c r="B926" s="9" t="s">
        <v>2098</v>
      </c>
      <c r="C926" s="9" t="s">
        <v>2099</v>
      </c>
      <c r="D926" s="9" t="s">
        <v>2100</v>
      </c>
      <c r="E926" s="9" t="s">
        <v>14</v>
      </c>
      <c r="F926" s="10"/>
      <c r="G926" s="10">
        <v>45974.55972222222</v>
      </c>
      <c r="H926" s="9">
        <v>742549</v>
      </c>
      <c r="I926" s="9" t="s">
        <v>809</v>
      </c>
      <c r="J926" s="9" t="s">
        <v>50</v>
      </c>
      <c r="K926" s="9">
        <v>0</v>
      </c>
      <c r="L926" s="11" t="s">
        <v>2139</v>
      </c>
      <c r="M926" s="9" t="str" cm="1">
        <f t="array" ref="M926">_xlfn.LET(_xlpm.Major,I926,_xlpm.CleanMajor,TRIM(SUBSTITUTE(SUBSTITUTE(SUBSTITUTE(SUBSTITUTE(SUBSTITUTE(SUBSTITUTE(_xlpm.Major,"Indstrl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927" spans="1:13" hidden="1" x14ac:dyDescent="0.75">
      <c r="A927" s="12">
        <v>80257248</v>
      </c>
      <c r="B927" s="13" t="s">
        <v>2101</v>
      </c>
      <c r="C927" s="13" t="s">
        <v>1628</v>
      </c>
      <c r="D927" s="13" t="s">
        <v>2102</v>
      </c>
      <c r="E927" s="13" t="s">
        <v>14</v>
      </c>
      <c r="F927" s="14"/>
      <c r="G927" s="14">
        <v>45974.55972222222</v>
      </c>
      <c r="H927" s="13">
        <v>792469</v>
      </c>
      <c r="I927" s="13" t="s">
        <v>1755</v>
      </c>
      <c r="J927" s="13" t="s">
        <v>40</v>
      </c>
      <c r="K927" s="13">
        <v>0</v>
      </c>
      <c r="L927" s="15" t="s">
        <v>2139</v>
      </c>
      <c r="M927" s="9" t="str" cm="1">
        <f t="array" ref="M927">_xlfn.LET(_xlpm.Major,I927,_xlpm.CleanMajor,TRIM(SUBSTITUTE(SUBSTITUTE(SUBSTITUTE(SUBSTITUTE(SUBSTITUTE(SUBSTITUTE(_xlpm.Major,"Indstrl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928" spans="1:13" hidden="1" x14ac:dyDescent="0.75">
      <c r="A928" s="8">
        <v>80257255</v>
      </c>
      <c r="B928" s="9" t="s">
        <v>41</v>
      </c>
      <c r="C928" s="9" t="s">
        <v>1088</v>
      </c>
      <c r="D928" s="9" t="s">
        <v>2103</v>
      </c>
      <c r="E928" s="9" t="s">
        <v>14</v>
      </c>
      <c r="F928" s="10"/>
      <c r="G928" s="10">
        <v>45974.560416666667</v>
      </c>
      <c r="H928" s="9">
        <v>769893</v>
      </c>
      <c r="I928" s="9" t="s">
        <v>354</v>
      </c>
      <c r="J928" s="9" t="s">
        <v>50</v>
      </c>
      <c r="K928" s="9">
        <v>0</v>
      </c>
      <c r="L928" s="11" t="s">
        <v>2139</v>
      </c>
      <c r="M928" s="9" t="str" cm="1">
        <f t="array" ref="M928">_xlfn.LET(_xlpm.Major,I928,_xlpm.CleanMajor,TRIM(SUBSTITUTE(SUBSTITUTE(SUBSTITUTE(SUBSTITUTE(SUBSTITUTE(SUBSTITUTE(_xlpm.Major,"Indstrl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929" spans="1:13" hidden="1" x14ac:dyDescent="0.75">
      <c r="A929" s="12">
        <v>80257271</v>
      </c>
      <c r="B929" s="13" t="s">
        <v>2104</v>
      </c>
      <c r="C929" s="13" t="s">
        <v>219</v>
      </c>
      <c r="D929" s="13" t="s">
        <v>2105</v>
      </c>
      <c r="E929" s="13" t="s">
        <v>14</v>
      </c>
      <c r="F929" s="14"/>
      <c r="G929" s="14">
        <v>45974.560416666667</v>
      </c>
      <c r="H929" s="13">
        <v>772173</v>
      </c>
      <c r="I929" s="13" t="s">
        <v>1968</v>
      </c>
      <c r="J929" s="13" t="s">
        <v>20</v>
      </c>
      <c r="K929" s="13">
        <v>0</v>
      </c>
      <c r="L929" s="15" t="s">
        <v>2139</v>
      </c>
      <c r="M929" s="9" t="str" cm="1">
        <f t="array" ref="M929">_xlfn.LET(_xlpm.Major,I929,_xlpm.CleanMajor,TRIM(SUBSTITUTE(SUBSTITUTE(SUBSTITUTE(SUBSTITUTE(SUBSTITUTE(SUBSTITUTE(_xlpm.Major,"Indstrl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930" spans="1:13" hidden="1" x14ac:dyDescent="0.75">
      <c r="A930" s="8">
        <v>80257562</v>
      </c>
      <c r="B930" s="9" t="s">
        <v>2106</v>
      </c>
      <c r="C930" s="9" t="s">
        <v>2107</v>
      </c>
      <c r="D930" s="9" t="s">
        <v>2108</v>
      </c>
      <c r="E930" s="9" t="s">
        <v>14</v>
      </c>
      <c r="F930" s="10"/>
      <c r="G930" s="10">
        <v>45974.564583333333</v>
      </c>
      <c r="H930" s="9">
        <v>751202</v>
      </c>
      <c r="I930" s="9" t="s">
        <v>321</v>
      </c>
      <c r="J930" s="9" t="s">
        <v>322</v>
      </c>
      <c r="K930" s="9">
        <v>0</v>
      </c>
      <c r="L930" s="11" t="s">
        <v>2139</v>
      </c>
      <c r="M930" s="9" t="str" cm="1">
        <f t="array" ref="M930">_xlfn.LET(_xlpm.Major,I930,_xlpm.CleanMajor,TRIM(SUBSTITUTE(SUBSTITUTE(SUBSTITUTE(SUBSTITUTE(SUBSTITUTE(SUBSTITUTE(_xlpm.Major,"Indstrl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931" spans="1:13" hidden="1" x14ac:dyDescent="0.75">
      <c r="A931" s="12">
        <v>80257581</v>
      </c>
      <c r="B931" s="13" t="s">
        <v>1851</v>
      </c>
      <c r="C931" s="13" t="s">
        <v>2109</v>
      </c>
      <c r="D931" s="13" t="s">
        <v>2110</v>
      </c>
      <c r="E931" s="13" t="s">
        <v>14</v>
      </c>
      <c r="F931" s="14"/>
      <c r="G931" s="14">
        <v>45974.56527777778</v>
      </c>
      <c r="H931" s="13">
        <v>739581</v>
      </c>
      <c r="I931" s="13" t="s">
        <v>15</v>
      </c>
      <c r="J931" s="13" t="s">
        <v>32</v>
      </c>
      <c r="K931" s="13">
        <v>0</v>
      </c>
      <c r="L931" s="15" t="s">
        <v>2139</v>
      </c>
      <c r="M931" s="9" t="str" cm="1">
        <f t="array" ref="M931">_xlfn.LET(_xlpm.Major,I931,_xlpm.CleanMajor,TRIM(SUBSTITUTE(SUBSTITUTE(SUBSTITUTE(SUBSTITUTE(SUBSTITUTE(SUBSTITUTE(_xlpm.Major,"Indstrl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932" spans="1:13" hidden="1" x14ac:dyDescent="0.75">
      <c r="A932" s="8">
        <v>80257601</v>
      </c>
      <c r="B932" s="9" t="s">
        <v>647</v>
      </c>
      <c r="C932" s="9" t="s">
        <v>30</v>
      </c>
      <c r="D932" s="9" t="s">
        <v>2111</v>
      </c>
      <c r="E932" s="9" t="s">
        <v>14</v>
      </c>
      <c r="F932" s="10"/>
      <c r="G932" s="10">
        <v>45974.565972222219</v>
      </c>
      <c r="H932" s="9">
        <v>805418</v>
      </c>
      <c r="I932" s="9" t="s">
        <v>448</v>
      </c>
      <c r="J932" s="9" t="s">
        <v>32</v>
      </c>
      <c r="K932" s="9">
        <v>0</v>
      </c>
      <c r="L932" s="11" t="s">
        <v>2139</v>
      </c>
      <c r="M932" s="9" t="str" cm="1">
        <f t="array" ref="M932">_xlfn.LET(_xlpm.Major,I932,_xlpm.CleanMajor,TRIM(SUBSTITUTE(SUBSTITUTE(SUBSTITUTE(SUBSTITUTE(SUBSTITUTE(SUBSTITUTE(_xlpm.Major,"Indstrl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933" spans="1:13" hidden="1" x14ac:dyDescent="0.75">
      <c r="A933" s="12">
        <v>80257608</v>
      </c>
      <c r="B933" s="13" t="s">
        <v>769</v>
      </c>
      <c r="C933" s="13" t="s">
        <v>2112</v>
      </c>
      <c r="D933" s="13" t="s">
        <v>2113</v>
      </c>
      <c r="E933" s="13" t="s">
        <v>14</v>
      </c>
      <c r="F933" s="14"/>
      <c r="G933" s="14">
        <v>45974.565972222219</v>
      </c>
      <c r="H933" s="13">
        <v>811674</v>
      </c>
      <c r="I933" s="13" t="s">
        <v>563</v>
      </c>
      <c r="J933" s="13" t="s">
        <v>126</v>
      </c>
      <c r="K933" s="13">
        <v>0</v>
      </c>
      <c r="L933" s="15" t="s">
        <v>2139</v>
      </c>
      <c r="M933" s="9" t="str" cm="1">
        <f t="array" ref="M933">_xlfn.LET(_xlpm.Major,I933,_xlpm.CleanMajor,TRIM(SUBSTITUTE(SUBSTITUTE(SUBSTITUTE(SUBSTITUTE(SUBSTITUTE(SUBSTITUTE(_xlpm.Major,"Indstrl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934" spans="1:13" hidden="1" x14ac:dyDescent="0.75">
      <c r="A934" s="8">
        <v>80257611</v>
      </c>
      <c r="B934" s="9" t="s">
        <v>1586</v>
      </c>
      <c r="C934" s="9" t="s">
        <v>248</v>
      </c>
      <c r="D934" s="9" t="s">
        <v>2114</v>
      </c>
      <c r="E934" s="9" t="s">
        <v>14</v>
      </c>
      <c r="F934" s="10"/>
      <c r="G934" s="10">
        <v>45974.565972222219</v>
      </c>
      <c r="H934" s="9">
        <v>800801</v>
      </c>
      <c r="I934" s="9" t="s">
        <v>2115</v>
      </c>
      <c r="J934" s="9" t="s">
        <v>126</v>
      </c>
      <c r="K934" s="9">
        <v>0</v>
      </c>
      <c r="L934" s="11" t="s">
        <v>2139</v>
      </c>
      <c r="M934" s="9" t="str" cm="1">
        <f t="array" ref="M934">_xlfn.LET(_xlpm.Major,I934,_xlpm.CleanMajor,TRIM(SUBSTITUTE(SUBSTITUTE(SUBSTITUTE(SUBSTITUTE(SUBSTITUTE(SUBSTITUTE(_xlpm.Major,"Indstrl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Undeclared</v>
      </c>
    </row>
    <row r="935" spans="1:13" hidden="1" x14ac:dyDescent="0.75">
      <c r="A935" s="12">
        <v>80257660</v>
      </c>
      <c r="B935" s="13" t="s">
        <v>452</v>
      </c>
      <c r="C935" s="13" t="s">
        <v>2116</v>
      </c>
      <c r="D935" s="13" t="s">
        <v>2117</v>
      </c>
      <c r="E935" s="13" t="s">
        <v>14</v>
      </c>
      <c r="F935" s="14"/>
      <c r="G935" s="14">
        <v>45974.567361111112</v>
      </c>
      <c r="H935" s="13">
        <v>757004</v>
      </c>
      <c r="I935" s="13" t="s">
        <v>631</v>
      </c>
      <c r="J935" s="13" t="s">
        <v>32</v>
      </c>
      <c r="K935" s="13">
        <v>0</v>
      </c>
      <c r="L935" s="15" t="s">
        <v>2139</v>
      </c>
      <c r="M935" s="9" t="str" cm="1">
        <f t="array" ref="M935">_xlfn.LET(_xlpm.Major,I935,_xlpm.CleanMajor,TRIM(SUBSTITUTE(SUBSTITUTE(SUBSTITUTE(SUBSTITUTE(SUBSTITUTE(SUBSTITUTE(_xlpm.Major,"Indstrl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936" spans="1:13" hidden="1" x14ac:dyDescent="0.75">
      <c r="A936" s="8">
        <v>80257846</v>
      </c>
      <c r="B936" s="9" t="s">
        <v>2118</v>
      </c>
      <c r="C936" s="9" t="s">
        <v>2119</v>
      </c>
      <c r="D936" s="9" t="s">
        <v>2120</v>
      </c>
      <c r="E936" s="9" t="s">
        <v>14</v>
      </c>
      <c r="F936" s="10"/>
      <c r="G936" s="10">
        <v>45974.572222222225</v>
      </c>
      <c r="H936" s="9">
        <v>801409</v>
      </c>
      <c r="I936" s="9" t="s">
        <v>1850</v>
      </c>
      <c r="J936" s="9" t="s">
        <v>126</v>
      </c>
      <c r="K936" s="9">
        <v>0</v>
      </c>
      <c r="L936" s="11" t="s">
        <v>2139</v>
      </c>
      <c r="M936" s="9" t="str" cm="1">
        <f t="array" ref="M936">_xlfn.LET(_xlpm.Major,I936,_xlpm.CleanMajor,TRIM(SUBSTITUTE(SUBSTITUTE(SUBSTITUTE(SUBSTITUTE(SUBSTITUTE(SUBSTITUTE(_xlpm.Major,"Indstrl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937" spans="1:13" hidden="1" x14ac:dyDescent="0.75">
      <c r="A937" s="12">
        <v>80258008</v>
      </c>
      <c r="B937" s="13" t="s">
        <v>308</v>
      </c>
      <c r="C937" s="13" t="s">
        <v>2121</v>
      </c>
      <c r="D937" s="13" t="s">
        <v>2122</v>
      </c>
      <c r="E937" s="13" t="s">
        <v>14</v>
      </c>
      <c r="F937" s="14"/>
      <c r="G937" s="14">
        <v>45974.575694444444</v>
      </c>
      <c r="H937" s="13">
        <v>794873</v>
      </c>
      <c r="I937" s="13" t="s">
        <v>1755</v>
      </c>
      <c r="J937" s="13" t="s">
        <v>40</v>
      </c>
      <c r="K937" s="13">
        <v>0</v>
      </c>
      <c r="L937" s="15" t="s">
        <v>2139</v>
      </c>
      <c r="M937" s="9" t="str" cm="1">
        <f t="array" ref="M937">_xlfn.LET(_xlpm.Major,I937,_xlpm.CleanMajor,TRIM(SUBSTITUTE(SUBSTITUTE(SUBSTITUTE(SUBSTITUTE(SUBSTITUTE(SUBSTITUTE(_xlpm.Major,"Indstrl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938" spans="1:13" hidden="1" x14ac:dyDescent="0.75">
      <c r="A938" s="8">
        <v>80258086</v>
      </c>
      <c r="B938" s="9" t="s">
        <v>2123</v>
      </c>
      <c r="C938" s="9" t="s">
        <v>2124</v>
      </c>
      <c r="D938" s="9" t="s">
        <v>2125</v>
      </c>
      <c r="E938" s="9" t="s">
        <v>14</v>
      </c>
      <c r="F938" s="10"/>
      <c r="G938" s="10">
        <v>45974.577777777777</v>
      </c>
      <c r="H938" s="9">
        <v>760945</v>
      </c>
      <c r="I938" s="9" t="s">
        <v>2126</v>
      </c>
      <c r="J938" s="9" t="s">
        <v>32</v>
      </c>
      <c r="K938" s="9">
        <v>0</v>
      </c>
      <c r="L938" s="11" t="s">
        <v>2139</v>
      </c>
      <c r="M938" s="9" t="str" cm="1">
        <f t="array" ref="M938">_xlfn.LET(_xlpm.Major,I938,_xlpm.CleanMajor,TRIM(SUBSTITUTE(SUBSTITUTE(SUBSTITUTE(SUBSTITUTE(SUBSTITUTE(SUBSTITUTE(_xlpm.Major,"Indstrl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939" spans="1:13" hidden="1" x14ac:dyDescent="0.75">
      <c r="A939" s="12">
        <v>80258218</v>
      </c>
      <c r="B939" s="13" t="s">
        <v>1778</v>
      </c>
      <c r="C939" s="13" t="s">
        <v>1232</v>
      </c>
      <c r="D939" s="13" t="s">
        <v>2127</v>
      </c>
      <c r="E939" s="13" t="s">
        <v>14</v>
      </c>
      <c r="F939" s="14"/>
      <c r="G939" s="14">
        <v>45974.581250000003</v>
      </c>
      <c r="H939" s="13">
        <v>759848</v>
      </c>
      <c r="I939" s="13" t="s">
        <v>1843</v>
      </c>
      <c r="J939" s="13" t="s">
        <v>32</v>
      </c>
      <c r="K939" s="13">
        <v>0</v>
      </c>
      <c r="L939" s="15" t="s">
        <v>2139</v>
      </c>
      <c r="M939" s="9" t="str" cm="1">
        <f t="array" ref="M939">_xlfn.LET(_xlpm.Major,I939,_xlpm.CleanMajor,TRIM(SUBSTITUTE(SUBSTITUTE(SUBSTITUTE(SUBSTITUTE(SUBSTITUTE(SUBSTITUTE(_xlpm.Major,"Indstrl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940" spans="1:13" hidden="1" x14ac:dyDescent="0.75">
      <c r="A940" s="8">
        <v>80258227</v>
      </c>
      <c r="B940" s="9" t="s">
        <v>2128</v>
      </c>
      <c r="C940" s="9" t="s">
        <v>2129</v>
      </c>
      <c r="D940" s="9" t="s">
        <v>2130</v>
      </c>
      <c r="E940" s="9" t="s">
        <v>14</v>
      </c>
      <c r="F940" s="10"/>
      <c r="G940" s="10">
        <v>45974.581250000003</v>
      </c>
      <c r="H940" s="9">
        <v>765741</v>
      </c>
      <c r="I940" s="37" t="s">
        <v>549</v>
      </c>
      <c r="J940" s="9" t="s">
        <v>32</v>
      </c>
      <c r="K940" s="9">
        <v>0</v>
      </c>
      <c r="L940" s="11" t="s">
        <v>2139</v>
      </c>
      <c r="M940" s="9" t="str" cm="1">
        <f t="array" ref="M940">_xlfn.LET(_xlpm.Major,I940,_xlpm.CleanMajor,TRIM(SUBSTITUTE(SUBSTITUTE(SUBSTITUTE(SUBSTITUTE(SUBSTITUTE(SUBSTITUTE(_xlpm.Major,"Indstrl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941" spans="1:13" hidden="1" x14ac:dyDescent="0.75">
      <c r="A941" s="12">
        <v>80258601</v>
      </c>
      <c r="B941" s="13" t="s">
        <v>510</v>
      </c>
      <c r="C941" s="13" t="s">
        <v>2131</v>
      </c>
      <c r="D941" s="13" t="s">
        <v>2132</v>
      </c>
      <c r="E941" s="13" t="s">
        <v>14</v>
      </c>
      <c r="F941" s="14"/>
      <c r="G941" s="14">
        <v>45974.59097222222</v>
      </c>
      <c r="H941" s="13">
        <v>804643</v>
      </c>
      <c r="I941" s="13" t="s">
        <v>1167</v>
      </c>
      <c r="J941" s="13" t="s">
        <v>32</v>
      </c>
      <c r="K941" s="13">
        <v>0</v>
      </c>
      <c r="L941" s="15" t="s">
        <v>2139</v>
      </c>
      <c r="M941" s="9" t="str" cm="1">
        <f t="array" ref="M941">_xlfn.LET(_xlpm.Major,I941,_xlpm.CleanMajor,TRIM(SUBSTITUTE(SUBSTITUTE(SUBSTITUTE(SUBSTITUTE(SUBSTITUTE(SUBSTITUTE(_xlpm.Major,"Indstrl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942" spans="1:13" hidden="1" x14ac:dyDescent="0.75">
      <c r="A942" s="8">
        <v>80258670</v>
      </c>
      <c r="B942" s="9" t="s">
        <v>2133</v>
      </c>
      <c r="C942" s="9" t="s">
        <v>2134</v>
      </c>
      <c r="D942" s="9" t="s">
        <v>2135</v>
      </c>
      <c r="E942" s="9" t="s">
        <v>14</v>
      </c>
      <c r="F942" s="10"/>
      <c r="G942" s="10">
        <v>45974.59375</v>
      </c>
      <c r="H942" s="9">
        <v>754761</v>
      </c>
      <c r="I942" s="9" t="s">
        <v>1167</v>
      </c>
      <c r="J942" s="9" t="s">
        <v>32</v>
      </c>
      <c r="K942" s="9">
        <v>0</v>
      </c>
      <c r="L942" s="11" t="s">
        <v>2139</v>
      </c>
      <c r="M942" s="9" t="str" cm="1">
        <f t="array" ref="M942">_xlfn.LET(_xlpm.Major,I942,_xlpm.CleanMajor,TRIM(SUBSTITUTE(SUBSTITUTE(SUBSTITUTE(SUBSTITUTE(SUBSTITUTE(SUBSTITUTE(_xlpm.Major,"Indstrl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943" spans="1:13" hidden="1" x14ac:dyDescent="0.75">
      <c r="A943" s="12">
        <v>80258752</v>
      </c>
      <c r="B943" s="13" t="s">
        <v>766</v>
      </c>
      <c r="C943" s="13" t="s">
        <v>2136</v>
      </c>
      <c r="D943" s="13" t="s">
        <v>2137</v>
      </c>
      <c r="E943" s="13" t="s">
        <v>14</v>
      </c>
      <c r="F943" s="14"/>
      <c r="G943" s="14">
        <v>45974.595833333333</v>
      </c>
      <c r="H943" s="13">
        <v>800202</v>
      </c>
      <c r="I943" s="13" t="s">
        <v>2115</v>
      </c>
      <c r="J943" s="13" t="s">
        <v>126</v>
      </c>
      <c r="K943" s="13">
        <v>0</v>
      </c>
      <c r="L943" s="15" t="s">
        <v>2139</v>
      </c>
      <c r="M943" s="9" t="str" cm="1">
        <f t="array" ref="M943">_xlfn.LET(_xlpm.Major,I943,_xlpm.CleanMajor,TRIM(SUBSTITUTE(SUBSTITUTE(SUBSTITUTE(SUBSTITUTE(SUBSTITUTE(SUBSTITUTE(_xlpm.Major,"Indstrl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Undeclared</v>
      </c>
    </row>
    <row r="944" spans="1:13" hidden="1" x14ac:dyDescent="0.75">
      <c r="A944" s="8">
        <v>80259180</v>
      </c>
      <c r="B944" s="9" t="s">
        <v>277</v>
      </c>
      <c r="C944" s="9" t="s">
        <v>278</v>
      </c>
      <c r="D944" s="9" t="s">
        <v>279</v>
      </c>
      <c r="E944" s="9" t="s">
        <v>14</v>
      </c>
      <c r="F944" s="10"/>
      <c r="G944" s="10">
        <v>45974.607638888891</v>
      </c>
      <c r="H944" s="9">
        <v>806425</v>
      </c>
      <c r="I944" s="9" t="s">
        <v>15</v>
      </c>
      <c r="J944" s="9" t="s">
        <v>2138</v>
      </c>
      <c r="K944" s="9">
        <v>0</v>
      </c>
      <c r="L944" s="1" t="s">
        <v>2139</v>
      </c>
      <c r="M944" s="9" t="str" cm="1">
        <f t="array" ref="M944">_xlfn.LET(_xlpm.Major,I944,_xlpm.CleanMajor,TRIM(SUBSTITUTE(SUBSTITUTE(SUBSTITUTE(SUBSTITUTE(SUBSTITUTE(SUBSTITUTE(_xlpm.Major,"Indstrl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945" spans="1:13" ht="15.5" hidden="1" thickTop="1" x14ac:dyDescent="0.75">
      <c r="A945" s="28">
        <v>80671642</v>
      </c>
      <c r="B945" s="29" t="s">
        <v>2140</v>
      </c>
      <c r="C945" s="29" t="s">
        <v>2141</v>
      </c>
      <c r="D945" s="29" t="s">
        <v>2142</v>
      </c>
      <c r="E945" s="29" t="s">
        <v>14</v>
      </c>
      <c r="F945" s="30">
        <v>46036.65625</v>
      </c>
      <c r="G945" s="30">
        <v>46086.578472222223</v>
      </c>
      <c r="H945" s="29">
        <v>758770</v>
      </c>
      <c r="I945" s="29" t="s">
        <v>471</v>
      </c>
      <c r="J945" s="29" t="s">
        <v>32</v>
      </c>
      <c r="K945" s="29">
        <v>0</v>
      </c>
      <c r="L945" s="29" t="s">
        <v>2364</v>
      </c>
      <c r="M945" s="9" t="str" cm="1">
        <f t="array" ref="M945">_xlfn.LET(_xlpm.Major,I945,_xlpm.CleanMajor,TRIM(SUBSTITUTE(SUBSTITUTE(SUBSTITUTE(SUBSTITUTE(SUBSTITUTE(SUBSTITUTE(_xlpm.Major,"Indstrl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46" spans="1:13" ht="15.5" hidden="1" thickTop="1" x14ac:dyDescent="0.75">
      <c r="A946" s="31">
        <v>80816352</v>
      </c>
      <c r="B946" s="27" t="s">
        <v>1106</v>
      </c>
      <c r="C946" s="27" t="s">
        <v>82</v>
      </c>
      <c r="D946" s="27" t="s">
        <v>2143</v>
      </c>
      <c r="E946" s="27" t="s">
        <v>14</v>
      </c>
      <c r="F946" s="32">
        <v>46043.962500000001</v>
      </c>
      <c r="G946" s="32">
        <v>46086.542361111111</v>
      </c>
      <c r="H946" s="27">
        <v>743315</v>
      </c>
      <c r="I946" s="27" t="s">
        <v>471</v>
      </c>
      <c r="J946" s="27" t="s">
        <v>40</v>
      </c>
      <c r="K946" s="27">
        <v>0</v>
      </c>
      <c r="L946" s="29" t="s">
        <v>2364</v>
      </c>
      <c r="M946" s="9" t="str" cm="1">
        <f t="array" ref="M946">_xlfn.LET(_xlpm.Major,I946,_xlpm.CleanMajor,TRIM(SUBSTITUTE(SUBSTITUTE(SUBSTITUTE(SUBSTITUTE(SUBSTITUTE(SUBSTITUTE(_xlpm.Major,"Indstrl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47" spans="1:13" ht="15.5" hidden="1" thickTop="1" x14ac:dyDescent="0.75">
      <c r="A947" s="33">
        <v>80844161</v>
      </c>
      <c r="B947" s="34" t="s">
        <v>2144</v>
      </c>
      <c r="C947" s="34" t="s">
        <v>2145</v>
      </c>
      <c r="D947" s="34" t="s">
        <v>2146</v>
      </c>
      <c r="E947" s="34" t="s">
        <v>14</v>
      </c>
      <c r="F947" s="35">
        <v>46044.673611111109</v>
      </c>
      <c r="G947" s="35">
        <v>46086.643750000003</v>
      </c>
      <c r="H947" s="34">
        <v>804220</v>
      </c>
      <c r="I947" s="34" t="s">
        <v>471</v>
      </c>
      <c r="J947" s="34" t="s">
        <v>32</v>
      </c>
      <c r="K947" s="34">
        <v>0</v>
      </c>
      <c r="L947" s="29" t="s">
        <v>2364</v>
      </c>
      <c r="M947" s="9" t="str" cm="1">
        <f t="array" ref="M947">_xlfn.LET(_xlpm.Major,I947,_xlpm.CleanMajor,TRIM(SUBSTITUTE(SUBSTITUTE(SUBSTITUTE(SUBSTITUTE(SUBSTITUTE(SUBSTITUTE(_xlpm.Major,"Indstrl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48" spans="1:13" ht="15.5" hidden="1" thickTop="1" x14ac:dyDescent="0.75">
      <c r="A948" s="31">
        <v>81122253</v>
      </c>
      <c r="B948" s="27" t="s">
        <v>2147</v>
      </c>
      <c r="C948" s="27" t="s">
        <v>75</v>
      </c>
      <c r="D948" s="27" t="s">
        <v>2148</v>
      </c>
      <c r="E948" s="27" t="s">
        <v>14</v>
      </c>
      <c r="F948" s="32">
        <v>46056.449305555558</v>
      </c>
      <c r="G948" s="32">
        <v>46086.61041666667</v>
      </c>
      <c r="H948" s="27">
        <v>760936</v>
      </c>
      <c r="I948" s="27" t="s">
        <v>471</v>
      </c>
      <c r="J948" s="27" t="s">
        <v>32</v>
      </c>
      <c r="K948" s="27">
        <v>0</v>
      </c>
      <c r="L948" s="29" t="s">
        <v>2364</v>
      </c>
      <c r="M948" s="9" t="str" cm="1">
        <f t="array" ref="M948">_xlfn.LET(_xlpm.Major,I948,_xlpm.CleanMajor,TRIM(SUBSTITUTE(SUBSTITUTE(SUBSTITUTE(SUBSTITUTE(SUBSTITUTE(SUBSTITUTE(_xlpm.Major,"Indstrl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49" spans="1:13" ht="15.5" hidden="1" thickTop="1" x14ac:dyDescent="0.75">
      <c r="A949" s="33">
        <v>81458960</v>
      </c>
      <c r="B949" s="34" t="s">
        <v>67</v>
      </c>
      <c r="C949" s="34" t="s">
        <v>2149</v>
      </c>
      <c r="D949" s="34" t="s">
        <v>2150</v>
      </c>
      <c r="E949" s="34" t="s">
        <v>14</v>
      </c>
      <c r="F949" s="35">
        <v>46065.961111111108</v>
      </c>
      <c r="G949" s="35">
        <v>46086.663194444445</v>
      </c>
      <c r="H949" s="34">
        <v>773984</v>
      </c>
      <c r="I949" s="34" t="s">
        <v>471</v>
      </c>
      <c r="J949" s="34" t="s">
        <v>20</v>
      </c>
      <c r="K949" s="34">
        <v>0</v>
      </c>
      <c r="L949" s="29" t="s">
        <v>2364</v>
      </c>
      <c r="M949" s="9" t="str" cm="1">
        <f t="array" ref="M949">_xlfn.LET(_xlpm.Major,I949,_xlpm.CleanMajor,TRIM(SUBSTITUTE(SUBSTITUTE(SUBSTITUTE(SUBSTITUTE(SUBSTITUTE(SUBSTITUTE(_xlpm.Major,"Indstrl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50" spans="1:13" ht="15.5" hidden="1" thickTop="1" x14ac:dyDescent="0.75">
      <c r="A950" s="31">
        <v>81502169</v>
      </c>
      <c r="B950" s="27" t="s">
        <v>1898</v>
      </c>
      <c r="C950" s="27" t="s">
        <v>1899</v>
      </c>
      <c r="D950" s="27" t="s">
        <v>1900</v>
      </c>
      <c r="E950" s="27" t="s">
        <v>14</v>
      </c>
      <c r="F950" s="32">
        <v>46069.511111111111</v>
      </c>
      <c r="G950" s="32">
        <v>46086.551388888889</v>
      </c>
      <c r="H950" s="27">
        <v>803918</v>
      </c>
      <c r="I950" s="27" t="s">
        <v>471</v>
      </c>
      <c r="J950" s="27" t="s">
        <v>20</v>
      </c>
      <c r="K950" s="27">
        <v>0</v>
      </c>
      <c r="L950" s="29" t="s">
        <v>2364</v>
      </c>
      <c r="M950" s="9" t="str" cm="1">
        <f t="array" ref="M950">_xlfn.LET(_xlpm.Major,I950,_xlpm.CleanMajor,TRIM(SUBSTITUTE(SUBSTITUTE(SUBSTITUTE(SUBSTITUTE(SUBSTITUTE(SUBSTITUTE(_xlpm.Major,"Indstrl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51" spans="1:13" ht="15.5" hidden="1" thickTop="1" x14ac:dyDescent="0.75">
      <c r="A951" s="33">
        <v>81514102</v>
      </c>
      <c r="B951" s="34" t="s">
        <v>213</v>
      </c>
      <c r="C951" s="34" t="s">
        <v>2151</v>
      </c>
      <c r="D951" s="34" t="s">
        <v>2152</v>
      </c>
      <c r="E951" s="34" t="s">
        <v>14</v>
      </c>
      <c r="F951" s="35">
        <v>46070.012499999997</v>
      </c>
      <c r="G951" s="35">
        <v>46086.554166666669</v>
      </c>
      <c r="H951" s="34">
        <v>756541</v>
      </c>
      <c r="I951" s="34" t="s">
        <v>471</v>
      </c>
      <c r="J951" s="34" t="s">
        <v>32</v>
      </c>
      <c r="K951" s="34">
        <v>0</v>
      </c>
      <c r="L951" s="29" t="s">
        <v>2364</v>
      </c>
      <c r="M951" s="9" t="str" cm="1">
        <f t="array" ref="M951">_xlfn.LET(_xlpm.Major,I951,_xlpm.CleanMajor,TRIM(SUBSTITUTE(SUBSTITUTE(SUBSTITUTE(SUBSTITUTE(SUBSTITUTE(SUBSTITUTE(_xlpm.Major,"Indstrl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52" spans="1:13" ht="15.5" hidden="1" thickTop="1" x14ac:dyDescent="0.75">
      <c r="A952" s="31">
        <v>81554492</v>
      </c>
      <c r="B952" s="27" t="s">
        <v>358</v>
      </c>
      <c r="C952" s="27" t="s">
        <v>2153</v>
      </c>
      <c r="D952" s="27" t="s">
        <v>2154</v>
      </c>
      <c r="E952" s="27" t="s">
        <v>14</v>
      </c>
      <c r="F952" s="32">
        <v>46070.892361111109</v>
      </c>
      <c r="G952" s="32">
        <v>46086.539583333331</v>
      </c>
      <c r="H952" s="27">
        <v>747276</v>
      </c>
      <c r="I952" s="27" t="s">
        <v>471</v>
      </c>
      <c r="J952" s="27" t="s">
        <v>32</v>
      </c>
      <c r="K952" s="27">
        <v>0</v>
      </c>
      <c r="L952" s="29" t="s">
        <v>2364</v>
      </c>
      <c r="M952" s="9" t="str" cm="1">
        <f t="array" ref="M952">_xlfn.LET(_xlpm.Major,I952,_xlpm.CleanMajor,TRIM(SUBSTITUTE(SUBSTITUTE(SUBSTITUTE(SUBSTITUTE(SUBSTITUTE(SUBSTITUTE(_xlpm.Major,"Indstrl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53" spans="1:13" ht="15.5" hidden="1" thickTop="1" x14ac:dyDescent="0.75">
      <c r="A953" s="33">
        <v>81610858</v>
      </c>
      <c r="B953" s="34" t="s">
        <v>175</v>
      </c>
      <c r="C953" s="34" t="s">
        <v>2155</v>
      </c>
      <c r="D953" s="34" t="s">
        <v>2156</v>
      </c>
      <c r="E953" s="34" t="s">
        <v>14</v>
      </c>
      <c r="F953" s="35">
        <v>46072.385416666664</v>
      </c>
      <c r="G953" s="35">
        <v>46086.628472222219</v>
      </c>
      <c r="H953" s="34">
        <v>805812</v>
      </c>
      <c r="I953" s="34" t="s">
        <v>471</v>
      </c>
      <c r="J953" s="34" t="s">
        <v>40</v>
      </c>
      <c r="K953" s="34">
        <v>0</v>
      </c>
      <c r="L953" s="29" t="s">
        <v>2364</v>
      </c>
      <c r="M953" s="9" t="str" cm="1">
        <f t="array" ref="M953">_xlfn.LET(_xlpm.Major,I953,_xlpm.CleanMajor,TRIM(SUBSTITUTE(SUBSTITUTE(SUBSTITUTE(SUBSTITUTE(SUBSTITUTE(SUBSTITUTE(_xlpm.Major,"Indstrl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54" spans="1:13" ht="15.5" hidden="1" thickTop="1" x14ac:dyDescent="0.75">
      <c r="A954" s="31">
        <v>81616143</v>
      </c>
      <c r="B954" s="27" t="s">
        <v>403</v>
      </c>
      <c r="C954" s="27" t="s">
        <v>826</v>
      </c>
      <c r="D954" s="27" t="s">
        <v>2157</v>
      </c>
      <c r="E954" s="27" t="s">
        <v>14</v>
      </c>
      <c r="F954" s="32">
        <v>46072.429861111108</v>
      </c>
      <c r="G954" s="32">
        <v>46086.624305555553</v>
      </c>
      <c r="H954" s="27">
        <v>770723</v>
      </c>
      <c r="I954" s="27" t="s">
        <v>471</v>
      </c>
      <c r="J954" s="27" t="s">
        <v>20</v>
      </c>
      <c r="K954" s="27">
        <v>0</v>
      </c>
      <c r="L954" s="29" t="s">
        <v>2364</v>
      </c>
      <c r="M954" s="9" t="str" cm="1">
        <f t="array" ref="M954">_xlfn.LET(_xlpm.Major,I954,_xlpm.CleanMajor,TRIM(SUBSTITUTE(SUBSTITUTE(SUBSTITUTE(SUBSTITUTE(SUBSTITUTE(SUBSTITUTE(_xlpm.Major,"Indstrl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55" spans="1:13" ht="15.5" hidden="1" thickTop="1" x14ac:dyDescent="0.75">
      <c r="A955" s="33">
        <v>81648587</v>
      </c>
      <c r="B955" s="34" t="s">
        <v>245</v>
      </c>
      <c r="C955" s="34" t="s">
        <v>2158</v>
      </c>
      <c r="D955" s="34" t="s">
        <v>2159</v>
      </c>
      <c r="E955" s="34" t="s">
        <v>14</v>
      </c>
      <c r="F955" s="35">
        <v>46073.426388888889</v>
      </c>
      <c r="G955" s="35">
        <v>46086.538888888892</v>
      </c>
      <c r="H955" s="34">
        <v>715602</v>
      </c>
      <c r="I955" s="34" t="s">
        <v>471</v>
      </c>
      <c r="J955" s="34" t="s">
        <v>40</v>
      </c>
      <c r="K955" s="34">
        <v>0</v>
      </c>
      <c r="L955" s="29" t="s">
        <v>2364</v>
      </c>
      <c r="M955" s="9" t="str" cm="1">
        <f t="array" ref="M955">_xlfn.LET(_xlpm.Major,I955,_xlpm.CleanMajor,TRIM(SUBSTITUTE(SUBSTITUTE(SUBSTITUTE(SUBSTITUTE(SUBSTITUTE(SUBSTITUTE(_xlpm.Major,"Indstrl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56" spans="1:13" ht="15.5" hidden="1" thickTop="1" x14ac:dyDescent="0.75">
      <c r="A956" s="31">
        <v>81664589</v>
      </c>
      <c r="B956" s="27" t="s">
        <v>2160</v>
      </c>
      <c r="C956" s="27" t="s">
        <v>789</v>
      </c>
      <c r="D956" s="27" t="s">
        <v>2161</v>
      </c>
      <c r="E956" s="27" t="s">
        <v>14</v>
      </c>
      <c r="F956" s="32">
        <v>46074.831250000003</v>
      </c>
      <c r="G956" s="32">
        <v>46086.643055555556</v>
      </c>
      <c r="H956" s="27">
        <v>556423</v>
      </c>
      <c r="I956" s="27" t="s">
        <v>471</v>
      </c>
      <c r="J956" s="27" t="s">
        <v>32</v>
      </c>
      <c r="K956" s="27">
        <v>0</v>
      </c>
      <c r="L956" s="29" t="s">
        <v>2364</v>
      </c>
      <c r="M956" s="9" t="str" cm="1">
        <f t="array" ref="M956">_xlfn.LET(_xlpm.Major,I956,_xlpm.CleanMajor,TRIM(SUBSTITUTE(SUBSTITUTE(SUBSTITUTE(SUBSTITUTE(SUBSTITUTE(SUBSTITUTE(_xlpm.Major,"Indstrl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57" spans="1:13" ht="15.5" hidden="1" thickTop="1" x14ac:dyDescent="0.75">
      <c r="A957" s="33">
        <v>81732771</v>
      </c>
      <c r="B957" s="34" t="s">
        <v>981</v>
      </c>
      <c r="C957" s="34" t="s">
        <v>2162</v>
      </c>
      <c r="D957" s="34" t="s">
        <v>2163</v>
      </c>
      <c r="E957" s="34" t="s">
        <v>14</v>
      </c>
      <c r="F957" s="35">
        <v>46077.494444444441</v>
      </c>
      <c r="G957" s="35">
        <v>46086.545138888891</v>
      </c>
      <c r="H957" s="34">
        <v>773699</v>
      </c>
      <c r="I957" s="34" t="s">
        <v>471</v>
      </c>
      <c r="J957" s="34" t="s">
        <v>32</v>
      </c>
      <c r="K957" s="34">
        <v>0</v>
      </c>
      <c r="L957" s="29" t="s">
        <v>2364</v>
      </c>
      <c r="M957" s="9" t="str" cm="1">
        <f t="array" ref="M957">_xlfn.LET(_xlpm.Major,I957,_xlpm.CleanMajor,TRIM(SUBSTITUTE(SUBSTITUTE(SUBSTITUTE(SUBSTITUTE(SUBSTITUTE(SUBSTITUTE(_xlpm.Major,"Indstrl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58" spans="1:13" ht="15.5" hidden="1" thickTop="1" x14ac:dyDescent="0.75">
      <c r="A958" s="31">
        <v>81744766</v>
      </c>
      <c r="B958" s="27" t="s">
        <v>1851</v>
      </c>
      <c r="C958" s="27" t="s">
        <v>870</v>
      </c>
      <c r="D958" s="27" t="s">
        <v>2164</v>
      </c>
      <c r="E958" s="27" t="s">
        <v>14</v>
      </c>
      <c r="F958" s="32">
        <v>46077.622916666667</v>
      </c>
      <c r="G958" s="32">
        <v>46086.5625</v>
      </c>
      <c r="H958" s="27">
        <v>743547</v>
      </c>
      <c r="I958" s="27" t="s">
        <v>471</v>
      </c>
      <c r="J958" s="27" t="s">
        <v>40</v>
      </c>
      <c r="K958" s="27">
        <v>0</v>
      </c>
      <c r="L958" s="29" t="s">
        <v>2364</v>
      </c>
      <c r="M958" s="9" t="str" cm="1">
        <f t="array" ref="M958">_xlfn.LET(_xlpm.Major,I958,_xlpm.CleanMajor,TRIM(SUBSTITUTE(SUBSTITUTE(SUBSTITUTE(SUBSTITUTE(SUBSTITUTE(SUBSTITUTE(_xlpm.Major,"Indstrl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59" spans="1:13" ht="15.5" hidden="1" thickTop="1" x14ac:dyDescent="0.75">
      <c r="A959" s="33">
        <v>81749368</v>
      </c>
      <c r="B959" s="34" t="s">
        <v>2165</v>
      </c>
      <c r="C959" s="34" t="s">
        <v>2134</v>
      </c>
      <c r="D959" s="34" t="s">
        <v>2166</v>
      </c>
      <c r="E959" s="34" t="s">
        <v>14</v>
      </c>
      <c r="F959" s="35">
        <v>46077.719444444447</v>
      </c>
      <c r="G959" s="35">
        <v>46086.54791666667</v>
      </c>
      <c r="H959" s="34">
        <v>743452</v>
      </c>
      <c r="I959" s="34" t="s">
        <v>471</v>
      </c>
      <c r="J959" s="34" t="s">
        <v>40</v>
      </c>
      <c r="K959" s="34">
        <v>0</v>
      </c>
      <c r="L959" s="29" t="s">
        <v>2364</v>
      </c>
      <c r="M959" s="9" t="str" cm="1">
        <f t="array" ref="M959">_xlfn.LET(_xlpm.Major,I959,_xlpm.CleanMajor,TRIM(SUBSTITUTE(SUBSTITUTE(SUBSTITUTE(SUBSTITUTE(SUBSTITUTE(SUBSTITUTE(_xlpm.Major,"Indstrl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60" spans="1:13" ht="15.5" hidden="1" thickTop="1" x14ac:dyDescent="0.75">
      <c r="A960" s="31">
        <v>81802164</v>
      </c>
      <c r="B960" s="27" t="s">
        <v>435</v>
      </c>
      <c r="C960" s="27" t="s">
        <v>1084</v>
      </c>
      <c r="D960" s="27" t="s">
        <v>2167</v>
      </c>
      <c r="E960" s="27" t="s">
        <v>14</v>
      </c>
      <c r="F960" s="32">
        <v>46078.777083333334</v>
      </c>
      <c r="G960" s="32">
        <v>46086.627083333333</v>
      </c>
      <c r="H960" s="27">
        <v>771328</v>
      </c>
      <c r="I960" s="27" t="s">
        <v>471</v>
      </c>
      <c r="J960" s="27" t="s">
        <v>32</v>
      </c>
      <c r="K960" s="27">
        <v>0</v>
      </c>
      <c r="L960" s="29" t="s">
        <v>2364</v>
      </c>
      <c r="M960" s="9" t="str" cm="1">
        <f t="array" ref="M960">_xlfn.LET(_xlpm.Major,I960,_xlpm.CleanMajor,TRIM(SUBSTITUTE(SUBSTITUTE(SUBSTITUTE(SUBSTITUTE(SUBSTITUTE(SUBSTITUTE(_xlpm.Major,"Indstrl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61" spans="1:13" ht="15.5" hidden="1" thickTop="1" x14ac:dyDescent="0.75">
      <c r="A961" s="33">
        <v>81814178</v>
      </c>
      <c r="B961" s="34" t="s">
        <v>596</v>
      </c>
      <c r="C961" s="34" t="s">
        <v>2168</v>
      </c>
      <c r="D961" s="34" t="s">
        <v>2169</v>
      </c>
      <c r="E961" s="34" t="s">
        <v>14</v>
      </c>
      <c r="F961" s="35">
        <v>46079.377083333333</v>
      </c>
      <c r="G961" s="35">
        <v>46086.552083333336</v>
      </c>
      <c r="H961" s="34">
        <v>759334</v>
      </c>
      <c r="I961" s="34" t="s">
        <v>471</v>
      </c>
      <c r="J961" s="34" t="s">
        <v>32</v>
      </c>
      <c r="K961" s="34">
        <v>0</v>
      </c>
      <c r="L961" s="29" t="s">
        <v>2364</v>
      </c>
      <c r="M961" s="9" t="str" cm="1">
        <f t="array" ref="M961">_xlfn.LET(_xlpm.Major,I961,_xlpm.CleanMajor,TRIM(SUBSTITUTE(SUBSTITUTE(SUBSTITUTE(SUBSTITUTE(SUBSTITUTE(SUBSTITUTE(_xlpm.Major,"Indstrl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62" spans="1:13" ht="15.5" hidden="1" thickTop="1" x14ac:dyDescent="0.75">
      <c r="A962" s="31">
        <v>81839441</v>
      </c>
      <c r="B962" s="27" t="s">
        <v>2170</v>
      </c>
      <c r="C962" s="27" t="s">
        <v>2171</v>
      </c>
      <c r="D962" s="27" t="s">
        <v>2172</v>
      </c>
      <c r="E962" s="27" t="s">
        <v>14</v>
      </c>
      <c r="F962" s="32">
        <v>46079.614583333336</v>
      </c>
      <c r="G962" s="32">
        <v>46086.674305555556</v>
      </c>
      <c r="H962" s="27">
        <v>771231</v>
      </c>
      <c r="I962" s="27" t="s">
        <v>471</v>
      </c>
      <c r="J962" s="27" t="s">
        <v>32</v>
      </c>
      <c r="K962" s="27">
        <v>0</v>
      </c>
      <c r="L962" s="29" t="s">
        <v>2364</v>
      </c>
      <c r="M962" s="9" t="str" cm="1">
        <f t="array" ref="M962">_xlfn.LET(_xlpm.Major,I962,_xlpm.CleanMajor,TRIM(SUBSTITUTE(SUBSTITUTE(SUBSTITUTE(SUBSTITUTE(SUBSTITUTE(SUBSTITUTE(_xlpm.Major,"Indstrl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63" spans="1:13" ht="15.5" hidden="1" thickTop="1" x14ac:dyDescent="0.75">
      <c r="A963" s="33">
        <v>81841298</v>
      </c>
      <c r="B963" s="34" t="s">
        <v>213</v>
      </c>
      <c r="C963" s="34" t="s">
        <v>2173</v>
      </c>
      <c r="D963" s="34" t="s">
        <v>2174</v>
      </c>
      <c r="E963" s="34" t="s">
        <v>14</v>
      </c>
      <c r="F963" s="35">
        <v>46079.65625</v>
      </c>
      <c r="G963" s="35">
        <v>46086.552777777775</v>
      </c>
      <c r="H963" s="34">
        <v>758387</v>
      </c>
      <c r="I963" s="34" t="s">
        <v>471</v>
      </c>
      <c r="J963" s="34" t="s">
        <v>32</v>
      </c>
      <c r="K963" s="34">
        <v>0</v>
      </c>
      <c r="L963" s="29" t="s">
        <v>2364</v>
      </c>
      <c r="M963" s="9" t="str" cm="1">
        <f t="array" ref="M963">_xlfn.LET(_xlpm.Major,I963,_xlpm.CleanMajor,TRIM(SUBSTITUTE(SUBSTITUTE(SUBSTITUTE(SUBSTITUTE(SUBSTITUTE(SUBSTITUTE(_xlpm.Major,"Indstrl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64" spans="1:13" ht="15.5" hidden="1" thickTop="1" x14ac:dyDescent="0.75">
      <c r="A964" s="31">
        <v>81843455</v>
      </c>
      <c r="B964" s="27" t="s">
        <v>1778</v>
      </c>
      <c r="C964" s="27" t="s">
        <v>185</v>
      </c>
      <c r="D964" s="27" t="s">
        <v>2175</v>
      </c>
      <c r="E964" s="27" t="s">
        <v>14</v>
      </c>
      <c r="F964" s="32">
        <v>46079.756944444445</v>
      </c>
      <c r="G964" s="32">
        <v>46086.690972222219</v>
      </c>
      <c r="H964" s="27">
        <v>778322</v>
      </c>
      <c r="I964" s="27" t="s">
        <v>471</v>
      </c>
      <c r="J964" s="27" t="s">
        <v>32</v>
      </c>
      <c r="K964" s="27">
        <v>0</v>
      </c>
      <c r="L964" s="29" t="s">
        <v>2364</v>
      </c>
      <c r="M964" s="9" t="str" cm="1">
        <f t="array" ref="M964">_xlfn.LET(_xlpm.Major,I964,_xlpm.CleanMajor,TRIM(SUBSTITUTE(SUBSTITUTE(SUBSTITUTE(SUBSTITUTE(SUBSTITUTE(SUBSTITUTE(_xlpm.Major,"Indstrl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65" spans="1:13" ht="15.5" hidden="1" thickTop="1" x14ac:dyDescent="0.75">
      <c r="A965" s="33">
        <v>81850689</v>
      </c>
      <c r="B965" s="34" t="s">
        <v>1082</v>
      </c>
      <c r="C965" s="34" t="s">
        <v>2176</v>
      </c>
      <c r="D965" s="34" t="s">
        <v>2177</v>
      </c>
      <c r="E965" s="34" t="s">
        <v>14</v>
      </c>
      <c r="F965" s="35">
        <v>46080.345833333333</v>
      </c>
      <c r="G965" s="35">
        <v>46086.619444444441</v>
      </c>
      <c r="H965" s="34">
        <v>791854</v>
      </c>
      <c r="I965" s="34" t="s">
        <v>471</v>
      </c>
      <c r="J965" s="34" t="s">
        <v>32</v>
      </c>
      <c r="K965" s="34">
        <v>0</v>
      </c>
      <c r="L965" s="29" t="s">
        <v>2364</v>
      </c>
      <c r="M965" s="9" t="str" cm="1">
        <f t="array" ref="M965">_xlfn.LET(_xlpm.Major,I965,_xlpm.CleanMajor,TRIM(SUBSTITUTE(SUBSTITUTE(SUBSTITUTE(SUBSTITUTE(SUBSTITUTE(SUBSTITUTE(_xlpm.Major,"Indstrl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66" spans="1:13" ht="15.5" hidden="1" thickTop="1" x14ac:dyDescent="0.75">
      <c r="A966" s="31">
        <v>81861408</v>
      </c>
      <c r="B966" s="27" t="s">
        <v>1200</v>
      </c>
      <c r="C966" s="27" t="s">
        <v>1812</v>
      </c>
      <c r="D966" s="27" t="s">
        <v>2178</v>
      </c>
      <c r="E966" s="27" t="s">
        <v>14</v>
      </c>
      <c r="F966" s="32">
        <v>46080.647916666669</v>
      </c>
      <c r="G966" s="32">
        <v>46086.631944444445</v>
      </c>
      <c r="H966" s="27">
        <v>809714</v>
      </c>
      <c r="I966" s="27" t="s">
        <v>471</v>
      </c>
      <c r="J966" s="27" t="s">
        <v>32</v>
      </c>
      <c r="K966" s="27">
        <v>0</v>
      </c>
      <c r="L966" s="29" t="s">
        <v>2364</v>
      </c>
      <c r="M966" s="9" t="str" cm="1">
        <f t="array" ref="M966">_xlfn.LET(_xlpm.Major,I966,_xlpm.CleanMajor,TRIM(SUBSTITUTE(SUBSTITUTE(SUBSTITUTE(SUBSTITUTE(SUBSTITUTE(SUBSTITUTE(_xlpm.Major,"Indstrl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67" spans="1:13" ht="15.5" hidden="1" thickTop="1" x14ac:dyDescent="0.75">
      <c r="A967" s="33">
        <v>81890747</v>
      </c>
      <c r="B967" s="34" t="s">
        <v>766</v>
      </c>
      <c r="C967" s="34" t="s">
        <v>1418</v>
      </c>
      <c r="D967" s="34" t="s">
        <v>2179</v>
      </c>
      <c r="E967" s="34" t="s">
        <v>14</v>
      </c>
      <c r="F967" s="35">
        <v>46083.533333333333</v>
      </c>
      <c r="G967" s="35">
        <v>46086.63958333333</v>
      </c>
      <c r="H967" s="34">
        <v>770279</v>
      </c>
      <c r="I967" s="34" t="s">
        <v>471</v>
      </c>
      <c r="J967" s="34" t="s">
        <v>20</v>
      </c>
      <c r="K967" s="34">
        <v>0</v>
      </c>
      <c r="L967" s="29" t="s">
        <v>2364</v>
      </c>
      <c r="M967" s="9" t="str" cm="1">
        <f t="array" ref="M967">_xlfn.LET(_xlpm.Major,I967,_xlpm.CleanMajor,TRIM(SUBSTITUTE(SUBSTITUTE(SUBSTITUTE(SUBSTITUTE(SUBSTITUTE(SUBSTITUTE(_xlpm.Major,"Indstrl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68" spans="1:13" ht="15.5" hidden="1" thickTop="1" x14ac:dyDescent="0.75">
      <c r="A968" s="31">
        <v>81891745</v>
      </c>
      <c r="B968" s="27" t="s">
        <v>231</v>
      </c>
      <c r="C968" s="27" t="s">
        <v>1004</v>
      </c>
      <c r="D968" s="27" t="s">
        <v>1005</v>
      </c>
      <c r="E968" s="27" t="s">
        <v>14</v>
      </c>
      <c r="F968" s="32">
        <v>46083.552083333336</v>
      </c>
      <c r="G968" s="32">
        <v>46086.631944444445</v>
      </c>
      <c r="H968" s="27">
        <v>771149</v>
      </c>
      <c r="I968" s="27" t="s">
        <v>774</v>
      </c>
      <c r="J968" s="27" t="s">
        <v>20</v>
      </c>
      <c r="K968" s="27">
        <v>0</v>
      </c>
      <c r="L968" s="29" t="s">
        <v>2364</v>
      </c>
      <c r="M968" s="9" t="str" cm="1">
        <f t="array" ref="M968">_xlfn.LET(_xlpm.Major,I968,_xlpm.CleanMajor,TRIM(SUBSTITUTE(SUBSTITUTE(SUBSTITUTE(SUBSTITUTE(SUBSTITUTE(SUBSTITUTE(_xlpm.Major,"Indstrl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969" spans="1:13" ht="15.5" hidden="1" thickTop="1" x14ac:dyDescent="0.75">
      <c r="A969" s="33">
        <v>81895843</v>
      </c>
      <c r="B969" s="34" t="s">
        <v>1274</v>
      </c>
      <c r="C969" s="34" t="s">
        <v>2180</v>
      </c>
      <c r="D969" s="34" t="s">
        <v>2181</v>
      </c>
      <c r="E969" s="34" t="s">
        <v>14</v>
      </c>
      <c r="F969" s="35">
        <v>46083.615277777775</v>
      </c>
      <c r="G969" s="35">
        <v>46086.619444444441</v>
      </c>
      <c r="H969" s="34">
        <v>764133</v>
      </c>
      <c r="I969" s="34" t="s">
        <v>471</v>
      </c>
      <c r="J969" s="34" t="s">
        <v>32</v>
      </c>
      <c r="K969" s="34">
        <v>0</v>
      </c>
      <c r="L969" s="29" t="s">
        <v>2364</v>
      </c>
      <c r="M969" s="9" t="str" cm="1">
        <f t="array" ref="M969">_xlfn.LET(_xlpm.Major,I969,_xlpm.CleanMajor,TRIM(SUBSTITUTE(SUBSTITUTE(SUBSTITUTE(SUBSTITUTE(SUBSTITUTE(SUBSTITUTE(_xlpm.Major,"Indstrl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70" spans="1:13" ht="15.5" hidden="1" thickTop="1" x14ac:dyDescent="0.75">
      <c r="A970" s="31">
        <v>81897956</v>
      </c>
      <c r="B970" s="27" t="s">
        <v>2182</v>
      </c>
      <c r="C970" s="27" t="s">
        <v>2183</v>
      </c>
      <c r="D970" s="27" t="s">
        <v>2184</v>
      </c>
      <c r="E970" s="27" t="s">
        <v>14</v>
      </c>
      <c r="F970" s="32">
        <v>46083.65902777778</v>
      </c>
      <c r="G970" s="32">
        <v>46086.543749999997</v>
      </c>
      <c r="H970" s="27">
        <v>739816</v>
      </c>
      <c r="I970" s="27" t="s">
        <v>471</v>
      </c>
      <c r="J970" s="27" t="s">
        <v>40</v>
      </c>
      <c r="K970" s="27">
        <v>0</v>
      </c>
      <c r="L970" s="29" t="s">
        <v>2364</v>
      </c>
      <c r="M970" s="9" t="str" cm="1">
        <f t="array" ref="M970">_xlfn.LET(_xlpm.Major,I970,_xlpm.CleanMajor,TRIM(SUBSTITUTE(SUBSTITUTE(SUBSTITUTE(SUBSTITUTE(SUBSTITUTE(SUBSTITUTE(_xlpm.Major,"Indstrl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71" spans="1:13" ht="15.5" hidden="1" thickTop="1" x14ac:dyDescent="0.75">
      <c r="A971" s="33">
        <v>81901843</v>
      </c>
      <c r="B971" s="34" t="s">
        <v>462</v>
      </c>
      <c r="C971" s="34" t="s">
        <v>2185</v>
      </c>
      <c r="D971" s="34" t="s">
        <v>2186</v>
      </c>
      <c r="E971" s="34" t="s">
        <v>14</v>
      </c>
      <c r="F971" s="35">
        <v>46083.879166666666</v>
      </c>
      <c r="G971" s="35">
        <v>46086.631944444445</v>
      </c>
      <c r="H971" s="34">
        <v>775316</v>
      </c>
      <c r="I971" s="34" t="s">
        <v>471</v>
      </c>
      <c r="J971" s="34" t="s">
        <v>20</v>
      </c>
      <c r="K971" s="34">
        <v>0</v>
      </c>
      <c r="L971" s="29" t="s">
        <v>2364</v>
      </c>
      <c r="M971" s="9" t="str" cm="1">
        <f t="array" ref="M971">_xlfn.LET(_xlpm.Major,I971,_xlpm.CleanMajor,TRIM(SUBSTITUTE(SUBSTITUTE(SUBSTITUTE(SUBSTITUTE(SUBSTITUTE(SUBSTITUTE(_xlpm.Major,"Indstrl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72" spans="1:13" ht="15.5" hidden="1" thickTop="1" x14ac:dyDescent="0.75">
      <c r="A972" s="31">
        <v>81943181</v>
      </c>
      <c r="B972" s="27" t="s">
        <v>25</v>
      </c>
      <c r="C972" s="27" t="s">
        <v>2187</v>
      </c>
      <c r="D972" s="27" t="s">
        <v>2188</v>
      </c>
      <c r="E972" s="27" t="s">
        <v>14</v>
      </c>
      <c r="F972" s="32">
        <v>46085.354861111111</v>
      </c>
      <c r="G972" s="32">
        <v>46086.542361111111</v>
      </c>
      <c r="H972" s="27">
        <v>756990</v>
      </c>
      <c r="I972" s="27" t="s">
        <v>471</v>
      </c>
      <c r="J972" s="27" t="s">
        <v>32</v>
      </c>
      <c r="K972" s="27">
        <v>0</v>
      </c>
      <c r="L972" s="29" t="s">
        <v>2364</v>
      </c>
      <c r="M972" s="9" t="str" cm="1">
        <f t="array" ref="M972">_xlfn.LET(_xlpm.Major,I972,_xlpm.CleanMajor,TRIM(SUBSTITUTE(SUBSTITUTE(SUBSTITUTE(SUBSTITUTE(SUBSTITUTE(SUBSTITUTE(_xlpm.Major,"Indstrl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73" spans="1:13" ht="15.5" hidden="1" thickTop="1" x14ac:dyDescent="0.75">
      <c r="A973" s="33">
        <v>81968054</v>
      </c>
      <c r="B973" s="34" t="s">
        <v>2189</v>
      </c>
      <c r="C973" s="34" t="s">
        <v>2190</v>
      </c>
      <c r="D973" s="34" t="s">
        <v>2191</v>
      </c>
      <c r="E973" s="34" t="s">
        <v>14</v>
      </c>
      <c r="F973" s="35">
        <v>46085.658333333333</v>
      </c>
      <c r="G973" s="35">
        <v>46086.626388888886</v>
      </c>
      <c r="H973" s="34">
        <v>770677</v>
      </c>
      <c r="I973" s="34" t="s">
        <v>471</v>
      </c>
      <c r="J973" s="34" t="s">
        <v>20</v>
      </c>
      <c r="K973" s="34">
        <v>0</v>
      </c>
      <c r="L973" s="29" t="s">
        <v>2364</v>
      </c>
      <c r="M973" s="9" t="str" cm="1">
        <f t="array" ref="M973">_xlfn.LET(_xlpm.Major,I973,_xlpm.CleanMajor,TRIM(SUBSTITUTE(SUBSTITUTE(SUBSTITUTE(SUBSTITUTE(SUBSTITUTE(SUBSTITUTE(_xlpm.Major,"Indstrl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74" spans="1:13" ht="15.5" hidden="1" thickTop="1" x14ac:dyDescent="0.75">
      <c r="A974" s="31">
        <v>81968072</v>
      </c>
      <c r="B974" s="27" t="s">
        <v>2192</v>
      </c>
      <c r="C974" s="27" t="s">
        <v>1957</v>
      </c>
      <c r="D974" s="27" t="s">
        <v>2193</v>
      </c>
      <c r="E974" s="27" t="s">
        <v>14</v>
      </c>
      <c r="F974" s="32">
        <v>46085.658333333333</v>
      </c>
      <c r="G974" s="32">
        <v>46086.626388888886</v>
      </c>
      <c r="H974" s="27">
        <v>772048</v>
      </c>
      <c r="I974" s="27" t="s">
        <v>471</v>
      </c>
      <c r="J974" s="27" t="s">
        <v>20</v>
      </c>
      <c r="K974" s="27">
        <v>0</v>
      </c>
      <c r="L974" s="29" t="s">
        <v>2364</v>
      </c>
      <c r="M974" s="9" t="str" cm="1">
        <f t="array" ref="M974">_xlfn.LET(_xlpm.Major,I974,_xlpm.CleanMajor,TRIM(SUBSTITUTE(SUBSTITUTE(SUBSTITUTE(SUBSTITUTE(SUBSTITUTE(SUBSTITUTE(_xlpm.Major,"Indstrl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75" spans="1:13" ht="15.5" hidden="1" thickTop="1" x14ac:dyDescent="0.75">
      <c r="A975" s="33">
        <v>81968712</v>
      </c>
      <c r="B975" s="34" t="s">
        <v>916</v>
      </c>
      <c r="C975" s="34" t="s">
        <v>296</v>
      </c>
      <c r="D975" s="34" t="s">
        <v>2194</v>
      </c>
      <c r="E975" s="34" t="s">
        <v>14</v>
      </c>
      <c r="F975" s="35">
        <v>46085.67291666667</v>
      </c>
      <c r="G975" s="35">
        <v>46086.63958333333</v>
      </c>
      <c r="H975" s="34">
        <v>794281</v>
      </c>
      <c r="I975" s="34" t="s">
        <v>471</v>
      </c>
      <c r="J975" s="34" t="s">
        <v>20</v>
      </c>
      <c r="K975" s="34">
        <v>0</v>
      </c>
      <c r="L975" s="29" t="s">
        <v>2364</v>
      </c>
      <c r="M975" s="9" t="str" cm="1">
        <f t="array" ref="M975">_xlfn.LET(_xlpm.Major,I975,_xlpm.CleanMajor,TRIM(SUBSTITUTE(SUBSTITUTE(SUBSTITUTE(SUBSTITUTE(SUBSTITUTE(SUBSTITUTE(_xlpm.Major,"Indstrl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76" spans="1:13" ht="15.5" hidden="1" thickTop="1" x14ac:dyDescent="0.75">
      <c r="A976" s="31">
        <v>81968739</v>
      </c>
      <c r="B976" s="27" t="s">
        <v>2195</v>
      </c>
      <c r="C976" s="27" t="s">
        <v>2196</v>
      </c>
      <c r="D976" s="27" t="s">
        <v>2197</v>
      </c>
      <c r="E976" s="27" t="s">
        <v>14</v>
      </c>
      <c r="F976" s="32">
        <v>46085.67291666667</v>
      </c>
      <c r="G976" s="32">
        <v>46086.542361111111</v>
      </c>
      <c r="H976" s="27">
        <v>734941</v>
      </c>
      <c r="I976" s="27" t="s">
        <v>471</v>
      </c>
      <c r="J976" s="27" t="s">
        <v>40</v>
      </c>
      <c r="K976" s="27">
        <v>0</v>
      </c>
      <c r="L976" s="29" t="s">
        <v>2364</v>
      </c>
      <c r="M976" s="9" t="str" cm="1">
        <f t="array" ref="M976">_xlfn.LET(_xlpm.Major,I976,_xlpm.CleanMajor,TRIM(SUBSTITUTE(SUBSTITUTE(SUBSTITUTE(SUBSTITUTE(SUBSTITUTE(SUBSTITUTE(_xlpm.Major,"Indstrl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77" spans="1:13" ht="15.5" hidden="1" thickTop="1" x14ac:dyDescent="0.75">
      <c r="A977" s="33">
        <v>81968922</v>
      </c>
      <c r="B977" s="34" t="s">
        <v>2198</v>
      </c>
      <c r="C977" s="34" t="s">
        <v>2199</v>
      </c>
      <c r="D977" s="34" t="s">
        <v>2200</v>
      </c>
      <c r="E977" s="34" t="s">
        <v>14</v>
      </c>
      <c r="F977" s="35">
        <v>46085.677777777775</v>
      </c>
      <c r="G977" s="35">
        <v>46086.623611111114</v>
      </c>
      <c r="H977" s="34">
        <v>772239</v>
      </c>
      <c r="I977" s="34" t="s">
        <v>471</v>
      </c>
      <c r="J977" s="34" t="s">
        <v>32</v>
      </c>
      <c r="K977" s="34">
        <v>0</v>
      </c>
      <c r="L977" s="29" t="s">
        <v>2364</v>
      </c>
      <c r="M977" s="9" t="str" cm="1">
        <f t="array" ref="M977">_xlfn.LET(_xlpm.Major,I977,_xlpm.CleanMajor,TRIM(SUBSTITUTE(SUBSTITUTE(SUBSTITUTE(SUBSTITUTE(SUBSTITUTE(SUBSTITUTE(_xlpm.Major,"Indstrl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78" spans="1:13" ht="15.5" hidden="1" thickTop="1" x14ac:dyDescent="0.75">
      <c r="A978" s="31">
        <v>81968960</v>
      </c>
      <c r="B978" s="27" t="s">
        <v>2201</v>
      </c>
      <c r="C978" s="27" t="s">
        <v>2202</v>
      </c>
      <c r="D978" s="27" t="s">
        <v>2203</v>
      </c>
      <c r="E978" s="27" t="s">
        <v>14</v>
      </c>
      <c r="F978" s="32">
        <v>46085.679166666669</v>
      </c>
      <c r="G978" s="32">
        <v>46086.623611111114</v>
      </c>
      <c r="H978" s="27">
        <v>774259</v>
      </c>
      <c r="I978" s="27" t="s">
        <v>471</v>
      </c>
      <c r="J978" s="27" t="s">
        <v>20</v>
      </c>
      <c r="K978" s="27">
        <v>0</v>
      </c>
      <c r="L978" s="29" t="s">
        <v>2364</v>
      </c>
      <c r="M978" s="9" t="str" cm="1">
        <f t="array" ref="M978">_xlfn.LET(_xlpm.Major,I978,_xlpm.CleanMajor,TRIM(SUBSTITUTE(SUBSTITUTE(SUBSTITUTE(SUBSTITUTE(SUBSTITUTE(SUBSTITUTE(_xlpm.Major,"Indstrl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79" spans="1:13" ht="15.5" hidden="1" thickTop="1" x14ac:dyDescent="0.75">
      <c r="A979" s="33">
        <v>81968991</v>
      </c>
      <c r="B979" s="34" t="s">
        <v>389</v>
      </c>
      <c r="C979" s="34" t="s">
        <v>1498</v>
      </c>
      <c r="D979" s="34" t="s">
        <v>2204</v>
      </c>
      <c r="E979" s="34" t="s">
        <v>14</v>
      </c>
      <c r="F979" s="35">
        <v>46085.679861111108</v>
      </c>
      <c r="G979" s="35">
        <v>46086.624305555553</v>
      </c>
      <c r="H979" s="34">
        <v>804187</v>
      </c>
      <c r="I979" s="34" t="s">
        <v>471</v>
      </c>
      <c r="J979" s="34" t="s">
        <v>32</v>
      </c>
      <c r="K979" s="34">
        <v>0</v>
      </c>
      <c r="L979" s="29" t="s">
        <v>2364</v>
      </c>
      <c r="M979" s="9" t="str" cm="1">
        <f t="array" ref="M979">_xlfn.LET(_xlpm.Major,I979,_xlpm.CleanMajor,TRIM(SUBSTITUTE(SUBSTITUTE(SUBSTITUTE(SUBSTITUTE(SUBSTITUTE(SUBSTITUTE(_xlpm.Major,"Indstrl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80" spans="1:13" ht="15.5" hidden="1" thickTop="1" x14ac:dyDescent="0.75">
      <c r="A980" s="31">
        <v>81969033</v>
      </c>
      <c r="B980" s="27" t="s">
        <v>2205</v>
      </c>
      <c r="C980" s="27" t="s">
        <v>2206</v>
      </c>
      <c r="D980" s="27" t="s">
        <v>2207</v>
      </c>
      <c r="E980" s="27" t="s">
        <v>14</v>
      </c>
      <c r="F980" s="32">
        <v>46085.681944444441</v>
      </c>
      <c r="G980" s="32">
        <v>46086.542361111111</v>
      </c>
      <c r="H980" s="27">
        <v>765170</v>
      </c>
      <c r="I980" s="27" t="s">
        <v>471</v>
      </c>
      <c r="J980" s="27" t="s">
        <v>32</v>
      </c>
      <c r="K980" s="27">
        <v>0</v>
      </c>
      <c r="L980" s="29" t="s">
        <v>2364</v>
      </c>
      <c r="M980" s="9" t="str" cm="1">
        <f t="array" ref="M980">_xlfn.LET(_xlpm.Major,I980,_xlpm.CleanMajor,TRIM(SUBSTITUTE(SUBSTITUTE(SUBSTITUTE(SUBSTITUTE(SUBSTITUTE(SUBSTITUTE(_xlpm.Major,"Indstrl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81" spans="1:13" ht="15.5" hidden="1" thickTop="1" x14ac:dyDescent="0.75">
      <c r="A981" s="33">
        <v>81969111</v>
      </c>
      <c r="B981" s="34" t="s">
        <v>1598</v>
      </c>
      <c r="C981" s="34" t="s">
        <v>735</v>
      </c>
      <c r="D981" s="34" t="s">
        <v>2208</v>
      </c>
      <c r="E981" s="34" t="s">
        <v>14</v>
      </c>
      <c r="F981" s="35">
        <v>46085.685416666667</v>
      </c>
      <c r="G981" s="35">
        <v>46086.542361111111</v>
      </c>
      <c r="H981" s="34">
        <v>746051</v>
      </c>
      <c r="I981" s="34" t="s">
        <v>471</v>
      </c>
      <c r="J981" s="34" t="s">
        <v>40</v>
      </c>
      <c r="K981" s="34">
        <v>0</v>
      </c>
      <c r="L981" s="29" t="s">
        <v>2364</v>
      </c>
      <c r="M981" s="9" t="str" cm="1">
        <f t="array" ref="M981">_xlfn.LET(_xlpm.Major,I981,_xlpm.CleanMajor,TRIM(SUBSTITUTE(SUBSTITUTE(SUBSTITUTE(SUBSTITUTE(SUBSTITUTE(SUBSTITUTE(_xlpm.Major,"Indstrl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82" spans="1:13" ht="15.5" hidden="1" thickTop="1" x14ac:dyDescent="0.75">
      <c r="A982" s="31">
        <v>81969326</v>
      </c>
      <c r="B982" s="27" t="s">
        <v>2209</v>
      </c>
      <c r="C982" s="27" t="s">
        <v>2210</v>
      </c>
      <c r="D982" s="27" t="s">
        <v>2211</v>
      </c>
      <c r="E982" s="27" t="s">
        <v>14</v>
      </c>
      <c r="F982" s="32">
        <v>46085.693749999999</v>
      </c>
      <c r="G982" s="32">
        <v>46086.57708333333</v>
      </c>
      <c r="H982" s="27">
        <v>756718</v>
      </c>
      <c r="I982" s="27" t="s">
        <v>471</v>
      </c>
      <c r="J982" s="27" t="s">
        <v>32</v>
      </c>
      <c r="K982" s="27">
        <v>0</v>
      </c>
      <c r="L982" s="29" t="s">
        <v>2364</v>
      </c>
      <c r="M982" s="9" t="str" cm="1">
        <f t="array" ref="M982">_xlfn.LET(_xlpm.Major,I982,_xlpm.CleanMajor,TRIM(SUBSTITUTE(SUBSTITUTE(SUBSTITUTE(SUBSTITUTE(SUBSTITUTE(SUBSTITUTE(_xlpm.Major,"Indstrl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83" spans="1:13" ht="15.5" hidden="1" thickTop="1" x14ac:dyDescent="0.75">
      <c r="A983" s="33">
        <v>81969595</v>
      </c>
      <c r="B983" s="34" t="s">
        <v>2212</v>
      </c>
      <c r="C983" s="34" t="s">
        <v>1994</v>
      </c>
      <c r="D983" s="34" t="s">
        <v>2213</v>
      </c>
      <c r="E983" s="34" t="s">
        <v>14</v>
      </c>
      <c r="F983" s="35">
        <v>46085.709722222222</v>
      </c>
      <c r="G983" s="35">
        <v>46086.647916666669</v>
      </c>
      <c r="H983" s="34">
        <v>770900</v>
      </c>
      <c r="I983" s="34" t="s">
        <v>471</v>
      </c>
      <c r="J983" s="34" t="s">
        <v>32</v>
      </c>
      <c r="K983" s="34">
        <v>0</v>
      </c>
      <c r="L983" s="29" t="s">
        <v>2364</v>
      </c>
      <c r="M983" s="9" t="str" cm="1">
        <f t="array" ref="M983">_xlfn.LET(_xlpm.Major,I983,_xlpm.CleanMajor,TRIM(SUBSTITUTE(SUBSTITUTE(SUBSTITUTE(SUBSTITUTE(SUBSTITUTE(SUBSTITUTE(_xlpm.Major,"Indstrl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84" spans="1:13" ht="15.5" hidden="1" thickTop="1" x14ac:dyDescent="0.75">
      <c r="A984" s="31">
        <v>81969668</v>
      </c>
      <c r="B984" s="27" t="s">
        <v>2214</v>
      </c>
      <c r="C984" s="27" t="s">
        <v>2215</v>
      </c>
      <c r="D984" s="27" t="s">
        <v>2216</v>
      </c>
      <c r="E984" s="27" t="s">
        <v>14</v>
      </c>
      <c r="F984" s="32">
        <v>46085.713194444441</v>
      </c>
      <c r="G984" s="32">
        <v>46086.631249999999</v>
      </c>
      <c r="H984" s="27">
        <v>781367</v>
      </c>
      <c r="I984" s="27" t="s">
        <v>471</v>
      </c>
      <c r="J984" s="27" t="s">
        <v>32</v>
      </c>
      <c r="K984" s="27">
        <v>0</v>
      </c>
      <c r="L984" s="29" t="s">
        <v>2364</v>
      </c>
      <c r="M984" s="9" t="str" cm="1">
        <f t="array" ref="M984">_xlfn.LET(_xlpm.Major,I984,_xlpm.CleanMajor,TRIM(SUBSTITUTE(SUBSTITUTE(SUBSTITUTE(SUBSTITUTE(SUBSTITUTE(SUBSTITUTE(_xlpm.Major,"Indstrl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85" spans="1:13" ht="15.5" hidden="1" thickTop="1" x14ac:dyDescent="0.75">
      <c r="A985" s="33">
        <v>81969704</v>
      </c>
      <c r="B985" s="34" t="s">
        <v>123</v>
      </c>
      <c r="C985" s="34" t="s">
        <v>239</v>
      </c>
      <c r="D985" s="34" t="s">
        <v>2072</v>
      </c>
      <c r="E985" s="34" t="s">
        <v>14</v>
      </c>
      <c r="F985" s="35">
        <v>46085.715277777781</v>
      </c>
      <c r="G985" s="35">
        <v>46086.59375</v>
      </c>
      <c r="H985" s="34">
        <v>789167</v>
      </c>
      <c r="I985" s="34" t="s">
        <v>471</v>
      </c>
      <c r="J985" s="34" t="s">
        <v>20</v>
      </c>
      <c r="K985" s="34">
        <v>0</v>
      </c>
      <c r="L985" s="29" t="s">
        <v>2364</v>
      </c>
      <c r="M985" s="9" t="str" cm="1">
        <f t="array" ref="M985">_xlfn.LET(_xlpm.Major,I985,_xlpm.CleanMajor,TRIM(SUBSTITUTE(SUBSTITUTE(SUBSTITUTE(SUBSTITUTE(SUBSTITUTE(SUBSTITUTE(_xlpm.Major,"Indstrl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86" spans="1:13" ht="15.5" hidden="1" thickTop="1" x14ac:dyDescent="0.75">
      <c r="A986" s="31">
        <v>81970135</v>
      </c>
      <c r="B986" s="27" t="s">
        <v>2217</v>
      </c>
      <c r="C986" s="27" t="s">
        <v>2218</v>
      </c>
      <c r="D986" s="27" t="s">
        <v>2219</v>
      </c>
      <c r="E986" s="27" t="s">
        <v>14</v>
      </c>
      <c r="F986" s="32">
        <v>46085.739583333336</v>
      </c>
      <c r="G986" s="32">
        <v>46086.619444444441</v>
      </c>
      <c r="H986" s="27">
        <v>794093</v>
      </c>
      <c r="I986" s="27" t="s">
        <v>471</v>
      </c>
      <c r="J986" s="27" t="s">
        <v>32</v>
      </c>
      <c r="K986" s="27">
        <v>0</v>
      </c>
      <c r="L986" s="29" t="s">
        <v>2364</v>
      </c>
      <c r="M986" s="9" t="str" cm="1">
        <f t="array" ref="M986">_xlfn.LET(_xlpm.Major,I986,_xlpm.CleanMajor,TRIM(SUBSTITUTE(SUBSTITUTE(SUBSTITUTE(SUBSTITUTE(SUBSTITUTE(SUBSTITUTE(_xlpm.Major,"Indstrl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87" spans="1:13" ht="15.5" hidden="1" thickTop="1" x14ac:dyDescent="0.75">
      <c r="A987" s="33">
        <v>81971051</v>
      </c>
      <c r="B987" s="34" t="s">
        <v>1886</v>
      </c>
      <c r="C987" s="34" t="s">
        <v>1530</v>
      </c>
      <c r="D987" s="34" t="s">
        <v>2220</v>
      </c>
      <c r="E987" s="34" t="s">
        <v>14</v>
      </c>
      <c r="F987" s="35">
        <v>46085.802777777775</v>
      </c>
      <c r="G987" s="35">
        <v>46086.647916666669</v>
      </c>
      <c r="H987" s="34">
        <v>773665</v>
      </c>
      <c r="I987" s="34" t="s">
        <v>471</v>
      </c>
      <c r="J987" s="34" t="s">
        <v>32</v>
      </c>
      <c r="K987" s="34">
        <v>0</v>
      </c>
      <c r="L987" s="29" t="s">
        <v>2364</v>
      </c>
      <c r="M987" s="9" t="str" cm="1">
        <f t="array" ref="M987">_xlfn.LET(_xlpm.Major,I987,_xlpm.CleanMajor,TRIM(SUBSTITUTE(SUBSTITUTE(SUBSTITUTE(SUBSTITUTE(SUBSTITUTE(SUBSTITUTE(_xlpm.Major,"Indstrl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88" spans="1:13" ht="15.5" hidden="1" thickTop="1" x14ac:dyDescent="0.75">
      <c r="A988" s="31">
        <v>81971054</v>
      </c>
      <c r="B988" s="27" t="s">
        <v>708</v>
      </c>
      <c r="C988" s="27" t="s">
        <v>2221</v>
      </c>
      <c r="D988" s="27" t="s">
        <v>2222</v>
      </c>
      <c r="E988" s="27" t="s">
        <v>14</v>
      </c>
      <c r="F988" s="32">
        <v>46085.802777777775</v>
      </c>
      <c r="G988" s="32">
        <v>46086.65</v>
      </c>
      <c r="H988" s="27">
        <v>774032</v>
      </c>
      <c r="I988" s="27" t="s">
        <v>471</v>
      </c>
      <c r="J988" s="27" t="s">
        <v>20</v>
      </c>
      <c r="K988" s="27">
        <v>0</v>
      </c>
      <c r="L988" s="29" t="s">
        <v>2364</v>
      </c>
      <c r="M988" s="9" t="str" cm="1">
        <f t="array" ref="M988">_xlfn.LET(_xlpm.Major,I988,_xlpm.CleanMajor,TRIM(SUBSTITUTE(SUBSTITUTE(SUBSTITUTE(SUBSTITUTE(SUBSTITUTE(SUBSTITUTE(_xlpm.Major,"Indstrl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89" spans="1:13" ht="15.5" hidden="1" thickTop="1" x14ac:dyDescent="0.75">
      <c r="A989" s="33">
        <v>81971061</v>
      </c>
      <c r="B989" s="34" t="s">
        <v>484</v>
      </c>
      <c r="C989" s="34" t="s">
        <v>2223</v>
      </c>
      <c r="D989" s="34" t="s">
        <v>2224</v>
      </c>
      <c r="E989" s="34" t="s">
        <v>14</v>
      </c>
      <c r="F989" s="35">
        <v>46085.803472222222</v>
      </c>
      <c r="G989" s="35">
        <v>46086.65</v>
      </c>
      <c r="H989" s="34">
        <v>777018</v>
      </c>
      <c r="I989" s="34" t="s">
        <v>471</v>
      </c>
      <c r="J989" s="34" t="s">
        <v>20</v>
      </c>
      <c r="K989" s="34">
        <v>0</v>
      </c>
      <c r="L989" s="29" t="s">
        <v>2364</v>
      </c>
      <c r="M989" s="9" t="str" cm="1">
        <f t="array" ref="M989">_xlfn.LET(_xlpm.Major,I989,_xlpm.CleanMajor,TRIM(SUBSTITUTE(SUBSTITUTE(SUBSTITUTE(SUBSTITUTE(SUBSTITUTE(SUBSTITUTE(_xlpm.Major,"Indstrl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90" spans="1:13" ht="15.5" hidden="1" thickTop="1" x14ac:dyDescent="0.75">
      <c r="A990" s="31">
        <v>81972023</v>
      </c>
      <c r="B990" s="27" t="s">
        <v>2225</v>
      </c>
      <c r="C990" s="27" t="s">
        <v>2226</v>
      </c>
      <c r="D990" s="27" t="s">
        <v>2227</v>
      </c>
      <c r="E990" s="27" t="s">
        <v>14</v>
      </c>
      <c r="F990" s="32">
        <v>46085.902083333334</v>
      </c>
      <c r="G990" s="32">
        <v>46086.552083333336</v>
      </c>
      <c r="H990" s="27">
        <v>763389</v>
      </c>
      <c r="I990" s="27" t="s">
        <v>471</v>
      </c>
      <c r="J990" s="27" t="s">
        <v>32</v>
      </c>
      <c r="K990" s="27">
        <v>0</v>
      </c>
      <c r="L990" s="29" t="s">
        <v>2364</v>
      </c>
      <c r="M990" s="9" t="str" cm="1">
        <f t="array" ref="M990">_xlfn.LET(_xlpm.Major,I990,_xlpm.CleanMajor,TRIM(SUBSTITUTE(SUBSTITUTE(SUBSTITUTE(SUBSTITUTE(SUBSTITUTE(SUBSTITUTE(_xlpm.Major,"Indstrl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91" spans="1:13" ht="15.5" hidden="1" thickTop="1" x14ac:dyDescent="0.75">
      <c r="A991" s="33">
        <v>81972149</v>
      </c>
      <c r="B991" s="34" t="s">
        <v>2228</v>
      </c>
      <c r="C991" s="34" t="s">
        <v>2229</v>
      </c>
      <c r="D991" s="34" t="s">
        <v>2230</v>
      </c>
      <c r="E991" s="34" t="s">
        <v>14</v>
      </c>
      <c r="F991" s="35">
        <v>46085.921527777777</v>
      </c>
      <c r="G991" s="35">
        <v>46086.538888888892</v>
      </c>
      <c r="H991" s="34">
        <v>713370</v>
      </c>
      <c r="I991" s="34" t="s">
        <v>471</v>
      </c>
      <c r="J991" s="34" t="s">
        <v>40</v>
      </c>
      <c r="K991" s="34">
        <v>0</v>
      </c>
      <c r="L991" s="29" t="s">
        <v>2364</v>
      </c>
      <c r="M991" s="9" t="str" cm="1">
        <f t="array" ref="M991">_xlfn.LET(_xlpm.Major,I991,_xlpm.CleanMajor,TRIM(SUBSTITUTE(SUBSTITUTE(SUBSTITUTE(SUBSTITUTE(SUBSTITUTE(SUBSTITUTE(_xlpm.Major,"Indstrl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92" spans="1:13" ht="15.5" hidden="1" thickTop="1" x14ac:dyDescent="0.75">
      <c r="A992" s="31">
        <v>81972764</v>
      </c>
      <c r="B992" s="27" t="s">
        <v>2231</v>
      </c>
      <c r="C992" s="27" t="s">
        <v>2232</v>
      </c>
      <c r="D992" s="27" t="s">
        <v>2233</v>
      </c>
      <c r="E992" s="27" t="s">
        <v>14</v>
      </c>
      <c r="F992" s="32">
        <v>46086.14166666667</v>
      </c>
      <c r="G992" s="32">
        <v>46086.54791666667</v>
      </c>
      <c r="H992" s="27">
        <v>749638</v>
      </c>
      <c r="I992" s="27" t="s">
        <v>471</v>
      </c>
      <c r="J992" s="27" t="s">
        <v>40</v>
      </c>
      <c r="K992" s="27">
        <v>0</v>
      </c>
      <c r="L992" s="29" t="s">
        <v>2364</v>
      </c>
      <c r="M992" s="9" t="str" cm="1">
        <f t="array" ref="M992">_xlfn.LET(_xlpm.Major,I992,_xlpm.CleanMajor,TRIM(SUBSTITUTE(SUBSTITUTE(SUBSTITUTE(SUBSTITUTE(SUBSTITUTE(SUBSTITUTE(_xlpm.Major,"Indstrl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93" spans="1:13" ht="15.5" hidden="1" thickTop="1" x14ac:dyDescent="0.75">
      <c r="A993" s="33">
        <v>81973915</v>
      </c>
      <c r="B993" s="34" t="s">
        <v>2234</v>
      </c>
      <c r="C993" s="34" t="s">
        <v>1819</v>
      </c>
      <c r="D993" s="34" t="s">
        <v>2235</v>
      </c>
      <c r="E993" s="34" t="s">
        <v>14</v>
      </c>
      <c r="F993" s="35">
        <v>46086.268750000003</v>
      </c>
      <c r="G993" s="35">
        <v>46086.624305555553</v>
      </c>
      <c r="H993" s="34">
        <v>780330</v>
      </c>
      <c r="I993" s="34" t="s">
        <v>471</v>
      </c>
      <c r="J993" s="34" t="s">
        <v>20</v>
      </c>
      <c r="K993" s="34">
        <v>0</v>
      </c>
      <c r="L993" s="29" t="s">
        <v>2364</v>
      </c>
      <c r="M993" s="9" t="str" cm="1">
        <f t="array" ref="M993">_xlfn.LET(_xlpm.Major,I993,_xlpm.CleanMajor,TRIM(SUBSTITUTE(SUBSTITUTE(SUBSTITUTE(SUBSTITUTE(SUBSTITUTE(SUBSTITUTE(_xlpm.Major,"Indstrl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94" spans="1:13" ht="15.5" hidden="1" thickTop="1" x14ac:dyDescent="0.75">
      <c r="A994" s="31">
        <v>81977517</v>
      </c>
      <c r="B994" s="27" t="s">
        <v>2236</v>
      </c>
      <c r="C994" s="27" t="s">
        <v>2237</v>
      </c>
      <c r="D994" s="27" t="s">
        <v>2238</v>
      </c>
      <c r="E994" s="27" t="s">
        <v>14</v>
      </c>
      <c r="F994" s="32">
        <v>46086.361111111109</v>
      </c>
      <c r="G994" s="32">
        <v>46086.621527777781</v>
      </c>
      <c r="H994" s="27">
        <v>771331</v>
      </c>
      <c r="I994" s="27" t="s">
        <v>471</v>
      </c>
      <c r="J994" s="27" t="s">
        <v>32</v>
      </c>
      <c r="K994" s="27">
        <v>0</v>
      </c>
      <c r="L994" s="29" t="s">
        <v>2364</v>
      </c>
      <c r="M994" s="9" t="str" cm="1">
        <f t="array" ref="M994">_xlfn.LET(_xlpm.Major,I994,_xlpm.CleanMajor,TRIM(SUBSTITUTE(SUBSTITUTE(SUBSTITUTE(SUBSTITUTE(SUBSTITUTE(SUBSTITUTE(_xlpm.Major,"Indstrl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95" spans="1:13" ht="15.5" hidden="1" thickTop="1" x14ac:dyDescent="0.75">
      <c r="A995" s="33">
        <v>81977775</v>
      </c>
      <c r="B995" s="34" t="s">
        <v>2239</v>
      </c>
      <c r="C995" s="34" t="s">
        <v>2240</v>
      </c>
      <c r="D995" s="34" t="s">
        <v>2241</v>
      </c>
      <c r="E995" s="34" t="s">
        <v>14</v>
      </c>
      <c r="F995" s="35">
        <v>46086.367361111108</v>
      </c>
      <c r="G995" s="35">
        <v>46086.583333333336</v>
      </c>
      <c r="H995" s="34">
        <v>790773</v>
      </c>
      <c r="I995" s="34" t="s">
        <v>471</v>
      </c>
      <c r="J995" s="34" t="s">
        <v>32</v>
      </c>
      <c r="K995" s="34">
        <v>0</v>
      </c>
      <c r="L995" s="29" t="s">
        <v>2364</v>
      </c>
      <c r="M995" s="9" t="str" cm="1">
        <f t="array" ref="M995">_xlfn.LET(_xlpm.Major,I995,_xlpm.CleanMajor,TRIM(SUBSTITUTE(SUBSTITUTE(SUBSTITUTE(SUBSTITUTE(SUBSTITUTE(SUBSTITUTE(_xlpm.Major,"Indstrl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96" spans="1:13" ht="15.5" hidden="1" thickTop="1" x14ac:dyDescent="0.75">
      <c r="A996" s="31">
        <v>81979960</v>
      </c>
      <c r="B996" s="27" t="s">
        <v>2242</v>
      </c>
      <c r="C996" s="27" t="s">
        <v>2243</v>
      </c>
      <c r="D996" s="27" t="s">
        <v>2244</v>
      </c>
      <c r="E996" s="27" t="s">
        <v>14</v>
      </c>
      <c r="F996" s="32">
        <v>46086.398611111108</v>
      </c>
      <c r="G996" s="32">
        <v>46086.526388888888</v>
      </c>
      <c r="H996" s="27">
        <v>735084</v>
      </c>
      <c r="I996" s="27" t="s">
        <v>471</v>
      </c>
      <c r="J996" s="27" t="s">
        <v>40</v>
      </c>
      <c r="K996" s="27">
        <v>0</v>
      </c>
      <c r="L996" s="29" t="s">
        <v>2364</v>
      </c>
      <c r="M996" s="9" t="str" cm="1">
        <f t="array" ref="M996">_xlfn.LET(_xlpm.Major,I996,_xlpm.CleanMajor,TRIM(SUBSTITUTE(SUBSTITUTE(SUBSTITUTE(SUBSTITUTE(SUBSTITUTE(SUBSTITUTE(_xlpm.Major,"Indstrl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97" spans="1:13" ht="15.5" hidden="1" thickTop="1" x14ac:dyDescent="0.75">
      <c r="A997" s="33">
        <v>81985565</v>
      </c>
      <c r="B997" s="34" t="s">
        <v>967</v>
      </c>
      <c r="C997" s="34" t="s">
        <v>2245</v>
      </c>
      <c r="D997" s="34" t="s">
        <v>2246</v>
      </c>
      <c r="E997" s="34" t="s">
        <v>14</v>
      </c>
      <c r="F997" s="35">
        <v>46086.484027777777</v>
      </c>
      <c r="G997" s="35">
        <v>46086.538888888892</v>
      </c>
      <c r="H997" s="34">
        <v>735040</v>
      </c>
      <c r="I997" s="34" t="s">
        <v>471</v>
      </c>
      <c r="J997" s="34" t="s">
        <v>40</v>
      </c>
      <c r="K997" s="34">
        <v>0</v>
      </c>
      <c r="L997" s="29" t="s">
        <v>2364</v>
      </c>
      <c r="M997" s="9" t="str" cm="1">
        <f t="array" ref="M997">_xlfn.LET(_xlpm.Major,I997,_xlpm.CleanMajor,TRIM(SUBSTITUTE(SUBSTITUTE(SUBSTITUTE(SUBSTITUTE(SUBSTITUTE(SUBSTITUTE(_xlpm.Major,"Indstrl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98" spans="1:13" ht="15.5" hidden="1" thickTop="1" x14ac:dyDescent="0.75">
      <c r="A998" s="31">
        <v>81988989</v>
      </c>
      <c r="B998" s="27" t="s">
        <v>826</v>
      </c>
      <c r="C998" s="27" t="s">
        <v>2247</v>
      </c>
      <c r="D998" s="27" t="s">
        <v>2248</v>
      </c>
      <c r="E998" s="27" t="s">
        <v>14</v>
      </c>
      <c r="F998" s="32"/>
      <c r="G998" s="32">
        <v>46086.542361111111</v>
      </c>
      <c r="H998" s="27">
        <v>752465</v>
      </c>
      <c r="I998" s="27" t="s">
        <v>471</v>
      </c>
      <c r="J998" s="27" t="s">
        <v>40</v>
      </c>
      <c r="K998" s="27">
        <v>0</v>
      </c>
      <c r="L998" s="29" t="s">
        <v>2364</v>
      </c>
      <c r="M998" s="9" t="str" cm="1">
        <f t="array" ref="M998">_xlfn.LET(_xlpm.Major,I998,_xlpm.CleanMajor,TRIM(SUBSTITUTE(SUBSTITUTE(SUBSTITUTE(SUBSTITUTE(SUBSTITUTE(SUBSTITUTE(_xlpm.Major,"Indstrl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999" spans="1:13" ht="15.5" hidden="1" thickTop="1" x14ac:dyDescent="0.75">
      <c r="A999" s="33">
        <v>81989011</v>
      </c>
      <c r="B999" s="34" t="s">
        <v>2249</v>
      </c>
      <c r="C999" s="34" t="s">
        <v>2250</v>
      </c>
      <c r="D999" s="34" t="s">
        <v>2251</v>
      </c>
      <c r="E999" s="34" t="s">
        <v>14</v>
      </c>
      <c r="F999" s="35"/>
      <c r="G999" s="35">
        <v>46086.542361111111</v>
      </c>
      <c r="H999" s="34">
        <v>740541</v>
      </c>
      <c r="I999" s="34" t="s">
        <v>471</v>
      </c>
      <c r="J999" s="34" t="s">
        <v>40</v>
      </c>
      <c r="K999" s="34">
        <v>0</v>
      </c>
      <c r="L999" s="29" t="s">
        <v>2364</v>
      </c>
      <c r="M999" s="9" t="str" cm="1">
        <f t="array" ref="M999">_xlfn.LET(_xlpm.Major,I999,_xlpm.CleanMajor,TRIM(SUBSTITUTE(SUBSTITUTE(SUBSTITUTE(SUBSTITUTE(SUBSTITUTE(SUBSTITUTE(_xlpm.Major,"Indstrl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00" spans="1:13" ht="15.5" hidden="1" thickTop="1" x14ac:dyDescent="0.75">
      <c r="A1000" s="31">
        <v>81989018</v>
      </c>
      <c r="B1000" s="27" t="s">
        <v>2252</v>
      </c>
      <c r="C1000" s="27" t="s">
        <v>2253</v>
      </c>
      <c r="D1000" s="27" t="s">
        <v>2254</v>
      </c>
      <c r="E1000" s="27" t="s">
        <v>14</v>
      </c>
      <c r="F1000" s="32"/>
      <c r="G1000" s="32">
        <v>46086.542361111111</v>
      </c>
      <c r="H1000" s="27">
        <v>708845</v>
      </c>
      <c r="I1000" s="27" t="s">
        <v>471</v>
      </c>
      <c r="J1000" s="27" t="s">
        <v>40</v>
      </c>
      <c r="K1000" s="27">
        <v>0</v>
      </c>
      <c r="L1000" s="29" t="s">
        <v>2364</v>
      </c>
      <c r="M1000" s="9" t="str" cm="1">
        <f t="array" ref="M1000">_xlfn.LET(_xlpm.Major,I1000,_xlpm.CleanMajor,TRIM(SUBSTITUTE(SUBSTITUTE(SUBSTITUTE(SUBSTITUTE(SUBSTITUTE(SUBSTITUTE(_xlpm.Major,"Indstrl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01" spans="1:13" ht="15.5" hidden="1" thickTop="1" x14ac:dyDescent="0.75">
      <c r="A1001" s="33">
        <v>81989026</v>
      </c>
      <c r="B1001" s="34" t="s">
        <v>2255</v>
      </c>
      <c r="C1001" s="34" t="s">
        <v>602</v>
      </c>
      <c r="D1001" s="34" t="s">
        <v>2256</v>
      </c>
      <c r="E1001" s="34" t="s">
        <v>14</v>
      </c>
      <c r="F1001" s="35"/>
      <c r="G1001" s="35">
        <v>46086.543055555558</v>
      </c>
      <c r="H1001" s="34">
        <v>757483</v>
      </c>
      <c r="I1001" s="34" t="s">
        <v>471</v>
      </c>
      <c r="J1001" s="34" t="s">
        <v>40</v>
      </c>
      <c r="K1001" s="34">
        <v>0</v>
      </c>
      <c r="L1001" s="29" t="s">
        <v>2364</v>
      </c>
      <c r="M1001" s="9" t="str" cm="1">
        <f t="array" ref="M1001">_xlfn.LET(_xlpm.Major,I1001,_xlpm.CleanMajor,TRIM(SUBSTITUTE(SUBSTITUTE(SUBSTITUTE(SUBSTITUTE(SUBSTITUTE(SUBSTITUTE(_xlpm.Major,"Indstrl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02" spans="1:13" ht="15.5" hidden="1" thickTop="1" x14ac:dyDescent="0.75">
      <c r="A1002" s="31">
        <v>81989132</v>
      </c>
      <c r="B1002" s="27" t="s">
        <v>2257</v>
      </c>
      <c r="C1002" s="27" t="s">
        <v>2258</v>
      </c>
      <c r="D1002" s="27" t="s">
        <v>2259</v>
      </c>
      <c r="E1002" s="27" t="s">
        <v>14</v>
      </c>
      <c r="F1002" s="32"/>
      <c r="G1002" s="32">
        <v>46086.545138888891</v>
      </c>
      <c r="H1002" s="27">
        <v>750140</v>
      </c>
      <c r="I1002" s="27" t="s">
        <v>471</v>
      </c>
      <c r="J1002" s="27" t="s">
        <v>40</v>
      </c>
      <c r="K1002" s="27">
        <v>0</v>
      </c>
      <c r="L1002" s="29" t="s">
        <v>2364</v>
      </c>
      <c r="M1002" s="9" t="str" cm="1">
        <f t="array" ref="M1002">_xlfn.LET(_xlpm.Major,I1002,_xlpm.CleanMajor,TRIM(SUBSTITUTE(SUBSTITUTE(SUBSTITUTE(SUBSTITUTE(SUBSTITUTE(SUBSTITUTE(_xlpm.Major,"Indstrl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03" spans="1:13" ht="15.5" hidden="1" thickTop="1" x14ac:dyDescent="0.75">
      <c r="A1003" s="33">
        <v>81989135</v>
      </c>
      <c r="B1003" s="34" t="s">
        <v>1544</v>
      </c>
      <c r="C1003" s="34" t="s">
        <v>1545</v>
      </c>
      <c r="D1003" s="34" t="s">
        <v>1546</v>
      </c>
      <c r="E1003" s="34" t="s">
        <v>14</v>
      </c>
      <c r="F1003" s="35"/>
      <c r="G1003" s="35">
        <v>46086.545138888891</v>
      </c>
      <c r="H1003" s="34">
        <v>740280</v>
      </c>
      <c r="I1003" s="34" t="s">
        <v>471</v>
      </c>
      <c r="J1003" s="34" t="s">
        <v>40</v>
      </c>
      <c r="K1003" s="34">
        <v>0</v>
      </c>
      <c r="L1003" s="29" t="s">
        <v>2364</v>
      </c>
      <c r="M1003" s="9" t="str" cm="1">
        <f t="array" ref="M1003">_xlfn.LET(_xlpm.Major,I1003,_xlpm.CleanMajor,TRIM(SUBSTITUTE(SUBSTITUTE(SUBSTITUTE(SUBSTITUTE(SUBSTITUTE(SUBSTITUTE(_xlpm.Major,"Indstrl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04" spans="1:13" ht="15.5" hidden="1" thickTop="1" x14ac:dyDescent="0.75">
      <c r="A1004" s="31">
        <v>81989199</v>
      </c>
      <c r="B1004" s="27" t="s">
        <v>2260</v>
      </c>
      <c r="C1004" s="27" t="s">
        <v>2261</v>
      </c>
      <c r="D1004" s="27" t="s">
        <v>2262</v>
      </c>
      <c r="E1004" s="27" t="s">
        <v>14</v>
      </c>
      <c r="F1004" s="32"/>
      <c r="G1004" s="32">
        <v>46086.54583333333</v>
      </c>
      <c r="H1004" s="27">
        <v>735312</v>
      </c>
      <c r="I1004" s="27" t="s">
        <v>471</v>
      </c>
      <c r="J1004" s="27" t="s">
        <v>40</v>
      </c>
      <c r="K1004" s="27">
        <v>0</v>
      </c>
      <c r="L1004" s="29" t="s">
        <v>2364</v>
      </c>
      <c r="M1004" s="9" t="str" cm="1">
        <f t="array" ref="M1004">_xlfn.LET(_xlpm.Major,I1004,_xlpm.CleanMajor,TRIM(SUBSTITUTE(SUBSTITUTE(SUBSTITUTE(SUBSTITUTE(SUBSTITUTE(SUBSTITUTE(_xlpm.Major,"Indstrl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05" spans="1:13" ht="15.5" hidden="1" thickTop="1" x14ac:dyDescent="0.75">
      <c r="A1005" s="33">
        <v>81989277</v>
      </c>
      <c r="B1005" s="34" t="s">
        <v>417</v>
      </c>
      <c r="C1005" s="34" t="s">
        <v>2263</v>
      </c>
      <c r="D1005" s="34" t="s">
        <v>2264</v>
      </c>
      <c r="E1005" s="34" t="s">
        <v>14</v>
      </c>
      <c r="F1005" s="35"/>
      <c r="G1005" s="35">
        <v>46086.546527777777</v>
      </c>
      <c r="H1005" s="34">
        <v>726216</v>
      </c>
      <c r="I1005" s="34" t="s">
        <v>471</v>
      </c>
      <c r="J1005" s="34" t="s">
        <v>40</v>
      </c>
      <c r="K1005" s="34">
        <v>0</v>
      </c>
      <c r="L1005" s="29" t="s">
        <v>2364</v>
      </c>
      <c r="M1005" s="9" t="str" cm="1">
        <f t="array" ref="M1005">_xlfn.LET(_xlpm.Major,I1005,_xlpm.CleanMajor,TRIM(SUBSTITUTE(SUBSTITUTE(SUBSTITUTE(SUBSTITUTE(SUBSTITUTE(SUBSTITUTE(_xlpm.Major,"Indstrl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06" spans="1:13" ht="15.5" hidden="1" thickTop="1" x14ac:dyDescent="0.75">
      <c r="A1006" s="31">
        <v>81989347</v>
      </c>
      <c r="B1006" s="27" t="s">
        <v>1547</v>
      </c>
      <c r="C1006" s="27" t="s">
        <v>1548</v>
      </c>
      <c r="D1006" s="27" t="s">
        <v>1549</v>
      </c>
      <c r="E1006" s="27" t="s">
        <v>14</v>
      </c>
      <c r="F1006" s="32"/>
      <c r="G1006" s="32">
        <v>46086.54791666667</v>
      </c>
      <c r="H1006" s="27">
        <v>741216</v>
      </c>
      <c r="I1006" s="27" t="s">
        <v>471</v>
      </c>
      <c r="J1006" s="27" t="s">
        <v>40</v>
      </c>
      <c r="K1006" s="27">
        <v>0</v>
      </c>
      <c r="L1006" s="29" t="s">
        <v>2364</v>
      </c>
      <c r="M1006" s="9" t="str" cm="1">
        <f t="array" ref="M1006">_xlfn.LET(_xlpm.Major,I1006,_xlpm.CleanMajor,TRIM(SUBSTITUTE(SUBSTITUTE(SUBSTITUTE(SUBSTITUTE(SUBSTITUTE(SUBSTITUTE(_xlpm.Major,"Indstrl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07" spans="1:13" ht="15.5" hidden="1" thickTop="1" x14ac:dyDescent="0.75">
      <c r="A1007" s="33">
        <v>81989394</v>
      </c>
      <c r="B1007" s="34" t="s">
        <v>2165</v>
      </c>
      <c r="C1007" s="34" t="s">
        <v>2134</v>
      </c>
      <c r="D1007" s="34" t="s">
        <v>2265</v>
      </c>
      <c r="E1007" s="34" t="s">
        <v>14</v>
      </c>
      <c r="F1007" s="35"/>
      <c r="G1007" s="35">
        <v>46086.54791666667</v>
      </c>
      <c r="H1007" s="34" t="s">
        <v>2265</v>
      </c>
      <c r="I1007" s="34" t="s">
        <v>1482</v>
      </c>
      <c r="J1007" s="34"/>
      <c r="K1007" s="34">
        <v>0</v>
      </c>
      <c r="L1007" s="29" t="s">
        <v>2364</v>
      </c>
      <c r="M1007" s="9" t="str" cm="1">
        <f t="array" ref="M1007">_xlfn.LET(_xlpm.Major,I1007,_xlpm.CleanMajor,TRIM(SUBSTITUTE(SUBSTITUTE(SUBSTITUTE(SUBSTITUTE(SUBSTITUTE(SUBSTITUTE(_xlpm.Major,"Indstrl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08" spans="1:13" ht="15.5" hidden="1" thickTop="1" x14ac:dyDescent="0.75">
      <c r="A1008" s="31">
        <v>81989449</v>
      </c>
      <c r="B1008" s="27" t="s">
        <v>2266</v>
      </c>
      <c r="C1008" s="27" t="s">
        <v>2267</v>
      </c>
      <c r="D1008" s="27" t="s">
        <v>2268</v>
      </c>
      <c r="E1008" s="27" t="s">
        <v>14</v>
      </c>
      <c r="F1008" s="32"/>
      <c r="G1008" s="32">
        <v>46086.549305555556</v>
      </c>
      <c r="H1008" s="27">
        <v>748192</v>
      </c>
      <c r="I1008" s="27" t="s">
        <v>471</v>
      </c>
      <c r="J1008" s="27" t="s">
        <v>40</v>
      </c>
      <c r="K1008" s="27">
        <v>0</v>
      </c>
      <c r="L1008" s="29" t="s">
        <v>2364</v>
      </c>
      <c r="M1008" s="9" t="str" cm="1">
        <f t="array" ref="M1008">_xlfn.LET(_xlpm.Major,I1008,_xlpm.CleanMajor,TRIM(SUBSTITUTE(SUBSTITUTE(SUBSTITUTE(SUBSTITUTE(SUBSTITUTE(SUBSTITUTE(_xlpm.Major,"Indstrl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09" spans="1:13" ht="15.5" hidden="1" thickTop="1" x14ac:dyDescent="0.75">
      <c r="A1009" s="33">
        <v>81989643</v>
      </c>
      <c r="B1009" s="34" t="s">
        <v>259</v>
      </c>
      <c r="C1009" s="34" t="s">
        <v>2269</v>
      </c>
      <c r="D1009" s="34" t="s">
        <v>2270</v>
      </c>
      <c r="E1009" s="34" t="s">
        <v>14</v>
      </c>
      <c r="F1009" s="35"/>
      <c r="G1009" s="35">
        <v>46086.553472222222</v>
      </c>
      <c r="H1009" s="34">
        <v>748181</v>
      </c>
      <c r="I1009" s="34" t="s">
        <v>471</v>
      </c>
      <c r="J1009" s="34" t="s">
        <v>40</v>
      </c>
      <c r="K1009" s="34">
        <v>0</v>
      </c>
      <c r="L1009" s="29" t="s">
        <v>2364</v>
      </c>
      <c r="M1009" s="9" t="str" cm="1">
        <f t="array" ref="M1009">_xlfn.LET(_xlpm.Major,I1009,_xlpm.CleanMajor,TRIM(SUBSTITUTE(SUBSTITUTE(SUBSTITUTE(SUBSTITUTE(SUBSTITUTE(SUBSTITUTE(_xlpm.Major,"Indstrl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10" spans="1:13" ht="15.5" hidden="1" thickTop="1" x14ac:dyDescent="0.75">
      <c r="A1010" s="31">
        <v>81989694</v>
      </c>
      <c r="B1010" s="27" t="s">
        <v>1120</v>
      </c>
      <c r="C1010" s="27" t="s">
        <v>1525</v>
      </c>
      <c r="D1010" s="27" t="s">
        <v>2271</v>
      </c>
      <c r="E1010" s="27" t="s">
        <v>14</v>
      </c>
      <c r="F1010" s="32"/>
      <c r="G1010" s="32">
        <v>46086.554166666669</v>
      </c>
      <c r="H1010" s="27">
        <v>759525</v>
      </c>
      <c r="I1010" s="27" t="s">
        <v>471</v>
      </c>
      <c r="J1010" s="27" t="s">
        <v>32</v>
      </c>
      <c r="K1010" s="27">
        <v>0</v>
      </c>
      <c r="L1010" s="29" t="s">
        <v>2364</v>
      </c>
      <c r="M1010" s="9" t="str" cm="1">
        <f t="array" ref="M1010">_xlfn.LET(_xlpm.Major,I1010,_xlpm.CleanMajor,TRIM(SUBSTITUTE(SUBSTITUTE(SUBSTITUTE(SUBSTITUTE(SUBSTITUTE(SUBSTITUTE(_xlpm.Major,"Indstrl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11" spans="1:13" ht="15.5" hidden="1" thickTop="1" x14ac:dyDescent="0.75">
      <c r="A1011" s="33">
        <v>81989702</v>
      </c>
      <c r="B1011" s="34" t="s">
        <v>2272</v>
      </c>
      <c r="C1011" s="34" t="s">
        <v>2273</v>
      </c>
      <c r="D1011" s="34" t="s">
        <v>2274</v>
      </c>
      <c r="E1011" s="34" t="s">
        <v>14</v>
      </c>
      <c r="F1011" s="35"/>
      <c r="G1011" s="35">
        <v>46086.554166666669</v>
      </c>
      <c r="H1011" s="34">
        <v>768904</v>
      </c>
      <c r="I1011" s="34" t="s">
        <v>471</v>
      </c>
      <c r="J1011" s="34" t="s">
        <v>32</v>
      </c>
      <c r="K1011" s="34">
        <v>0</v>
      </c>
      <c r="L1011" s="29" t="s">
        <v>2364</v>
      </c>
      <c r="M1011" s="9" t="str" cm="1">
        <f t="array" ref="M1011">_xlfn.LET(_xlpm.Major,I1011,_xlpm.CleanMajor,TRIM(SUBSTITUTE(SUBSTITUTE(SUBSTITUTE(SUBSTITUTE(SUBSTITUTE(SUBSTITUTE(_xlpm.Major,"Indstrl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12" spans="1:13" ht="15.5" hidden="1" thickTop="1" x14ac:dyDescent="0.75">
      <c r="A1012" s="31">
        <v>81989708</v>
      </c>
      <c r="B1012" s="27" t="s">
        <v>2275</v>
      </c>
      <c r="C1012" s="27" t="s">
        <v>2276</v>
      </c>
      <c r="D1012" s="27" t="s">
        <v>2277</v>
      </c>
      <c r="E1012" s="27" t="s">
        <v>14</v>
      </c>
      <c r="F1012" s="32"/>
      <c r="G1012" s="32">
        <v>46086.554166666669</v>
      </c>
      <c r="H1012" s="27">
        <v>765252</v>
      </c>
      <c r="I1012" s="27" t="s">
        <v>471</v>
      </c>
      <c r="J1012" s="27" t="s">
        <v>32</v>
      </c>
      <c r="K1012" s="27">
        <v>0</v>
      </c>
      <c r="L1012" s="29" t="s">
        <v>2364</v>
      </c>
      <c r="M1012" s="9" t="str" cm="1">
        <f t="array" ref="M1012">_xlfn.LET(_xlpm.Major,I1012,_xlpm.CleanMajor,TRIM(SUBSTITUTE(SUBSTITUTE(SUBSTITUTE(SUBSTITUTE(SUBSTITUTE(SUBSTITUTE(_xlpm.Major,"Indstrl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13" spans="1:13" ht="15.5" hidden="1" thickTop="1" x14ac:dyDescent="0.75">
      <c r="A1013" s="33">
        <v>81989762</v>
      </c>
      <c r="B1013" s="34" t="s">
        <v>708</v>
      </c>
      <c r="C1013" s="34" t="s">
        <v>2278</v>
      </c>
      <c r="D1013" s="34" t="s">
        <v>2279</v>
      </c>
      <c r="E1013" s="34" t="s">
        <v>14</v>
      </c>
      <c r="F1013" s="35"/>
      <c r="G1013" s="35">
        <v>46086.555555555555</v>
      </c>
      <c r="H1013" s="34">
        <v>723022</v>
      </c>
      <c r="I1013" s="34" t="s">
        <v>471</v>
      </c>
      <c r="J1013" s="34" t="s">
        <v>40</v>
      </c>
      <c r="K1013" s="34">
        <v>0</v>
      </c>
      <c r="L1013" s="29" t="s">
        <v>2364</v>
      </c>
      <c r="M1013" s="9" t="str" cm="1">
        <f t="array" ref="M1013">_xlfn.LET(_xlpm.Major,I1013,_xlpm.CleanMajor,TRIM(SUBSTITUTE(SUBSTITUTE(SUBSTITUTE(SUBSTITUTE(SUBSTITUTE(SUBSTITUTE(_xlpm.Major,"Indstrl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14" spans="1:13" ht="15.5" hidden="1" thickTop="1" x14ac:dyDescent="0.75">
      <c r="A1014" s="31">
        <v>81989777</v>
      </c>
      <c r="B1014" s="27" t="s">
        <v>449</v>
      </c>
      <c r="C1014" s="27" t="s">
        <v>75</v>
      </c>
      <c r="D1014" s="27" t="s">
        <v>2280</v>
      </c>
      <c r="E1014" s="27" t="s">
        <v>14</v>
      </c>
      <c r="F1014" s="32"/>
      <c r="G1014" s="32">
        <v>46086.556250000001</v>
      </c>
      <c r="H1014" s="27">
        <v>763788</v>
      </c>
      <c r="I1014" s="27" t="s">
        <v>471</v>
      </c>
      <c r="J1014" s="27" t="s">
        <v>32</v>
      </c>
      <c r="K1014" s="27">
        <v>0</v>
      </c>
      <c r="L1014" s="29" t="s">
        <v>2364</v>
      </c>
      <c r="M1014" s="9" t="str" cm="1">
        <f t="array" ref="M1014">_xlfn.LET(_xlpm.Major,I1014,_xlpm.CleanMajor,TRIM(SUBSTITUTE(SUBSTITUTE(SUBSTITUTE(SUBSTITUTE(SUBSTITUTE(SUBSTITUTE(_xlpm.Major,"Indstrl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15" spans="1:13" ht="15.5" hidden="1" thickTop="1" x14ac:dyDescent="0.75">
      <c r="A1015" s="33">
        <v>81989801</v>
      </c>
      <c r="B1015" s="34" t="s">
        <v>2281</v>
      </c>
      <c r="C1015" s="34" t="s">
        <v>2282</v>
      </c>
      <c r="D1015" s="34" t="s">
        <v>2283</v>
      </c>
      <c r="E1015" s="34" t="s">
        <v>14</v>
      </c>
      <c r="F1015" s="35"/>
      <c r="G1015" s="35">
        <v>46086.556944444441</v>
      </c>
      <c r="H1015" s="34">
        <v>743426</v>
      </c>
      <c r="I1015" s="34" t="s">
        <v>471</v>
      </c>
      <c r="J1015" s="34" t="s">
        <v>40</v>
      </c>
      <c r="K1015" s="34">
        <v>0</v>
      </c>
      <c r="L1015" s="29" t="s">
        <v>2364</v>
      </c>
      <c r="M1015" s="9" t="str" cm="1">
        <f t="array" ref="M1015">_xlfn.LET(_xlpm.Major,I1015,_xlpm.CleanMajor,TRIM(SUBSTITUTE(SUBSTITUTE(SUBSTITUTE(SUBSTITUTE(SUBSTITUTE(SUBSTITUTE(_xlpm.Major,"Indstrl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16" spans="1:13" ht="15.5" hidden="1" thickTop="1" x14ac:dyDescent="0.75">
      <c r="A1016" s="31">
        <v>81989814</v>
      </c>
      <c r="B1016" s="27" t="s">
        <v>2284</v>
      </c>
      <c r="C1016" s="27" t="s">
        <v>507</v>
      </c>
      <c r="D1016" s="27" t="s">
        <v>2285</v>
      </c>
      <c r="E1016" s="27" t="s">
        <v>14</v>
      </c>
      <c r="F1016" s="32"/>
      <c r="G1016" s="32">
        <v>46086.556944444441</v>
      </c>
      <c r="H1016" s="27">
        <v>810644</v>
      </c>
      <c r="I1016" s="27" t="s">
        <v>774</v>
      </c>
      <c r="J1016" s="27" t="s">
        <v>20</v>
      </c>
      <c r="K1016" s="27">
        <v>0</v>
      </c>
      <c r="L1016" s="29" t="s">
        <v>2364</v>
      </c>
      <c r="M1016" s="9" t="str" cm="1">
        <f t="array" ref="M1016">_xlfn.LET(_xlpm.Major,I1016,_xlpm.CleanMajor,TRIM(SUBSTITUTE(SUBSTITUTE(SUBSTITUTE(SUBSTITUTE(SUBSTITUTE(SUBSTITUTE(_xlpm.Major,"Indstrl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017" spans="1:13" ht="15.5" hidden="1" thickTop="1" x14ac:dyDescent="0.75">
      <c r="A1017" s="33">
        <v>81989855</v>
      </c>
      <c r="B1017" s="34" t="s">
        <v>308</v>
      </c>
      <c r="C1017" s="34" t="s">
        <v>2286</v>
      </c>
      <c r="D1017" s="34" t="s">
        <v>2287</v>
      </c>
      <c r="E1017" s="34" t="s">
        <v>14</v>
      </c>
      <c r="F1017" s="35"/>
      <c r="G1017" s="35">
        <v>46086.558333333334</v>
      </c>
      <c r="H1017" s="34">
        <v>750834</v>
      </c>
      <c r="I1017" s="34" t="s">
        <v>471</v>
      </c>
      <c r="J1017" s="34" t="s">
        <v>40</v>
      </c>
      <c r="K1017" s="34">
        <v>0</v>
      </c>
      <c r="L1017" s="29" t="s">
        <v>2364</v>
      </c>
      <c r="M1017" s="9" t="str" cm="1">
        <f t="array" ref="M1017">_xlfn.LET(_xlpm.Major,I1017,_xlpm.CleanMajor,TRIM(SUBSTITUTE(SUBSTITUTE(SUBSTITUTE(SUBSTITUTE(SUBSTITUTE(SUBSTITUTE(_xlpm.Major,"Indstrl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18" spans="1:13" ht="15.5" hidden="1" thickTop="1" x14ac:dyDescent="0.75">
      <c r="A1018" s="31">
        <v>81989903</v>
      </c>
      <c r="B1018" s="27" t="s">
        <v>41</v>
      </c>
      <c r="C1018" s="27" t="s">
        <v>2288</v>
      </c>
      <c r="D1018" s="27" t="s">
        <v>2289</v>
      </c>
      <c r="E1018" s="27" t="s">
        <v>14</v>
      </c>
      <c r="F1018" s="32"/>
      <c r="G1018" s="32">
        <v>46086.55972222222</v>
      </c>
      <c r="H1018" s="27">
        <v>795627</v>
      </c>
      <c r="I1018" s="27" t="s">
        <v>1482</v>
      </c>
      <c r="J1018" s="27" t="s">
        <v>50</v>
      </c>
      <c r="K1018" s="27">
        <v>0</v>
      </c>
      <c r="L1018" s="29" t="s">
        <v>2364</v>
      </c>
      <c r="M1018" s="9" t="str" cm="1">
        <f t="array" ref="M1018">_xlfn.LET(_xlpm.Major,I1018,_xlpm.CleanMajor,TRIM(SUBSTITUTE(SUBSTITUTE(SUBSTITUTE(SUBSTITUTE(SUBSTITUTE(SUBSTITUTE(_xlpm.Major,"Indstrl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19" spans="1:13" ht="15.5" hidden="1" thickTop="1" x14ac:dyDescent="0.75">
      <c r="A1019" s="33">
        <v>81990530</v>
      </c>
      <c r="B1019" s="34" t="s">
        <v>2290</v>
      </c>
      <c r="C1019" s="34" t="s">
        <v>2291</v>
      </c>
      <c r="D1019" s="34" t="s">
        <v>2292</v>
      </c>
      <c r="E1019" s="34" t="s">
        <v>14</v>
      </c>
      <c r="F1019" s="35"/>
      <c r="G1019" s="35">
        <v>46086.572222222225</v>
      </c>
      <c r="H1019" s="34">
        <v>806568</v>
      </c>
      <c r="I1019" s="34" t="s">
        <v>471</v>
      </c>
      <c r="J1019" s="34" t="s">
        <v>126</v>
      </c>
      <c r="K1019" s="34">
        <v>0</v>
      </c>
      <c r="L1019" s="29" t="s">
        <v>2364</v>
      </c>
      <c r="M1019" s="9" t="str" cm="1">
        <f t="array" ref="M1019">_xlfn.LET(_xlpm.Major,I1019,_xlpm.CleanMajor,TRIM(SUBSTITUTE(SUBSTITUTE(SUBSTITUTE(SUBSTITUTE(SUBSTITUTE(SUBSTITUTE(_xlpm.Major,"Indstrl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20" spans="1:13" ht="15.5" hidden="1" thickTop="1" x14ac:dyDescent="0.75">
      <c r="A1020" s="31">
        <v>81990968</v>
      </c>
      <c r="B1020" s="27" t="s">
        <v>2101</v>
      </c>
      <c r="C1020" s="27" t="s">
        <v>404</v>
      </c>
      <c r="D1020" s="27" t="s">
        <v>2293</v>
      </c>
      <c r="E1020" s="27" t="s">
        <v>14</v>
      </c>
      <c r="F1020" s="32"/>
      <c r="G1020" s="32">
        <v>46086.579861111109</v>
      </c>
      <c r="H1020" s="27">
        <v>690621</v>
      </c>
      <c r="I1020" s="27" t="s">
        <v>471</v>
      </c>
      <c r="J1020" s="27" t="s">
        <v>32</v>
      </c>
      <c r="K1020" s="27">
        <v>0</v>
      </c>
      <c r="L1020" s="29" t="s">
        <v>2364</v>
      </c>
      <c r="M1020" s="9" t="str" cm="1">
        <f t="array" ref="M1020">_xlfn.LET(_xlpm.Major,I1020,_xlpm.CleanMajor,TRIM(SUBSTITUTE(SUBSTITUTE(SUBSTITUTE(SUBSTITUTE(SUBSTITUTE(SUBSTITUTE(_xlpm.Major,"Indstrl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21" spans="1:13" ht="15.5" hidden="1" thickTop="1" x14ac:dyDescent="0.75">
      <c r="A1021" s="33">
        <v>81991158</v>
      </c>
      <c r="B1021" s="34" t="s">
        <v>1916</v>
      </c>
      <c r="C1021" s="34" t="s">
        <v>633</v>
      </c>
      <c r="D1021" s="34" t="s">
        <v>1917</v>
      </c>
      <c r="E1021" s="34" t="s">
        <v>14</v>
      </c>
      <c r="F1021" s="35"/>
      <c r="G1021" s="35">
        <v>46086.583333333336</v>
      </c>
      <c r="H1021" s="34">
        <v>767433</v>
      </c>
      <c r="I1021" s="34" t="s">
        <v>471</v>
      </c>
      <c r="J1021" s="34" t="s">
        <v>32</v>
      </c>
      <c r="K1021" s="34">
        <v>0</v>
      </c>
      <c r="L1021" s="29" t="s">
        <v>2364</v>
      </c>
      <c r="M1021" s="9" t="str" cm="1">
        <f t="array" ref="M1021">_xlfn.LET(_xlpm.Major,I1021,_xlpm.CleanMajor,TRIM(SUBSTITUTE(SUBSTITUTE(SUBSTITUTE(SUBSTITUTE(SUBSTITUTE(SUBSTITUTE(_xlpm.Major,"Indstrl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22" spans="1:13" ht="15.5" hidden="1" thickTop="1" x14ac:dyDescent="0.75">
      <c r="A1022" s="31">
        <v>81991787</v>
      </c>
      <c r="B1022" s="27" t="s">
        <v>2294</v>
      </c>
      <c r="C1022" s="27" t="s">
        <v>75</v>
      </c>
      <c r="D1022" s="27" t="s">
        <v>2295</v>
      </c>
      <c r="E1022" s="27" t="s">
        <v>14</v>
      </c>
      <c r="F1022" s="32"/>
      <c r="G1022" s="32">
        <v>46086.599305555559</v>
      </c>
      <c r="H1022" s="27">
        <v>805057</v>
      </c>
      <c r="I1022" s="27" t="s">
        <v>471</v>
      </c>
      <c r="J1022" s="27" t="s">
        <v>126</v>
      </c>
      <c r="K1022" s="27">
        <v>0</v>
      </c>
      <c r="L1022" s="29" t="s">
        <v>2364</v>
      </c>
      <c r="M1022" s="9" t="str" cm="1">
        <f t="array" ref="M1022">_xlfn.LET(_xlpm.Major,I1022,_xlpm.CleanMajor,TRIM(SUBSTITUTE(SUBSTITUTE(SUBSTITUTE(SUBSTITUTE(SUBSTITUTE(SUBSTITUTE(_xlpm.Major,"Indstrl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23" spans="1:13" ht="15.5" hidden="1" thickTop="1" x14ac:dyDescent="0.75">
      <c r="A1023" s="33">
        <v>81991927</v>
      </c>
      <c r="B1023" s="34" t="s">
        <v>2296</v>
      </c>
      <c r="C1023" s="34" t="s">
        <v>1515</v>
      </c>
      <c r="D1023" s="34" t="s">
        <v>2297</v>
      </c>
      <c r="E1023" s="34" t="s">
        <v>14</v>
      </c>
      <c r="F1023" s="35"/>
      <c r="G1023" s="35">
        <v>46086.604166666664</v>
      </c>
      <c r="H1023" s="34">
        <v>656640</v>
      </c>
      <c r="I1023" s="34" t="s">
        <v>471</v>
      </c>
      <c r="J1023" s="34" t="s">
        <v>40</v>
      </c>
      <c r="K1023" s="34">
        <v>0</v>
      </c>
      <c r="L1023" s="29" t="s">
        <v>2364</v>
      </c>
      <c r="M1023" s="9" t="str" cm="1">
        <f t="array" ref="M1023">_xlfn.LET(_xlpm.Major,I1023,_xlpm.CleanMajor,TRIM(SUBSTITUTE(SUBSTITUTE(SUBSTITUTE(SUBSTITUTE(SUBSTITUTE(SUBSTITUTE(_xlpm.Major,"Indstrl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24" spans="1:13" ht="15.5" hidden="1" thickTop="1" x14ac:dyDescent="0.75">
      <c r="A1024" s="31">
        <v>81992318</v>
      </c>
      <c r="B1024" s="27" t="s">
        <v>1540</v>
      </c>
      <c r="C1024" s="27" t="s">
        <v>756</v>
      </c>
      <c r="D1024" s="27" t="s">
        <v>2298</v>
      </c>
      <c r="E1024" s="27" t="s">
        <v>14</v>
      </c>
      <c r="F1024" s="32"/>
      <c r="G1024" s="32">
        <v>46086.618055555555</v>
      </c>
      <c r="H1024" s="27">
        <v>743273</v>
      </c>
      <c r="I1024" s="27" t="s">
        <v>471</v>
      </c>
      <c r="J1024" s="27" t="s">
        <v>32</v>
      </c>
      <c r="K1024" s="27">
        <v>0</v>
      </c>
      <c r="L1024" s="29" t="s">
        <v>2364</v>
      </c>
      <c r="M1024" s="9" t="str" cm="1">
        <f t="array" ref="M1024">_xlfn.LET(_xlpm.Major,I1024,_xlpm.CleanMajor,TRIM(SUBSTITUTE(SUBSTITUTE(SUBSTITUTE(SUBSTITUTE(SUBSTITUTE(SUBSTITUTE(_xlpm.Major,"Indstrl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25" spans="1:13" ht="15.5" hidden="1" thickTop="1" x14ac:dyDescent="0.75">
      <c r="A1025" s="33">
        <v>81992472</v>
      </c>
      <c r="B1025" s="34" t="s">
        <v>148</v>
      </c>
      <c r="C1025" s="34" t="s">
        <v>2299</v>
      </c>
      <c r="D1025" s="34" t="s">
        <v>2300</v>
      </c>
      <c r="E1025" s="34" t="s">
        <v>14</v>
      </c>
      <c r="F1025" s="35"/>
      <c r="G1025" s="35">
        <v>46086.624305555553</v>
      </c>
      <c r="H1025" s="34">
        <v>775845</v>
      </c>
      <c r="I1025" s="34" t="s">
        <v>471</v>
      </c>
      <c r="J1025" s="34" t="s">
        <v>20</v>
      </c>
      <c r="K1025" s="34">
        <v>0</v>
      </c>
      <c r="L1025" s="29" t="s">
        <v>2364</v>
      </c>
      <c r="M1025" s="9" t="str" cm="1">
        <f t="array" ref="M1025">_xlfn.LET(_xlpm.Major,I1025,_xlpm.CleanMajor,TRIM(SUBSTITUTE(SUBSTITUTE(SUBSTITUTE(SUBSTITUTE(SUBSTITUTE(SUBSTITUTE(_xlpm.Major,"Indstrl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26" spans="1:13" ht="15.5" hidden="1" thickTop="1" x14ac:dyDescent="0.75">
      <c r="A1026" s="31">
        <v>81992489</v>
      </c>
      <c r="B1026" s="27" t="s">
        <v>25</v>
      </c>
      <c r="C1026" s="27" t="s">
        <v>1329</v>
      </c>
      <c r="D1026" s="27" t="s">
        <v>2301</v>
      </c>
      <c r="E1026" s="27" t="s">
        <v>14</v>
      </c>
      <c r="F1026" s="32"/>
      <c r="G1026" s="32">
        <v>46086.624305555553</v>
      </c>
      <c r="H1026" s="27">
        <v>776380</v>
      </c>
      <c r="I1026" s="27" t="s">
        <v>471</v>
      </c>
      <c r="J1026" s="27" t="s">
        <v>20</v>
      </c>
      <c r="K1026" s="27">
        <v>0</v>
      </c>
      <c r="L1026" s="29" t="s">
        <v>2364</v>
      </c>
      <c r="M1026" s="9" t="str" cm="1">
        <f t="array" ref="M1026">_xlfn.LET(_xlpm.Major,I1026,_xlpm.CleanMajor,TRIM(SUBSTITUTE(SUBSTITUTE(SUBSTITUTE(SUBSTITUTE(SUBSTITUTE(SUBSTITUTE(_xlpm.Major,"Indstrl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27" spans="1:13" ht="15.5" hidden="1" thickTop="1" x14ac:dyDescent="0.75">
      <c r="A1027" s="33">
        <v>81992530</v>
      </c>
      <c r="B1027" s="34" t="s">
        <v>2302</v>
      </c>
      <c r="C1027" s="34" t="s">
        <v>2303</v>
      </c>
      <c r="D1027" s="34" t="s">
        <v>2304</v>
      </c>
      <c r="E1027" s="34" t="s">
        <v>14</v>
      </c>
      <c r="F1027" s="35"/>
      <c r="G1027" s="35">
        <v>46086.625694444447</v>
      </c>
      <c r="H1027" s="34">
        <v>770837</v>
      </c>
      <c r="I1027" s="34" t="s">
        <v>471</v>
      </c>
      <c r="J1027" s="34" t="s">
        <v>20</v>
      </c>
      <c r="K1027" s="34">
        <v>0</v>
      </c>
      <c r="L1027" s="29" t="s">
        <v>2364</v>
      </c>
      <c r="M1027" s="9" t="str" cm="1">
        <f t="array" ref="M1027">_xlfn.LET(_xlpm.Major,I1027,_xlpm.CleanMajor,TRIM(SUBSTITUTE(SUBSTITUTE(SUBSTITUTE(SUBSTITUTE(SUBSTITUTE(SUBSTITUTE(_xlpm.Major,"Indstrl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28" spans="1:13" ht="15.5" hidden="1" thickTop="1" x14ac:dyDescent="0.75">
      <c r="A1028" s="31">
        <v>81992537</v>
      </c>
      <c r="B1028" s="27" t="s">
        <v>1131</v>
      </c>
      <c r="C1028" s="27" t="s">
        <v>91</v>
      </c>
      <c r="D1028" s="27" t="s">
        <v>2305</v>
      </c>
      <c r="E1028" s="27" t="s">
        <v>14</v>
      </c>
      <c r="F1028" s="32"/>
      <c r="G1028" s="32">
        <v>46086.625694444447</v>
      </c>
      <c r="H1028" s="27">
        <v>768145</v>
      </c>
      <c r="I1028" s="27" t="s">
        <v>471</v>
      </c>
      <c r="J1028" s="27" t="s">
        <v>32</v>
      </c>
      <c r="K1028" s="27">
        <v>0</v>
      </c>
      <c r="L1028" s="29" t="s">
        <v>2364</v>
      </c>
      <c r="M1028" s="9" t="str" cm="1">
        <f t="array" ref="M1028">_xlfn.LET(_xlpm.Major,I1028,_xlpm.CleanMajor,TRIM(SUBSTITUTE(SUBSTITUTE(SUBSTITUTE(SUBSTITUTE(SUBSTITUTE(SUBSTITUTE(_xlpm.Major,"Indstrl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29" spans="1:13" ht="15.5" hidden="1" thickTop="1" x14ac:dyDescent="0.75">
      <c r="A1029" s="33">
        <v>81992564</v>
      </c>
      <c r="B1029" s="34" t="s">
        <v>123</v>
      </c>
      <c r="C1029" s="34" t="s">
        <v>2306</v>
      </c>
      <c r="D1029" s="34" t="s">
        <v>2307</v>
      </c>
      <c r="E1029" s="34" t="s">
        <v>14</v>
      </c>
      <c r="F1029" s="35"/>
      <c r="G1029" s="35">
        <v>46086.626388888886</v>
      </c>
      <c r="H1029" s="34">
        <v>777651</v>
      </c>
      <c r="I1029" s="34" t="s">
        <v>471</v>
      </c>
      <c r="J1029" s="34" t="s">
        <v>20</v>
      </c>
      <c r="K1029" s="34">
        <v>0</v>
      </c>
      <c r="L1029" s="29" t="s">
        <v>2364</v>
      </c>
      <c r="M1029" s="9" t="str" cm="1">
        <f t="array" ref="M1029">_xlfn.LET(_xlpm.Major,I1029,_xlpm.CleanMajor,TRIM(SUBSTITUTE(SUBSTITUTE(SUBSTITUTE(SUBSTITUTE(SUBSTITUTE(SUBSTITUTE(_xlpm.Major,"Indstrl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30" spans="1:13" ht="15.5" hidden="1" thickTop="1" x14ac:dyDescent="0.75">
      <c r="A1030" s="31">
        <v>81992603</v>
      </c>
      <c r="B1030" s="27" t="s">
        <v>2308</v>
      </c>
      <c r="C1030" s="27" t="s">
        <v>1591</v>
      </c>
      <c r="D1030" s="27" t="s">
        <v>2309</v>
      </c>
      <c r="E1030" s="27" t="s">
        <v>14</v>
      </c>
      <c r="F1030" s="32"/>
      <c r="G1030" s="32">
        <v>46086.62777777778</v>
      </c>
      <c r="H1030" s="27">
        <v>776536</v>
      </c>
      <c r="I1030" s="27" t="s">
        <v>471</v>
      </c>
      <c r="J1030" s="27" t="s">
        <v>20</v>
      </c>
      <c r="K1030" s="27">
        <v>0</v>
      </c>
      <c r="L1030" s="29" t="s">
        <v>2364</v>
      </c>
      <c r="M1030" s="9" t="str" cm="1">
        <f t="array" ref="M1030">_xlfn.LET(_xlpm.Major,I1030,_xlpm.CleanMajor,TRIM(SUBSTITUTE(SUBSTITUTE(SUBSTITUTE(SUBSTITUTE(SUBSTITUTE(SUBSTITUTE(_xlpm.Major,"Indstrl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31" spans="1:13" ht="15.5" hidden="1" thickTop="1" x14ac:dyDescent="0.75">
      <c r="A1031" s="33">
        <v>81992609</v>
      </c>
      <c r="B1031" s="34" t="s">
        <v>943</v>
      </c>
      <c r="C1031" s="34" t="s">
        <v>2310</v>
      </c>
      <c r="D1031" s="34" t="s">
        <v>2311</v>
      </c>
      <c r="E1031" s="34" t="s">
        <v>14</v>
      </c>
      <c r="F1031" s="35"/>
      <c r="G1031" s="35">
        <v>46086.62777777778</v>
      </c>
      <c r="H1031" s="34">
        <v>774817</v>
      </c>
      <c r="I1031" s="34" t="s">
        <v>471</v>
      </c>
      <c r="J1031" s="34" t="s">
        <v>20</v>
      </c>
      <c r="K1031" s="34">
        <v>0</v>
      </c>
      <c r="L1031" s="29" t="s">
        <v>2364</v>
      </c>
      <c r="M1031" s="9" t="str" cm="1">
        <f t="array" ref="M1031">_xlfn.LET(_xlpm.Major,I1031,_xlpm.CleanMajor,TRIM(SUBSTITUTE(SUBSTITUTE(SUBSTITUTE(SUBSTITUTE(SUBSTITUTE(SUBSTITUTE(_xlpm.Major,"Indstrl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32" spans="1:13" ht="15.5" hidden="1" thickTop="1" x14ac:dyDescent="0.75">
      <c r="A1032" s="31">
        <v>81992659</v>
      </c>
      <c r="B1032" s="27" t="s">
        <v>2312</v>
      </c>
      <c r="C1032" s="27" t="s">
        <v>999</v>
      </c>
      <c r="D1032" s="27" t="s">
        <v>2313</v>
      </c>
      <c r="E1032" s="27" t="s">
        <v>14</v>
      </c>
      <c r="F1032" s="32"/>
      <c r="G1032" s="32">
        <v>46086.629166666666</v>
      </c>
      <c r="H1032" s="27">
        <v>760937</v>
      </c>
      <c r="I1032" s="27" t="s">
        <v>471</v>
      </c>
      <c r="J1032" s="27" t="s">
        <v>32</v>
      </c>
      <c r="K1032" s="27">
        <v>0</v>
      </c>
      <c r="L1032" s="29" t="s">
        <v>2364</v>
      </c>
      <c r="M1032" s="9" t="str" cm="1">
        <f t="array" ref="M1032">_xlfn.LET(_xlpm.Major,I1032,_xlpm.CleanMajor,TRIM(SUBSTITUTE(SUBSTITUTE(SUBSTITUTE(SUBSTITUTE(SUBSTITUTE(SUBSTITUTE(_xlpm.Major,"Indstrl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33" spans="1:13" ht="15.5" hidden="1" thickTop="1" x14ac:dyDescent="0.75">
      <c r="A1033" s="33">
        <v>81992669</v>
      </c>
      <c r="B1033" s="34" t="s">
        <v>554</v>
      </c>
      <c r="C1033" s="34" t="s">
        <v>1286</v>
      </c>
      <c r="D1033" s="34" t="s">
        <v>2314</v>
      </c>
      <c r="E1033" s="34" t="s">
        <v>14</v>
      </c>
      <c r="F1033" s="35"/>
      <c r="G1033" s="35">
        <v>46086.629861111112</v>
      </c>
      <c r="H1033" s="34">
        <v>774083</v>
      </c>
      <c r="I1033" s="34" t="s">
        <v>471</v>
      </c>
      <c r="J1033" s="34" t="s">
        <v>32</v>
      </c>
      <c r="K1033" s="34">
        <v>0</v>
      </c>
      <c r="L1033" s="29" t="s">
        <v>2364</v>
      </c>
      <c r="M1033" s="9" t="str" cm="1">
        <f t="array" ref="M1033">_xlfn.LET(_xlpm.Major,I1033,_xlpm.CleanMajor,TRIM(SUBSTITUTE(SUBSTITUTE(SUBSTITUTE(SUBSTITUTE(SUBSTITUTE(SUBSTITUTE(_xlpm.Major,"Indstrl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34" spans="1:13" ht="15.5" hidden="1" thickTop="1" x14ac:dyDescent="0.75">
      <c r="A1034" s="31">
        <v>81992709</v>
      </c>
      <c r="B1034" s="27" t="s">
        <v>2315</v>
      </c>
      <c r="C1034" s="27" t="s">
        <v>2316</v>
      </c>
      <c r="D1034" s="27" t="s">
        <v>2317</v>
      </c>
      <c r="E1034" s="27" t="s">
        <v>14</v>
      </c>
      <c r="F1034" s="32"/>
      <c r="G1034" s="32">
        <v>46086.631249999999</v>
      </c>
      <c r="H1034" s="27">
        <v>787848</v>
      </c>
      <c r="I1034" s="27" t="s">
        <v>471</v>
      </c>
      <c r="J1034" s="27" t="s">
        <v>32</v>
      </c>
      <c r="K1034" s="27">
        <v>0</v>
      </c>
      <c r="L1034" s="29" t="s">
        <v>2364</v>
      </c>
      <c r="M1034" s="9" t="str" cm="1">
        <f t="array" ref="M1034">_xlfn.LET(_xlpm.Major,I1034,_xlpm.CleanMajor,TRIM(SUBSTITUTE(SUBSTITUTE(SUBSTITUTE(SUBSTITUTE(SUBSTITUTE(SUBSTITUTE(_xlpm.Major,"Indstrl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35" spans="1:13" ht="15.5" hidden="1" thickTop="1" x14ac:dyDescent="0.75">
      <c r="A1035" s="33">
        <v>81992782</v>
      </c>
      <c r="B1035" s="34" t="s">
        <v>1844</v>
      </c>
      <c r="C1035" s="34" t="s">
        <v>1226</v>
      </c>
      <c r="D1035" s="34" t="s">
        <v>2318</v>
      </c>
      <c r="E1035" s="34" t="s">
        <v>14</v>
      </c>
      <c r="F1035" s="35"/>
      <c r="G1035" s="35">
        <v>46086.634027777778</v>
      </c>
      <c r="H1035" s="34">
        <v>810631</v>
      </c>
      <c r="I1035" s="34" t="s">
        <v>471</v>
      </c>
      <c r="J1035" s="34" t="s">
        <v>20</v>
      </c>
      <c r="K1035" s="34">
        <v>0</v>
      </c>
      <c r="L1035" s="29" t="s">
        <v>2364</v>
      </c>
      <c r="M1035" s="9" t="str" cm="1">
        <f t="array" ref="M1035">_xlfn.LET(_xlpm.Major,I1035,_xlpm.CleanMajor,TRIM(SUBSTITUTE(SUBSTITUTE(SUBSTITUTE(SUBSTITUTE(SUBSTITUTE(SUBSTITUTE(_xlpm.Major,"Indstrl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36" spans="1:13" ht="15.5" hidden="1" thickTop="1" x14ac:dyDescent="0.75">
      <c r="A1036" s="31">
        <v>81992806</v>
      </c>
      <c r="B1036" s="27" t="s">
        <v>2319</v>
      </c>
      <c r="C1036" s="27" t="s">
        <v>1480</v>
      </c>
      <c r="D1036" s="27" t="s">
        <v>2320</v>
      </c>
      <c r="E1036" s="27" t="s">
        <v>14</v>
      </c>
      <c r="F1036" s="32"/>
      <c r="G1036" s="32">
        <v>46086.635416666664</v>
      </c>
      <c r="H1036" s="27">
        <v>775224</v>
      </c>
      <c r="I1036" s="27" t="s">
        <v>471</v>
      </c>
      <c r="J1036" s="27" t="s">
        <v>32</v>
      </c>
      <c r="K1036" s="27">
        <v>0</v>
      </c>
      <c r="L1036" s="29" t="s">
        <v>2364</v>
      </c>
      <c r="M1036" s="9" t="str" cm="1">
        <f t="array" ref="M1036">_xlfn.LET(_xlpm.Major,I1036,_xlpm.CleanMajor,TRIM(SUBSTITUTE(SUBSTITUTE(SUBSTITUTE(SUBSTITUTE(SUBSTITUTE(SUBSTITUTE(_xlpm.Major,"Indstrl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37" spans="1:13" ht="15.5" hidden="1" thickTop="1" x14ac:dyDescent="0.75">
      <c r="A1037" s="33">
        <v>81992812</v>
      </c>
      <c r="B1037" s="34" t="s">
        <v>2101</v>
      </c>
      <c r="C1037" s="34" t="s">
        <v>1305</v>
      </c>
      <c r="D1037" s="34" t="s">
        <v>2321</v>
      </c>
      <c r="E1037" s="34" t="s">
        <v>14</v>
      </c>
      <c r="F1037" s="35"/>
      <c r="G1037" s="35">
        <v>46086.635416666664</v>
      </c>
      <c r="H1037" s="34">
        <v>776247</v>
      </c>
      <c r="I1037" s="34" t="s">
        <v>471</v>
      </c>
      <c r="J1037" s="34" t="s">
        <v>32</v>
      </c>
      <c r="K1037" s="34">
        <v>0</v>
      </c>
      <c r="L1037" s="29" t="s">
        <v>2364</v>
      </c>
      <c r="M1037" s="9" t="str" cm="1">
        <f t="array" ref="M1037">_xlfn.LET(_xlpm.Major,I1037,_xlpm.CleanMajor,TRIM(SUBSTITUTE(SUBSTITUTE(SUBSTITUTE(SUBSTITUTE(SUBSTITUTE(SUBSTITUTE(_xlpm.Major,"Indstrl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38" spans="1:13" hidden="1" x14ac:dyDescent="0.75">
      <c r="A1038" s="31">
        <v>81992820</v>
      </c>
      <c r="B1038" s="27" t="s">
        <v>2322</v>
      </c>
      <c r="C1038" s="27" t="s">
        <v>2323</v>
      </c>
      <c r="D1038" s="27" t="s">
        <v>2324</v>
      </c>
      <c r="E1038" s="27" t="s">
        <v>14</v>
      </c>
      <c r="F1038" s="32"/>
      <c r="G1038" s="32">
        <v>46086.636111111111</v>
      </c>
      <c r="H1038" s="27">
        <v>775478</v>
      </c>
      <c r="I1038" s="27" t="s">
        <v>471</v>
      </c>
      <c r="J1038" s="27" t="s">
        <v>20</v>
      </c>
      <c r="K1038" s="27">
        <v>0</v>
      </c>
      <c r="L1038" s="27" t="s">
        <v>2364</v>
      </c>
      <c r="M1038" s="9" t="str" cm="1">
        <f t="array" ref="M1038">_xlfn.LET(_xlpm.Major,I1038,_xlpm.CleanMajor,TRIM(SUBSTITUTE(SUBSTITUTE(SUBSTITUTE(SUBSTITUTE(SUBSTITUTE(SUBSTITUTE(_xlpm.Major,"Indstrl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39" spans="1:13" ht="15.5" hidden="1" thickTop="1" x14ac:dyDescent="0.75">
      <c r="A1039" s="33">
        <v>81992873</v>
      </c>
      <c r="B1039" s="34" t="s">
        <v>2325</v>
      </c>
      <c r="C1039" s="34" t="s">
        <v>789</v>
      </c>
      <c r="D1039" s="34" t="s">
        <v>2326</v>
      </c>
      <c r="E1039" s="34" t="s">
        <v>14</v>
      </c>
      <c r="F1039" s="35"/>
      <c r="G1039" s="35">
        <v>46086.638888888891</v>
      </c>
      <c r="H1039" s="34">
        <v>790994</v>
      </c>
      <c r="I1039" s="34" t="s">
        <v>471</v>
      </c>
      <c r="J1039" s="34" t="s">
        <v>50</v>
      </c>
      <c r="K1039" s="34">
        <v>0</v>
      </c>
      <c r="L1039" s="29" t="s">
        <v>2364</v>
      </c>
      <c r="M1039" s="9" t="str" cm="1">
        <f t="array" ref="M1039">_xlfn.LET(_xlpm.Major,I1039,_xlpm.CleanMajor,TRIM(SUBSTITUTE(SUBSTITUTE(SUBSTITUTE(SUBSTITUTE(SUBSTITUTE(SUBSTITUTE(_xlpm.Major,"Indstrl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40" spans="1:13" hidden="1" x14ac:dyDescent="0.75">
      <c r="A1040" s="31">
        <v>81992878</v>
      </c>
      <c r="B1040" s="27" t="s">
        <v>2327</v>
      </c>
      <c r="C1040" s="27" t="s">
        <v>2328</v>
      </c>
      <c r="D1040" s="27" t="s">
        <v>2329</v>
      </c>
      <c r="E1040" s="27" t="s">
        <v>14</v>
      </c>
      <c r="F1040" s="32"/>
      <c r="G1040" s="32">
        <v>46086.638888888891</v>
      </c>
      <c r="H1040" s="27">
        <v>787422</v>
      </c>
      <c r="I1040" s="27" t="s">
        <v>471</v>
      </c>
      <c r="J1040" s="27" t="s">
        <v>50</v>
      </c>
      <c r="K1040" s="27">
        <v>0</v>
      </c>
      <c r="L1040" s="27" t="s">
        <v>2364</v>
      </c>
      <c r="M1040" s="9" t="str" cm="1">
        <f t="array" ref="M1040">_xlfn.LET(_xlpm.Major,I1040,_xlpm.CleanMajor,TRIM(SUBSTITUTE(SUBSTITUTE(SUBSTITUTE(SUBSTITUTE(SUBSTITUTE(SUBSTITUTE(_xlpm.Major,"Indstrl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41" spans="1:13" ht="15.5" hidden="1" thickTop="1" x14ac:dyDescent="0.75">
      <c r="A1041" s="33">
        <v>81992880</v>
      </c>
      <c r="B1041" s="34" t="s">
        <v>2330</v>
      </c>
      <c r="C1041" s="34" t="s">
        <v>1113</v>
      </c>
      <c r="D1041" s="34" t="s">
        <v>2331</v>
      </c>
      <c r="E1041" s="34" t="s">
        <v>14</v>
      </c>
      <c r="F1041" s="35"/>
      <c r="G1041" s="35">
        <v>46086.638888888891</v>
      </c>
      <c r="H1041" s="34">
        <v>793505</v>
      </c>
      <c r="I1041" s="34" t="s">
        <v>471</v>
      </c>
      <c r="J1041" s="34" t="s">
        <v>50</v>
      </c>
      <c r="K1041" s="34">
        <v>0</v>
      </c>
      <c r="L1041" s="29" t="s">
        <v>2364</v>
      </c>
      <c r="M1041" s="9" t="str" cm="1">
        <f t="array" ref="M1041">_xlfn.LET(_xlpm.Major,I1041,_xlpm.CleanMajor,TRIM(SUBSTITUTE(SUBSTITUTE(SUBSTITUTE(SUBSTITUTE(SUBSTITUTE(SUBSTITUTE(_xlpm.Major,"Indstrl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42" spans="1:13" hidden="1" x14ac:dyDescent="0.75">
      <c r="A1042" s="31">
        <v>81992889</v>
      </c>
      <c r="B1042" s="27" t="s">
        <v>2332</v>
      </c>
      <c r="C1042" s="27" t="s">
        <v>2210</v>
      </c>
      <c r="D1042" s="27" t="s">
        <v>2333</v>
      </c>
      <c r="E1042" s="27" t="s">
        <v>14</v>
      </c>
      <c r="F1042" s="32"/>
      <c r="G1042" s="32">
        <v>46086.63958333333</v>
      </c>
      <c r="H1042" s="27">
        <v>805341</v>
      </c>
      <c r="I1042" s="27" t="s">
        <v>471</v>
      </c>
      <c r="J1042" s="27" t="s">
        <v>32</v>
      </c>
      <c r="K1042" s="27">
        <v>0</v>
      </c>
      <c r="L1042" s="27" t="s">
        <v>2364</v>
      </c>
      <c r="M1042" s="9" t="str" cm="1">
        <f t="array" ref="M1042">_xlfn.LET(_xlpm.Major,I1042,_xlpm.CleanMajor,TRIM(SUBSTITUTE(SUBSTITUTE(SUBSTITUTE(SUBSTITUTE(SUBSTITUTE(SUBSTITUTE(_xlpm.Major,"Indstrl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43" spans="1:13" ht="15.5" hidden="1" thickTop="1" x14ac:dyDescent="0.75">
      <c r="A1043" s="33">
        <v>81992914</v>
      </c>
      <c r="B1043" s="34" t="s">
        <v>1344</v>
      </c>
      <c r="C1043" s="34" t="s">
        <v>2334</v>
      </c>
      <c r="D1043" s="34" t="s">
        <v>2335</v>
      </c>
      <c r="E1043" s="34" t="s">
        <v>14</v>
      </c>
      <c r="F1043" s="35"/>
      <c r="G1043" s="35">
        <v>46086.640277777777</v>
      </c>
      <c r="H1043" s="34">
        <v>772729</v>
      </c>
      <c r="I1043" s="34" t="s">
        <v>471</v>
      </c>
      <c r="J1043" s="34" t="s">
        <v>20</v>
      </c>
      <c r="K1043" s="34">
        <v>0</v>
      </c>
      <c r="L1043" s="29" t="s">
        <v>2364</v>
      </c>
      <c r="M1043" s="9" t="str" cm="1">
        <f t="array" ref="M1043">_xlfn.LET(_xlpm.Major,I1043,_xlpm.CleanMajor,TRIM(SUBSTITUTE(SUBSTITUTE(SUBSTITUTE(SUBSTITUTE(SUBSTITUTE(SUBSTITUTE(_xlpm.Major,"Indstrl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44" spans="1:13" hidden="1" x14ac:dyDescent="0.75">
      <c r="A1044" s="31">
        <v>81993066</v>
      </c>
      <c r="B1044" s="27" t="s">
        <v>256</v>
      </c>
      <c r="C1044" s="27" t="s">
        <v>2336</v>
      </c>
      <c r="D1044" s="27" t="s">
        <v>2337</v>
      </c>
      <c r="E1044" s="27" t="s">
        <v>14</v>
      </c>
      <c r="F1044" s="32"/>
      <c r="G1044" s="32">
        <v>46086.648611111108</v>
      </c>
      <c r="H1044" s="27">
        <v>762698</v>
      </c>
      <c r="I1044" s="27" t="s">
        <v>471</v>
      </c>
      <c r="J1044" s="27" t="s">
        <v>32</v>
      </c>
      <c r="K1044" s="27">
        <v>0</v>
      </c>
      <c r="L1044" s="27" t="s">
        <v>2364</v>
      </c>
      <c r="M1044" s="9" t="str" cm="1">
        <f t="array" ref="M1044">_xlfn.LET(_xlpm.Major,I1044,_xlpm.CleanMajor,TRIM(SUBSTITUTE(SUBSTITUTE(SUBSTITUTE(SUBSTITUTE(SUBSTITUTE(SUBSTITUTE(_xlpm.Major,"Indstrl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45" spans="1:13" ht="15.5" hidden="1" thickTop="1" x14ac:dyDescent="0.75">
      <c r="A1045" s="33">
        <v>81993069</v>
      </c>
      <c r="B1045" s="34" t="s">
        <v>596</v>
      </c>
      <c r="C1045" s="34" t="s">
        <v>1741</v>
      </c>
      <c r="D1045" s="34" t="s">
        <v>2338</v>
      </c>
      <c r="E1045" s="34" t="s">
        <v>14</v>
      </c>
      <c r="F1045" s="35"/>
      <c r="G1045" s="35">
        <v>46086.648611111108</v>
      </c>
      <c r="H1045" s="34">
        <v>757457</v>
      </c>
      <c r="I1045" s="34" t="s">
        <v>1482</v>
      </c>
      <c r="J1045" s="34" t="s">
        <v>32</v>
      </c>
      <c r="K1045" s="34">
        <v>0</v>
      </c>
      <c r="L1045" s="29" t="s">
        <v>2364</v>
      </c>
      <c r="M1045" s="9" t="str" cm="1">
        <f t="array" ref="M1045">_xlfn.LET(_xlpm.Major,I1045,_xlpm.CleanMajor,TRIM(SUBSTITUTE(SUBSTITUTE(SUBSTITUTE(SUBSTITUTE(SUBSTITUTE(SUBSTITUTE(_xlpm.Major,"Indstrl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46" spans="1:13" hidden="1" x14ac:dyDescent="0.75">
      <c r="A1046" s="31">
        <v>81993085</v>
      </c>
      <c r="B1046" s="27" t="s">
        <v>2339</v>
      </c>
      <c r="C1046" s="27" t="s">
        <v>1232</v>
      </c>
      <c r="D1046" s="27" t="s">
        <v>2340</v>
      </c>
      <c r="E1046" s="27" t="s">
        <v>14</v>
      </c>
      <c r="F1046" s="32"/>
      <c r="G1046" s="32">
        <v>46086.649305555555</v>
      </c>
      <c r="H1046" s="27">
        <v>759818</v>
      </c>
      <c r="I1046" s="27" t="s">
        <v>471</v>
      </c>
      <c r="J1046" s="27" t="s">
        <v>32</v>
      </c>
      <c r="K1046" s="27">
        <v>0</v>
      </c>
      <c r="L1046" s="27" t="s">
        <v>2364</v>
      </c>
      <c r="M1046" s="9" t="str" cm="1">
        <f t="array" ref="M1046">_xlfn.LET(_xlpm.Major,I1046,_xlpm.CleanMajor,TRIM(SUBSTITUTE(SUBSTITUTE(SUBSTITUTE(SUBSTITUTE(SUBSTITUTE(SUBSTITUTE(_xlpm.Major,"Indstrl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47" spans="1:13" ht="15.5" hidden="1" thickTop="1" x14ac:dyDescent="0.75">
      <c r="A1047" s="33">
        <v>81993428</v>
      </c>
      <c r="B1047" s="34" t="s">
        <v>392</v>
      </c>
      <c r="C1047" s="34" t="s">
        <v>473</v>
      </c>
      <c r="D1047" s="34" t="s">
        <v>2341</v>
      </c>
      <c r="E1047" s="34" t="s">
        <v>14</v>
      </c>
      <c r="F1047" s="35"/>
      <c r="G1047" s="35">
        <v>46086.663888888892</v>
      </c>
      <c r="H1047" s="34">
        <v>756926</v>
      </c>
      <c r="I1047" s="34" t="s">
        <v>471</v>
      </c>
      <c r="J1047" s="34" t="s">
        <v>32</v>
      </c>
      <c r="K1047" s="34">
        <v>0</v>
      </c>
      <c r="L1047" s="29" t="s">
        <v>2364</v>
      </c>
      <c r="M1047" s="9" t="str" cm="1">
        <f t="array" ref="M1047">_xlfn.LET(_xlpm.Major,I1047,_xlpm.CleanMajor,TRIM(SUBSTITUTE(SUBSTITUTE(SUBSTITUTE(SUBSTITUTE(SUBSTITUTE(SUBSTITUTE(_xlpm.Major,"Indstrl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48" spans="1:13" hidden="1" x14ac:dyDescent="0.75">
      <c r="A1048" s="31">
        <v>81993445</v>
      </c>
      <c r="B1048" s="27" t="s">
        <v>2342</v>
      </c>
      <c r="C1048" s="27" t="s">
        <v>2343</v>
      </c>
      <c r="D1048" s="27" t="s">
        <v>2344</v>
      </c>
      <c r="E1048" s="27" t="s">
        <v>14</v>
      </c>
      <c r="F1048" s="32"/>
      <c r="G1048" s="32">
        <v>46086.664583333331</v>
      </c>
      <c r="H1048" s="27">
        <v>775827</v>
      </c>
      <c r="I1048" s="27" t="s">
        <v>471</v>
      </c>
      <c r="J1048" s="27" t="s">
        <v>32</v>
      </c>
      <c r="K1048" s="27">
        <v>0</v>
      </c>
      <c r="L1048" s="27" t="s">
        <v>2364</v>
      </c>
      <c r="M1048" s="9" t="str" cm="1">
        <f t="array" ref="M1048">_xlfn.LET(_xlpm.Major,I1048,_xlpm.CleanMajor,TRIM(SUBSTITUTE(SUBSTITUTE(SUBSTITUTE(SUBSTITUTE(SUBSTITUTE(SUBSTITUTE(_xlpm.Major,"Indstrl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49" spans="1:13" ht="15.5" hidden="1" thickTop="1" x14ac:dyDescent="0.75">
      <c r="A1049" s="33">
        <v>81993465</v>
      </c>
      <c r="B1049" s="34" t="s">
        <v>477</v>
      </c>
      <c r="C1049" s="34" t="s">
        <v>450</v>
      </c>
      <c r="D1049" s="34" t="s">
        <v>478</v>
      </c>
      <c r="E1049" s="34" t="s">
        <v>14</v>
      </c>
      <c r="F1049" s="35"/>
      <c r="G1049" s="35">
        <v>46086.665277777778</v>
      </c>
      <c r="H1049" s="34">
        <v>798500</v>
      </c>
      <c r="I1049" s="34" t="s">
        <v>471</v>
      </c>
      <c r="J1049" s="34" t="s">
        <v>126</v>
      </c>
      <c r="K1049" s="34">
        <v>0</v>
      </c>
      <c r="L1049" s="29" t="s">
        <v>2364</v>
      </c>
      <c r="M1049" s="9" t="str" cm="1">
        <f t="array" ref="M1049">_xlfn.LET(_xlpm.Major,I1049,_xlpm.CleanMajor,TRIM(SUBSTITUTE(SUBSTITUTE(SUBSTITUTE(SUBSTITUTE(SUBSTITUTE(SUBSTITUTE(_xlpm.Major,"Indstrl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50" spans="1:13" hidden="1" x14ac:dyDescent="0.75">
      <c r="A1050" s="31">
        <v>81993507</v>
      </c>
      <c r="B1050" s="27" t="s">
        <v>187</v>
      </c>
      <c r="C1050" s="27" t="s">
        <v>2345</v>
      </c>
      <c r="D1050" s="27" t="s">
        <v>2346</v>
      </c>
      <c r="E1050" s="27" t="s">
        <v>14</v>
      </c>
      <c r="F1050" s="32"/>
      <c r="G1050" s="32">
        <v>46086.667361111111</v>
      </c>
      <c r="H1050" s="27">
        <v>812476</v>
      </c>
      <c r="I1050" s="27" t="s">
        <v>809</v>
      </c>
      <c r="J1050" s="27" t="s">
        <v>50</v>
      </c>
      <c r="K1050" s="27">
        <v>0</v>
      </c>
      <c r="L1050" s="27" t="s">
        <v>2364</v>
      </c>
      <c r="M1050" s="9" t="str" cm="1">
        <f t="array" ref="M1050">_xlfn.LET(_xlpm.Major,I1050,_xlpm.CleanMajor,TRIM(SUBSTITUTE(SUBSTITUTE(SUBSTITUTE(SUBSTITUTE(SUBSTITUTE(SUBSTITUTE(_xlpm.Major,"Indstrl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051" spans="1:13" ht="15.5" hidden="1" thickTop="1" x14ac:dyDescent="0.75">
      <c r="A1051" s="33">
        <v>81993561</v>
      </c>
      <c r="B1051" s="34" t="s">
        <v>2347</v>
      </c>
      <c r="C1051" s="34" t="s">
        <v>2348</v>
      </c>
      <c r="D1051" s="34" t="s">
        <v>2349</v>
      </c>
      <c r="E1051" s="34" t="s">
        <v>14</v>
      </c>
      <c r="F1051" s="35"/>
      <c r="G1051" s="35">
        <v>46086.668749999997</v>
      </c>
      <c r="H1051" s="34">
        <v>765598</v>
      </c>
      <c r="I1051" s="34" t="s">
        <v>1482</v>
      </c>
      <c r="J1051" s="34" t="s">
        <v>32</v>
      </c>
      <c r="K1051" s="34">
        <v>0</v>
      </c>
      <c r="L1051" s="29" t="s">
        <v>2364</v>
      </c>
      <c r="M1051" s="9" t="str" cm="1">
        <f t="array" ref="M1051">_xlfn.LET(_xlpm.Major,I1051,_xlpm.CleanMajor,TRIM(SUBSTITUTE(SUBSTITUTE(SUBSTITUTE(SUBSTITUTE(SUBSTITUTE(SUBSTITUTE(_xlpm.Major,"Indstrl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52" spans="1:13" hidden="1" x14ac:dyDescent="0.75">
      <c r="A1052" s="31">
        <v>81993641</v>
      </c>
      <c r="B1052" s="27" t="s">
        <v>2350</v>
      </c>
      <c r="C1052" s="27" t="s">
        <v>1113</v>
      </c>
      <c r="D1052" s="27" t="s">
        <v>2351</v>
      </c>
      <c r="E1052" s="27" t="s">
        <v>14</v>
      </c>
      <c r="F1052" s="32"/>
      <c r="G1052" s="32">
        <v>46086.673611111109</v>
      </c>
      <c r="H1052" s="27">
        <v>756589</v>
      </c>
      <c r="I1052" s="27" t="s">
        <v>1482</v>
      </c>
      <c r="J1052" s="27" t="s">
        <v>32</v>
      </c>
      <c r="K1052" s="27">
        <v>0</v>
      </c>
      <c r="L1052" s="27" t="s">
        <v>2364</v>
      </c>
      <c r="M1052" s="9" t="str" cm="1">
        <f t="array" ref="M1052">_xlfn.LET(_xlpm.Major,I1052,_xlpm.CleanMajor,TRIM(SUBSTITUTE(SUBSTITUTE(SUBSTITUTE(SUBSTITUTE(SUBSTITUTE(SUBSTITUTE(_xlpm.Major,"Indstrl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53" spans="1:13" ht="15.5" hidden="1" thickTop="1" x14ac:dyDescent="0.75">
      <c r="A1053" s="33">
        <v>81993799</v>
      </c>
      <c r="B1053" s="34" t="s">
        <v>919</v>
      </c>
      <c r="C1053" s="34" t="s">
        <v>1483</v>
      </c>
      <c r="D1053" s="34" t="s">
        <v>2352</v>
      </c>
      <c r="E1053" s="34" t="s">
        <v>14</v>
      </c>
      <c r="F1053" s="35"/>
      <c r="G1053" s="35">
        <v>46086.682638888888</v>
      </c>
      <c r="H1053" s="34">
        <v>806390</v>
      </c>
      <c r="I1053" s="34" t="s">
        <v>471</v>
      </c>
      <c r="J1053" s="34" t="s">
        <v>32</v>
      </c>
      <c r="K1053" s="34">
        <v>0</v>
      </c>
      <c r="L1053" s="29" t="s">
        <v>2364</v>
      </c>
      <c r="M1053" s="9" t="str" cm="1">
        <f t="array" ref="M1053">_xlfn.LET(_xlpm.Major,I1053,_xlpm.CleanMajor,TRIM(SUBSTITUTE(SUBSTITUTE(SUBSTITUTE(SUBSTITUTE(SUBSTITUTE(SUBSTITUTE(_xlpm.Major,"Indstrl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54" spans="1:13" hidden="1" x14ac:dyDescent="0.75">
      <c r="A1054" s="31">
        <v>81993867</v>
      </c>
      <c r="B1054" s="27" t="s">
        <v>2192</v>
      </c>
      <c r="C1054" s="27" t="s">
        <v>2353</v>
      </c>
      <c r="D1054" s="27" t="s">
        <v>2354</v>
      </c>
      <c r="E1054" s="27" t="s">
        <v>14</v>
      </c>
      <c r="F1054" s="32"/>
      <c r="G1054" s="32">
        <v>46086.686111111114</v>
      </c>
      <c r="H1054" s="27">
        <v>796574</v>
      </c>
      <c r="I1054" s="27" t="s">
        <v>471</v>
      </c>
      <c r="J1054" s="27" t="s">
        <v>32</v>
      </c>
      <c r="K1054" s="27">
        <v>0</v>
      </c>
      <c r="L1054" s="27" t="s">
        <v>2364</v>
      </c>
      <c r="M1054" s="9" t="str" cm="1">
        <f t="array" ref="M1054">_xlfn.LET(_xlpm.Major,I1054,_xlpm.CleanMajor,TRIM(SUBSTITUTE(SUBSTITUTE(SUBSTITUTE(SUBSTITUTE(SUBSTITUTE(SUBSTITUTE(_xlpm.Major,"Indstrl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55" spans="1:13" ht="15.5" hidden="1" thickTop="1" x14ac:dyDescent="0.75">
      <c r="A1055" s="33">
        <v>81994026</v>
      </c>
      <c r="B1055" s="34" t="s">
        <v>615</v>
      </c>
      <c r="C1055" s="34" t="s">
        <v>826</v>
      </c>
      <c r="D1055" s="34" t="s">
        <v>2355</v>
      </c>
      <c r="E1055" s="34" t="s">
        <v>14</v>
      </c>
      <c r="F1055" s="35"/>
      <c r="G1055" s="35">
        <v>46086.695138888892</v>
      </c>
      <c r="H1055" s="34">
        <v>748818</v>
      </c>
      <c r="I1055" s="34" t="s">
        <v>471</v>
      </c>
      <c r="J1055" s="34" t="s">
        <v>32</v>
      </c>
      <c r="K1055" s="34">
        <v>0</v>
      </c>
      <c r="L1055" s="29" t="s">
        <v>2364</v>
      </c>
      <c r="M1055" s="9" t="str" cm="1">
        <f t="array" ref="M1055">_xlfn.LET(_xlpm.Major,I1055,_xlpm.CleanMajor,TRIM(SUBSTITUTE(SUBSTITUTE(SUBSTITUTE(SUBSTITUTE(SUBSTITUTE(SUBSTITUTE(_xlpm.Major,"Indstrl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56" spans="1:13" hidden="1" x14ac:dyDescent="0.75">
      <c r="A1056" s="31">
        <v>81994169</v>
      </c>
      <c r="B1056" s="27" t="s">
        <v>1923</v>
      </c>
      <c r="C1056" s="27" t="s">
        <v>1924</v>
      </c>
      <c r="D1056" s="27" t="s">
        <v>1925</v>
      </c>
      <c r="E1056" s="27" t="s">
        <v>14</v>
      </c>
      <c r="F1056" s="32"/>
      <c r="G1056" s="32">
        <v>46086.702777777777</v>
      </c>
      <c r="H1056" s="27">
        <v>797354</v>
      </c>
      <c r="I1056" s="27" t="s">
        <v>471</v>
      </c>
      <c r="J1056" s="27" t="s">
        <v>32</v>
      </c>
      <c r="K1056" s="27">
        <v>0</v>
      </c>
      <c r="L1056" s="27" t="s">
        <v>2364</v>
      </c>
      <c r="M1056" s="9" t="str" cm="1">
        <f t="array" ref="M1056">_xlfn.LET(_xlpm.Major,I1056,_xlpm.CleanMajor,TRIM(SUBSTITUTE(SUBSTITUTE(SUBSTITUTE(SUBSTITUTE(SUBSTITUTE(SUBSTITUTE(_xlpm.Major,"Indstrl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57" spans="1:13" x14ac:dyDescent="0.75">
      <c r="A1057" s="8">
        <v>79746535</v>
      </c>
      <c r="B1057" s="9" t="s">
        <v>1644</v>
      </c>
      <c r="C1057" s="9" t="s">
        <v>1645</v>
      </c>
      <c r="D1057" s="9" t="s">
        <v>1646</v>
      </c>
      <c r="E1057" s="9" t="s">
        <v>14</v>
      </c>
      <c r="F1057" s="10">
        <v>45951.627083333333</v>
      </c>
      <c r="G1057" s="10"/>
      <c r="H1057" s="9">
        <v>789885</v>
      </c>
      <c r="I1057" s="9" t="s">
        <v>534</v>
      </c>
      <c r="J1057" s="9" t="s">
        <v>50</v>
      </c>
      <c r="K1057" s="9">
        <v>0</v>
      </c>
      <c r="L1057" s="11" t="s">
        <v>2951</v>
      </c>
      <c r="M1057" s="9" t="str" cm="1">
        <f t="array" ref="M1057">_xlfn.LET(_xlpm.Major,I1057,_xlpm.CleanMajor,TRIM(SUBSTITUTE(SUBSTITUTE(SUBSTITUTE(SUBSTITUTE(SUBSTITUTE(SUBSTITUTE(_xlpm.Major,"Indstrl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058" spans="1:13" hidden="1" x14ac:dyDescent="0.75">
      <c r="A1058" s="12">
        <v>79834335</v>
      </c>
      <c r="B1058" s="13" t="s">
        <v>1847</v>
      </c>
      <c r="C1058" s="13" t="s">
        <v>1848</v>
      </c>
      <c r="D1058" s="13" t="s">
        <v>1849</v>
      </c>
      <c r="E1058" s="13" t="s">
        <v>14</v>
      </c>
      <c r="F1058" s="14">
        <v>45953.770833333336</v>
      </c>
      <c r="G1058" s="14">
        <v>46072.604861111111</v>
      </c>
      <c r="H1058" s="13">
        <v>802922</v>
      </c>
      <c r="I1058" s="13" t="s">
        <v>1850</v>
      </c>
      <c r="J1058" s="13" t="s">
        <v>50</v>
      </c>
      <c r="K1058" s="13">
        <v>0</v>
      </c>
      <c r="L1058" s="15" t="s">
        <v>2951</v>
      </c>
      <c r="M1058" s="9" t="str" cm="1">
        <f t="array" ref="M1058">_xlfn.LET(_xlpm.Major,I1058,_xlpm.CleanMajor,TRIM(SUBSTITUTE(SUBSTITUTE(SUBSTITUTE(SUBSTITUTE(SUBSTITUTE(SUBSTITUTE(_xlpm.Major,"Indstrl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059" spans="1:13" x14ac:dyDescent="0.75">
      <c r="A1059" s="8">
        <v>79899338</v>
      </c>
      <c r="B1059" s="9" t="s">
        <v>1828</v>
      </c>
      <c r="C1059" s="9" t="s">
        <v>1275</v>
      </c>
      <c r="D1059" s="9" t="s">
        <v>2365</v>
      </c>
      <c r="E1059" s="9" t="s">
        <v>14</v>
      </c>
      <c r="F1059" s="10">
        <v>45957.8125</v>
      </c>
      <c r="G1059" s="10"/>
      <c r="H1059" s="9">
        <v>783602</v>
      </c>
      <c r="I1059" s="9" t="s">
        <v>1755</v>
      </c>
      <c r="J1059" s="9" t="s">
        <v>40</v>
      </c>
      <c r="K1059" s="9">
        <v>0</v>
      </c>
      <c r="L1059" s="11" t="s">
        <v>2951</v>
      </c>
      <c r="M1059" s="9" t="str" cm="1">
        <f t="array" ref="M1059">_xlfn.LET(_xlpm.Major,I1059,_xlpm.CleanMajor,TRIM(SUBSTITUTE(SUBSTITUTE(SUBSTITUTE(SUBSTITUTE(SUBSTITUTE(SUBSTITUTE(_xlpm.Major,"Indstrl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060" spans="1:13" x14ac:dyDescent="0.75">
      <c r="A1060" s="12">
        <v>80278871</v>
      </c>
      <c r="B1060" s="13" t="s">
        <v>1236</v>
      </c>
      <c r="C1060" s="13" t="s">
        <v>1237</v>
      </c>
      <c r="D1060" s="13" t="s">
        <v>1238</v>
      </c>
      <c r="E1060" s="13" t="s">
        <v>14</v>
      </c>
      <c r="F1060" s="14">
        <v>45977.059027777781</v>
      </c>
      <c r="G1060" s="14"/>
      <c r="H1060" s="13">
        <v>777555</v>
      </c>
      <c r="I1060" s="13" t="s">
        <v>73</v>
      </c>
      <c r="J1060" s="13" t="s">
        <v>16</v>
      </c>
      <c r="K1060" s="13">
        <v>0</v>
      </c>
      <c r="L1060" s="15" t="s">
        <v>2951</v>
      </c>
      <c r="M1060" s="9" t="str" cm="1">
        <f t="array" ref="M1060">_xlfn.LET(_xlpm.Major,I1060,_xlpm.CleanMajor,TRIM(SUBSTITUTE(SUBSTITUTE(SUBSTITUTE(SUBSTITUTE(SUBSTITUTE(SUBSTITUTE(_xlpm.Major,"Indstrl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061" spans="1:13" x14ac:dyDescent="0.75">
      <c r="A1061" s="8">
        <v>80282119</v>
      </c>
      <c r="B1061" s="9" t="s">
        <v>593</v>
      </c>
      <c r="C1061" s="9" t="s">
        <v>594</v>
      </c>
      <c r="D1061" s="9" t="s">
        <v>595</v>
      </c>
      <c r="E1061" s="9" t="s">
        <v>14</v>
      </c>
      <c r="F1061" s="10">
        <v>45977.841666666667</v>
      </c>
      <c r="G1061" s="10"/>
      <c r="H1061" s="9">
        <v>811672</v>
      </c>
      <c r="I1061" s="9" t="s">
        <v>15</v>
      </c>
      <c r="J1061" s="9" t="s">
        <v>322</v>
      </c>
      <c r="K1061" s="9">
        <v>0</v>
      </c>
      <c r="L1061" s="11" t="s">
        <v>2951</v>
      </c>
      <c r="M1061" s="9" t="str" cm="1">
        <f t="array" ref="M1061">_xlfn.LET(_xlpm.Major,I1061,_xlpm.CleanMajor,TRIM(SUBSTITUTE(SUBSTITUTE(SUBSTITUTE(SUBSTITUTE(SUBSTITUTE(SUBSTITUTE(_xlpm.Major,"Indstrl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062" spans="1:13" hidden="1" x14ac:dyDescent="0.75">
      <c r="A1062" s="12">
        <v>80492684</v>
      </c>
      <c r="B1062" s="13" t="s">
        <v>670</v>
      </c>
      <c r="C1062" s="13" t="s">
        <v>2366</v>
      </c>
      <c r="D1062" s="13" t="s">
        <v>2367</v>
      </c>
      <c r="E1062" s="13" t="s">
        <v>14</v>
      </c>
      <c r="F1062" s="14">
        <v>46004.449305555558</v>
      </c>
      <c r="G1062" s="14">
        <v>46072.59097222222</v>
      </c>
      <c r="H1062" s="13">
        <v>794016</v>
      </c>
      <c r="I1062" s="13" t="s">
        <v>2368</v>
      </c>
      <c r="J1062" s="13" t="s">
        <v>32</v>
      </c>
      <c r="K1062" s="13">
        <v>0</v>
      </c>
      <c r="L1062" s="15" t="s">
        <v>2951</v>
      </c>
      <c r="M1062" s="9" t="str" cm="1">
        <f t="array" ref="M1062">_xlfn.LET(_xlpm.Major,I1062,_xlpm.CleanMajor,TRIM(SUBSTITUTE(SUBSTITUTE(SUBSTITUTE(SUBSTITUTE(SUBSTITUTE(SUBSTITUTE(_xlpm.Major,"Indstrl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063" spans="1:13" x14ac:dyDescent="0.75">
      <c r="A1063" s="8">
        <v>80523693</v>
      </c>
      <c r="B1063" s="9" t="s">
        <v>2369</v>
      </c>
      <c r="C1063" s="9" t="s">
        <v>2370</v>
      </c>
      <c r="D1063" s="9" t="s">
        <v>2371</v>
      </c>
      <c r="E1063" s="9" t="s">
        <v>14</v>
      </c>
      <c r="F1063" s="10">
        <v>46018.811805555553</v>
      </c>
      <c r="G1063" s="10"/>
      <c r="H1063" s="9">
        <v>494025</v>
      </c>
      <c r="I1063" s="9" t="s">
        <v>652</v>
      </c>
      <c r="J1063" s="9" t="s">
        <v>40</v>
      </c>
      <c r="K1063" s="9">
        <v>0</v>
      </c>
      <c r="L1063" s="11" t="s">
        <v>2951</v>
      </c>
      <c r="M1063" s="9" t="str" cm="1">
        <f t="array" ref="M1063">_xlfn.LET(_xlpm.Major,I1063,_xlpm.CleanMajor,TRIM(SUBSTITUTE(SUBSTITUTE(SUBSTITUTE(SUBSTITUTE(SUBSTITUTE(SUBSTITUTE(_xlpm.Major,"Indstrl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064" spans="1:13" x14ac:dyDescent="0.75">
      <c r="A1064" s="12">
        <v>80537569</v>
      </c>
      <c r="B1064" s="13" t="s">
        <v>2372</v>
      </c>
      <c r="C1064" s="13" t="s">
        <v>2373</v>
      </c>
      <c r="D1064" s="13" t="s">
        <v>2374</v>
      </c>
      <c r="E1064" s="13" t="s">
        <v>14</v>
      </c>
      <c r="F1064" s="14">
        <v>46026.854861111111</v>
      </c>
      <c r="G1064" s="14"/>
      <c r="H1064" s="13">
        <v>804817</v>
      </c>
      <c r="I1064" s="13" t="s">
        <v>2054</v>
      </c>
      <c r="J1064" s="13" t="s">
        <v>20</v>
      </c>
      <c r="K1064" s="13">
        <v>0</v>
      </c>
      <c r="L1064" s="15" t="s">
        <v>2951</v>
      </c>
      <c r="M1064" s="9" t="str" cm="1">
        <f t="array" ref="M1064">_xlfn.LET(_xlpm.Major,I1064,_xlpm.CleanMajor,TRIM(SUBSTITUTE(SUBSTITUTE(SUBSTITUTE(SUBSTITUTE(SUBSTITUTE(SUBSTITUTE(_xlpm.Major,"Indstrl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065" spans="1:13" x14ac:dyDescent="0.75">
      <c r="A1065" s="8">
        <v>80558159</v>
      </c>
      <c r="B1065" s="9" t="s">
        <v>2375</v>
      </c>
      <c r="C1065" s="9" t="s">
        <v>2376</v>
      </c>
      <c r="D1065" s="9" t="s">
        <v>2377</v>
      </c>
      <c r="E1065" s="9" t="s">
        <v>14</v>
      </c>
      <c r="F1065" s="10">
        <v>46028.542361111111</v>
      </c>
      <c r="G1065" s="10"/>
      <c r="H1065" s="9">
        <v>814566</v>
      </c>
      <c r="I1065" s="9" t="s">
        <v>2378</v>
      </c>
      <c r="J1065" s="9" t="s">
        <v>322</v>
      </c>
      <c r="K1065" s="9">
        <v>0</v>
      </c>
      <c r="L1065" s="11" t="s">
        <v>2951</v>
      </c>
      <c r="M1065" s="9" t="str" cm="1">
        <f t="array" ref="M1065">_xlfn.LET(_xlpm.Major,I1065,_xlpm.CleanMajor,TRIM(SUBSTITUTE(SUBSTITUTE(SUBSTITUTE(SUBSTITUTE(SUBSTITUTE(SUBSTITUTE(_xlpm.Major,"Indstrl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066" spans="1:13" hidden="1" x14ac:dyDescent="0.75">
      <c r="A1066" s="12">
        <v>80579039</v>
      </c>
      <c r="B1066" s="13" t="s">
        <v>259</v>
      </c>
      <c r="C1066" s="13" t="s">
        <v>260</v>
      </c>
      <c r="D1066" s="13" t="s">
        <v>261</v>
      </c>
      <c r="E1066" s="13" t="s">
        <v>14</v>
      </c>
      <c r="F1066" s="14">
        <v>46030.388194444444</v>
      </c>
      <c r="G1066" s="14">
        <v>46072.582638888889</v>
      </c>
      <c r="H1066" s="13">
        <v>762161</v>
      </c>
      <c r="I1066" s="13" t="s">
        <v>15</v>
      </c>
      <c r="J1066" s="13" t="s">
        <v>32</v>
      </c>
      <c r="K1066" s="13">
        <v>0</v>
      </c>
      <c r="L1066" s="15" t="s">
        <v>2951</v>
      </c>
      <c r="M1066" s="9" t="str" cm="1">
        <f t="array" ref="M1066">_xlfn.LET(_xlpm.Major,I1066,_xlpm.CleanMajor,TRIM(SUBSTITUTE(SUBSTITUTE(SUBSTITUTE(SUBSTITUTE(SUBSTITUTE(SUBSTITUTE(_xlpm.Major,"Indstrl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067" spans="1:13" x14ac:dyDescent="0.75">
      <c r="A1067" s="8">
        <v>80594724</v>
      </c>
      <c r="B1067" s="9" t="s">
        <v>93</v>
      </c>
      <c r="C1067" s="9" t="s">
        <v>1919</v>
      </c>
      <c r="D1067" s="9" t="s">
        <v>1920</v>
      </c>
      <c r="E1067" s="9" t="s">
        <v>14</v>
      </c>
      <c r="F1067" s="10">
        <v>46031.556250000001</v>
      </c>
      <c r="G1067" s="10"/>
      <c r="H1067" s="9">
        <v>806956</v>
      </c>
      <c r="I1067" s="9" t="s">
        <v>652</v>
      </c>
      <c r="J1067" s="9" t="s">
        <v>40</v>
      </c>
      <c r="K1067" s="9">
        <v>0</v>
      </c>
      <c r="L1067" s="11" t="s">
        <v>2951</v>
      </c>
      <c r="M1067" s="9" t="str" cm="1">
        <f t="array" ref="M1067">_xlfn.LET(_xlpm.Major,I1067,_xlpm.CleanMajor,TRIM(SUBSTITUTE(SUBSTITUTE(SUBSTITUTE(SUBSTITUTE(SUBSTITUTE(SUBSTITUTE(_xlpm.Major,"Indstrl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068" spans="1:13" hidden="1" x14ac:dyDescent="0.75">
      <c r="A1068" s="12">
        <v>80602400</v>
      </c>
      <c r="B1068" s="13" t="s">
        <v>44</v>
      </c>
      <c r="C1068" s="13" t="s">
        <v>1311</v>
      </c>
      <c r="D1068" s="13" t="s">
        <v>1312</v>
      </c>
      <c r="E1068" s="13" t="s">
        <v>14</v>
      </c>
      <c r="F1068" s="14">
        <v>46032.943055555559</v>
      </c>
      <c r="G1068" s="14">
        <v>46072.55972222222</v>
      </c>
      <c r="H1068" s="13">
        <v>791178</v>
      </c>
      <c r="I1068" s="13" t="s">
        <v>163</v>
      </c>
      <c r="J1068" s="13" t="s">
        <v>20</v>
      </c>
      <c r="K1068" s="13">
        <v>0</v>
      </c>
      <c r="L1068" s="15" t="s">
        <v>2951</v>
      </c>
      <c r="M1068" s="9" t="str" cm="1">
        <f t="array" ref="M1068">_xlfn.LET(_xlpm.Major,I1068,_xlpm.CleanMajor,TRIM(SUBSTITUTE(SUBSTITUTE(SUBSTITUTE(SUBSTITUTE(SUBSTITUTE(SUBSTITUTE(_xlpm.Major,"Indstrl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069" spans="1:13" x14ac:dyDescent="0.75">
      <c r="A1069" s="8">
        <v>80608195</v>
      </c>
      <c r="B1069" s="9" t="s">
        <v>2379</v>
      </c>
      <c r="C1069" s="9" t="s">
        <v>2380</v>
      </c>
      <c r="D1069" s="9" t="s">
        <v>2381</v>
      </c>
      <c r="E1069" s="9" t="s">
        <v>14</v>
      </c>
      <c r="F1069" s="10">
        <v>46034.152083333334</v>
      </c>
      <c r="G1069" s="10"/>
      <c r="H1069" s="9">
        <v>760452</v>
      </c>
      <c r="I1069" s="9" t="s">
        <v>716</v>
      </c>
      <c r="J1069" s="9" t="s">
        <v>32</v>
      </c>
      <c r="K1069" s="9">
        <v>0</v>
      </c>
      <c r="L1069" s="11" t="s">
        <v>2951</v>
      </c>
      <c r="M1069" s="9" t="str" cm="1">
        <f t="array" ref="M1069">_xlfn.LET(_xlpm.Major,I1069,_xlpm.CleanMajor,TRIM(SUBSTITUTE(SUBSTITUTE(SUBSTITUTE(SUBSTITUTE(SUBSTITUTE(SUBSTITUTE(_xlpm.Major,"Indstrl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070" spans="1:13" hidden="1" x14ac:dyDescent="0.75">
      <c r="A1070" s="12">
        <v>80622639</v>
      </c>
      <c r="B1070" s="13" t="s">
        <v>336</v>
      </c>
      <c r="C1070" s="13" t="s">
        <v>1051</v>
      </c>
      <c r="D1070" s="13" t="s">
        <v>1052</v>
      </c>
      <c r="E1070" s="13" t="s">
        <v>14</v>
      </c>
      <c r="F1070" s="14">
        <v>46034.659722222219</v>
      </c>
      <c r="G1070" s="14">
        <v>46072.559027777781</v>
      </c>
      <c r="H1070" s="13">
        <v>762930</v>
      </c>
      <c r="I1070" s="13" t="s">
        <v>163</v>
      </c>
      <c r="J1070" s="13" t="s">
        <v>32</v>
      </c>
      <c r="K1070" s="13">
        <v>0</v>
      </c>
      <c r="L1070" s="15" t="s">
        <v>2951</v>
      </c>
      <c r="M1070" s="9" t="str" cm="1">
        <f t="array" ref="M1070">_xlfn.LET(_xlpm.Major,I1070,_xlpm.CleanMajor,TRIM(SUBSTITUTE(SUBSTITUTE(SUBSTITUTE(SUBSTITUTE(SUBSTITUTE(SUBSTITUTE(_xlpm.Major,"Indstrl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071" spans="1:13" hidden="1" x14ac:dyDescent="0.75">
      <c r="A1071" s="8">
        <v>80629237</v>
      </c>
      <c r="B1071" s="9" t="s">
        <v>242</v>
      </c>
      <c r="C1071" s="9" t="s">
        <v>2382</v>
      </c>
      <c r="D1071" s="9" t="s">
        <v>2383</v>
      </c>
      <c r="E1071" s="9" t="s">
        <v>14</v>
      </c>
      <c r="F1071" s="10">
        <v>46035.213194444441</v>
      </c>
      <c r="G1071" s="10">
        <v>46072.557638888888</v>
      </c>
      <c r="H1071" s="9">
        <v>754089</v>
      </c>
      <c r="I1071" s="9" t="s">
        <v>809</v>
      </c>
      <c r="J1071" s="9" t="s">
        <v>20</v>
      </c>
      <c r="K1071" s="9">
        <v>0</v>
      </c>
      <c r="L1071" s="11" t="s">
        <v>2951</v>
      </c>
      <c r="M1071" s="9" t="str" cm="1">
        <f t="array" ref="M1071">_xlfn.LET(_xlpm.Major,I1071,_xlpm.CleanMajor,TRIM(SUBSTITUTE(SUBSTITUTE(SUBSTITUTE(SUBSTITUTE(SUBSTITUTE(SUBSTITUTE(_xlpm.Major,"Indstrl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072" spans="1:13" x14ac:dyDescent="0.75">
      <c r="A1072" s="12">
        <v>80635966</v>
      </c>
      <c r="B1072" s="13" t="s">
        <v>2384</v>
      </c>
      <c r="C1072" s="13" t="s">
        <v>2385</v>
      </c>
      <c r="D1072" s="13" t="s">
        <v>2386</v>
      </c>
      <c r="E1072" s="13" t="s">
        <v>14</v>
      </c>
      <c r="F1072" s="14">
        <v>46035.419444444444</v>
      </c>
      <c r="G1072" s="14"/>
      <c r="H1072" s="13">
        <v>770750</v>
      </c>
      <c r="I1072" s="13" t="s">
        <v>1167</v>
      </c>
      <c r="J1072" s="13" t="s">
        <v>32</v>
      </c>
      <c r="K1072" s="13">
        <v>0</v>
      </c>
      <c r="L1072" s="15" t="s">
        <v>2951</v>
      </c>
      <c r="M1072" s="9" t="str" cm="1">
        <f t="array" ref="M1072">_xlfn.LET(_xlpm.Major,I1072,_xlpm.CleanMajor,TRIM(SUBSTITUTE(SUBSTITUTE(SUBSTITUTE(SUBSTITUTE(SUBSTITUTE(SUBSTITUTE(_xlpm.Major,"Indstrl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073" spans="1:13" x14ac:dyDescent="0.75">
      <c r="A1073" s="8">
        <v>80636057</v>
      </c>
      <c r="B1073" s="9" t="s">
        <v>259</v>
      </c>
      <c r="C1073" s="9" t="s">
        <v>2387</v>
      </c>
      <c r="D1073" s="9" t="s">
        <v>2388</v>
      </c>
      <c r="E1073" s="9" t="s">
        <v>14</v>
      </c>
      <c r="F1073" s="10">
        <v>46035.420138888891</v>
      </c>
      <c r="G1073" s="10"/>
      <c r="H1073" s="9">
        <v>773880</v>
      </c>
      <c r="I1073" s="9" t="s">
        <v>1167</v>
      </c>
      <c r="J1073" s="9" t="s">
        <v>32</v>
      </c>
      <c r="K1073" s="9">
        <v>0</v>
      </c>
      <c r="L1073" s="11" t="s">
        <v>2951</v>
      </c>
      <c r="M1073" s="9" t="str" cm="1">
        <f t="array" ref="M1073">_xlfn.LET(_xlpm.Major,I1073,_xlpm.CleanMajor,TRIM(SUBSTITUTE(SUBSTITUTE(SUBSTITUTE(SUBSTITUTE(SUBSTITUTE(SUBSTITUTE(_xlpm.Major,"Indstrl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074" spans="1:13" x14ac:dyDescent="0.75">
      <c r="A1074" s="12">
        <v>80637267</v>
      </c>
      <c r="B1074" s="13" t="s">
        <v>2389</v>
      </c>
      <c r="C1074" s="13" t="s">
        <v>2390</v>
      </c>
      <c r="D1074" s="13" t="s">
        <v>2391</v>
      </c>
      <c r="E1074" s="13" t="s">
        <v>14</v>
      </c>
      <c r="F1074" s="14">
        <v>46035.443055555559</v>
      </c>
      <c r="G1074" s="14"/>
      <c r="H1074" s="13">
        <v>767556</v>
      </c>
      <c r="I1074" s="13" t="s">
        <v>1167</v>
      </c>
      <c r="J1074" s="13" t="s">
        <v>32</v>
      </c>
      <c r="K1074" s="13">
        <v>0</v>
      </c>
      <c r="L1074" s="15" t="s">
        <v>2951</v>
      </c>
      <c r="M1074" s="9" t="str" cm="1">
        <f t="array" ref="M1074">_xlfn.LET(_xlpm.Major,I1074,_xlpm.CleanMajor,TRIM(SUBSTITUTE(SUBSTITUTE(SUBSTITUTE(SUBSTITUTE(SUBSTITUTE(SUBSTITUTE(_xlpm.Major,"Indstrl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075" spans="1:13" hidden="1" x14ac:dyDescent="0.75">
      <c r="A1075" s="8">
        <v>80646752</v>
      </c>
      <c r="B1075" s="9" t="s">
        <v>2392</v>
      </c>
      <c r="C1075" s="9" t="s">
        <v>2393</v>
      </c>
      <c r="D1075" s="9" t="s">
        <v>2394</v>
      </c>
      <c r="E1075" s="9" t="s">
        <v>14</v>
      </c>
      <c r="F1075" s="10">
        <v>46035.684027777781</v>
      </c>
      <c r="G1075" s="10">
        <v>46072.539583333331</v>
      </c>
      <c r="H1075" s="9">
        <v>784280</v>
      </c>
      <c r="I1075" s="9" t="s">
        <v>1396</v>
      </c>
      <c r="J1075" s="9" t="s">
        <v>20</v>
      </c>
      <c r="K1075" s="9">
        <v>0</v>
      </c>
      <c r="L1075" s="11" t="s">
        <v>2951</v>
      </c>
      <c r="M1075" s="9" t="str" cm="1">
        <f t="array" ref="M1075">_xlfn.LET(_xlpm.Major,I1075,_xlpm.CleanMajor,TRIM(SUBSTITUTE(SUBSTITUTE(SUBSTITUTE(SUBSTITUTE(SUBSTITUTE(SUBSTITUTE(_xlpm.Major,"Indstrl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076" spans="1:13" hidden="1" x14ac:dyDescent="0.75">
      <c r="A1076" s="12">
        <v>80647551</v>
      </c>
      <c r="B1076" s="13" t="s">
        <v>2395</v>
      </c>
      <c r="C1076" s="13" t="s">
        <v>826</v>
      </c>
      <c r="D1076" s="13" t="s">
        <v>2396</v>
      </c>
      <c r="E1076" s="13" t="s">
        <v>14</v>
      </c>
      <c r="F1076" s="14">
        <v>46035.711805555555</v>
      </c>
      <c r="G1076" s="14">
        <v>46072.607638888891</v>
      </c>
      <c r="H1076" s="13">
        <v>812740</v>
      </c>
      <c r="I1076" s="13" t="s">
        <v>1755</v>
      </c>
      <c r="J1076" s="13" t="s">
        <v>40</v>
      </c>
      <c r="K1076" s="13">
        <v>0</v>
      </c>
      <c r="L1076" s="15" t="s">
        <v>2951</v>
      </c>
      <c r="M1076" s="9" t="str" cm="1">
        <f t="array" ref="M1076">_xlfn.LET(_xlpm.Major,I1076,_xlpm.CleanMajor,TRIM(SUBSTITUTE(SUBSTITUTE(SUBSTITUTE(SUBSTITUTE(SUBSTITUTE(SUBSTITUTE(_xlpm.Major,"Indstrl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077" spans="1:13" x14ac:dyDescent="0.75">
      <c r="A1077" s="8">
        <v>80659710</v>
      </c>
      <c r="B1077" s="9" t="s">
        <v>2397</v>
      </c>
      <c r="C1077" s="9" t="s">
        <v>2398</v>
      </c>
      <c r="D1077" s="9" t="s">
        <v>2399</v>
      </c>
      <c r="E1077" s="9" t="s">
        <v>14</v>
      </c>
      <c r="F1077" s="10">
        <v>46036.420138888891</v>
      </c>
      <c r="G1077" s="10"/>
      <c r="H1077" s="9">
        <v>757854</v>
      </c>
      <c r="I1077" s="9" t="s">
        <v>1167</v>
      </c>
      <c r="J1077" s="9" t="s">
        <v>32</v>
      </c>
      <c r="K1077" s="9">
        <v>0</v>
      </c>
      <c r="L1077" s="11" t="s">
        <v>2951</v>
      </c>
      <c r="M1077" s="9" t="str" cm="1">
        <f t="array" ref="M1077">_xlfn.LET(_xlpm.Major,I1077,_xlpm.CleanMajor,TRIM(SUBSTITUTE(SUBSTITUTE(SUBSTITUTE(SUBSTITUTE(SUBSTITUTE(SUBSTITUTE(_xlpm.Major,"Indstrl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078" spans="1:13" hidden="1" x14ac:dyDescent="0.75">
      <c r="A1078" s="12">
        <v>80662093</v>
      </c>
      <c r="B1078" s="13" t="s">
        <v>2400</v>
      </c>
      <c r="C1078" s="13" t="s">
        <v>2401</v>
      </c>
      <c r="D1078" s="13" t="s">
        <v>2402</v>
      </c>
      <c r="E1078" s="13" t="s">
        <v>14</v>
      </c>
      <c r="F1078" s="14">
        <v>46036.461111111108</v>
      </c>
      <c r="G1078" s="14">
        <v>46072.546527777777</v>
      </c>
      <c r="H1078" s="13">
        <v>750904</v>
      </c>
      <c r="I1078" s="13" t="s">
        <v>1167</v>
      </c>
      <c r="J1078" s="13" t="s">
        <v>32</v>
      </c>
      <c r="K1078" s="13">
        <v>0</v>
      </c>
      <c r="L1078" s="15" t="s">
        <v>2951</v>
      </c>
      <c r="M1078" s="9" t="str" cm="1">
        <f t="array" ref="M1078">_xlfn.LET(_xlpm.Major,I1078,_xlpm.CleanMajor,TRIM(SUBSTITUTE(SUBSTITUTE(SUBSTITUTE(SUBSTITUTE(SUBSTITUTE(SUBSTITUTE(_xlpm.Major,"Indstrl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079" spans="1:13" hidden="1" x14ac:dyDescent="0.75">
      <c r="A1079" s="8">
        <v>80686077</v>
      </c>
      <c r="B1079" s="9" t="s">
        <v>2195</v>
      </c>
      <c r="C1079" s="9" t="s">
        <v>2403</v>
      </c>
      <c r="D1079" s="9" t="s">
        <v>2404</v>
      </c>
      <c r="E1079" s="9" t="s">
        <v>14</v>
      </c>
      <c r="F1079" s="10">
        <v>46037.402083333334</v>
      </c>
      <c r="G1079" s="10">
        <v>46072.567361111112</v>
      </c>
      <c r="H1079" s="9">
        <v>758150</v>
      </c>
      <c r="I1079" s="9" t="s">
        <v>1506</v>
      </c>
      <c r="J1079" s="9" t="s">
        <v>32</v>
      </c>
      <c r="K1079" s="9">
        <v>0</v>
      </c>
      <c r="L1079" s="11" t="s">
        <v>2951</v>
      </c>
      <c r="M1079" s="9" t="str" cm="1">
        <f t="array" ref="M1079">_xlfn.LET(_xlpm.Major,I1079,_xlpm.CleanMajor,TRIM(SUBSTITUTE(SUBSTITUTE(SUBSTITUTE(SUBSTITUTE(SUBSTITUTE(SUBSTITUTE(_xlpm.Major,"Indstrl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80" spans="1:13" hidden="1" x14ac:dyDescent="0.75">
      <c r="A1080" s="12">
        <v>80690411</v>
      </c>
      <c r="B1080" s="13" t="s">
        <v>2405</v>
      </c>
      <c r="C1080" s="13" t="s">
        <v>2406</v>
      </c>
      <c r="D1080" s="13" t="s">
        <v>2407</v>
      </c>
      <c r="E1080" s="13" t="s">
        <v>14</v>
      </c>
      <c r="F1080" s="14">
        <v>46037.472916666666</v>
      </c>
      <c r="G1080" s="14">
        <v>46072.55</v>
      </c>
      <c r="H1080" s="13">
        <v>758900</v>
      </c>
      <c r="I1080" s="13" t="s">
        <v>1506</v>
      </c>
      <c r="J1080" s="13" t="s">
        <v>32</v>
      </c>
      <c r="K1080" s="13">
        <v>0</v>
      </c>
      <c r="L1080" s="15" t="s">
        <v>2951</v>
      </c>
      <c r="M1080" s="9" t="str" cm="1">
        <f t="array" ref="M1080">_xlfn.LET(_xlpm.Major,I1080,_xlpm.CleanMajor,TRIM(SUBSTITUTE(SUBSTITUTE(SUBSTITUTE(SUBSTITUTE(SUBSTITUTE(SUBSTITUTE(_xlpm.Major,"Indstrl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81" spans="1:13" hidden="1" x14ac:dyDescent="0.75">
      <c r="A1081" s="8">
        <v>80690960</v>
      </c>
      <c r="B1081" s="9" t="s">
        <v>2408</v>
      </c>
      <c r="C1081" s="9" t="s">
        <v>296</v>
      </c>
      <c r="D1081" s="9" t="s">
        <v>2409</v>
      </c>
      <c r="E1081" s="9" t="s">
        <v>14</v>
      </c>
      <c r="F1081" s="10">
        <v>46037.484027777777</v>
      </c>
      <c r="G1081" s="10">
        <v>46072.540277777778</v>
      </c>
      <c r="H1081" s="9">
        <v>757694</v>
      </c>
      <c r="I1081" s="9" t="s">
        <v>1506</v>
      </c>
      <c r="J1081" s="9" t="s">
        <v>32</v>
      </c>
      <c r="K1081" s="9">
        <v>0</v>
      </c>
      <c r="L1081" s="11" t="s">
        <v>2951</v>
      </c>
      <c r="M1081" s="9" t="str" cm="1">
        <f t="array" ref="M1081">_xlfn.LET(_xlpm.Major,I1081,_xlpm.CleanMajor,TRIM(SUBSTITUTE(SUBSTITUTE(SUBSTITUTE(SUBSTITUTE(SUBSTITUTE(SUBSTITUTE(_xlpm.Major,"Indstrl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82" spans="1:13" hidden="1" x14ac:dyDescent="0.75">
      <c r="A1082" s="12">
        <v>80693475</v>
      </c>
      <c r="B1082" s="13" t="s">
        <v>2410</v>
      </c>
      <c r="C1082" s="13" t="s">
        <v>1525</v>
      </c>
      <c r="D1082" s="13" t="s">
        <v>2411</v>
      </c>
      <c r="E1082" s="13" t="s">
        <v>14</v>
      </c>
      <c r="F1082" s="14">
        <v>46037.531944444447</v>
      </c>
      <c r="G1082" s="14">
        <v>46072.55</v>
      </c>
      <c r="H1082" s="13">
        <v>794970</v>
      </c>
      <c r="I1082" s="13" t="s">
        <v>1506</v>
      </c>
      <c r="J1082" s="13" t="s">
        <v>32</v>
      </c>
      <c r="K1082" s="13">
        <v>0</v>
      </c>
      <c r="L1082" s="15" t="s">
        <v>2951</v>
      </c>
      <c r="M1082" s="9" t="str" cm="1">
        <f t="array" ref="M1082">_xlfn.LET(_xlpm.Major,I1082,_xlpm.CleanMajor,TRIM(SUBSTITUTE(SUBSTITUTE(SUBSTITUTE(SUBSTITUTE(SUBSTITUTE(SUBSTITUTE(_xlpm.Major,"Indstrl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83" spans="1:13" hidden="1" x14ac:dyDescent="0.75">
      <c r="A1083" s="8">
        <v>80701676</v>
      </c>
      <c r="B1083" s="9" t="s">
        <v>2412</v>
      </c>
      <c r="C1083" s="9" t="s">
        <v>2413</v>
      </c>
      <c r="D1083" s="9" t="s">
        <v>2414</v>
      </c>
      <c r="E1083" s="9" t="s">
        <v>14</v>
      </c>
      <c r="F1083" s="10">
        <v>46037.790972222225</v>
      </c>
      <c r="G1083" s="10">
        <v>46072.547222222223</v>
      </c>
      <c r="H1083" s="9">
        <v>765453</v>
      </c>
      <c r="I1083" s="9" t="s">
        <v>1506</v>
      </c>
      <c r="J1083" s="9" t="s">
        <v>32</v>
      </c>
      <c r="K1083" s="9">
        <v>0</v>
      </c>
      <c r="L1083" s="11" t="s">
        <v>2951</v>
      </c>
      <c r="M1083" s="9" t="str" cm="1">
        <f t="array" ref="M1083">_xlfn.LET(_xlpm.Major,I1083,_xlpm.CleanMajor,TRIM(SUBSTITUTE(SUBSTITUTE(SUBSTITUTE(SUBSTITUTE(SUBSTITUTE(SUBSTITUTE(_xlpm.Major,"Indstrl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84" spans="1:13" x14ac:dyDescent="0.75">
      <c r="A1084" s="12">
        <v>80702452</v>
      </c>
      <c r="B1084" s="13" t="s">
        <v>395</v>
      </c>
      <c r="C1084" s="13" t="s">
        <v>396</v>
      </c>
      <c r="D1084" s="13" t="s">
        <v>397</v>
      </c>
      <c r="E1084" s="13" t="s">
        <v>14</v>
      </c>
      <c r="F1084" s="14">
        <v>46037.862500000003</v>
      </c>
      <c r="G1084" s="14"/>
      <c r="H1084" s="13">
        <v>770974</v>
      </c>
      <c r="I1084" s="13" t="s">
        <v>15</v>
      </c>
      <c r="J1084" s="13" t="s">
        <v>32</v>
      </c>
      <c r="K1084" s="13">
        <v>0</v>
      </c>
      <c r="L1084" s="15" t="s">
        <v>2951</v>
      </c>
      <c r="M1084" s="9" t="str" cm="1">
        <f t="array" ref="M1084">_xlfn.LET(_xlpm.Major,I1084,_xlpm.CleanMajor,TRIM(SUBSTITUTE(SUBSTITUTE(SUBSTITUTE(SUBSTITUTE(SUBSTITUTE(SUBSTITUTE(_xlpm.Major,"Indstrl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085" spans="1:13" hidden="1" x14ac:dyDescent="0.75">
      <c r="A1085" s="8">
        <v>80703218</v>
      </c>
      <c r="B1085" s="9" t="s">
        <v>84</v>
      </c>
      <c r="C1085" s="9" t="s">
        <v>2415</v>
      </c>
      <c r="D1085" s="9" t="s">
        <v>2416</v>
      </c>
      <c r="E1085" s="9" t="s">
        <v>14</v>
      </c>
      <c r="F1085" s="10">
        <v>46037.963194444441</v>
      </c>
      <c r="G1085" s="10">
        <v>46072.539583333331</v>
      </c>
      <c r="H1085" s="9">
        <v>757459</v>
      </c>
      <c r="I1085" s="9" t="s">
        <v>1506</v>
      </c>
      <c r="J1085" s="9" t="s">
        <v>32</v>
      </c>
      <c r="K1085" s="9">
        <v>0</v>
      </c>
      <c r="L1085" s="11" t="s">
        <v>2951</v>
      </c>
      <c r="M1085" s="9" t="str" cm="1">
        <f t="array" ref="M1085">_xlfn.LET(_xlpm.Major,I1085,_xlpm.CleanMajor,TRIM(SUBSTITUTE(SUBSTITUTE(SUBSTITUTE(SUBSTITUTE(SUBSTITUTE(SUBSTITUTE(_xlpm.Major,"Indstrl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86" spans="1:13" hidden="1" x14ac:dyDescent="0.75">
      <c r="A1086" s="12">
        <v>80709734</v>
      </c>
      <c r="B1086" s="13" t="s">
        <v>1065</v>
      </c>
      <c r="C1086" s="13" t="s">
        <v>1170</v>
      </c>
      <c r="D1086" s="13" t="s">
        <v>2417</v>
      </c>
      <c r="E1086" s="13" t="s">
        <v>14</v>
      </c>
      <c r="F1086" s="14">
        <v>46038.405555555553</v>
      </c>
      <c r="G1086" s="14">
        <v>46072.551388888889</v>
      </c>
      <c r="H1086" s="13">
        <v>756487</v>
      </c>
      <c r="I1086" s="13" t="s">
        <v>2418</v>
      </c>
      <c r="J1086" s="13" t="s">
        <v>32</v>
      </c>
      <c r="K1086" s="13">
        <v>0</v>
      </c>
      <c r="L1086" s="15" t="s">
        <v>2951</v>
      </c>
      <c r="M1086" s="9" t="str" cm="1">
        <f t="array" ref="M1086">_xlfn.LET(_xlpm.Major,I1086,_xlpm.CleanMajor,TRIM(SUBSTITUTE(SUBSTITUTE(SUBSTITUTE(SUBSTITUTE(SUBSTITUTE(SUBSTITUTE(_xlpm.Major,"Indstrl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087" spans="1:13" x14ac:dyDescent="0.75">
      <c r="A1087" s="8">
        <v>80713895</v>
      </c>
      <c r="B1087" s="9" t="s">
        <v>2255</v>
      </c>
      <c r="C1087" s="9" t="s">
        <v>2419</v>
      </c>
      <c r="D1087" s="9" t="s">
        <v>2420</v>
      </c>
      <c r="E1087" s="9" t="s">
        <v>14</v>
      </c>
      <c r="F1087" s="10">
        <v>46038.484027777777</v>
      </c>
      <c r="G1087" s="10"/>
      <c r="H1087" s="9">
        <v>795061</v>
      </c>
      <c r="I1087" s="9" t="s">
        <v>1506</v>
      </c>
      <c r="J1087" s="9" t="s">
        <v>32</v>
      </c>
      <c r="K1087" s="9">
        <v>0</v>
      </c>
      <c r="L1087" s="11" t="s">
        <v>2951</v>
      </c>
      <c r="M1087" s="9" t="str" cm="1">
        <f t="array" ref="M1087">_xlfn.LET(_xlpm.Major,I1087,_xlpm.CleanMajor,TRIM(SUBSTITUTE(SUBSTITUTE(SUBSTITUTE(SUBSTITUTE(SUBSTITUTE(SUBSTITUTE(_xlpm.Major,"Indstrl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88" spans="1:13" hidden="1" x14ac:dyDescent="0.75">
      <c r="A1088" s="12">
        <v>80718050</v>
      </c>
      <c r="B1088" s="13" t="s">
        <v>2421</v>
      </c>
      <c r="C1088" s="13" t="s">
        <v>2422</v>
      </c>
      <c r="D1088" s="13" t="s">
        <v>2423</v>
      </c>
      <c r="E1088" s="13" t="s">
        <v>14</v>
      </c>
      <c r="F1088" s="14">
        <v>46038.628472222219</v>
      </c>
      <c r="G1088" s="14">
        <v>46072.613888888889</v>
      </c>
      <c r="H1088" s="13">
        <v>742885</v>
      </c>
      <c r="I1088" s="13" t="s">
        <v>1167</v>
      </c>
      <c r="J1088" s="13" t="s">
        <v>32</v>
      </c>
      <c r="K1088" s="13">
        <v>0</v>
      </c>
      <c r="L1088" s="15" t="s">
        <v>2951</v>
      </c>
      <c r="M1088" s="9" t="str" cm="1">
        <f t="array" ref="M1088">_xlfn.LET(_xlpm.Major,I1088,_xlpm.CleanMajor,TRIM(SUBSTITUTE(SUBSTITUTE(SUBSTITUTE(SUBSTITUTE(SUBSTITUTE(SUBSTITUTE(_xlpm.Major,"Indstrl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089" spans="1:13" x14ac:dyDescent="0.75">
      <c r="A1089" s="8">
        <v>80718595</v>
      </c>
      <c r="B1089" s="9" t="s">
        <v>2424</v>
      </c>
      <c r="C1089" s="9" t="s">
        <v>1651</v>
      </c>
      <c r="D1089" s="9" t="s">
        <v>2425</v>
      </c>
      <c r="E1089" s="9" t="s">
        <v>14</v>
      </c>
      <c r="F1089" s="10">
        <v>46038.670138888891</v>
      </c>
      <c r="G1089" s="10"/>
      <c r="H1089" s="9">
        <v>651723</v>
      </c>
      <c r="I1089" s="9" t="s">
        <v>1506</v>
      </c>
      <c r="J1089" s="9" t="s">
        <v>32</v>
      </c>
      <c r="K1089" s="9">
        <v>0</v>
      </c>
      <c r="L1089" s="11" t="s">
        <v>2951</v>
      </c>
      <c r="M1089" s="9" t="str" cm="1">
        <f t="array" ref="M1089">_xlfn.LET(_xlpm.Major,I1089,_xlpm.CleanMajor,TRIM(SUBSTITUTE(SUBSTITUTE(SUBSTITUTE(SUBSTITUTE(SUBSTITUTE(SUBSTITUTE(_xlpm.Major,"Indstrl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90" spans="1:13" x14ac:dyDescent="0.75">
      <c r="A1090" s="12">
        <v>80718607</v>
      </c>
      <c r="B1090" s="13" t="s">
        <v>2426</v>
      </c>
      <c r="C1090" s="13" t="s">
        <v>2427</v>
      </c>
      <c r="D1090" s="13" t="s">
        <v>2428</v>
      </c>
      <c r="E1090" s="13" t="s">
        <v>14</v>
      </c>
      <c r="F1090" s="14">
        <v>46038.67083333333</v>
      </c>
      <c r="G1090" s="14"/>
      <c r="H1090" s="13">
        <v>758849</v>
      </c>
      <c r="I1090" s="13" t="s">
        <v>1506</v>
      </c>
      <c r="J1090" s="13" t="s">
        <v>32</v>
      </c>
      <c r="K1090" s="13">
        <v>0</v>
      </c>
      <c r="L1090" s="15" t="s">
        <v>2951</v>
      </c>
      <c r="M1090" s="9" t="str" cm="1">
        <f t="array" ref="M1090">_xlfn.LET(_xlpm.Major,I1090,_xlpm.CleanMajor,TRIM(SUBSTITUTE(SUBSTITUTE(SUBSTITUTE(SUBSTITUTE(SUBSTITUTE(SUBSTITUTE(_xlpm.Major,"Indstrl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91" spans="1:13" hidden="1" x14ac:dyDescent="0.75">
      <c r="A1091" s="8">
        <v>80718731</v>
      </c>
      <c r="B1091" s="9" t="s">
        <v>400</v>
      </c>
      <c r="C1091" s="9" t="s">
        <v>2429</v>
      </c>
      <c r="D1091" s="9" t="s">
        <v>2430</v>
      </c>
      <c r="E1091" s="9" t="s">
        <v>14</v>
      </c>
      <c r="F1091" s="10">
        <v>46038.679166666669</v>
      </c>
      <c r="G1091" s="10">
        <v>46072.540277777778</v>
      </c>
      <c r="H1091" s="9">
        <v>742921</v>
      </c>
      <c r="I1091" s="9" t="s">
        <v>1506</v>
      </c>
      <c r="J1091" s="9" t="s">
        <v>32</v>
      </c>
      <c r="K1091" s="9">
        <v>0</v>
      </c>
      <c r="L1091" s="11" t="s">
        <v>2951</v>
      </c>
      <c r="M1091" s="9" t="str" cm="1">
        <f t="array" ref="M1091">_xlfn.LET(_xlpm.Major,I1091,_xlpm.CleanMajor,TRIM(SUBSTITUTE(SUBSTITUTE(SUBSTITUTE(SUBSTITUTE(SUBSTITUTE(SUBSTITUTE(_xlpm.Major,"Indstrl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92" spans="1:13" x14ac:dyDescent="0.75">
      <c r="A1092" s="12">
        <v>80721217</v>
      </c>
      <c r="B1092" s="13" t="s">
        <v>151</v>
      </c>
      <c r="C1092" s="13" t="s">
        <v>152</v>
      </c>
      <c r="D1092" s="13" t="s">
        <v>153</v>
      </c>
      <c r="E1092" s="13" t="s">
        <v>14</v>
      </c>
      <c r="F1092" s="14">
        <v>46039.1</v>
      </c>
      <c r="G1092" s="14"/>
      <c r="H1092" s="13">
        <v>796963</v>
      </c>
      <c r="I1092" s="13" t="s">
        <v>73</v>
      </c>
      <c r="J1092" s="13" t="s">
        <v>16</v>
      </c>
      <c r="K1092" s="13">
        <v>0</v>
      </c>
      <c r="L1092" s="15" t="s">
        <v>2951</v>
      </c>
      <c r="M1092" s="9" t="str" cm="1">
        <f t="array" ref="M1092">_xlfn.LET(_xlpm.Major,I1092,_xlpm.CleanMajor,TRIM(SUBSTITUTE(SUBSTITUTE(SUBSTITUTE(SUBSTITUTE(SUBSTITUTE(SUBSTITUTE(_xlpm.Major,"Indstrl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093" spans="1:13" hidden="1" x14ac:dyDescent="0.75">
      <c r="A1093" s="8">
        <v>80726988</v>
      </c>
      <c r="B1093" s="9" t="s">
        <v>385</v>
      </c>
      <c r="C1093" s="9" t="s">
        <v>2431</v>
      </c>
      <c r="D1093" s="9" t="s">
        <v>2432</v>
      </c>
      <c r="E1093" s="9" t="s">
        <v>14</v>
      </c>
      <c r="F1093" s="10">
        <v>46039.865277777775</v>
      </c>
      <c r="G1093" s="10">
        <v>46072.540277777778</v>
      </c>
      <c r="H1093" s="9">
        <v>760902</v>
      </c>
      <c r="I1093" s="9" t="s">
        <v>1506</v>
      </c>
      <c r="J1093" s="9" t="s">
        <v>32</v>
      </c>
      <c r="K1093" s="9">
        <v>0</v>
      </c>
      <c r="L1093" s="11" t="s">
        <v>2951</v>
      </c>
      <c r="M1093" s="9" t="str" cm="1">
        <f t="array" ref="M1093">_xlfn.LET(_xlpm.Major,I1093,_xlpm.CleanMajor,TRIM(SUBSTITUTE(SUBSTITUTE(SUBSTITUTE(SUBSTITUTE(SUBSTITUTE(SUBSTITUTE(_xlpm.Major,"Indstrl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094" spans="1:13" x14ac:dyDescent="0.75">
      <c r="A1094" s="12">
        <v>80727059</v>
      </c>
      <c r="B1094" s="13" t="s">
        <v>1241</v>
      </c>
      <c r="C1094" s="13" t="s">
        <v>18</v>
      </c>
      <c r="D1094" s="13" t="s">
        <v>1242</v>
      </c>
      <c r="E1094" s="13" t="s">
        <v>14</v>
      </c>
      <c r="F1094" s="14">
        <v>46039.884027777778</v>
      </c>
      <c r="G1094" s="14"/>
      <c r="H1094" s="13">
        <v>792003</v>
      </c>
      <c r="I1094" s="13" t="s">
        <v>774</v>
      </c>
      <c r="J1094" s="13" t="s">
        <v>50</v>
      </c>
      <c r="K1094" s="13">
        <v>0</v>
      </c>
      <c r="L1094" s="15" t="s">
        <v>2951</v>
      </c>
      <c r="M1094" s="9" t="str" cm="1">
        <f t="array" ref="M1094">_xlfn.LET(_xlpm.Major,I1094,_xlpm.CleanMajor,TRIM(SUBSTITUTE(SUBSTITUTE(SUBSTITUTE(SUBSTITUTE(SUBSTITUTE(SUBSTITUTE(_xlpm.Major,"Indstrl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095" spans="1:13" x14ac:dyDescent="0.75">
      <c r="A1095" s="8">
        <v>80730316</v>
      </c>
      <c r="B1095" s="9" t="s">
        <v>696</v>
      </c>
      <c r="C1095" s="9" t="s">
        <v>2433</v>
      </c>
      <c r="D1095" s="9" t="s">
        <v>2434</v>
      </c>
      <c r="E1095" s="9" t="s">
        <v>14</v>
      </c>
      <c r="F1095" s="10">
        <v>46040.57916666667</v>
      </c>
      <c r="G1095" s="10"/>
      <c r="H1095" s="9">
        <v>774278</v>
      </c>
      <c r="I1095" s="9" t="s">
        <v>1167</v>
      </c>
      <c r="J1095" s="9" t="s">
        <v>32</v>
      </c>
      <c r="K1095" s="9">
        <v>0</v>
      </c>
      <c r="L1095" s="11" t="s">
        <v>2951</v>
      </c>
      <c r="M1095" s="9" t="str" cm="1">
        <f t="array" ref="M1095">_xlfn.LET(_xlpm.Major,I1095,_xlpm.CleanMajor,TRIM(SUBSTITUTE(SUBSTITUTE(SUBSTITUTE(SUBSTITUTE(SUBSTITUTE(SUBSTITUTE(_xlpm.Major,"Indstrl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096" spans="1:13" hidden="1" x14ac:dyDescent="0.75">
      <c r="A1096" s="12">
        <v>80736540</v>
      </c>
      <c r="B1096" s="13" t="s">
        <v>2435</v>
      </c>
      <c r="C1096" s="13" t="s">
        <v>971</v>
      </c>
      <c r="D1096" s="13" t="s">
        <v>2436</v>
      </c>
      <c r="E1096" s="13" t="s">
        <v>14</v>
      </c>
      <c r="F1096" s="14">
        <v>46041.425000000003</v>
      </c>
      <c r="G1096" s="14">
        <v>46072.551388888889</v>
      </c>
      <c r="H1096" s="13">
        <v>757730</v>
      </c>
      <c r="I1096" s="13" t="s">
        <v>1167</v>
      </c>
      <c r="J1096" s="13" t="s">
        <v>32</v>
      </c>
      <c r="K1096" s="13">
        <v>0</v>
      </c>
      <c r="L1096" s="15" t="s">
        <v>2951</v>
      </c>
      <c r="M1096" s="9" t="str" cm="1">
        <f t="array" ref="M1096">_xlfn.LET(_xlpm.Major,I1096,_xlpm.CleanMajor,TRIM(SUBSTITUTE(SUBSTITUTE(SUBSTITUTE(SUBSTITUTE(SUBSTITUTE(SUBSTITUTE(_xlpm.Major,"Indstrl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097" spans="1:13" x14ac:dyDescent="0.75">
      <c r="A1097" s="8">
        <v>80736590</v>
      </c>
      <c r="B1097" s="9" t="s">
        <v>2437</v>
      </c>
      <c r="C1097" s="9" t="s">
        <v>2438</v>
      </c>
      <c r="D1097" s="9" t="s">
        <v>2439</v>
      </c>
      <c r="E1097" s="9" t="s">
        <v>14</v>
      </c>
      <c r="F1097" s="10">
        <v>46041.427083333336</v>
      </c>
      <c r="G1097" s="10"/>
      <c r="H1097" s="9">
        <v>770823</v>
      </c>
      <c r="I1097" s="9" t="s">
        <v>1167</v>
      </c>
      <c r="J1097" s="9" t="s">
        <v>32</v>
      </c>
      <c r="K1097" s="9">
        <v>0</v>
      </c>
      <c r="L1097" s="11" t="s">
        <v>2951</v>
      </c>
      <c r="M1097" s="9" t="str" cm="1">
        <f t="array" ref="M1097">_xlfn.LET(_xlpm.Major,I1097,_xlpm.CleanMajor,TRIM(SUBSTITUTE(SUBSTITUTE(SUBSTITUTE(SUBSTITUTE(SUBSTITUTE(SUBSTITUTE(_xlpm.Major,"Indstrl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098" spans="1:13" x14ac:dyDescent="0.75">
      <c r="A1098" s="12">
        <v>80736941</v>
      </c>
      <c r="B1098" s="13" t="s">
        <v>642</v>
      </c>
      <c r="C1098" s="13" t="s">
        <v>75</v>
      </c>
      <c r="D1098" s="13" t="s">
        <v>643</v>
      </c>
      <c r="E1098" s="13" t="s">
        <v>14</v>
      </c>
      <c r="F1098" s="14">
        <v>46041.445833333331</v>
      </c>
      <c r="G1098" s="14"/>
      <c r="H1098" s="13">
        <v>765438</v>
      </c>
      <c r="I1098" s="13" t="s">
        <v>54</v>
      </c>
      <c r="J1098" s="13" t="s">
        <v>32</v>
      </c>
      <c r="K1098" s="13">
        <v>0</v>
      </c>
      <c r="L1098" s="15" t="s">
        <v>2951</v>
      </c>
      <c r="M1098" s="9" t="str" cm="1">
        <f t="array" ref="M1098">_xlfn.LET(_xlpm.Major,I1098,_xlpm.CleanMajor,TRIM(SUBSTITUTE(SUBSTITUTE(SUBSTITUTE(SUBSTITUTE(SUBSTITUTE(SUBSTITUTE(_xlpm.Major,"Indstrl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099" spans="1:13" hidden="1" x14ac:dyDescent="0.75">
      <c r="A1099" s="8">
        <v>80737316</v>
      </c>
      <c r="B1099" s="9" t="s">
        <v>2440</v>
      </c>
      <c r="C1099" s="9" t="s">
        <v>2441</v>
      </c>
      <c r="D1099" s="9" t="s">
        <v>2442</v>
      </c>
      <c r="E1099" s="9" t="s">
        <v>14</v>
      </c>
      <c r="F1099" s="10">
        <v>46041.463888888888</v>
      </c>
      <c r="G1099" s="10">
        <v>46072.561111111114</v>
      </c>
      <c r="H1099" s="9">
        <v>787783</v>
      </c>
      <c r="I1099" s="9" t="s">
        <v>24</v>
      </c>
      <c r="J1099" s="9" t="s">
        <v>50</v>
      </c>
      <c r="K1099" s="9">
        <v>0</v>
      </c>
      <c r="L1099" s="11" t="s">
        <v>2951</v>
      </c>
      <c r="M1099" s="9" t="str" cm="1">
        <f t="array" ref="M1099">_xlfn.LET(_xlpm.Major,I1099,_xlpm.CleanMajor,TRIM(SUBSTITUTE(SUBSTITUTE(SUBSTITUTE(SUBSTITUTE(SUBSTITUTE(SUBSTITUTE(_xlpm.Major,"Indstrl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100" spans="1:13" hidden="1" x14ac:dyDescent="0.75">
      <c r="A1100" s="12">
        <v>80738086</v>
      </c>
      <c r="B1100" s="13" t="s">
        <v>2443</v>
      </c>
      <c r="C1100" s="13" t="s">
        <v>2444</v>
      </c>
      <c r="D1100" s="13" t="s">
        <v>2445</v>
      </c>
      <c r="E1100" s="13" t="s">
        <v>14</v>
      </c>
      <c r="F1100" s="14">
        <v>46041.504861111112</v>
      </c>
      <c r="G1100" s="14">
        <v>46072.546527777777</v>
      </c>
      <c r="H1100" s="13">
        <v>744123</v>
      </c>
      <c r="I1100" s="13" t="s">
        <v>1167</v>
      </c>
      <c r="J1100" s="13" t="s">
        <v>32</v>
      </c>
      <c r="K1100" s="13">
        <v>0</v>
      </c>
      <c r="L1100" s="15" t="s">
        <v>2951</v>
      </c>
      <c r="M1100" s="9" t="str" cm="1">
        <f t="array" ref="M1100">_xlfn.LET(_xlpm.Major,I1100,_xlpm.CleanMajor,TRIM(SUBSTITUTE(SUBSTITUTE(SUBSTITUTE(SUBSTITUTE(SUBSTITUTE(SUBSTITUTE(_xlpm.Major,"Indstrl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101" spans="1:13" hidden="1" x14ac:dyDescent="0.75">
      <c r="A1101" s="8">
        <v>80738097</v>
      </c>
      <c r="B1101" s="9" t="s">
        <v>1507</v>
      </c>
      <c r="C1101" s="9" t="s">
        <v>362</v>
      </c>
      <c r="D1101" s="9" t="s">
        <v>1508</v>
      </c>
      <c r="E1101" s="9" t="s">
        <v>14</v>
      </c>
      <c r="F1101" s="10">
        <v>46041.504861111112</v>
      </c>
      <c r="G1101" s="10">
        <v>46072.547222222223</v>
      </c>
      <c r="H1101" s="9">
        <v>779407</v>
      </c>
      <c r="I1101" s="9" t="s">
        <v>163</v>
      </c>
      <c r="J1101" s="9" t="s">
        <v>32</v>
      </c>
      <c r="K1101" s="9">
        <v>0</v>
      </c>
      <c r="L1101" s="11" t="s">
        <v>2951</v>
      </c>
      <c r="M1101" s="9" t="str" cm="1">
        <f t="array" ref="M1101">_xlfn.LET(_xlpm.Major,I1101,_xlpm.CleanMajor,TRIM(SUBSTITUTE(SUBSTITUTE(SUBSTITUTE(SUBSTITUTE(SUBSTITUTE(SUBSTITUTE(_xlpm.Major,"Indstrl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102" spans="1:13" x14ac:dyDescent="0.75">
      <c r="A1102" s="12">
        <v>80738111</v>
      </c>
      <c r="B1102" s="13" t="s">
        <v>2446</v>
      </c>
      <c r="C1102" s="13" t="s">
        <v>2447</v>
      </c>
      <c r="D1102" s="13" t="s">
        <v>2448</v>
      </c>
      <c r="E1102" s="13" t="s">
        <v>14</v>
      </c>
      <c r="F1102" s="14">
        <v>46041.506249999999</v>
      </c>
      <c r="G1102" s="14"/>
      <c r="H1102" s="13">
        <v>759298</v>
      </c>
      <c r="I1102" s="13" t="s">
        <v>549</v>
      </c>
      <c r="J1102" s="13" t="s">
        <v>32</v>
      </c>
      <c r="K1102" s="13">
        <v>0</v>
      </c>
      <c r="L1102" s="15" t="s">
        <v>2951</v>
      </c>
      <c r="M1102" s="9" t="str" cm="1">
        <f t="array" ref="M1102">_xlfn.LET(_xlpm.Major,I1102,_xlpm.CleanMajor,TRIM(SUBSTITUTE(SUBSTITUTE(SUBSTITUTE(SUBSTITUTE(SUBSTITUTE(SUBSTITUTE(_xlpm.Major,"Indstrl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103" spans="1:13" hidden="1" x14ac:dyDescent="0.75">
      <c r="A1103" s="8">
        <v>80738123</v>
      </c>
      <c r="B1103" s="9" t="s">
        <v>25</v>
      </c>
      <c r="C1103" s="9" t="s">
        <v>246</v>
      </c>
      <c r="D1103" s="9" t="s">
        <v>304</v>
      </c>
      <c r="E1103" s="9" t="s">
        <v>14</v>
      </c>
      <c r="F1103" s="10">
        <v>46041.506249999999</v>
      </c>
      <c r="G1103" s="10">
        <v>46072.586111111108</v>
      </c>
      <c r="H1103" s="9">
        <v>794423</v>
      </c>
      <c r="I1103" s="9" t="s">
        <v>54</v>
      </c>
      <c r="J1103" s="9" t="s">
        <v>20</v>
      </c>
      <c r="K1103" s="9">
        <v>0</v>
      </c>
      <c r="L1103" s="11" t="s">
        <v>2951</v>
      </c>
      <c r="M1103" s="9" t="str" cm="1">
        <f t="array" ref="M1103">_xlfn.LET(_xlpm.Major,I1103,_xlpm.CleanMajor,TRIM(SUBSTITUTE(SUBSTITUTE(SUBSTITUTE(SUBSTITUTE(SUBSTITUTE(SUBSTITUTE(_xlpm.Major,"Indstrl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104" spans="1:13" hidden="1" x14ac:dyDescent="0.75">
      <c r="A1104" s="12">
        <v>80738172</v>
      </c>
      <c r="B1104" s="13" t="s">
        <v>2449</v>
      </c>
      <c r="C1104" s="13" t="s">
        <v>2450</v>
      </c>
      <c r="D1104" s="13" t="s">
        <v>2451</v>
      </c>
      <c r="E1104" s="13" t="s">
        <v>14</v>
      </c>
      <c r="F1104" s="14">
        <v>46041.509027777778</v>
      </c>
      <c r="G1104" s="14">
        <v>46072.554861111108</v>
      </c>
      <c r="H1104" s="13">
        <v>761124</v>
      </c>
      <c r="I1104" s="13" t="s">
        <v>1167</v>
      </c>
      <c r="J1104" s="13" t="s">
        <v>32</v>
      </c>
      <c r="K1104" s="13">
        <v>0</v>
      </c>
      <c r="L1104" s="15" t="s">
        <v>2951</v>
      </c>
      <c r="M1104" s="9" t="str" cm="1">
        <f t="array" ref="M1104">_xlfn.LET(_xlpm.Major,I1104,_xlpm.CleanMajor,TRIM(SUBSTITUTE(SUBSTITUTE(SUBSTITUTE(SUBSTITUTE(SUBSTITUTE(SUBSTITUTE(_xlpm.Major,"Indstrl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105" spans="1:13" x14ac:dyDescent="0.75">
      <c r="A1105" s="8">
        <v>80741660</v>
      </c>
      <c r="B1105" s="9" t="s">
        <v>981</v>
      </c>
      <c r="C1105" s="9" t="s">
        <v>880</v>
      </c>
      <c r="D1105" s="9" t="s">
        <v>982</v>
      </c>
      <c r="E1105" s="9" t="s">
        <v>14</v>
      </c>
      <c r="F1105" s="10">
        <v>46041.714583333334</v>
      </c>
      <c r="G1105" s="10"/>
      <c r="H1105" s="9">
        <v>788153</v>
      </c>
      <c r="I1105" s="9" t="s">
        <v>206</v>
      </c>
      <c r="J1105" s="9" t="s">
        <v>32</v>
      </c>
      <c r="K1105" s="9">
        <v>0</v>
      </c>
      <c r="L1105" s="11" t="s">
        <v>2951</v>
      </c>
      <c r="M1105" s="9" t="str" cm="1">
        <f t="array" ref="M1105">_xlfn.LET(_xlpm.Major,I1105,_xlpm.CleanMajor,TRIM(SUBSTITUTE(SUBSTITUTE(SUBSTITUTE(SUBSTITUTE(SUBSTITUTE(SUBSTITUTE(_xlpm.Major,"Indstrl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106" spans="1:13" x14ac:dyDescent="0.75">
      <c r="A1106" s="12">
        <v>80741994</v>
      </c>
      <c r="B1106" s="13" t="s">
        <v>2452</v>
      </c>
      <c r="C1106" s="13" t="s">
        <v>59</v>
      </c>
      <c r="D1106" s="13" t="s">
        <v>2453</v>
      </c>
      <c r="E1106" s="13" t="s">
        <v>14</v>
      </c>
      <c r="F1106" s="14">
        <v>46041.734027777777</v>
      </c>
      <c r="G1106" s="14"/>
      <c r="H1106" s="13">
        <v>479635</v>
      </c>
      <c r="I1106" s="13" t="s">
        <v>2454</v>
      </c>
      <c r="J1106" s="13" t="s">
        <v>32</v>
      </c>
      <c r="K1106" s="13">
        <v>0</v>
      </c>
      <c r="L1106" s="15" t="s">
        <v>2951</v>
      </c>
      <c r="M1106" s="9" t="str" cm="1">
        <f t="array" ref="M1106">_xlfn.LET(_xlpm.Major,I1106,_xlpm.CleanMajor,TRIM(SUBSTITUTE(SUBSTITUTE(SUBSTITUTE(SUBSTITUTE(SUBSTITUTE(SUBSTITUTE(_xlpm.Major,"Indstrl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107" spans="1:13" x14ac:dyDescent="0.75">
      <c r="A1107" s="8">
        <v>80744189</v>
      </c>
      <c r="B1107" s="9" t="s">
        <v>148</v>
      </c>
      <c r="C1107" s="9" t="s">
        <v>2455</v>
      </c>
      <c r="D1107" s="9" t="s">
        <v>2456</v>
      </c>
      <c r="E1107" s="9" t="s">
        <v>14</v>
      </c>
      <c r="F1107" s="10">
        <v>46041.884027777778</v>
      </c>
      <c r="G1107" s="10"/>
      <c r="H1107" s="9">
        <v>724489</v>
      </c>
      <c r="I1107" s="9" t="s">
        <v>1167</v>
      </c>
      <c r="J1107" s="9" t="s">
        <v>32</v>
      </c>
      <c r="K1107" s="9">
        <v>0</v>
      </c>
      <c r="L1107" s="11" t="s">
        <v>2951</v>
      </c>
      <c r="M1107" s="9" t="str" cm="1">
        <f t="array" ref="M1107">_xlfn.LET(_xlpm.Major,I1107,_xlpm.CleanMajor,TRIM(SUBSTITUTE(SUBSTITUTE(SUBSTITUTE(SUBSTITUTE(SUBSTITUTE(SUBSTITUTE(_xlpm.Major,"Indstrl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108" spans="1:13" hidden="1" x14ac:dyDescent="0.75">
      <c r="A1108" s="12">
        <v>80744423</v>
      </c>
      <c r="B1108" s="13" t="s">
        <v>190</v>
      </c>
      <c r="C1108" s="13" t="s">
        <v>1278</v>
      </c>
      <c r="D1108" s="13" t="s">
        <v>2457</v>
      </c>
      <c r="E1108" s="13" t="s">
        <v>14</v>
      </c>
      <c r="F1108" s="14">
        <v>46041.905555555553</v>
      </c>
      <c r="G1108" s="14">
        <v>46072.54791666667</v>
      </c>
      <c r="H1108" s="13">
        <v>774141</v>
      </c>
      <c r="I1108" s="13" t="s">
        <v>163</v>
      </c>
      <c r="J1108" s="13" t="s">
        <v>50</v>
      </c>
      <c r="K1108" s="13">
        <v>0</v>
      </c>
      <c r="L1108" s="15" t="s">
        <v>2951</v>
      </c>
      <c r="M1108" s="9" t="str" cm="1">
        <f t="array" ref="M1108">_xlfn.LET(_xlpm.Major,I1108,_xlpm.CleanMajor,TRIM(SUBSTITUTE(SUBSTITUTE(SUBSTITUTE(SUBSTITUTE(SUBSTITUTE(SUBSTITUTE(_xlpm.Major,"Indstrl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109" spans="1:13" hidden="1" x14ac:dyDescent="0.75">
      <c r="A1109" s="8">
        <v>80744487</v>
      </c>
      <c r="B1109" s="9" t="s">
        <v>2458</v>
      </c>
      <c r="C1109" s="9" t="s">
        <v>2459</v>
      </c>
      <c r="D1109" s="9" t="s">
        <v>2460</v>
      </c>
      <c r="E1109" s="9" t="s">
        <v>14</v>
      </c>
      <c r="F1109" s="10">
        <v>46041.913888888892</v>
      </c>
      <c r="G1109" s="10">
        <v>46072.561111111114</v>
      </c>
      <c r="H1109" s="9">
        <v>759190</v>
      </c>
      <c r="I1109" s="9" t="s">
        <v>1506</v>
      </c>
      <c r="J1109" s="9" t="s">
        <v>20</v>
      </c>
      <c r="K1109" s="9">
        <v>0</v>
      </c>
      <c r="L1109" s="11" t="s">
        <v>2951</v>
      </c>
      <c r="M1109" s="9" t="str" cm="1">
        <f t="array" ref="M1109">_xlfn.LET(_xlpm.Major,I1109,_xlpm.CleanMajor,TRIM(SUBSTITUTE(SUBSTITUTE(SUBSTITUTE(SUBSTITUTE(SUBSTITUTE(SUBSTITUTE(_xlpm.Major,"Indstrl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110" spans="1:13" hidden="1" x14ac:dyDescent="0.75">
      <c r="A1110" s="12">
        <v>80757959</v>
      </c>
      <c r="B1110" s="13" t="s">
        <v>2461</v>
      </c>
      <c r="C1110" s="13" t="s">
        <v>735</v>
      </c>
      <c r="D1110" s="13" t="s">
        <v>2462</v>
      </c>
      <c r="E1110" s="13" t="s">
        <v>14</v>
      </c>
      <c r="F1110" s="14">
        <v>46042.458333333336</v>
      </c>
      <c r="G1110" s="14">
        <v>46072.540277777778</v>
      </c>
      <c r="H1110" s="13">
        <v>773079</v>
      </c>
      <c r="I1110" s="13" t="s">
        <v>24</v>
      </c>
      <c r="J1110" s="13" t="s">
        <v>20</v>
      </c>
      <c r="K1110" s="13">
        <v>0</v>
      </c>
      <c r="L1110" s="15" t="s">
        <v>2951</v>
      </c>
      <c r="M1110" s="9" t="str" cm="1">
        <f t="array" ref="M1110">_xlfn.LET(_xlpm.Major,I1110,_xlpm.CleanMajor,TRIM(SUBSTITUTE(SUBSTITUTE(SUBSTITUTE(SUBSTITUTE(SUBSTITUTE(SUBSTITUTE(_xlpm.Major,"Indstrl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111" spans="1:13" hidden="1" x14ac:dyDescent="0.75">
      <c r="A1111" s="8">
        <v>80765532</v>
      </c>
      <c r="B1111" s="9" t="s">
        <v>37</v>
      </c>
      <c r="C1111" s="9" t="s">
        <v>38</v>
      </c>
      <c r="D1111" s="9" t="s">
        <v>39</v>
      </c>
      <c r="E1111" s="9" t="s">
        <v>14</v>
      </c>
      <c r="F1111" s="10">
        <v>46042.563888888886</v>
      </c>
      <c r="G1111" s="10">
        <v>46072.606249999997</v>
      </c>
      <c r="H1111" s="9">
        <v>812130</v>
      </c>
      <c r="I1111" s="9" t="s">
        <v>15</v>
      </c>
      <c r="J1111" s="9" t="s">
        <v>40</v>
      </c>
      <c r="K1111" s="9">
        <v>0</v>
      </c>
      <c r="L1111" s="11" t="s">
        <v>2951</v>
      </c>
      <c r="M1111" s="9" t="str" cm="1">
        <f t="array" ref="M1111">_xlfn.LET(_xlpm.Major,I1111,_xlpm.CleanMajor,TRIM(SUBSTITUTE(SUBSTITUTE(SUBSTITUTE(SUBSTITUTE(SUBSTITUTE(SUBSTITUTE(_xlpm.Major,"Indstrl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112" spans="1:13" x14ac:dyDescent="0.75">
      <c r="A1112" s="12">
        <v>80768725</v>
      </c>
      <c r="B1112" s="13" t="s">
        <v>2192</v>
      </c>
      <c r="C1112" s="13" t="s">
        <v>82</v>
      </c>
      <c r="D1112" s="13" t="s">
        <v>2463</v>
      </c>
      <c r="E1112" s="13" t="s">
        <v>14</v>
      </c>
      <c r="F1112" s="14">
        <v>46042.606944444444</v>
      </c>
      <c r="G1112" s="14"/>
      <c r="H1112" s="13">
        <v>777159</v>
      </c>
      <c r="I1112" s="13" t="s">
        <v>2464</v>
      </c>
      <c r="J1112" s="13" t="s">
        <v>32</v>
      </c>
      <c r="K1112" s="13">
        <v>0</v>
      </c>
      <c r="L1112" s="15" t="s">
        <v>2951</v>
      </c>
      <c r="M1112" s="9" t="str" cm="1">
        <f t="array" ref="M1112">_xlfn.LET(_xlpm.Major,I1112,_xlpm.CleanMajor,TRIM(SUBSTITUTE(SUBSTITUTE(SUBSTITUTE(SUBSTITUTE(SUBSTITUTE(SUBSTITUTE(_xlpm.Major,"Indstrl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113" spans="1:13" hidden="1" x14ac:dyDescent="0.75">
      <c r="A1113" s="8">
        <v>80770068</v>
      </c>
      <c r="B1113" s="9" t="s">
        <v>2140</v>
      </c>
      <c r="C1113" s="9" t="s">
        <v>1088</v>
      </c>
      <c r="D1113" s="9" t="s">
        <v>2465</v>
      </c>
      <c r="E1113" s="9" t="s">
        <v>14</v>
      </c>
      <c r="F1113" s="10">
        <v>46042.625694444447</v>
      </c>
      <c r="G1113" s="10">
        <v>46072.561805555553</v>
      </c>
      <c r="H1113" s="9">
        <v>628237</v>
      </c>
      <c r="I1113" s="9" t="s">
        <v>1167</v>
      </c>
      <c r="J1113" s="9" t="s">
        <v>32</v>
      </c>
      <c r="K1113" s="9">
        <v>0</v>
      </c>
      <c r="L1113" s="11" t="s">
        <v>2951</v>
      </c>
      <c r="M1113" s="9" t="str" cm="1">
        <f t="array" ref="M1113">_xlfn.LET(_xlpm.Major,I1113,_xlpm.CleanMajor,TRIM(SUBSTITUTE(SUBSTITUTE(SUBSTITUTE(SUBSTITUTE(SUBSTITUTE(SUBSTITUTE(_xlpm.Major,"Indstrl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114" spans="1:13" x14ac:dyDescent="0.75">
      <c r="A1114" s="12">
        <v>80777966</v>
      </c>
      <c r="B1114" s="13" t="s">
        <v>1015</v>
      </c>
      <c r="C1114" s="13" t="s">
        <v>2466</v>
      </c>
      <c r="D1114" s="13" t="s">
        <v>2467</v>
      </c>
      <c r="E1114" s="13" t="s">
        <v>14</v>
      </c>
      <c r="F1114" s="14">
        <v>46042.852083333331</v>
      </c>
      <c r="G1114" s="14"/>
      <c r="H1114" s="13">
        <v>756914</v>
      </c>
      <c r="I1114" s="13" t="s">
        <v>2468</v>
      </c>
      <c r="J1114" s="13" t="s">
        <v>32</v>
      </c>
      <c r="K1114" s="13">
        <v>0</v>
      </c>
      <c r="L1114" s="15" t="s">
        <v>2951</v>
      </c>
      <c r="M1114" s="9" t="str" cm="1">
        <f t="array" ref="M1114">_xlfn.LET(_xlpm.Major,I1114,_xlpm.CleanMajor,TRIM(SUBSTITUTE(SUBSTITUTE(SUBSTITUTE(SUBSTITUTE(SUBSTITUTE(SUBSTITUTE(_xlpm.Major,"Indstrl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115" spans="1:13" hidden="1" x14ac:dyDescent="0.75">
      <c r="A1115" s="8">
        <v>80783091</v>
      </c>
      <c r="B1115" s="9" t="s">
        <v>1762</v>
      </c>
      <c r="C1115" s="9" t="s">
        <v>1763</v>
      </c>
      <c r="D1115" s="9" t="s">
        <v>1764</v>
      </c>
      <c r="E1115" s="9" t="s">
        <v>14</v>
      </c>
      <c r="F1115" s="10">
        <v>46043.293749999997</v>
      </c>
      <c r="G1115" s="10">
        <v>46072.572222222225</v>
      </c>
      <c r="H1115" s="9">
        <v>787158</v>
      </c>
      <c r="I1115" s="9" t="s">
        <v>1765</v>
      </c>
      <c r="J1115" s="9" t="s">
        <v>20</v>
      </c>
      <c r="K1115" s="9">
        <v>0</v>
      </c>
      <c r="L1115" s="11" t="s">
        <v>2951</v>
      </c>
      <c r="M1115" s="9" t="str" cm="1">
        <f t="array" ref="M1115">_xlfn.LET(_xlpm.Major,I1115,_xlpm.CleanMajor,TRIM(SUBSTITUTE(SUBSTITUTE(SUBSTITUTE(SUBSTITUTE(SUBSTITUTE(SUBSTITUTE(_xlpm.Major,"Indstrl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116" spans="1:13" hidden="1" x14ac:dyDescent="0.75">
      <c r="A1116" s="12">
        <v>80791530</v>
      </c>
      <c r="B1116" s="13" t="s">
        <v>2469</v>
      </c>
      <c r="C1116" s="13" t="s">
        <v>2470</v>
      </c>
      <c r="D1116" s="13" t="s">
        <v>2471</v>
      </c>
      <c r="E1116" s="13" t="s">
        <v>14</v>
      </c>
      <c r="F1116" s="14">
        <v>46043.415972222225</v>
      </c>
      <c r="G1116" s="14">
        <v>46072.540277777778</v>
      </c>
      <c r="H1116" s="13">
        <v>777742</v>
      </c>
      <c r="I1116" s="13" t="s">
        <v>549</v>
      </c>
      <c r="J1116" s="13" t="s">
        <v>32</v>
      </c>
      <c r="K1116" s="13">
        <v>0</v>
      </c>
      <c r="L1116" s="15" t="s">
        <v>2951</v>
      </c>
      <c r="M1116" s="9" t="str" cm="1">
        <f t="array" ref="M1116">_xlfn.LET(_xlpm.Major,I1116,_xlpm.CleanMajor,TRIM(SUBSTITUTE(SUBSTITUTE(SUBSTITUTE(SUBSTITUTE(SUBSTITUTE(SUBSTITUTE(_xlpm.Major,"Indstrl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117" spans="1:13" x14ac:dyDescent="0.75">
      <c r="A1117" s="8">
        <v>80808124</v>
      </c>
      <c r="B1117" s="9" t="s">
        <v>916</v>
      </c>
      <c r="C1117" s="9" t="s">
        <v>2472</v>
      </c>
      <c r="D1117" s="9" t="s">
        <v>2473</v>
      </c>
      <c r="E1117" s="9" t="s">
        <v>14</v>
      </c>
      <c r="F1117" s="10">
        <v>46043.632638888892</v>
      </c>
      <c r="G1117" s="10"/>
      <c r="H1117" s="9">
        <v>799808</v>
      </c>
      <c r="I1117" s="9" t="s">
        <v>503</v>
      </c>
      <c r="J1117" s="9" t="s">
        <v>32</v>
      </c>
      <c r="K1117" s="9">
        <v>0</v>
      </c>
      <c r="L1117" s="11" t="s">
        <v>2951</v>
      </c>
      <c r="M1117" s="9" t="str" cm="1">
        <f t="array" ref="M1117">_xlfn.LET(_xlpm.Major,I1117,_xlpm.CleanMajor,TRIM(SUBSTITUTE(SUBSTITUTE(SUBSTITUTE(SUBSTITUTE(SUBSTITUTE(SUBSTITUTE(_xlpm.Major,"Indstrl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118" spans="1:13" x14ac:dyDescent="0.75">
      <c r="A1118" s="12">
        <v>80809904</v>
      </c>
      <c r="B1118" s="13" t="s">
        <v>2474</v>
      </c>
      <c r="C1118" s="13" t="s">
        <v>2475</v>
      </c>
      <c r="D1118" s="13" t="s">
        <v>2476</v>
      </c>
      <c r="E1118" s="13" t="s">
        <v>14</v>
      </c>
      <c r="F1118" s="14">
        <v>46043.668055555558</v>
      </c>
      <c r="G1118" s="14"/>
      <c r="H1118" s="13">
        <v>743095</v>
      </c>
      <c r="I1118" s="13" t="s">
        <v>1167</v>
      </c>
      <c r="J1118" s="13" t="s">
        <v>32</v>
      </c>
      <c r="K1118" s="13">
        <v>0</v>
      </c>
      <c r="L1118" s="15" t="s">
        <v>2951</v>
      </c>
      <c r="M1118" s="9" t="str" cm="1">
        <f t="array" ref="M1118">_xlfn.LET(_xlpm.Major,I1118,_xlpm.CleanMajor,TRIM(SUBSTITUTE(SUBSTITUTE(SUBSTITUTE(SUBSTITUTE(SUBSTITUTE(SUBSTITUTE(_xlpm.Major,"Indstrl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119" spans="1:13" hidden="1" x14ac:dyDescent="0.75">
      <c r="A1119" s="8">
        <v>80835520</v>
      </c>
      <c r="B1119" s="9" t="s">
        <v>67</v>
      </c>
      <c r="C1119" s="9" t="s">
        <v>2477</v>
      </c>
      <c r="D1119" s="9" t="s">
        <v>2478</v>
      </c>
      <c r="E1119" s="9" t="s">
        <v>14</v>
      </c>
      <c r="F1119" s="10">
        <v>46044.508333333331</v>
      </c>
      <c r="G1119" s="10">
        <v>46072.550694444442</v>
      </c>
      <c r="H1119" s="9">
        <v>788713</v>
      </c>
      <c r="I1119" s="9" t="s">
        <v>15</v>
      </c>
      <c r="J1119" s="9" t="s">
        <v>50</v>
      </c>
      <c r="K1119" s="9">
        <v>0</v>
      </c>
      <c r="L1119" s="11" t="s">
        <v>2951</v>
      </c>
      <c r="M1119" s="9" t="str" cm="1">
        <f t="array" ref="M1119">_xlfn.LET(_xlpm.Major,I1119,_xlpm.CleanMajor,TRIM(SUBSTITUTE(SUBSTITUTE(SUBSTITUTE(SUBSTITUTE(SUBSTITUTE(SUBSTITUTE(_xlpm.Major,"Indstrl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120" spans="1:13" hidden="1" x14ac:dyDescent="0.75">
      <c r="A1120" s="12">
        <v>80840111</v>
      </c>
      <c r="B1120" s="13" t="s">
        <v>314</v>
      </c>
      <c r="C1120" s="13" t="s">
        <v>315</v>
      </c>
      <c r="D1120" s="13" t="s">
        <v>316</v>
      </c>
      <c r="E1120" s="13" t="s">
        <v>14</v>
      </c>
      <c r="F1120" s="14">
        <v>46044.583333333336</v>
      </c>
      <c r="G1120" s="14">
        <v>46072.572222222225</v>
      </c>
      <c r="H1120" s="13">
        <v>793920</v>
      </c>
      <c r="I1120" s="13" t="s">
        <v>317</v>
      </c>
      <c r="J1120" s="13" t="s">
        <v>50</v>
      </c>
      <c r="K1120" s="13">
        <v>0</v>
      </c>
      <c r="L1120" s="15" t="s">
        <v>2951</v>
      </c>
      <c r="M1120" s="9" t="str" cm="1">
        <f t="array" ref="M1120">_xlfn.LET(_xlpm.Major,I1120,_xlpm.CleanMajor,TRIM(SUBSTITUTE(SUBSTITUTE(SUBSTITUTE(SUBSTITUTE(SUBSTITUTE(SUBSTITUTE(_xlpm.Major,"Indstrl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121" spans="1:13" x14ac:dyDescent="0.75">
      <c r="A1121" s="8">
        <v>80844166</v>
      </c>
      <c r="B1121" s="9" t="s">
        <v>2144</v>
      </c>
      <c r="C1121" s="9" t="s">
        <v>2145</v>
      </c>
      <c r="D1121" s="9" t="s">
        <v>2146</v>
      </c>
      <c r="E1121" s="9" t="s">
        <v>14</v>
      </c>
      <c r="F1121" s="10">
        <v>46044.674305555556</v>
      </c>
      <c r="G1121" s="10"/>
      <c r="H1121" s="9">
        <v>804220</v>
      </c>
      <c r="I1121" s="9" t="s">
        <v>471</v>
      </c>
      <c r="J1121" s="9" t="s">
        <v>32</v>
      </c>
      <c r="K1121" s="9">
        <v>0</v>
      </c>
      <c r="L1121" s="11" t="s">
        <v>2951</v>
      </c>
      <c r="M1121" s="9" t="str" cm="1">
        <f t="array" ref="M1121">_xlfn.LET(_xlpm.Major,I1121,_xlpm.CleanMajor,TRIM(SUBSTITUTE(SUBSTITUTE(SUBSTITUTE(SUBSTITUTE(SUBSTITUTE(SUBSTITUTE(_xlpm.Major,"Indstrl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122" spans="1:13" hidden="1" x14ac:dyDescent="0.75">
      <c r="A1122" s="12">
        <v>80863121</v>
      </c>
      <c r="B1122" s="13" t="s">
        <v>1793</v>
      </c>
      <c r="C1122" s="13" t="s">
        <v>59</v>
      </c>
      <c r="D1122" s="13" t="s">
        <v>60</v>
      </c>
      <c r="E1122" s="13" t="s">
        <v>14</v>
      </c>
      <c r="F1122" s="14">
        <v>46045.530555555553</v>
      </c>
      <c r="G1122" s="14">
        <v>46072.581944444442</v>
      </c>
      <c r="H1122" s="13">
        <v>769462</v>
      </c>
      <c r="I1122" s="13" t="s">
        <v>54</v>
      </c>
      <c r="J1122" s="13" t="s">
        <v>20</v>
      </c>
      <c r="K1122" s="13">
        <v>0</v>
      </c>
      <c r="L1122" s="15" t="s">
        <v>2951</v>
      </c>
      <c r="M1122" s="9" t="str" cm="1">
        <f t="array" ref="M1122">_xlfn.LET(_xlpm.Major,I1122,_xlpm.CleanMajor,TRIM(SUBSTITUTE(SUBSTITUTE(SUBSTITUTE(SUBSTITUTE(SUBSTITUTE(SUBSTITUTE(_xlpm.Major,"Indstrl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123" spans="1:13" hidden="1" x14ac:dyDescent="0.75">
      <c r="A1123" s="8">
        <v>80870445</v>
      </c>
      <c r="B1123" s="9" t="s">
        <v>2479</v>
      </c>
      <c r="C1123" s="9" t="s">
        <v>2480</v>
      </c>
      <c r="D1123" s="9" t="s">
        <v>2481</v>
      </c>
      <c r="E1123" s="9" t="s">
        <v>14</v>
      </c>
      <c r="F1123" s="10">
        <v>46045.912499999999</v>
      </c>
      <c r="G1123" s="10">
        <v>46072.536111111112</v>
      </c>
      <c r="H1123" s="9">
        <v>786923</v>
      </c>
      <c r="I1123" s="9" t="s">
        <v>2482</v>
      </c>
      <c r="J1123" s="9" t="s">
        <v>32</v>
      </c>
      <c r="K1123" s="9">
        <v>0</v>
      </c>
      <c r="L1123" s="11" t="s">
        <v>2951</v>
      </c>
      <c r="M1123" s="9" t="str" cm="1">
        <f t="array" ref="M1123">_xlfn.LET(_xlpm.Major,I1123,_xlpm.CleanMajor,TRIM(SUBSTITUTE(SUBSTITUTE(SUBSTITUTE(SUBSTITUTE(SUBSTITUTE(SUBSTITUTE(_xlpm.Major,"Indstrl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124" spans="1:13" x14ac:dyDescent="0.75">
      <c r="A1124" s="12">
        <v>80899301</v>
      </c>
      <c r="B1124" s="13" t="s">
        <v>1851</v>
      </c>
      <c r="C1124" s="13" t="s">
        <v>1852</v>
      </c>
      <c r="D1124" s="13" t="s">
        <v>1853</v>
      </c>
      <c r="E1124" s="13" t="s">
        <v>14</v>
      </c>
      <c r="F1124" s="14">
        <v>46048.502083333333</v>
      </c>
      <c r="G1124" s="14"/>
      <c r="H1124" s="13">
        <v>767759</v>
      </c>
      <c r="I1124" s="13" t="s">
        <v>1854</v>
      </c>
      <c r="J1124" s="13" t="s">
        <v>16</v>
      </c>
      <c r="K1124" s="13">
        <v>0</v>
      </c>
      <c r="L1124" s="15" t="s">
        <v>2951</v>
      </c>
      <c r="M1124" s="9" t="str" cm="1">
        <f t="array" ref="M1124">_xlfn.LET(_xlpm.Major,I1124,_xlpm.CleanMajor,TRIM(SUBSTITUTE(SUBSTITUTE(SUBSTITUTE(SUBSTITUTE(SUBSTITUTE(SUBSTITUTE(_xlpm.Major,"Indstrl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125" spans="1:13" x14ac:dyDescent="0.75">
      <c r="A1125" s="8">
        <v>80902156</v>
      </c>
      <c r="B1125" s="9" t="s">
        <v>2182</v>
      </c>
      <c r="C1125" s="9" t="s">
        <v>2483</v>
      </c>
      <c r="D1125" s="9" t="s">
        <v>2484</v>
      </c>
      <c r="E1125" s="9" t="s">
        <v>14</v>
      </c>
      <c r="F1125" s="10">
        <v>46048.550694444442</v>
      </c>
      <c r="G1125" s="10"/>
      <c r="H1125" s="9">
        <v>742817</v>
      </c>
      <c r="I1125" s="9" t="s">
        <v>1167</v>
      </c>
      <c r="J1125" s="9" t="s">
        <v>32</v>
      </c>
      <c r="K1125" s="9">
        <v>0</v>
      </c>
      <c r="L1125" s="11" t="s">
        <v>2951</v>
      </c>
      <c r="M1125" s="9" t="str" cm="1">
        <f t="array" ref="M1125">_xlfn.LET(_xlpm.Major,I1125,_xlpm.CleanMajor,TRIM(SUBSTITUTE(SUBSTITUTE(SUBSTITUTE(SUBSTITUTE(SUBSTITUTE(SUBSTITUTE(_xlpm.Major,"Indstrl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126" spans="1:13" hidden="1" x14ac:dyDescent="0.75">
      <c r="A1126" s="12">
        <v>80920830</v>
      </c>
      <c r="B1126" s="13" t="s">
        <v>1898</v>
      </c>
      <c r="C1126" s="13" t="s">
        <v>1899</v>
      </c>
      <c r="D1126" s="13" t="s">
        <v>1900</v>
      </c>
      <c r="E1126" s="13" t="s">
        <v>14</v>
      </c>
      <c r="F1126" s="14">
        <v>46049.377083333333</v>
      </c>
      <c r="G1126" s="14">
        <v>46072.554166666669</v>
      </c>
      <c r="H1126" s="13">
        <v>803918</v>
      </c>
      <c r="I1126" s="13" t="s">
        <v>471</v>
      </c>
      <c r="J1126" s="13" t="s">
        <v>20</v>
      </c>
      <c r="K1126" s="13">
        <v>0</v>
      </c>
      <c r="L1126" s="15" t="s">
        <v>2951</v>
      </c>
      <c r="M1126" s="9" t="str" cm="1">
        <f t="array" ref="M1126">_xlfn.LET(_xlpm.Major,I1126,_xlpm.CleanMajor,TRIM(SUBSTITUTE(SUBSTITUTE(SUBSTITUTE(SUBSTITUTE(SUBSTITUTE(SUBSTITUTE(_xlpm.Major,"Indstrl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127" spans="1:13" hidden="1" x14ac:dyDescent="0.75">
      <c r="A1127" s="8">
        <v>80925724</v>
      </c>
      <c r="B1127" s="9" t="s">
        <v>2485</v>
      </c>
      <c r="C1127" s="9" t="s">
        <v>2486</v>
      </c>
      <c r="D1127" s="9" t="s">
        <v>2487</v>
      </c>
      <c r="E1127" s="9" t="s">
        <v>14</v>
      </c>
      <c r="F1127" s="10">
        <v>46049.443055555559</v>
      </c>
      <c r="G1127" s="10">
        <v>46072.55972222222</v>
      </c>
      <c r="H1127" s="9">
        <v>738214</v>
      </c>
      <c r="I1127" s="9" t="s">
        <v>1167</v>
      </c>
      <c r="J1127" s="9" t="s">
        <v>32</v>
      </c>
      <c r="K1127" s="9">
        <v>0</v>
      </c>
      <c r="L1127" s="11" t="s">
        <v>2951</v>
      </c>
      <c r="M1127" s="9" t="str" cm="1">
        <f t="array" ref="M1127">_xlfn.LET(_xlpm.Major,I1127,_xlpm.CleanMajor,TRIM(SUBSTITUTE(SUBSTITUTE(SUBSTITUTE(SUBSTITUTE(SUBSTITUTE(SUBSTITUTE(_xlpm.Major,"Indstrl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128" spans="1:13" x14ac:dyDescent="0.75">
      <c r="A1128" s="12">
        <v>80942509</v>
      </c>
      <c r="B1128" s="13" t="s">
        <v>914</v>
      </c>
      <c r="C1128" s="13" t="s">
        <v>594</v>
      </c>
      <c r="D1128" s="13" t="s">
        <v>915</v>
      </c>
      <c r="E1128" s="13" t="s">
        <v>14</v>
      </c>
      <c r="F1128" s="14">
        <v>46049.722916666666</v>
      </c>
      <c r="G1128" s="14"/>
      <c r="H1128" s="13">
        <v>772016</v>
      </c>
      <c r="I1128" s="13" t="s">
        <v>206</v>
      </c>
      <c r="J1128" s="13" t="s">
        <v>32</v>
      </c>
      <c r="K1128" s="13">
        <v>0</v>
      </c>
      <c r="L1128" s="15" t="s">
        <v>2951</v>
      </c>
      <c r="M1128" s="9" t="str" cm="1">
        <f t="array" ref="M1128">_xlfn.LET(_xlpm.Major,I1128,_xlpm.CleanMajor,TRIM(SUBSTITUTE(SUBSTITUTE(SUBSTITUTE(SUBSTITUTE(SUBSTITUTE(SUBSTITUTE(_xlpm.Major,"Indstrl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129" spans="1:13" x14ac:dyDescent="0.75">
      <c r="A1129" s="8">
        <v>80951811</v>
      </c>
      <c r="B1129" s="9" t="s">
        <v>234</v>
      </c>
      <c r="C1129" s="9" t="s">
        <v>2488</v>
      </c>
      <c r="D1129" s="9" t="s">
        <v>2489</v>
      </c>
      <c r="E1129" s="9" t="s">
        <v>14</v>
      </c>
      <c r="F1129" s="10">
        <v>46050.32708333333</v>
      </c>
      <c r="G1129" s="10"/>
      <c r="H1129" s="9">
        <v>623864</v>
      </c>
      <c r="I1129" s="9" t="s">
        <v>660</v>
      </c>
      <c r="J1129" s="9" t="s">
        <v>40</v>
      </c>
      <c r="K1129" s="9">
        <v>0</v>
      </c>
      <c r="L1129" s="11" t="s">
        <v>2951</v>
      </c>
      <c r="M1129" s="9" t="str" cm="1">
        <f t="array" ref="M1129">_xlfn.LET(_xlpm.Major,I1129,_xlpm.CleanMajor,TRIM(SUBSTITUTE(SUBSTITUTE(SUBSTITUTE(SUBSTITUTE(SUBSTITUTE(SUBSTITUTE(_xlpm.Major,"Indstrl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130" spans="1:13" hidden="1" x14ac:dyDescent="0.75">
      <c r="A1130" s="12">
        <v>80959906</v>
      </c>
      <c r="B1130" s="13" t="s">
        <v>943</v>
      </c>
      <c r="C1130" s="13" t="s">
        <v>944</v>
      </c>
      <c r="D1130" s="13" t="s">
        <v>945</v>
      </c>
      <c r="E1130" s="13" t="s">
        <v>14</v>
      </c>
      <c r="F1130" s="14">
        <v>46050.42083333333</v>
      </c>
      <c r="G1130" s="14">
        <v>46072.578472222223</v>
      </c>
      <c r="H1130" s="13">
        <v>755939</v>
      </c>
      <c r="I1130" s="13" t="s">
        <v>206</v>
      </c>
      <c r="J1130" s="13" t="s">
        <v>32</v>
      </c>
      <c r="K1130" s="13">
        <v>0</v>
      </c>
      <c r="L1130" s="15" t="s">
        <v>2951</v>
      </c>
      <c r="M1130" s="9" t="str" cm="1">
        <f t="array" ref="M1130">_xlfn.LET(_xlpm.Major,I1130,_xlpm.CleanMajor,TRIM(SUBSTITUTE(SUBSTITUTE(SUBSTITUTE(SUBSTITUTE(SUBSTITUTE(SUBSTITUTE(_xlpm.Major,"Indstrl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131" spans="1:13" hidden="1" x14ac:dyDescent="0.75">
      <c r="A1131" s="8">
        <v>80963377</v>
      </c>
      <c r="B1131" s="9" t="s">
        <v>2347</v>
      </c>
      <c r="C1131" s="9" t="s">
        <v>2490</v>
      </c>
      <c r="D1131" s="9" t="s">
        <v>2491</v>
      </c>
      <c r="E1131" s="9" t="s">
        <v>14</v>
      </c>
      <c r="F1131" s="10">
        <v>46050.457638888889</v>
      </c>
      <c r="G1131" s="10">
        <v>46072.568749999999</v>
      </c>
      <c r="H1131" s="9">
        <v>800181</v>
      </c>
      <c r="I1131" s="9" t="s">
        <v>631</v>
      </c>
      <c r="J1131" s="9" t="s">
        <v>126</v>
      </c>
      <c r="K1131" s="9">
        <v>0</v>
      </c>
      <c r="L1131" s="11" t="s">
        <v>2951</v>
      </c>
      <c r="M1131" s="9" t="str" cm="1">
        <f t="array" ref="M1131">_xlfn.LET(_xlpm.Major,I1131,_xlpm.CleanMajor,TRIM(SUBSTITUTE(SUBSTITUTE(SUBSTITUTE(SUBSTITUTE(SUBSTITUTE(SUBSTITUTE(_xlpm.Major,"Indstrl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132" spans="1:13" x14ac:dyDescent="0.75">
      <c r="A1132" s="12">
        <v>80964600</v>
      </c>
      <c r="B1132" s="13" t="s">
        <v>207</v>
      </c>
      <c r="C1132" s="13" t="s">
        <v>208</v>
      </c>
      <c r="D1132" s="13" t="s">
        <v>209</v>
      </c>
      <c r="E1132" s="13" t="s">
        <v>14</v>
      </c>
      <c r="F1132" s="14">
        <v>46050.470138888886</v>
      </c>
      <c r="G1132" s="14"/>
      <c r="H1132" s="13">
        <v>792094</v>
      </c>
      <c r="I1132" s="13" t="s">
        <v>54</v>
      </c>
      <c r="J1132" s="13" t="s">
        <v>32</v>
      </c>
      <c r="K1132" s="13">
        <v>0</v>
      </c>
      <c r="L1132" s="15" t="s">
        <v>2951</v>
      </c>
      <c r="M1132" s="9" t="str" cm="1">
        <f t="array" ref="M1132">_xlfn.LET(_xlpm.Major,I1132,_xlpm.CleanMajor,TRIM(SUBSTITUTE(SUBSTITUTE(SUBSTITUTE(SUBSTITUTE(SUBSTITUTE(SUBSTITUTE(_xlpm.Major,"Indstrl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133" spans="1:13" hidden="1" x14ac:dyDescent="0.75">
      <c r="A1133" s="8">
        <v>80971639</v>
      </c>
      <c r="B1133" s="9" t="s">
        <v>107</v>
      </c>
      <c r="C1133" s="9" t="s">
        <v>204</v>
      </c>
      <c r="D1133" s="9" t="s">
        <v>205</v>
      </c>
      <c r="E1133" s="9" t="s">
        <v>14</v>
      </c>
      <c r="F1133" s="10">
        <v>46050.556250000001</v>
      </c>
      <c r="G1133" s="10">
        <v>46072.585416666669</v>
      </c>
      <c r="H1133" s="9">
        <v>775859</v>
      </c>
      <c r="I1133" s="9" t="s">
        <v>206</v>
      </c>
      <c r="J1133" s="9" t="s">
        <v>32</v>
      </c>
      <c r="K1133" s="9">
        <v>0</v>
      </c>
      <c r="L1133" s="11" t="s">
        <v>2951</v>
      </c>
      <c r="M1133" s="9" t="str" cm="1">
        <f t="array" ref="M1133">_xlfn.LET(_xlpm.Major,I1133,_xlpm.CleanMajor,TRIM(SUBSTITUTE(SUBSTITUTE(SUBSTITUTE(SUBSTITUTE(SUBSTITUTE(SUBSTITUTE(_xlpm.Major,"Indstrl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134" spans="1:13" hidden="1" x14ac:dyDescent="0.75">
      <c r="A1134" s="12">
        <v>80972644</v>
      </c>
      <c r="B1134" s="13" t="s">
        <v>2492</v>
      </c>
      <c r="C1134" s="13" t="s">
        <v>2380</v>
      </c>
      <c r="D1134" s="13" t="s">
        <v>2493</v>
      </c>
      <c r="E1134" s="13" t="s">
        <v>14</v>
      </c>
      <c r="F1134" s="14">
        <v>46050.571527777778</v>
      </c>
      <c r="G1134" s="14">
        <v>46072.540972222225</v>
      </c>
      <c r="H1134" s="13">
        <v>787055</v>
      </c>
      <c r="I1134" s="13" t="s">
        <v>2494</v>
      </c>
      <c r="J1134" s="13" t="s">
        <v>50</v>
      </c>
      <c r="K1134" s="13">
        <v>0</v>
      </c>
      <c r="L1134" s="15" t="s">
        <v>2951</v>
      </c>
      <c r="M1134" s="9" t="str" cm="1">
        <f t="array" ref="M1134">_xlfn.LET(_xlpm.Major,I1134,_xlpm.CleanMajor,TRIM(SUBSTITUTE(SUBSTITUTE(SUBSTITUTE(SUBSTITUTE(SUBSTITUTE(SUBSTITUTE(_xlpm.Major,"Indstrl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135" spans="1:13" x14ac:dyDescent="0.75">
      <c r="A1135" s="8">
        <v>80980831</v>
      </c>
      <c r="B1135" s="9" t="s">
        <v>2495</v>
      </c>
      <c r="C1135" s="9" t="s">
        <v>2496</v>
      </c>
      <c r="D1135" s="9" t="s">
        <v>2497</v>
      </c>
      <c r="E1135" s="9" t="s">
        <v>14</v>
      </c>
      <c r="F1135" s="10">
        <v>46050.754861111112</v>
      </c>
      <c r="G1135" s="10"/>
      <c r="H1135" s="9">
        <v>811681</v>
      </c>
      <c r="I1135" s="9" t="s">
        <v>471</v>
      </c>
      <c r="J1135" s="9" t="s">
        <v>50</v>
      </c>
      <c r="K1135" s="9">
        <v>0</v>
      </c>
      <c r="L1135" s="11" t="s">
        <v>2951</v>
      </c>
      <c r="M1135" s="9" t="str" cm="1">
        <f t="array" ref="M1135">_xlfn.LET(_xlpm.Major,I1135,_xlpm.CleanMajor,TRIM(SUBSTITUTE(SUBSTITUTE(SUBSTITUTE(SUBSTITUTE(SUBSTITUTE(SUBSTITUTE(_xlpm.Major,"Indstrl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136" spans="1:13" x14ac:dyDescent="0.75">
      <c r="A1136" s="12">
        <v>80982761</v>
      </c>
      <c r="B1136" s="13" t="s">
        <v>2498</v>
      </c>
      <c r="C1136" s="13" t="s">
        <v>2499</v>
      </c>
      <c r="D1136" s="13" t="s">
        <v>2500</v>
      </c>
      <c r="E1136" s="13" t="s">
        <v>14</v>
      </c>
      <c r="F1136" s="14">
        <v>46050.836805555555</v>
      </c>
      <c r="G1136" s="14"/>
      <c r="H1136" s="13">
        <v>767528</v>
      </c>
      <c r="I1136" s="13" t="s">
        <v>1167</v>
      </c>
      <c r="J1136" s="13" t="s">
        <v>32</v>
      </c>
      <c r="K1136" s="13">
        <v>0</v>
      </c>
      <c r="L1136" s="15" t="s">
        <v>2951</v>
      </c>
      <c r="M1136" s="9" t="str" cm="1">
        <f t="array" ref="M1136">_xlfn.LET(_xlpm.Major,I1136,_xlpm.CleanMajor,TRIM(SUBSTITUTE(SUBSTITUTE(SUBSTITUTE(SUBSTITUTE(SUBSTITUTE(SUBSTITUTE(_xlpm.Major,"Indstrl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137" spans="1:13" x14ac:dyDescent="0.75">
      <c r="A1137" s="8">
        <v>80983414</v>
      </c>
      <c r="B1137" s="9" t="s">
        <v>2501</v>
      </c>
      <c r="C1137" s="9" t="s">
        <v>2502</v>
      </c>
      <c r="D1137" s="9" t="s">
        <v>2503</v>
      </c>
      <c r="E1137" s="9" t="s">
        <v>14</v>
      </c>
      <c r="F1137" s="10">
        <v>46050.87222222222</v>
      </c>
      <c r="G1137" s="10"/>
      <c r="H1137" s="9">
        <v>651689</v>
      </c>
      <c r="I1137" s="9" t="s">
        <v>1167</v>
      </c>
      <c r="J1137" s="9" t="s">
        <v>32</v>
      </c>
      <c r="K1137" s="9">
        <v>0</v>
      </c>
      <c r="L1137" s="11" t="s">
        <v>2951</v>
      </c>
      <c r="M1137" s="9" t="str" cm="1">
        <f t="array" ref="M1137">_xlfn.LET(_xlpm.Major,I1137,_xlpm.CleanMajor,TRIM(SUBSTITUTE(SUBSTITUTE(SUBSTITUTE(SUBSTITUTE(SUBSTITUTE(SUBSTITUTE(_xlpm.Major,"Indstrl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138" spans="1:13" x14ac:dyDescent="0.75">
      <c r="A1138" s="12">
        <v>81040939</v>
      </c>
      <c r="B1138" s="13" t="s">
        <v>1821</v>
      </c>
      <c r="C1138" s="13" t="s">
        <v>1822</v>
      </c>
      <c r="D1138" s="13" t="s">
        <v>1823</v>
      </c>
      <c r="E1138" s="13" t="s">
        <v>14</v>
      </c>
      <c r="F1138" s="14">
        <v>46052.652777777781</v>
      </c>
      <c r="G1138" s="14"/>
      <c r="H1138" s="13">
        <v>802206</v>
      </c>
      <c r="I1138" s="13" t="s">
        <v>563</v>
      </c>
      <c r="J1138" s="13" t="s">
        <v>126</v>
      </c>
      <c r="K1138" s="13">
        <v>0</v>
      </c>
      <c r="L1138" s="15" t="s">
        <v>2951</v>
      </c>
      <c r="M1138" s="9" t="str" cm="1">
        <f t="array" ref="M1138">_xlfn.LET(_xlpm.Major,I1138,_xlpm.CleanMajor,TRIM(SUBSTITUTE(SUBSTITUTE(SUBSTITUTE(SUBSTITUTE(SUBSTITUTE(SUBSTITUTE(_xlpm.Major,"Indstrl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139" spans="1:13" x14ac:dyDescent="0.75">
      <c r="A1139" s="8">
        <v>81046664</v>
      </c>
      <c r="B1139" s="9" t="s">
        <v>668</v>
      </c>
      <c r="C1139" s="9" t="s">
        <v>75</v>
      </c>
      <c r="D1139" s="9" t="s">
        <v>2504</v>
      </c>
      <c r="E1139" s="9" t="s">
        <v>14</v>
      </c>
      <c r="F1139" s="10">
        <v>46053.440972222219</v>
      </c>
      <c r="G1139" s="10"/>
      <c r="H1139" s="9">
        <v>773842</v>
      </c>
      <c r="I1139" s="9" t="s">
        <v>1167</v>
      </c>
      <c r="J1139" s="9" t="s">
        <v>32</v>
      </c>
      <c r="K1139" s="9">
        <v>0</v>
      </c>
      <c r="L1139" s="11" t="s">
        <v>2951</v>
      </c>
      <c r="M1139" s="9" t="str" cm="1">
        <f t="array" ref="M1139">_xlfn.LET(_xlpm.Major,I1139,_xlpm.CleanMajor,TRIM(SUBSTITUTE(SUBSTITUTE(SUBSTITUTE(SUBSTITUTE(SUBSTITUTE(SUBSTITUTE(_xlpm.Major,"Indstrl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140" spans="1:13" hidden="1" x14ac:dyDescent="0.75">
      <c r="A1140" s="12">
        <v>81054866</v>
      </c>
      <c r="B1140" s="13" t="s">
        <v>2505</v>
      </c>
      <c r="C1140" s="13" t="s">
        <v>332</v>
      </c>
      <c r="D1140" s="13" t="s">
        <v>2506</v>
      </c>
      <c r="E1140" s="13" t="s">
        <v>14</v>
      </c>
      <c r="F1140" s="14">
        <v>46054.564583333333</v>
      </c>
      <c r="G1140" s="14">
        <v>46072.544444444444</v>
      </c>
      <c r="H1140" s="13">
        <v>787676</v>
      </c>
      <c r="I1140" s="13" t="s">
        <v>566</v>
      </c>
      <c r="J1140" s="13" t="s">
        <v>20</v>
      </c>
      <c r="K1140" s="13">
        <v>0</v>
      </c>
      <c r="L1140" s="15" t="s">
        <v>2951</v>
      </c>
      <c r="M1140" s="9" t="str" cm="1">
        <f t="array" ref="M1140">_xlfn.LET(_xlpm.Major,I1140,_xlpm.CleanMajor,TRIM(SUBSTITUTE(SUBSTITUTE(SUBSTITUTE(SUBSTITUTE(SUBSTITUTE(SUBSTITUTE(_xlpm.Major,"Indstrl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141" spans="1:13" x14ac:dyDescent="0.75">
      <c r="A1141" s="8">
        <v>81062590</v>
      </c>
      <c r="B1141" s="9" t="s">
        <v>2507</v>
      </c>
      <c r="C1141" s="9" t="s">
        <v>2508</v>
      </c>
      <c r="D1141" s="9" t="s">
        <v>2509</v>
      </c>
      <c r="E1141" s="9" t="s">
        <v>14</v>
      </c>
      <c r="F1141" s="10">
        <v>46055.063194444447</v>
      </c>
      <c r="G1141" s="10"/>
      <c r="H1141" s="9">
        <v>807469</v>
      </c>
      <c r="I1141" s="9" t="s">
        <v>2510</v>
      </c>
      <c r="J1141" s="9" t="s">
        <v>126</v>
      </c>
      <c r="K1141" s="9">
        <v>0</v>
      </c>
      <c r="L1141" s="11" t="s">
        <v>2951</v>
      </c>
      <c r="M1141" s="9" t="str" cm="1">
        <f t="array" ref="M1141">_xlfn.LET(_xlpm.Major,I1141,_xlpm.CleanMajor,TRIM(SUBSTITUTE(SUBSTITUTE(SUBSTITUTE(SUBSTITUTE(SUBSTITUTE(SUBSTITUTE(_xlpm.Major,"Indstrl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142" spans="1:13" hidden="1" x14ac:dyDescent="0.75">
      <c r="A1142" s="12">
        <v>81096403</v>
      </c>
      <c r="B1142" s="13" t="s">
        <v>2511</v>
      </c>
      <c r="C1142" s="13" t="s">
        <v>2512</v>
      </c>
      <c r="D1142" s="13" t="s">
        <v>2513</v>
      </c>
      <c r="E1142" s="13" t="s">
        <v>14</v>
      </c>
      <c r="F1142" s="14">
        <v>46055.713194444441</v>
      </c>
      <c r="G1142" s="14">
        <v>46072.543749999997</v>
      </c>
      <c r="H1142" s="13">
        <v>787311</v>
      </c>
      <c r="I1142" s="13" t="s">
        <v>828</v>
      </c>
      <c r="J1142" s="13" t="s">
        <v>32</v>
      </c>
      <c r="K1142" s="13">
        <v>0</v>
      </c>
      <c r="L1142" s="15" t="s">
        <v>2951</v>
      </c>
      <c r="M1142" s="9" t="str" cm="1">
        <f t="array" ref="M1142">_xlfn.LET(_xlpm.Major,I1142,_xlpm.CleanMajor,TRIM(SUBSTITUTE(SUBSTITUTE(SUBSTITUTE(SUBSTITUTE(SUBSTITUTE(SUBSTITUTE(_xlpm.Major,"Indstrl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143" spans="1:13" x14ac:dyDescent="0.75">
      <c r="A1143" s="8">
        <v>81125816</v>
      </c>
      <c r="B1143" s="9" t="s">
        <v>37</v>
      </c>
      <c r="C1143" s="9" t="s">
        <v>2514</v>
      </c>
      <c r="D1143" s="9" t="s">
        <v>2515</v>
      </c>
      <c r="E1143" s="9" t="s">
        <v>14</v>
      </c>
      <c r="F1143" s="10">
        <v>46056.477777777778</v>
      </c>
      <c r="G1143" s="10"/>
      <c r="H1143" s="9">
        <v>762842</v>
      </c>
      <c r="I1143" s="9" t="s">
        <v>2516</v>
      </c>
      <c r="J1143" s="9" t="s">
        <v>32</v>
      </c>
      <c r="K1143" s="9">
        <v>0</v>
      </c>
      <c r="L1143" s="11" t="s">
        <v>2951</v>
      </c>
      <c r="M1143" s="9" t="str" cm="1">
        <f t="array" ref="M1143">_xlfn.LET(_xlpm.Major,I1143,_xlpm.CleanMajor,TRIM(SUBSTITUTE(SUBSTITUTE(SUBSTITUTE(SUBSTITUTE(SUBSTITUTE(SUBSTITUTE(_xlpm.Major,"Indstrl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144" spans="1:13" x14ac:dyDescent="0.75">
      <c r="A1144" s="12">
        <v>81136641</v>
      </c>
      <c r="B1144" s="13" t="s">
        <v>2517</v>
      </c>
      <c r="C1144" s="13" t="s">
        <v>2518</v>
      </c>
      <c r="D1144" s="13" t="s">
        <v>2519</v>
      </c>
      <c r="E1144" s="13" t="s">
        <v>14</v>
      </c>
      <c r="F1144" s="14">
        <v>46056.581250000003</v>
      </c>
      <c r="G1144" s="14"/>
      <c r="H1144" s="13">
        <v>726126</v>
      </c>
      <c r="I1144" s="13" t="s">
        <v>1167</v>
      </c>
      <c r="J1144" s="13" t="s">
        <v>32</v>
      </c>
      <c r="K1144" s="13">
        <v>0</v>
      </c>
      <c r="L1144" s="15" t="s">
        <v>2951</v>
      </c>
      <c r="M1144" s="9" t="str" cm="1">
        <f t="array" ref="M1144">_xlfn.LET(_xlpm.Major,I1144,_xlpm.CleanMajor,TRIM(SUBSTITUTE(SUBSTITUTE(SUBSTITUTE(SUBSTITUTE(SUBSTITUTE(SUBSTITUTE(_xlpm.Major,"Indstrl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145" spans="1:13" x14ac:dyDescent="0.75">
      <c r="A1145" s="8">
        <v>81136649</v>
      </c>
      <c r="B1145" s="9" t="s">
        <v>2520</v>
      </c>
      <c r="C1145" s="9" t="s">
        <v>2521</v>
      </c>
      <c r="D1145" s="9" t="s">
        <v>2522</v>
      </c>
      <c r="E1145" s="9" t="s">
        <v>14</v>
      </c>
      <c r="F1145" s="10">
        <v>46056.580555555556</v>
      </c>
      <c r="G1145" s="10"/>
      <c r="H1145" s="9">
        <v>729879</v>
      </c>
      <c r="I1145" s="9" t="s">
        <v>1167</v>
      </c>
      <c r="J1145" s="9" t="s">
        <v>32</v>
      </c>
      <c r="K1145" s="9">
        <v>0</v>
      </c>
      <c r="L1145" s="11" t="s">
        <v>2951</v>
      </c>
      <c r="M1145" s="9" t="str" cm="1">
        <f t="array" ref="M1145">_xlfn.LET(_xlpm.Major,I1145,_xlpm.CleanMajor,TRIM(SUBSTITUTE(SUBSTITUTE(SUBSTITUTE(SUBSTITUTE(SUBSTITUTE(SUBSTITUTE(_xlpm.Major,"Indstrl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146" spans="1:13" x14ac:dyDescent="0.75">
      <c r="A1146" s="12">
        <v>81136652</v>
      </c>
      <c r="B1146" s="13" t="s">
        <v>2523</v>
      </c>
      <c r="C1146" s="13" t="s">
        <v>191</v>
      </c>
      <c r="D1146" s="13" t="s">
        <v>2524</v>
      </c>
      <c r="E1146" s="13" t="s">
        <v>14</v>
      </c>
      <c r="F1146" s="14">
        <v>46056.581250000003</v>
      </c>
      <c r="G1146" s="14"/>
      <c r="H1146" s="13">
        <v>769407</v>
      </c>
      <c r="I1146" s="13" t="s">
        <v>1167</v>
      </c>
      <c r="J1146" s="13" t="s">
        <v>32</v>
      </c>
      <c r="K1146" s="13">
        <v>0</v>
      </c>
      <c r="L1146" s="15" t="s">
        <v>2951</v>
      </c>
      <c r="M1146" s="9" t="str" cm="1">
        <f t="array" ref="M1146">_xlfn.LET(_xlpm.Major,I1146,_xlpm.CleanMajor,TRIM(SUBSTITUTE(SUBSTITUTE(SUBSTITUTE(SUBSTITUTE(SUBSTITUTE(SUBSTITUTE(_xlpm.Major,"Indstrl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147" spans="1:13" x14ac:dyDescent="0.75">
      <c r="A1147" s="8">
        <v>81185608</v>
      </c>
      <c r="B1147" s="9" t="s">
        <v>1172</v>
      </c>
      <c r="C1147" s="9" t="s">
        <v>1710</v>
      </c>
      <c r="D1147" s="9" t="s">
        <v>1711</v>
      </c>
      <c r="E1147" s="9" t="s">
        <v>14</v>
      </c>
      <c r="F1147" s="10">
        <v>46057.599999999999</v>
      </c>
      <c r="G1147" s="10"/>
      <c r="H1147" s="9">
        <v>759852</v>
      </c>
      <c r="I1147" s="9" t="s">
        <v>1712</v>
      </c>
      <c r="J1147" s="9" t="s">
        <v>32</v>
      </c>
      <c r="K1147" s="9">
        <v>0</v>
      </c>
      <c r="L1147" s="11" t="s">
        <v>2951</v>
      </c>
      <c r="M1147" s="9" t="str" cm="1">
        <f t="array" ref="M1147">_xlfn.LET(_xlpm.Major,I1147,_xlpm.CleanMajor,TRIM(SUBSTITUTE(SUBSTITUTE(SUBSTITUTE(SUBSTITUTE(SUBSTITUTE(SUBSTITUTE(_xlpm.Major,"Indstrl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148" spans="1:13" hidden="1" x14ac:dyDescent="0.75">
      <c r="A1148" s="12">
        <v>81190870</v>
      </c>
      <c r="B1148" s="13" t="s">
        <v>2525</v>
      </c>
      <c r="C1148" s="13" t="s">
        <v>2526</v>
      </c>
      <c r="D1148" s="13" t="s">
        <v>2527</v>
      </c>
      <c r="E1148" s="13" t="s">
        <v>14</v>
      </c>
      <c r="F1148" s="14">
        <v>46057.693055555559</v>
      </c>
      <c r="G1148" s="14">
        <v>46072.568749999999</v>
      </c>
      <c r="H1148" s="13">
        <v>757860</v>
      </c>
      <c r="I1148" s="13" t="s">
        <v>1814</v>
      </c>
      <c r="J1148" s="13" t="s">
        <v>20</v>
      </c>
      <c r="K1148" s="13">
        <v>0</v>
      </c>
      <c r="L1148" s="15" t="s">
        <v>2951</v>
      </c>
      <c r="M1148" s="9" t="str" cm="1">
        <f t="array" ref="M1148">_xlfn.LET(_xlpm.Major,I1148,_xlpm.CleanMajor,TRIM(SUBSTITUTE(SUBSTITUTE(SUBSTITUTE(SUBSTITUTE(SUBSTITUTE(SUBSTITUTE(_xlpm.Major,"Indstrl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149" spans="1:13" hidden="1" x14ac:dyDescent="0.75">
      <c r="A1149" s="8">
        <v>81194862</v>
      </c>
      <c r="B1149" s="9" t="s">
        <v>766</v>
      </c>
      <c r="C1149" s="9" t="s">
        <v>75</v>
      </c>
      <c r="D1149" s="9" t="s">
        <v>2528</v>
      </c>
      <c r="E1149" s="9" t="s">
        <v>14</v>
      </c>
      <c r="F1149" s="10">
        <v>46057.828472222223</v>
      </c>
      <c r="G1149" s="10">
        <v>46072.545138888891</v>
      </c>
      <c r="H1149" s="9">
        <v>752370</v>
      </c>
      <c r="I1149" s="9" t="s">
        <v>652</v>
      </c>
      <c r="J1149" s="9" t="s">
        <v>40</v>
      </c>
      <c r="K1149" s="9">
        <v>0</v>
      </c>
      <c r="L1149" s="11" t="s">
        <v>2951</v>
      </c>
      <c r="M1149" s="9" t="str" cm="1">
        <f t="array" ref="M1149">_xlfn.LET(_xlpm.Major,I1149,_xlpm.CleanMajor,TRIM(SUBSTITUTE(SUBSTITUTE(SUBSTITUTE(SUBSTITUTE(SUBSTITUTE(SUBSTITUTE(_xlpm.Major,"Indstrl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150" spans="1:13" hidden="1" x14ac:dyDescent="0.75">
      <c r="A1150" s="12">
        <v>81195457</v>
      </c>
      <c r="B1150" s="13" t="s">
        <v>1012</v>
      </c>
      <c r="C1150" s="13" t="s">
        <v>2529</v>
      </c>
      <c r="D1150" s="13" t="s">
        <v>2530</v>
      </c>
      <c r="E1150" s="13" t="s">
        <v>14</v>
      </c>
      <c r="F1150" s="14">
        <v>46057.859722222223</v>
      </c>
      <c r="G1150" s="14">
        <v>46072.541666666664</v>
      </c>
      <c r="H1150" s="13">
        <v>770244</v>
      </c>
      <c r="I1150" s="13" t="s">
        <v>549</v>
      </c>
      <c r="J1150" s="13" t="s">
        <v>32</v>
      </c>
      <c r="K1150" s="13">
        <v>0</v>
      </c>
      <c r="L1150" s="15" t="s">
        <v>2951</v>
      </c>
      <c r="M1150" s="9" t="str" cm="1">
        <f t="array" ref="M1150">_xlfn.LET(_xlpm.Major,I1150,_xlpm.CleanMajor,TRIM(SUBSTITUTE(SUBSTITUTE(SUBSTITUTE(SUBSTITUTE(SUBSTITUTE(SUBSTITUTE(_xlpm.Major,"Indstrl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151" spans="1:13" hidden="1" x14ac:dyDescent="0.75">
      <c r="A1151" s="8">
        <v>81209717</v>
      </c>
      <c r="B1151" s="9" t="s">
        <v>2531</v>
      </c>
      <c r="C1151" s="9" t="s">
        <v>2532</v>
      </c>
      <c r="D1151" s="9" t="s">
        <v>2533</v>
      </c>
      <c r="E1151" s="9" t="s">
        <v>14</v>
      </c>
      <c r="F1151" s="10">
        <v>46058.402083333334</v>
      </c>
      <c r="G1151" s="10">
        <v>46072.548611111109</v>
      </c>
      <c r="H1151" s="9">
        <v>799573</v>
      </c>
      <c r="I1151" s="9" t="s">
        <v>1985</v>
      </c>
      <c r="J1151" s="9" t="s">
        <v>20</v>
      </c>
      <c r="K1151" s="9">
        <v>0</v>
      </c>
      <c r="L1151" s="11" t="s">
        <v>2951</v>
      </c>
      <c r="M1151" s="9" t="str" cm="1">
        <f t="array" ref="M1151">_xlfn.LET(_xlpm.Major,I1151,_xlpm.CleanMajor,TRIM(SUBSTITUTE(SUBSTITUTE(SUBSTITUTE(SUBSTITUTE(SUBSTITUTE(SUBSTITUTE(_xlpm.Major,"Indstrl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152" spans="1:13" x14ac:dyDescent="0.75">
      <c r="A1152" s="12">
        <v>81214519</v>
      </c>
      <c r="B1152" s="13" t="s">
        <v>829</v>
      </c>
      <c r="C1152" s="13" t="s">
        <v>1671</v>
      </c>
      <c r="D1152" s="13" t="s">
        <v>1672</v>
      </c>
      <c r="E1152" s="13" t="s">
        <v>14</v>
      </c>
      <c r="F1152" s="14">
        <v>46058.439583333333</v>
      </c>
      <c r="G1152" s="14"/>
      <c r="H1152" s="13">
        <v>762592</v>
      </c>
      <c r="I1152" s="13" t="s">
        <v>774</v>
      </c>
      <c r="J1152" s="13" t="s">
        <v>32</v>
      </c>
      <c r="K1152" s="13">
        <v>0</v>
      </c>
      <c r="L1152" s="15" t="s">
        <v>2951</v>
      </c>
      <c r="M1152" s="9" t="str" cm="1">
        <f t="array" ref="M1152">_xlfn.LET(_xlpm.Major,I1152,_xlpm.CleanMajor,TRIM(SUBSTITUTE(SUBSTITUTE(SUBSTITUTE(SUBSTITUTE(SUBSTITUTE(SUBSTITUTE(_xlpm.Major,"Indstrl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153" spans="1:13" x14ac:dyDescent="0.75">
      <c r="A1153" s="8">
        <v>81214758</v>
      </c>
      <c r="B1153" s="9" t="s">
        <v>2405</v>
      </c>
      <c r="C1153" s="9" t="s">
        <v>2534</v>
      </c>
      <c r="D1153" s="9" t="s">
        <v>2535</v>
      </c>
      <c r="E1153" s="9" t="s">
        <v>14</v>
      </c>
      <c r="F1153" s="10">
        <v>46058.441666666666</v>
      </c>
      <c r="G1153" s="10"/>
      <c r="H1153" s="9">
        <v>748260</v>
      </c>
      <c r="I1153" s="9" t="s">
        <v>1167</v>
      </c>
      <c r="J1153" s="9" t="s">
        <v>32</v>
      </c>
      <c r="K1153" s="9">
        <v>0</v>
      </c>
      <c r="L1153" s="11" t="s">
        <v>2951</v>
      </c>
      <c r="M1153" s="9" t="str" cm="1">
        <f t="array" ref="M1153">_xlfn.LET(_xlpm.Major,I1153,_xlpm.CleanMajor,TRIM(SUBSTITUTE(SUBSTITUTE(SUBSTITUTE(SUBSTITUTE(SUBSTITUTE(SUBSTITUTE(_xlpm.Major,"Indstrl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154" spans="1:13" hidden="1" x14ac:dyDescent="0.75">
      <c r="A1154" s="12">
        <v>81216521</v>
      </c>
      <c r="B1154" s="13" t="s">
        <v>2536</v>
      </c>
      <c r="C1154" s="13" t="s">
        <v>2537</v>
      </c>
      <c r="D1154" s="13" t="s">
        <v>2538</v>
      </c>
      <c r="E1154" s="13" t="s">
        <v>14</v>
      </c>
      <c r="F1154" s="14">
        <v>46058.459027777775</v>
      </c>
      <c r="G1154" s="14">
        <v>46072.543749999997</v>
      </c>
      <c r="H1154" s="13">
        <v>798976</v>
      </c>
      <c r="I1154" s="13" t="s">
        <v>774</v>
      </c>
      <c r="J1154" s="13" t="s">
        <v>32</v>
      </c>
      <c r="K1154" s="13">
        <v>0</v>
      </c>
      <c r="L1154" s="15" t="s">
        <v>2951</v>
      </c>
      <c r="M1154" s="9" t="str" cm="1">
        <f t="array" ref="M1154">_xlfn.LET(_xlpm.Major,I1154,_xlpm.CleanMajor,TRIM(SUBSTITUTE(SUBSTITUTE(SUBSTITUTE(SUBSTITUTE(SUBSTITUTE(SUBSTITUTE(_xlpm.Major,"Indstrl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155" spans="1:13" hidden="1" x14ac:dyDescent="0.75">
      <c r="A1155" s="8">
        <v>81221325</v>
      </c>
      <c r="B1155" s="9" t="s">
        <v>231</v>
      </c>
      <c r="C1155" s="9" t="s">
        <v>1004</v>
      </c>
      <c r="D1155" s="9" t="s">
        <v>1005</v>
      </c>
      <c r="E1155" s="9" t="s">
        <v>14</v>
      </c>
      <c r="F1155" s="10">
        <v>46058.508333333331</v>
      </c>
      <c r="G1155" s="10">
        <v>46072.561805555553</v>
      </c>
      <c r="H1155" s="9">
        <v>771149</v>
      </c>
      <c r="I1155" s="9" t="s">
        <v>774</v>
      </c>
      <c r="J1155" s="9" t="s">
        <v>20</v>
      </c>
      <c r="K1155" s="9">
        <v>0</v>
      </c>
      <c r="L1155" s="11" t="s">
        <v>2951</v>
      </c>
      <c r="M1155" s="9" t="str" cm="1">
        <f t="array" ref="M1155">_xlfn.LET(_xlpm.Major,I1155,_xlpm.CleanMajor,TRIM(SUBSTITUTE(SUBSTITUTE(SUBSTITUTE(SUBSTITUTE(SUBSTITUTE(SUBSTITUTE(_xlpm.Major,"Indstrl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156" spans="1:13" hidden="1" x14ac:dyDescent="0.75">
      <c r="A1156" s="12">
        <v>81224130</v>
      </c>
      <c r="B1156" s="13" t="s">
        <v>810</v>
      </c>
      <c r="C1156" s="13" t="s">
        <v>2539</v>
      </c>
      <c r="D1156" s="13" t="s">
        <v>2540</v>
      </c>
      <c r="E1156" s="13" t="s">
        <v>14</v>
      </c>
      <c r="F1156" s="14">
        <v>46058.543749999997</v>
      </c>
      <c r="G1156" s="14">
        <v>46072.551388888889</v>
      </c>
      <c r="H1156" s="13">
        <v>756495</v>
      </c>
      <c r="I1156" s="13" t="s">
        <v>1985</v>
      </c>
      <c r="J1156" s="13" t="s">
        <v>32</v>
      </c>
      <c r="K1156" s="13">
        <v>0</v>
      </c>
      <c r="L1156" s="15" t="s">
        <v>2951</v>
      </c>
      <c r="M1156" s="9" t="str" cm="1">
        <f t="array" ref="M1156">_xlfn.LET(_xlpm.Major,I1156,_xlpm.CleanMajor,TRIM(SUBSTITUTE(SUBSTITUTE(SUBSTITUTE(SUBSTITUTE(SUBSTITUTE(SUBSTITUTE(_xlpm.Major,"Indstrl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157" spans="1:13" x14ac:dyDescent="0.75">
      <c r="A1157" s="8">
        <v>81224995</v>
      </c>
      <c r="B1157" s="9" t="s">
        <v>1217</v>
      </c>
      <c r="C1157" s="9" t="s">
        <v>1483</v>
      </c>
      <c r="D1157" s="9" t="s">
        <v>2541</v>
      </c>
      <c r="E1157" s="9" t="s">
        <v>14</v>
      </c>
      <c r="F1157" s="10">
        <v>46058.554166666669</v>
      </c>
      <c r="G1157" s="10"/>
      <c r="H1157" s="9">
        <v>786906</v>
      </c>
      <c r="I1157" s="9" t="s">
        <v>1422</v>
      </c>
      <c r="J1157" s="9" t="s">
        <v>50</v>
      </c>
      <c r="K1157" s="9">
        <v>0</v>
      </c>
      <c r="L1157" s="11" t="s">
        <v>2951</v>
      </c>
      <c r="M1157" s="9" t="str" cm="1">
        <f t="array" ref="M1157">_xlfn.LET(_xlpm.Major,I1157,_xlpm.CleanMajor,TRIM(SUBSTITUTE(SUBSTITUTE(SUBSTITUTE(SUBSTITUTE(SUBSTITUTE(SUBSTITUTE(_xlpm.Major,"Indstrl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158" spans="1:13" x14ac:dyDescent="0.75">
      <c r="A1158" s="12">
        <v>81226758</v>
      </c>
      <c r="B1158" s="13" t="s">
        <v>37</v>
      </c>
      <c r="C1158" s="13" t="s">
        <v>1230</v>
      </c>
      <c r="D1158" s="13" t="s">
        <v>2542</v>
      </c>
      <c r="E1158" s="13" t="s">
        <v>14</v>
      </c>
      <c r="F1158" s="14">
        <v>46058.581944444442</v>
      </c>
      <c r="G1158" s="14"/>
      <c r="H1158" s="13">
        <v>714398</v>
      </c>
      <c r="I1158" s="13" t="s">
        <v>2543</v>
      </c>
      <c r="J1158" s="13" t="s">
        <v>16</v>
      </c>
      <c r="K1158" s="13">
        <v>0</v>
      </c>
      <c r="L1158" s="15" t="s">
        <v>2951</v>
      </c>
      <c r="M1158" s="9" t="str" cm="1">
        <f t="array" ref="M1158">_xlfn.LET(_xlpm.Major,I1158,_xlpm.CleanMajor,TRIM(SUBSTITUTE(SUBSTITUTE(SUBSTITUTE(SUBSTITUTE(SUBSTITUTE(SUBSTITUTE(_xlpm.Major,"Indstrl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159" spans="1:13" x14ac:dyDescent="0.75">
      <c r="A1159" s="8">
        <v>81227014</v>
      </c>
      <c r="B1159" s="9" t="s">
        <v>2544</v>
      </c>
      <c r="C1159" s="9" t="s">
        <v>1088</v>
      </c>
      <c r="D1159" s="9" t="s">
        <v>2545</v>
      </c>
      <c r="E1159" s="9" t="s">
        <v>14</v>
      </c>
      <c r="F1159" s="10">
        <v>46058.584722222222</v>
      </c>
      <c r="G1159" s="10"/>
      <c r="H1159" s="9">
        <v>810775</v>
      </c>
      <c r="I1159" s="9" t="s">
        <v>549</v>
      </c>
      <c r="J1159" s="9" t="s">
        <v>20</v>
      </c>
      <c r="K1159" s="9">
        <v>0</v>
      </c>
      <c r="L1159" s="11" t="s">
        <v>2951</v>
      </c>
      <c r="M1159" s="9" t="str" cm="1">
        <f t="array" ref="M1159">_xlfn.LET(_xlpm.Major,I1159,_xlpm.CleanMajor,TRIM(SUBSTITUTE(SUBSTITUTE(SUBSTITUTE(SUBSTITUTE(SUBSTITUTE(SUBSTITUTE(_xlpm.Major,"Indstrl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160" spans="1:13" hidden="1" x14ac:dyDescent="0.75">
      <c r="A1160" s="12">
        <v>81227291</v>
      </c>
      <c r="B1160" s="13" t="s">
        <v>2546</v>
      </c>
      <c r="C1160" s="13" t="s">
        <v>2547</v>
      </c>
      <c r="D1160" s="13" t="s">
        <v>2548</v>
      </c>
      <c r="E1160" s="13" t="s">
        <v>14</v>
      </c>
      <c r="F1160" s="14">
        <v>46058.589583333334</v>
      </c>
      <c r="G1160" s="14">
        <v>46072.551388888889</v>
      </c>
      <c r="H1160" s="13">
        <v>758281</v>
      </c>
      <c r="I1160" s="13" t="s">
        <v>1985</v>
      </c>
      <c r="J1160" s="13" t="s">
        <v>32</v>
      </c>
      <c r="K1160" s="13">
        <v>0</v>
      </c>
      <c r="L1160" s="15" t="s">
        <v>2951</v>
      </c>
      <c r="M1160" s="9" t="str" cm="1">
        <f t="array" ref="M1160">_xlfn.LET(_xlpm.Major,I1160,_xlpm.CleanMajor,TRIM(SUBSTITUTE(SUBSTITUTE(SUBSTITUTE(SUBSTITUTE(SUBSTITUTE(SUBSTITUTE(_xlpm.Major,"Indstrl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161" spans="1:13" hidden="1" x14ac:dyDescent="0.75">
      <c r="A1161" s="8">
        <v>81232577</v>
      </c>
      <c r="B1161" s="9" t="s">
        <v>996</v>
      </c>
      <c r="C1161" s="9" t="s">
        <v>2549</v>
      </c>
      <c r="D1161" s="9" t="s">
        <v>2550</v>
      </c>
      <c r="E1161" s="9" t="s">
        <v>14</v>
      </c>
      <c r="F1161" s="10">
        <v>46058.727083333331</v>
      </c>
      <c r="G1161" s="10">
        <v>46072.543055555558</v>
      </c>
      <c r="H1161" s="9">
        <v>794815</v>
      </c>
      <c r="I1161" s="9" t="s">
        <v>54</v>
      </c>
      <c r="J1161" s="9" t="s">
        <v>32</v>
      </c>
      <c r="K1161" s="9">
        <v>0</v>
      </c>
      <c r="L1161" s="11" t="s">
        <v>2951</v>
      </c>
      <c r="M1161" s="9" t="str" cm="1">
        <f t="array" ref="M1161">_xlfn.LET(_xlpm.Major,I1161,_xlpm.CleanMajor,TRIM(SUBSTITUTE(SUBSTITUTE(SUBSTITUTE(SUBSTITUTE(SUBSTITUTE(SUBSTITUTE(_xlpm.Major,"Indstrl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162" spans="1:13" hidden="1" x14ac:dyDescent="0.75">
      <c r="A1162" s="12">
        <v>81232967</v>
      </c>
      <c r="B1162" s="13" t="s">
        <v>67</v>
      </c>
      <c r="C1162" s="13" t="s">
        <v>433</v>
      </c>
      <c r="D1162" s="13" t="s">
        <v>2551</v>
      </c>
      <c r="E1162" s="13" t="s">
        <v>14</v>
      </c>
      <c r="F1162" s="14">
        <v>46058.748611111114</v>
      </c>
      <c r="G1162" s="14">
        <v>46072.540277777778</v>
      </c>
      <c r="H1162" s="13">
        <v>772675</v>
      </c>
      <c r="I1162" s="13" t="s">
        <v>166</v>
      </c>
      <c r="J1162" s="13" t="s">
        <v>20</v>
      </c>
      <c r="K1162" s="13">
        <v>0</v>
      </c>
      <c r="L1162" s="15" t="s">
        <v>2951</v>
      </c>
      <c r="M1162" s="9" t="str" cm="1">
        <f t="array" ref="M1162">_xlfn.LET(_xlpm.Major,I1162,_xlpm.CleanMajor,TRIM(SUBSTITUTE(SUBSTITUTE(SUBSTITUTE(SUBSTITUTE(SUBSTITUTE(SUBSTITUTE(_xlpm.Major,"Indstrl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163" spans="1:13" x14ac:dyDescent="0.75">
      <c r="A1163" s="8">
        <v>81233385</v>
      </c>
      <c r="B1163" s="9" t="s">
        <v>2552</v>
      </c>
      <c r="C1163" s="9" t="s">
        <v>368</v>
      </c>
      <c r="D1163" s="9" t="s">
        <v>2553</v>
      </c>
      <c r="E1163" s="9" t="s">
        <v>14</v>
      </c>
      <c r="F1163" s="10">
        <v>46058.767361111109</v>
      </c>
      <c r="G1163" s="10"/>
      <c r="H1163" s="9">
        <v>784697</v>
      </c>
      <c r="I1163" s="9" t="s">
        <v>15</v>
      </c>
      <c r="J1163" s="9" t="s">
        <v>50</v>
      </c>
      <c r="K1163" s="9">
        <v>0</v>
      </c>
      <c r="L1163" s="11" t="s">
        <v>2951</v>
      </c>
      <c r="M1163" s="9" t="str" cm="1">
        <f t="array" ref="M1163">_xlfn.LET(_xlpm.Major,I1163,_xlpm.CleanMajor,TRIM(SUBSTITUTE(SUBSTITUTE(SUBSTITUTE(SUBSTITUTE(SUBSTITUTE(SUBSTITUTE(_xlpm.Major,"Indstrl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164" spans="1:13" hidden="1" x14ac:dyDescent="0.75">
      <c r="A1164" s="12">
        <v>81244037</v>
      </c>
      <c r="B1164" s="13" t="s">
        <v>916</v>
      </c>
      <c r="C1164" s="13" t="s">
        <v>1852</v>
      </c>
      <c r="D1164" s="13" t="s">
        <v>2554</v>
      </c>
      <c r="E1164" s="13" t="s">
        <v>14</v>
      </c>
      <c r="F1164" s="14">
        <v>46059.394444444442</v>
      </c>
      <c r="G1164" s="14">
        <v>46072.541666666664</v>
      </c>
      <c r="H1164" s="13">
        <v>788536</v>
      </c>
      <c r="I1164" s="13" t="s">
        <v>15</v>
      </c>
      <c r="J1164" s="13" t="s">
        <v>50</v>
      </c>
      <c r="K1164" s="13">
        <v>0</v>
      </c>
      <c r="L1164" s="15" t="s">
        <v>2951</v>
      </c>
      <c r="M1164" s="9" t="str" cm="1">
        <f t="array" ref="M1164">_xlfn.LET(_xlpm.Major,I1164,_xlpm.CleanMajor,TRIM(SUBSTITUTE(SUBSTITUTE(SUBSTITUTE(SUBSTITUTE(SUBSTITUTE(SUBSTITUTE(_xlpm.Major,"Indstrl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165" spans="1:13" x14ac:dyDescent="0.75">
      <c r="A1165" s="8">
        <v>81245679</v>
      </c>
      <c r="B1165" s="9" t="s">
        <v>639</v>
      </c>
      <c r="C1165" s="9" t="s">
        <v>640</v>
      </c>
      <c r="D1165" s="9" t="s">
        <v>641</v>
      </c>
      <c r="E1165" s="9" t="s">
        <v>14</v>
      </c>
      <c r="F1165" s="10">
        <v>46059.406944444447</v>
      </c>
      <c r="G1165" s="10"/>
      <c r="H1165" s="9">
        <v>763333</v>
      </c>
      <c r="I1165" s="9" t="s">
        <v>15</v>
      </c>
      <c r="J1165" s="9" t="s">
        <v>20</v>
      </c>
      <c r="K1165" s="9">
        <v>0</v>
      </c>
      <c r="L1165" s="11" t="s">
        <v>2951</v>
      </c>
      <c r="M1165" s="9" t="str" cm="1">
        <f t="array" ref="M1165">_xlfn.LET(_xlpm.Major,I1165,_xlpm.CleanMajor,TRIM(SUBSTITUTE(SUBSTITUTE(SUBSTITUTE(SUBSTITUTE(SUBSTITUTE(SUBSTITUTE(_xlpm.Major,"Indstrl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166" spans="1:13" x14ac:dyDescent="0.75">
      <c r="A1166" s="12">
        <v>81251527</v>
      </c>
      <c r="B1166" s="13" t="s">
        <v>2555</v>
      </c>
      <c r="C1166" s="13" t="s">
        <v>2556</v>
      </c>
      <c r="D1166" s="13" t="s">
        <v>2557</v>
      </c>
      <c r="E1166" s="13" t="s">
        <v>14</v>
      </c>
      <c r="F1166" s="14">
        <v>46059.497916666667</v>
      </c>
      <c r="G1166" s="14"/>
      <c r="H1166" s="13">
        <v>804394</v>
      </c>
      <c r="I1166" s="13" t="s">
        <v>563</v>
      </c>
      <c r="J1166" s="13" t="s">
        <v>126</v>
      </c>
      <c r="K1166" s="13">
        <v>0</v>
      </c>
      <c r="L1166" s="15" t="s">
        <v>2951</v>
      </c>
      <c r="M1166" s="9" t="str" cm="1">
        <f t="array" ref="M1166">_xlfn.LET(_xlpm.Major,I1166,_xlpm.CleanMajor,TRIM(SUBSTITUTE(SUBSTITUTE(SUBSTITUTE(SUBSTITUTE(SUBSTITUTE(SUBSTITUTE(_xlpm.Major,"Indstrl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167" spans="1:13" hidden="1" x14ac:dyDescent="0.75">
      <c r="A1167" s="8">
        <v>81252550</v>
      </c>
      <c r="B1167" s="9" t="s">
        <v>996</v>
      </c>
      <c r="C1167" s="9" t="s">
        <v>2558</v>
      </c>
      <c r="D1167" s="9" t="s">
        <v>2559</v>
      </c>
      <c r="E1167" s="9" t="s">
        <v>14</v>
      </c>
      <c r="F1167" s="10">
        <v>46059.518055555556</v>
      </c>
      <c r="G1167" s="10">
        <v>46072.565972222219</v>
      </c>
      <c r="H1167" s="9">
        <v>767817</v>
      </c>
      <c r="I1167" s="9" t="s">
        <v>2560</v>
      </c>
      <c r="J1167" s="9" t="s">
        <v>32</v>
      </c>
      <c r="K1167" s="9">
        <v>0</v>
      </c>
      <c r="L1167" s="11" t="s">
        <v>2951</v>
      </c>
      <c r="M1167" s="9" t="str" cm="1">
        <f t="array" ref="M1167">_xlfn.LET(_xlpm.Major,I1167,_xlpm.CleanMajor,TRIM(SUBSTITUTE(SUBSTITUTE(SUBSTITUTE(SUBSTITUTE(SUBSTITUTE(SUBSTITUTE(_xlpm.Major,"Indstrl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168" spans="1:13" x14ac:dyDescent="0.75">
      <c r="A1168" s="12">
        <v>81256061</v>
      </c>
      <c r="B1168" s="13" t="s">
        <v>213</v>
      </c>
      <c r="C1168" s="13" t="s">
        <v>2561</v>
      </c>
      <c r="D1168" s="13" t="s">
        <v>2562</v>
      </c>
      <c r="E1168" s="13" t="s">
        <v>14</v>
      </c>
      <c r="F1168" s="14">
        <v>46059.620138888888</v>
      </c>
      <c r="G1168" s="14"/>
      <c r="H1168" s="13">
        <v>757709</v>
      </c>
      <c r="I1168" s="13" t="s">
        <v>1506</v>
      </c>
      <c r="J1168" s="13" t="s">
        <v>32</v>
      </c>
      <c r="K1168" s="13">
        <v>0</v>
      </c>
      <c r="L1168" s="15" t="s">
        <v>2951</v>
      </c>
      <c r="M1168" s="9" t="str" cm="1">
        <f t="array" ref="M1168">_xlfn.LET(_xlpm.Major,I1168,_xlpm.CleanMajor,TRIM(SUBSTITUTE(SUBSTITUTE(SUBSTITUTE(SUBSTITUTE(SUBSTITUTE(SUBSTITUTE(_xlpm.Major,"Indstrl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169" spans="1:13" x14ac:dyDescent="0.75">
      <c r="A1169" s="8">
        <v>81256201</v>
      </c>
      <c r="B1169" s="9" t="s">
        <v>1065</v>
      </c>
      <c r="C1169" s="9" t="s">
        <v>2563</v>
      </c>
      <c r="D1169" s="9" t="s">
        <v>2564</v>
      </c>
      <c r="E1169" s="9" t="s">
        <v>14</v>
      </c>
      <c r="F1169" s="10">
        <v>46059.62777777778</v>
      </c>
      <c r="G1169" s="10"/>
      <c r="H1169" s="9">
        <v>777255</v>
      </c>
      <c r="I1169" s="9" t="s">
        <v>2510</v>
      </c>
      <c r="J1169" s="9" t="s">
        <v>50</v>
      </c>
      <c r="K1169" s="9">
        <v>0</v>
      </c>
      <c r="L1169" s="11" t="s">
        <v>2951</v>
      </c>
      <c r="M1169" s="9" t="str" cm="1">
        <f t="array" ref="M1169">_xlfn.LET(_xlpm.Major,I1169,_xlpm.CleanMajor,TRIM(SUBSTITUTE(SUBSTITUTE(SUBSTITUTE(SUBSTITUTE(SUBSTITUTE(SUBSTITUTE(_xlpm.Major,"Indstrl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170" spans="1:13" hidden="1" x14ac:dyDescent="0.75">
      <c r="A1170" s="12">
        <v>81256461</v>
      </c>
      <c r="B1170" s="13" t="s">
        <v>1160</v>
      </c>
      <c r="C1170" s="13" t="s">
        <v>2358</v>
      </c>
      <c r="D1170" s="13" t="s">
        <v>2359</v>
      </c>
      <c r="E1170" s="13" t="s">
        <v>14</v>
      </c>
      <c r="F1170" s="14">
        <v>46059.643750000003</v>
      </c>
      <c r="G1170" s="14">
        <v>46072.584027777775</v>
      </c>
      <c r="H1170" s="13">
        <v>800179</v>
      </c>
      <c r="I1170" s="13" t="s">
        <v>163</v>
      </c>
      <c r="J1170" s="13" t="s">
        <v>20</v>
      </c>
      <c r="K1170" s="13">
        <v>0</v>
      </c>
      <c r="L1170" s="15" t="s">
        <v>2951</v>
      </c>
      <c r="M1170" s="9" t="str" cm="1">
        <f t="array" ref="M1170">_xlfn.LET(_xlpm.Major,I1170,_xlpm.CleanMajor,TRIM(SUBSTITUTE(SUBSTITUTE(SUBSTITUTE(SUBSTITUTE(SUBSTITUTE(SUBSTITUTE(_xlpm.Major,"Indstrl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171" spans="1:13" hidden="1" x14ac:dyDescent="0.75">
      <c r="A1171" s="8">
        <v>81256466</v>
      </c>
      <c r="B1171" s="9" t="s">
        <v>2565</v>
      </c>
      <c r="C1171" s="9" t="s">
        <v>2566</v>
      </c>
      <c r="D1171" s="9" t="s">
        <v>2567</v>
      </c>
      <c r="E1171" s="9" t="s">
        <v>14</v>
      </c>
      <c r="F1171" s="10">
        <v>46059.643750000003</v>
      </c>
      <c r="G1171" s="10">
        <v>46072.557638888888</v>
      </c>
      <c r="H1171" s="9">
        <v>758277</v>
      </c>
      <c r="I1171" s="9" t="s">
        <v>809</v>
      </c>
      <c r="J1171" s="9" t="s">
        <v>32</v>
      </c>
      <c r="K1171" s="9">
        <v>0</v>
      </c>
      <c r="L1171" s="11" t="s">
        <v>2951</v>
      </c>
      <c r="M1171" s="9" t="str" cm="1">
        <f t="array" ref="M1171">_xlfn.LET(_xlpm.Major,I1171,_xlpm.CleanMajor,TRIM(SUBSTITUTE(SUBSTITUTE(SUBSTITUTE(SUBSTITUTE(SUBSTITUTE(SUBSTITUTE(_xlpm.Major,"Indstrl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172" spans="1:13" hidden="1" x14ac:dyDescent="0.75">
      <c r="A1172" s="12">
        <v>81256469</v>
      </c>
      <c r="B1172" s="13" t="s">
        <v>280</v>
      </c>
      <c r="C1172" s="13" t="s">
        <v>1361</v>
      </c>
      <c r="D1172" s="13" t="s">
        <v>1362</v>
      </c>
      <c r="E1172" s="13" t="s">
        <v>14</v>
      </c>
      <c r="F1172" s="14">
        <v>46059.644444444442</v>
      </c>
      <c r="G1172" s="14">
        <v>46072.627083333333</v>
      </c>
      <c r="H1172" s="13">
        <v>780536</v>
      </c>
      <c r="I1172" s="13" t="s">
        <v>774</v>
      </c>
      <c r="J1172" s="13" t="s">
        <v>20</v>
      </c>
      <c r="K1172" s="13">
        <v>0</v>
      </c>
      <c r="L1172" s="15" t="s">
        <v>2951</v>
      </c>
      <c r="M1172" s="9" t="str" cm="1">
        <f t="array" ref="M1172">_xlfn.LET(_xlpm.Major,I1172,_xlpm.CleanMajor,TRIM(SUBSTITUTE(SUBSTITUTE(SUBSTITUTE(SUBSTITUTE(SUBSTITUTE(SUBSTITUTE(_xlpm.Major,"Indstrl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173" spans="1:13" hidden="1" x14ac:dyDescent="0.75">
      <c r="A1173" s="8">
        <v>81256542</v>
      </c>
      <c r="B1173" s="9" t="s">
        <v>426</v>
      </c>
      <c r="C1173" s="9" t="s">
        <v>2568</v>
      </c>
      <c r="D1173" s="9" t="s">
        <v>2569</v>
      </c>
      <c r="E1173" s="9" t="s">
        <v>14</v>
      </c>
      <c r="F1173" s="10">
        <v>46059.647916666669</v>
      </c>
      <c r="G1173" s="10">
        <v>46072.57916666667</v>
      </c>
      <c r="H1173" s="9">
        <v>771874</v>
      </c>
      <c r="I1173" s="9" t="s">
        <v>163</v>
      </c>
      <c r="J1173" s="9" t="s">
        <v>20</v>
      </c>
      <c r="K1173" s="9">
        <v>0</v>
      </c>
      <c r="L1173" s="11" t="s">
        <v>2951</v>
      </c>
      <c r="M1173" s="9" t="str" cm="1">
        <f t="array" ref="M1173">_xlfn.LET(_xlpm.Major,I1173,_xlpm.CleanMajor,TRIM(SUBSTITUTE(SUBSTITUTE(SUBSTITUTE(SUBSTITUTE(SUBSTITUTE(SUBSTITUTE(_xlpm.Major,"Indstrl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174" spans="1:13" hidden="1" x14ac:dyDescent="0.75">
      <c r="A1174" s="12">
        <v>81256650</v>
      </c>
      <c r="B1174" s="13" t="s">
        <v>996</v>
      </c>
      <c r="C1174" s="13" t="s">
        <v>1055</v>
      </c>
      <c r="D1174" s="13" t="s">
        <v>1056</v>
      </c>
      <c r="E1174" s="13" t="s">
        <v>14</v>
      </c>
      <c r="F1174" s="14">
        <v>46059.652777777781</v>
      </c>
      <c r="G1174" s="14">
        <v>46072.557638888888</v>
      </c>
      <c r="H1174" s="13">
        <v>740566</v>
      </c>
      <c r="I1174" s="13" t="s">
        <v>809</v>
      </c>
      <c r="J1174" s="13" t="s">
        <v>20</v>
      </c>
      <c r="K1174" s="13">
        <v>0</v>
      </c>
      <c r="L1174" s="15" t="s">
        <v>2951</v>
      </c>
      <c r="M1174" s="9" t="str" cm="1">
        <f t="array" ref="M1174">_xlfn.LET(_xlpm.Major,I1174,_xlpm.CleanMajor,TRIM(SUBSTITUTE(SUBSTITUTE(SUBSTITUTE(SUBSTITUTE(SUBSTITUTE(SUBSTITUTE(_xlpm.Major,"Indstrl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175" spans="1:13" hidden="1" x14ac:dyDescent="0.75">
      <c r="A1175" s="8">
        <v>81256692</v>
      </c>
      <c r="B1175" s="9" t="s">
        <v>1057</v>
      </c>
      <c r="C1175" s="9" t="s">
        <v>1058</v>
      </c>
      <c r="D1175" s="9" t="s">
        <v>1059</v>
      </c>
      <c r="E1175" s="9" t="s">
        <v>14</v>
      </c>
      <c r="F1175" s="10">
        <v>46059.65625</v>
      </c>
      <c r="G1175" s="10">
        <v>46072.556250000001</v>
      </c>
      <c r="H1175" s="9">
        <v>762370</v>
      </c>
      <c r="I1175" s="9" t="s">
        <v>163</v>
      </c>
      <c r="J1175" s="9" t="s">
        <v>32</v>
      </c>
      <c r="K1175" s="9">
        <v>0</v>
      </c>
      <c r="L1175" s="11" t="s">
        <v>2951</v>
      </c>
      <c r="M1175" s="9" t="str" cm="1">
        <f t="array" ref="M1175">_xlfn.LET(_xlpm.Major,I1175,_xlpm.CleanMajor,TRIM(SUBSTITUTE(SUBSTITUTE(SUBSTITUTE(SUBSTITUTE(SUBSTITUTE(SUBSTITUTE(_xlpm.Major,"Indstrl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176" spans="1:13" hidden="1" x14ac:dyDescent="0.75">
      <c r="A1176" s="12">
        <v>81258370</v>
      </c>
      <c r="B1176" s="13" t="s">
        <v>84</v>
      </c>
      <c r="C1176" s="13" t="s">
        <v>59</v>
      </c>
      <c r="D1176" s="13" t="s">
        <v>2570</v>
      </c>
      <c r="E1176" s="13" t="s">
        <v>14</v>
      </c>
      <c r="F1176" s="14">
        <v>46059.788888888892</v>
      </c>
      <c r="G1176" s="14">
        <v>46072.546527777777</v>
      </c>
      <c r="H1176" s="13">
        <v>763444</v>
      </c>
      <c r="I1176" s="13" t="s">
        <v>549</v>
      </c>
      <c r="J1176" s="13" t="s">
        <v>32</v>
      </c>
      <c r="K1176" s="13">
        <v>0</v>
      </c>
      <c r="L1176" s="15" t="s">
        <v>2951</v>
      </c>
      <c r="M1176" s="9" t="str" cm="1">
        <f t="array" ref="M1176">_xlfn.LET(_xlpm.Major,I1176,_xlpm.CleanMajor,TRIM(SUBSTITUTE(SUBSTITUTE(SUBSTITUTE(SUBSTITUTE(SUBSTITUTE(SUBSTITUTE(_xlpm.Major,"Indstrl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177" spans="1:13" hidden="1" x14ac:dyDescent="0.75">
      <c r="A1177" s="8">
        <v>81259742</v>
      </c>
      <c r="B1177" s="9" t="s">
        <v>2571</v>
      </c>
      <c r="C1177" s="9" t="s">
        <v>2572</v>
      </c>
      <c r="D1177" s="9" t="s">
        <v>2573</v>
      </c>
      <c r="E1177" s="9" t="s">
        <v>14</v>
      </c>
      <c r="F1177" s="10">
        <v>46060.003472222219</v>
      </c>
      <c r="G1177" s="10">
        <v>46072.603472222225</v>
      </c>
      <c r="H1177" s="9">
        <v>796519</v>
      </c>
      <c r="I1177" s="9" t="s">
        <v>15</v>
      </c>
      <c r="J1177" s="9" t="s">
        <v>32</v>
      </c>
      <c r="K1177" s="9">
        <v>0</v>
      </c>
      <c r="L1177" s="11" t="s">
        <v>2951</v>
      </c>
      <c r="M1177" s="9" t="str" cm="1">
        <f t="array" ref="M1177">_xlfn.LET(_xlpm.Major,I1177,_xlpm.CleanMajor,TRIM(SUBSTITUTE(SUBSTITUTE(SUBSTITUTE(SUBSTITUTE(SUBSTITUTE(SUBSTITUTE(_xlpm.Major,"Indstrl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178" spans="1:13" x14ac:dyDescent="0.75">
      <c r="A1178" s="12">
        <v>81260684</v>
      </c>
      <c r="B1178" s="13" t="s">
        <v>1781</v>
      </c>
      <c r="C1178" s="13" t="s">
        <v>1782</v>
      </c>
      <c r="D1178" s="13" t="s">
        <v>1783</v>
      </c>
      <c r="E1178" s="13" t="s">
        <v>14</v>
      </c>
      <c r="F1178" s="14">
        <v>46060.392361111109</v>
      </c>
      <c r="G1178" s="14"/>
      <c r="H1178" s="13">
        <v>725845</v>
      </c>
      <c r="I1178" s="13" t="s">
        <v>652</v>
      </c>
      <c r="J1178" s="13" t="s">
        <v>16</v>
      </c>
      <c r="K1178" s="13">
        <v>0</v>
      </c>
      <c r="L1178" s="15" t="s">
        <v>2951</v>
      </c>
      <c r="M1178" s="9" t="str" cm="1">
        <f t="array" ref="M1178">_xlfn.LET(_xlpm.Major,I1178,_xlpm.CleanMajor,TRIM(SUBSTITUTE(SUBSTITUTE(SUBSTITUTE(SUBSTITUTE(SUBSTITUTE(SUBSTITUTE(_xlpm.Major,"Indstrl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179" spans="1:13" x14ac:dyDescent="0.75">
      <c r="A1179" s="8">
        <v>81262228</v>
      </c>
      <c r="B1179" s="9" t="s">
        <v>2574</v>
      </c>
      <c r="C1179" s="9" t="s">
        <v>2575</v>
      </c>
      <c r="D1179" s="9" t="s">
        <v>2576</v>
      </c>
      <c r="E1179" s="9" t="s">
        <v>14</v>
      </c>
      <c r="F1179" s="10">
        <v>46060.496527777781</v>
      </c>
      <c r="G1179" s="10"/>
      <c r="H1179" s="9">
        <v>712053</v>
      </c>
      <c r="I1179" s="9" t="s">
        <v>1904</v>
      </c>
      <c r="J1179" s="9" t="s">
        <v>322</v>
      </c>
      <c r="K1179" s="9">
        <v>0</v>
      </c>
      <c r="L1179" s="11" t="s">
        <v>2951</v>
      </c>
      <c r="M1179" s="9" t="str" cm="1">
        <f t="array" ref="M1179">_xlfn.LET(_xlpm.Major,I1179,_xlpm.CleanMajor,TRIM(SUBSTITUTE(SUBSTITUTE(SUBSTITUTE(SUBSTITUTE(SUBSTITUTE(SUBSTITUTE(_xlpm.Major,"Indstrl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180" spans="1:13" hidden="1" x14ac:dyDescent="0.75">
      <c r="A1180" s="12">
        <v>81267045</v>
      </c>
      <c r="B1180" s="13" t="s">
        <v>554</v>
      </c>
      <c r="C1180" s="13" t="s">
        <v>882</v>
      </c>
      <c r="D1180" s="13" t="s">
        <v>883</v>
      </c>
      <c r="E1180" s="13" t="s">
        <v>14</v>
      </c>
      <c r="F1180" s="14">
        <v>46061.414583333331</v>
      </c>
      <c r="G1180" s="14">
        <v>46072.539583333331</v>
      </c>
      <c r="H1180" s="13">
        <v>775664</v>
      </c>
      <c r="I1180" s="13" t="s">
        <v>206</v>
      </c>
      <c r="J1180" s="13" t="s">
        <v>20</v>
      </c>
      <c r="K1180" s="13">
        <v>0</v>
      </c>
      <c r="L1180" s="15" t="s">
        <v>2951</v>
      </c>
      <c r="M1180" s="9" t="str" cm="1">
        <f t="array" ref="M1180">_xlfn.LET(_xlpm.Major,I1180,_xlpm.CleanMajor,TRIM(SUBSTITUTE(SUBSTITUTE(SUBSTITUTE(SUBSTITUTE(SUBSTITUTE(SUBSTITUTE(_xlpm.Major,"Indstrl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181" spans="1:13" hidden="1" x14ac:dyDescent="0.75">
      <c r="A1181" s="8">
        <v>81268423</v>
      </c>
      <c r="B1181" s="9" t="s">
        <v>477</v>
      </c>
      <c r="C1181" s="9" t="s">
        <v>2577</v>
      </c>
      <c r="D1181" s="9" t="s">
        <v>2578</v>
      </c>
      <c r="E1181" s="9" t="s">
        <v>14</v>
      </c>
      <c r="F1181" s="10">
        <v>46061.508333333331</v>
      </c>
      <c r="G1181" s="10">
        <v>46072.580555555556</v>
      </c>
      <c r="H1181" s="9">
        <v>764673</v>
      </c>
      <c r="I1181" s="9" t="s">
        <v>1506</v>
      </c>
      <c r="J1181" s="9" t="s">
        <v>32</v>
      </c>
      <c r="K1181" s="9">
        <v>0</v>
      </c>
      <c r="L1181" s="11" t="s">
        <v>2951</v>
      </c>
      <c r="M1181" s="9" t="str" cm="1">
        <f t="array" ref="M1181">_xlfn.LET(_xlpm.Major,I1181,_xlpm.CleanMajor,TRIM(SUBSTITUTE(SUBSTITUTE(SUBSTITUTE(SUBSTITUTE(SUBSTITUTE(SUBSTITUTE(_xlpm.Major,"Indstrl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182" spans="1:13" x14ac:dyDescent="0.75">
      <c r="A1182" s="12">
        <v>81268944</v>
      </c>
      <c r="B1182" s="13" t="s">
        <v>67</v>
      </c>
      <c r="C1182" s="13" t="s">
        <v>2247</v>
      </c>
      <c r="D1182" s="13" t="s">
        <v>2579</v>
      </c>
      <c r="E1182" s="13" t="s">
        <v>14</v>
      </c>
      <c r="F1182" s="14">
        <v>46061.547222222223</v>
      </c>
      <c r="G1182" s="14"/>
      <c r="H1182" s="13">
        <v>704228</v>
      </c>
      <c r="I1182" s="13" t="s">
        <v>2580</v>
      </c>
      <c r="J1182" s="13" t="s">
        <v>40</v>
      </c>
      <c r="K1182" s="13">
        <v>0</v>
      </c>
      <c r="L1182" s="15" t="s">
        <v>2951</v>
      </c>
      <c r="M1182" s="9" t="str" cm="1">
        <f t="array" ref="M1182">_xlfn.LET(_xlpm.Major,I1182,_xlpm.CleanMajor,TRIM(SUBSTITUTE(SUBSTITUTE(SUBSTITUTE(SUBSTITUTE(SUBSTITUTE(SUBSTITUTE(_xlpm.Major,"Indstrl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Performing Arts</v>
      </c>
    </row>
    <row r="1183" spans="1:13" hidden="1" x14ac:dyDescent="0.75">
      <c r="A1183" s="8">
        <v>81270390</v>
      </c>
      <c r="B1183" s="9" t="s">
        <v>676</v>
      </c>
      <c r="C1183" s="9" t="s">
        <v>677</v>
      </c>
      <c r="D1183" s="9" t="s">
        <v>678</v>
      </c>
      <c r="E1183" s="9" t="s">
        <v>14</v>
      </c>
      <c r="F1183" s="10">
        <v>46061.654861111114</v>
      </c>
      <c r="G1183" s="10">
        <v>46072.592361111114</v>
      </c>
      <c r="H1183" s="9">
        <v>793857</v>
      </c>
      <c r="I1183" s="9" t="s">
        <v>553</v>
      </c>
      <c r="J1183" s="9" t="s">
        <v>40</v>
      </c>
      <c r="K1183" s="9">
        <v>0</v>
      </c>
      <c r="L1183" s="11" t="s">
        <v>2951</v>
      </c>
      <c r="M1183" s="9" t="str" cm="1">
        <f t="array" ref="M1183">_xlfn.LET(_xlpm.Major,I1183,_xlpm.CleanMajor,TRIM(SUBSTITUTE(SUBSTITUTE(SUBSTITUTE(SUBSTITUTE(SUBSTITUTE(SUBSTITUTE(_xlpm.Major,"Indstrl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184" spans="1:13" hidden="1" x14ac:dyDescent="0.75">
      <c r="A1184" s="12">
        <v>81273563</v>
      </c>
      <c r="B1184" s="13" t="s">
        <v>1106</v>
      </c>
      <c r="C1184" s="13" t="s">
        <v>2581</v>
      </c>
      <c r="D1184" s="13" t="s">
        <v>2582</v>
      </c>
      <c r="E1184" s="13" t="s">
        <v>14</v>
      </c>
      <c r="F1184" s="14">
        <v>46061.893055555556</v>
      </c>
      <c r="G1184" s="14">
        <v>46072.547222222223</v>
      </c>
      <c r="H1184" s="13">
        <v>780644</v>
      </c>
      <c r="I1184" s="13" t="s">
        <v>774</v>
      </c>
      <c r="J1184" s="13" t="s">
        <v>20</v>
      </c>
      <c r="K1184" s="13">
        <v>0</v>
      </c>
      <c r="L1184" s="15" t="s">
        <v>2951</v>
      </c>
      <c r="M1184" s="9" t="str" cm="1">
        <f t="array" ref="M1184">_xlfn.LET(_xlpm.Major,I1184,_xlpm.CleanMajor,TRIM(SUBSTITUTE(SUBSTITUTE(SUBSTITUTE(SUBSTITUTE(SUBSTITUTE(SUBSTITUTE(_xlpm.Major,"Indstrl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185" spans="1:13" x14ac:dyDescent="0.75">
      <c r="A1185" s="8">
        <v>81273780</v>
      </c>
      <c r="B1185" s="9" t="s">
        <v>17</v>
      </c>
      <c r="C1185" s="9" t="s">
        <v>2583</v>
      </c>
      <c r="D1185" s="9" t="s">
        <v>2584</v>
      </c>
      <c r="E1185" s="9" t="s">
        <v>14</v>
      </c>
      <c r="F1185" s="10">
        <v>46061.915972222225</v>
      </c>
      <c r="G1185" s="10"/>
      <c r="H1185" s="9">
        <v>813273</v>
      </c>
      <c r="I1185" s="9" t="s">
        <v>585</v>
      </c>
      <c r="J1185" s="9" t="s">
        <v>20</v>
      </c>
      <c r="K1185" s="9">
        <v>0</v>
      </c>
      <c r="L1185" s="11" t="s">
        <v>2951</v>
      </c>
      <c r="M1185" s="9" t="str" cm="1">
        <f t="array" ref="M1185">_xlfn.LET(_xlpm.Major,I1185,_xlpm.CleanMajor,TRIM(SUBSTITUTE(SUBSTITUTE(SUBSTITUTE(SUBSTITUTE(SUBSTITUTE(SUBSTITUTE(_xlpm.Major,"Indstrl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186" spans="1:13" hidden="1" x14ac:dyDescent="0.75">
      <c r="A1186" s="12">
        <v>81286457</v>
      </c>
      <c r="B1186" s="13" t="s">
        <v>58</v>
      </c>
      <c r="C1186" s="13" t="s">
        <v>2585</v>
      </c>
      <c r="D1186" s="13" t="s">
        <v>2586</v>
      </c>
      <c r="E1186" s="13" t="s">
        <v>14</v>
      </c>
      <c r="F1186" s="14">
        <v>46062.418749999997</v>
      </c>
      <c r="G1186" s="14">
        <v>46072.540277777778</v>
      </c>
      <c r="H1186" s="13">
        <v>813291</v>
      </c>
      <c r="I1186" s="13" t="s">
        <v>631</v>
      </c>
      <c r="J1186" s="13" t="s">
        <v>20</v>
      </c>
      <c r="K1186" s="13">
        <v>0</v>
      </c>
      <c r="L1186" s="15" t="s">
        <v>2951</v>
      </c>
      <c r="M1186" s="9" t="str" cm="1">
        <f t="array" ref="M1186">_xlfn.LET(_xlpm.Major,I1186,_xlpm.CleanMajor,TRIM(SUBSTITUTE(SUBSTITUTE(SUBSTITUTE(SUBSTITUTE(SUBSTITUTE(SUBSTITUTE(_xlpm.Major,"Indstrl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187" spans="1:13" hidden="1" x14ac:dyDescent="0.75">
      <c r="A1187" s="8">
        <v>81291535</v>
      </c>
      <c r="B1187" s="9" t="s">
        <v>81</v>
      </c>
      <c r="C1187" s="9" t="s">
        <v>82</v>
      </c>
      <c r="D1187" s="9" t="s">
        <v>83</v>
      </c>
      <c r="E1187" s="9" t="s">
        <v>14</v>
      </c>
      <c r="F1187" s="10">
        <v>46062.480555555558</v>
      </c>
      <c r="G1187" s="10">
        <v>46072.544444444444</v>
      </c>
      <c r="H1187" s="9">
        <v>781819</v>
      </c>
      <c r="I1187" s="9" t="s">
        <v>24</v>
      </c>
      <c r="J1187" s="9" t="s">
        <v>20</v>
      </c>
      <c r="K1187" s="9">
        <v>0</v>
      </c>
      <c r="L1187" s="11" t="s">
        <v>2951</v>
      </c>
      <c r="M1187" s="9" t="str" cm="1">
        <f t="array" ref="M1187">_xlfn.LET(_xlpm.Major,I1187,_xlpm.CleanMajor,TRIM(SUBSTITUTE(SUBSTITUTE(SUBSTITUTE(SUBSTITUTE(SUBSTITUTE(SUBSTITUTE(_xlpm.Major,"Indstrl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188" spans="1:13" x14ac:dyDescent="0.75">
      <c r="A1188" s="12">
        <v>81294009</v>
      </c>
      <c r="B1188" s="13" t="s">
        <v>308</v>
      </c>
      <c r="C1188" s="13" t="s">
        <v>2587</v>
      </c>
      <c r="D1188" s="13" t="s">
        <v>2588</v>
      </c>
      <c r="E1188" s="13" t="s">
        <v>14</v>
      </c>
      <c r="F1188" s="14">
        <v>46062.496527777781</v>
      </c>
      <c r="G1188" s="14"/>
      <c r="H1188" s="13">
        <v>801571</v>
      </c>
      <c r="I1188" s="13" t="s">
        <v>354</v>
      </c>
      <c r="J1188" s="13" t="s">
        <v>126</v>
      </c>
      <c r="K1188" s="13">
        <v>0</v>
      </c>
      <c r="L1188" s="15" t="s">
        <v>2951</v>
      </c>
      <c r="M1188" s="9" t="str" cm="1">
        <f t="array" ref="M1188">_xlfn.LET(_xlpm.Major,I1188,_xlpm.CleanMajor,TRIM(SUBSTITUTE(SUBSTITUTE(SUBSTITUTE(SUBSTITUTE(SUBSTITUTE(SUBSTITUTE(_xlpm.Major,"Indstrl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189" spans="1:13" hidden="1" x14ac:dyDescent="0.75">
      <c r="A1189" s="8">
        <v>81295020</v>
      </c>
      <c r="B1189" s="9" t="s">
        <v>142</v>
      </c>
      <c r="C1189" s="9" t="s">
        <v>143</v>
      </c>
      <c r="D1189" s="9" t="s">
        <v>144</v>
      </c>
      <c r="E1189" s="9" t="s">
        <v>14</v>
      </c>
      <c r="F1189" s="10">
        <v>46062.509027777778</v>
      </c>
      <c r="G1189" s="10">
        <v>46072.55</v>
      </c>
      <c r="H1189" s="9">
        <v>774574</v>
      </c>
      <c r="I1189" s="9" t="s">
        <v>24</v>
      </c>
      <c r="J1189" s="9" t="s">
        <v>20</v>
      </c>
      <c r="K1189" s="9">
        <v>0</v>
      </c>
      <c r="L1189" s="11" t="s">
        <v>2951</v>
      </c>
      <c r="M1189" s="9" t="str" cm="1">
        <f t="array" ref="M1189">_xlfn.LET(_xlpm.Major,I1189,_xlpm.CleanMajor,TRIM(SUBSTITUTE(SUBSTITUTE(SUBSTITUTE(SUBSTITUTE(SUBSTITUTE(SUBSTITUTE(_xlpm.Major,"Indstrl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190" spans="1:13" x14ac:dyDescent="0.75">
      <c r="A1190" s="12">
        <v>81298271</v>
      </c>
      <c r="B1190" s="13" t="s">
        <v>2589</v>
      </c>
      <c r="C1190" s="13" t="s">
        <v>2590</v>
      </c>
      <c r="D1190" s="13" t="s">
        <v>2591</v>
      </c>
      <c r="E1190" s="13" t="s">
        <v>14</v>
      </c>
      <c r="F1190" s="14">
        <v>46062.550694444442</v>
      </c>
      <c r="G1190" s="14"/>
      <c r="H1190" s="13">
        <v>794210</v>
      </c>
      <c r="I1190" s="13" t="s">
        <v>652</v>
      </c>
      <c r="J1190" s="13" t="s">
        <v>40</v>
      </c>
      <c r="K1190" s="13">
        <v>0</v>
      </c>
      <c r="L1190" s="15" t="s">
        <v>2951</v>
      </c>
      <c r="M1190" s="9" t="str" cm="1">
        <f t="array" ref="M1190">_xlfn.LET(_xlpm.Major,I1190,_xlpm.CleanMajor,TRIM(SUBSTITUTE(SUBSTITUTE(SUBSTITUTE(SUBSTITUTE(SUBSTITUTE(SUBSTITUTE(_xlpm.Major,"Indstrl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191" spans="1:13" x14ac:dyDescent="0.75">
      <c r="A1191" s="8">
        <v>81306455</v>
      </c>
      <c r="B1191" s="9" t="s">
        <v>2592</v>
      </c>
      <c r="C1191" s="9" t="s">
        <v>91</v>
      </c>
      <c r="D1191" s="9" t="s">
        <v>2593</v>
      </c>
      <c r="E1191" s="9" t="s">
        <v>14</v>
      </c>
      <c r="F1191" s="10">
        <v>46062.705555555556</v>
      </c>
      <c r="G1191" s="10"/>
      <c r="H1191" s="9">
        <v>741811</v>
      </c>
      <c r="I1191" s="9" t="s">
        <v>54</v>
      </c>
      <c r="J1191" s="9" t="s">
        <v>40</v>
      </c>
      <c r="K1191" s="9">
        <v>0</v>
      </c>
      <c r="L1191" s="11" t="s">
        <v>2951</v>
      </c>
      <c r="M1191" s="9" t="str" cm="1">
        <f t="array" ref="M1191">_xlfn.LET(_xlpm.Major,I1191,_xlpm.CleanMajor,TRIM(SUBSTITUTE(SUBSTITUTE(SUBSTITUTE(SUBSTITUTE(SUBSTITUTE(SUBSTITUTE(_xlpm.Major,"Indstrl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192" spans="1:13" hidden="1" x14ac:dyDescent="0.75">
      <c r="A1192" s="12">
        <v>81311297</v>
      </c>
      <c r="B1192" s="13" t="s">
        <v>2594</v>
      </c>
      <c r="C1192" s="13" t="s">
        <v>2595</v>
      </c>
      <c r="D1192" s="13" t="s">
        <v>2596</v>
      </c>
      <c r="E1192" s="13" t="s">
        <v>14</v>
      </c>
      <c r="F1192" s="14">
        <v>46062.884722222225</v>
      </c>
      <c r="G1192" s="14">
        <v>46072.556944444441</v>
      </c>
      <c r="H1192" s="13">
        <v>780291</v>
      </c>
      <c r="I1192" s="13" t="s">
        <v>448</v>
      </c>
      <c r="J1192" s="13" t="s">
        <v>32</v>
      </c>
      <c r="K1192" s="13">
        <v>0</v>
      </c>
      <c r="L1192" s="15" t="s">
        <v>2951</v>
      </c>
      <c r="M1192" s="9" t="str" cm="1">
        <f t="array" ref="M1192">_xlfn.LET(_xlpm.Major,I1192,_xlpm.CleanMajor,TRIM(SUBSTITUTE(SUBSTITUTE(SUBSTITUTE(SUBSTITUTE(SUBSTITUTE(SUBSTITUTE(_xlpm.Major,"Indstrl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193" spans="1:13" x14ac:dyDescent="0.75">
      <c r="A1193" s="8">
        <v>81312072</v>
      </c>
      <c r="B1193" s="9" t="s">
        <v>906</v>
      </c>
      <c r="C1193" s="9" t="s">
        <v>2597</v>
      </c>
      <c r="D1193" s="9" t="s">
        <v>2598</v>
      </c>
      <c r="E1193" s="9" t="s">
        <v>14</v>
      </c>
      <c r="F1193" s="10">
        <v>46062.931944444441</v>
      </c>
      <c r="G1193" s="10"/>
      <c r="H1193" s="9">
        <v>761132</v>
      </c>
      <c r="I1193" s="9" t="s">
        <v>1985</v>
      </c>
      <c r="J1193" s="9" t="s">
        <v>40</v>
      </c>
      <c r="K1193" s="9">
        <v>0</v>
      </c>
      <c r="L1193" s="11" t="s">
        <v>2951</v>
      </c>
      <c r="M1193" s="9" t="str" cm="1">
        <f t="array" ref="M1193">_xlfn.LET(_xlpm.Major,I1193,_xlpm.CleanMajor,TRIM(SUBSTITUTE(SUBSTITUTE(SUBSTITUTE(SUBSTITUTE(SUBSTITUTE(SUBSTITUTE(_xlpm.Major,"Indstrl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194" spans="1:13" x14ac:dyDescent="0.75">
      <c r="A1194" s="12">
        <v>81312079</v>
      </c>
      <c r="B1194" s="13" t="s">
        <v>2599</v>
      </c>
      <c r="C1194" s="13" t="s">
        <v>2556</v>
      </c>
      <c r="D1194" s="13" t="s">
        <v>2600</v>
      </c>
      <c r="E1194" s="13" t="s">
        <v>14</v>
      </c>
      <c r="F1194" s="14">
        <v>46062.932638888888</v>
      </c>
      <c r="G1194" s="14"/>
      <c r="H1194" s="13">
        <v>813157</v>
      </c>
      <c r="I1194" s="13" t="s">
        <v>471</v>
      </c>
      <c r="J1194" s="13" t="s">
        <v>32</v>
      </c>
      <c r="K1194" s="13">
        <v>0</v>
      </c>
      <c r="L1194" s="15" t="s">
        <v>2951</v>
      </c>
      <c r="M1194" s="9" t="str" cm="1">
        <f t="array" ref="M1194">_xlfn.LET(_xlpm.Major,I1194,_xlpm.CleanMajor,TRIM(SUBSTITUTE(SUBSTITUTE(SUBSTITUTE(SUBSTITUTE(SUBSTITUTE(SUBSTITUTE(_xlpm.Major,"Indstrl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195" spans="1:13" hidden="1" x14ac:dyDescent="0.75">
      <c r="A1195" s="8">
        <v>81312407</v>
      </c>
      <c r="B1195" s="9" t="s">
        <v>788</v>
      </c>
      <c r="C1195" s="9" t="s">
        <v>2601</v>
      </c>
      <c r="D1195" s="9" t="s">
        <v>2602</v>
      </c>
      <c r="E1195" s="9" t="s">
        <v>14</v>
      </c>
      <c r="F1195" s="10">
        <v>46062.96597222222</v>
      </c>
      <c r="G1195" s="10">
        <v>46072.629861111112</v>
      </c>
      <c r="H1195" s="9">
        <v>785235</v>
      </c>
      <c r="I1195" s="9" t="s">
        <v>2603</v>
      </c>
      <c r="J1195" s="9" t="s">
        <v>20</v>
      </c>
      <c r="K1195" s="9">
        <v>0</v>
      </c>
      <c r="L1195" s="11" t="s">
        <v>2951</v>
      </c>
      <c r="M1195" s="9" t="str" cm="1">
        <f t="array" ref="M1195">_xlfn.LET(_xlpm.Major,I1195,_xlpm.CleanMajor,TRIM(SUBSTITUTE(SUBSTITUTE(SUBSTITUTE(SUBSTITUTE(SUBSTITUTE(SUBSTITUTE(_xlpm.Major,"Indstrl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196" spans="1:13" x14ac:dyDescent="0.75">
      <c r="A1196" s="12">
        <v>81312676</v>
      </c>
      <c r="B1196" s="13" t="s">
        <v>74</v>
      </c>
      <c r="C1196" s="13" t="s">
        <v>96</v>
      </c>
      <c r="D1196" s="13" t="s">
        <v>97</v>
      </c>
      <c r="E1196" s="13" t="s">
        <v>14</v>
      </c>
      <c r="F1196" s="14">
        <v>46063.009027777778</v>
      </c>
      <c r="G1196" s="14"/>
      <c r="H1196" s="13">
        <v>809785</v>
      </c>
      <c r="I1196" s="13" t="s">
        <v>15</v>
      </c>
      <c r="J1196" s="13" t="s">
        <v>20</v>
      </c>
      <c r="K1196" s="13">
        <v>0</v>
      </c>
      <c r="L1196" s="15" t="s">
        <v>2951</v>
      </c>
      <c r="M1196" s="9" t="str" cm="1">
        <f t="array" ref="M1196">_xlfn.LET(_xlpm.Major,I1196,_xlpm.CleanMajor,TRIM(SUBSTITUTE(SUBSTITUTE(SUBSTITUTE(SUBSTITUTE(SUBSTITUTE(SUBSTITUTE(_xlpm.Major,"Indstrl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197" spans="1:13" x14ac:dyDescent="0.75">
      <c r="A1197" s="8">
        <v>81322112</v>
      </c>
      <c r="B1197" s="9" t="s">
        <v>161</v>
      </c>
      <c r="C1197" s="9" t="s">
        <v>2604</v>
      </c>
      <c r="D1197" s="9" t="s">
        <v>2605</v>
      </c>
      <c r="E1197" s="9" t="s">
        <v>14</v>
      </c>
      <c r="F1197" s="10">
        <v>46063.363194444442</v>
      </c>
      <c r="G1197" s="10"/>
      <c r="H1197" s="9">
        <v>798524</v>
      </c>
      <c r="I1197" s="9" t="s">
        <v>15</v>
      </c>
      <c r="J1197" s="9" t="s">
        <v>126</v>
      </c>
      <c r="K1197" s="9">
        <v>0</v>
      </c>
      <c r="L1197" s="11" t="s">
        <v>2951</v>
      </c>
      <c r="M1197" s="9" t="str" cm="1">
        <f t="array" ref="M1197">_xlfn.LET(_xlpm.Major,I1197,_xlpm.CleanMajor,TRIM(SUBSTITUTE(SUBSTITUTE(SUBSTITUTE(SUBSTITUTE(SUBSTITUTE(SUBSTITUTE(_xlpm.Major,"Indstrl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198" spans="1:13" x14ac:dyDescent="0.75">
      <c r="A1198" s="12">
        <v>81322599</v>
      </c>
      <c r="B1198" s="13" t="s">
        <v>615</v>
      </c>
      <c r="C1198" s="13" t="s">
        <v>616</v>
      </c>
      <c r="D1198" s="13" t="s">
        <v>617</v>
      </c>
      <c r="E1198" s="13" t="s">
        <v>14</v>
      </c>
      <c r="F1198" s="14">
        <v>46063.367361111108</v>
      </c>
      <c r="G1198" s="14"/>
      <c r="H1198" s="13">
        <v>804760</v>
      </c>
      <c r="I1198" s="13" t="s">
        <v>618</v>
      </c>
      <c r="J1198" s="13" t="s">
        <v>32</v>
      </c>
      <c r="K1198" s="13">
        <v>0</v>
      </c>
      <c r="L1198" s="15" t="s">
        <v>2951</v>
      </c>
      <c r="M1198" s="9" t="str" cm="1">
        <f t="array" ref="M1198">_xlfn.LET(_xlpm.Major,I1198,_xlpm.CleanMajor,TRIM(SUBSTITUTE(SUBSTITUTE(SUBSTITUTE(SUBSTITUTE(SUBSTITUTE(SUBSTITUTE(_xlpm.Major,"Indstrl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199" spans="1:13" hidden="1" x14ac:dyDescent="0.75">
      <c r="A1199" s="8">
        <v>81340939</v>
      </c>
      <c r="B1199" s="9" t="s">
        <v>1944</v>
      </c>
      <c r="C1199" s="9" t="s">
        <v>735</v>
      </c>
      <c r="D1199" s="9" t="s">
        <v>1945</v>
      </c>
      <c r="E1199" s="9" t="s">
        <v>14</v>
      </c>
      <c r="F1199" s="10">
        <v>46063.515972222223</v>
      </c>
      <c r="G1199" s="10">
        <v>46072.618750000001</v>
      </c>
      <c r="H1199" s="9">
        <v>762659</v>
      </c>
      <c r="I1199" s="9" t="s">
        <v>1904</v>
      </c>
      <c r="J1199" s="9" t="s">
        <v>32</v>
      </c>
      <c r="K1199" s="9">
        <v>0</v>
      </c>
      <c r="L1199" s="11" t="s">
        <v>2951</v>
      </c>
      <c r="M1199" s="9" t="str" cm="1">
        <f t="array" ref="M1199">_xlfn.LET(_xlpm.Major,I1199,_xlpm.CleanMajor,TRIM(SUBSTITUTE(SUBSTITUTE(SUBSTITUTE(SUBSTITUTE(SUBSTITUTE(SUBSTITUTE(_xlpm.Major,"Indstrl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200" spans="1:13" hidden="1" x14ac:dyDescent="0.75">
      <c r="A1200" s="12">
        <v>81341865</v>
      </c>
      <c r="B1200" s="13" t="s">
        <v>714</v>
      </c>
      <c r="C1200" s="13" t="s">
        <v>2606</v>
      </c>
      <c r="D1200" s="13" t="s">
        <v>2607</v>
      </c>
      <c r="E1200" s="13" t="s">
        <v>14</v>
      </c>
      <c r="F1200" s="14">
        <v>46063.523611111108</v>
      </c>
      <c r="G1200" s="14">
        <v>46072.602083333331</v>
      </c>
      <c r="H1200" s="13">
        <v>764646</v>
      </c>
      <c r="I1200" s="13" t="s">
        <v>1985</v>
      </c>
      <c r="J1200" s="13" t="s">
        <v>32</v>
      </c>
      <c r="K1200" s="13">
        <v>0</v>
      </c>
      <c r="L1200" s="15" t="s">
        <v>2951</v>
      </c>
      <c r="M1200" s="9" t="str" cm="1">
        <f t="array" ref="M1200">_xlfn.LET(_xlpm.Major,I1200,_xlpm.CleanMajor,TRIM(SUBSTITUTE(SUBSTITUTE(SUBSTITUTE(SUBSTITUTE(SUBSTITUTE(SUBSTITUTE(_xlpm.Major,"Indstrl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201" spans="1:13" hidden="1" x14ac:dyDescent="0.75">
      <c r="A1201" s="8">
        <v>81343479</v>
      </c>
      <c r="B1201" s="9" t="s">
        <v>2608</v>
      </c>
      <c r="C1201" s="9" t="s">
        <v>1957</v>
      </c>
      <c r="D1201" s="9" t="s">
        <v>2609</v>
      </c>
      <c r="E1201" s="9" t="s">
        <v>14</v>
      </c>
      <c r="F1201" s="10">
        <v>46063.540972222225</v>
      </c>
      <c r="G1201" s="10">
        <v>46072.536111111112</v>
      </c>
      <c r="H1201" s="9">
        <v>547826</v>
      </c>
      <c r="I1201" s="9" t="s">
        <v>2378</v>
      </c>
      <c r="J1201" s="9" t="s">
        <v>40</v>
      </c>
      <c r="K1201" s="9">
        <v>0</v>
      </c>
      <c r="L1201" s="11" t="s">
        <v>2951</v>
      </c>
      <c r="M1201" s="9" t="str" cm="1">
        <f t="array" ref="M1201">_xlfn.LET(_xlpm.Major,I1201,_xlpm.CleanMajor,TRIM(SUBSTITUTE(SUBSTITUTE(SUBSTITUTE(SUBSTITUTE(SUBSTITUTE(SUBSTITUTE(_xlpm.Major,"Indstrl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202" spans="1:13" hidden="1" x14ac:dyDescent="0.75">
      <c r="A1202" s="12">
        <v>81350237</v>
      </c>
      <c r="B1202" s="13" t="s">
        <v>1203</v>
      </c>
      <c r="C1202" s="13" t="s">
        <v>2610</v>
      </c>
      <c r="D1202" s="13" t="s">
        <v>2611</v>
      </c>
      <c r="E1202" s="13" t="s">
        <v>14</v>
      </c>
      <c r="F1202" s="14">
        <v>46063.617361111108</v>
      </c>
      <c r="G1202" s="14">
        <v>46072.542361111111</v>
      </c>
      <c r="H1202" s="13">
        <v>782665</v>
      </c>
      <c r="I1202" s="13" t="s">
        <v>354</v>
      </c>
      <c r="J1202" s="13" t="s">
        <v>32</v>
      </c>
      <c r="K1202" s="13">
        <v>0</v>
      </c>
      <c r="L1202" s="15" t="s">
        <v>2951</v>
      </c>
      <c r="M1202" s="9" t="str" cm="1">
        <f t="array" ref="M1202">_xlfn.LET(_xlpm.Major,I1202,_xlpm.CleanMajor,TRIM(SUBSTITUTE(SUBSTITUTE(SUBSTITUTE(SUBSTITUTE(SUBSTITUTE(SUBSTITUTE(_xlpm.Major,"Indstrl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203" spans="1:13" hidden="1" x14ac:dyDescent="0.75">
      <c r="A1203" s="8">
        <v>81352743</v>
      </c>
      <c r="B1203" s="9" t="s">
        <v>2612</v>
      </c>
      <c r="C1203" s="9" t="s">
        <v>2613</v>
      </c>
      <c r="D1203" s="9" t="s">
        <v>2614</v>
      </c>
      <c r="E1203" s="9" t="s">
        <v>14</v>
      </c>
      <c r="F1203" s="10">
        <v>46063.657638888886</v>
      </c>
      <c r="G1203" s="10">
        <v>46072.569444444445</v>
      </c>
      <c r="H1203" s="9">
        <v>744857</v>
      </c>
      <c r="I1203" s="9" t="s">
        <v>1167</v>
      </c>
      <c r="J1203" s="9" t="s">
        <v>32</v>
      </c>
      <c r="K1203" s="9">
        <v>0</v>
      </c>
      <c r="L1203" s="11" t="s">
        <v>2951</v>
      </c>
      <c r="M1203" s="9" t="str" cm="1">
        <f t="array" ref="M1203">_xlfn.LET(_xlpm.Major,I1203,_xlpm.CleanMajor,TRIM(SUBSTITUTE(SUBSTITUTE(SUBSTITUTE(SUBSTITUTE(SUBSTITUTE(SUBSTITUTE(_xlpm.Major,"Indstrl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204" spans="1:13" x14ac:dyDescent="0.75">
      <c r="A1204" s="12">
        <v>81353770</v>
      </c>
      <c r="B1204" s="13" t="s">
        <v>2615</v>
      </c>
      <c r="C1204" s="13" t="s">
        <v>2616</v>
      </c>
      <c r="D1204" s="13" t="s">
        <v>2617</v>
      </c>
      <c r="E1204" s="13" t="s">
        <v>14</v>
      </c>
      <c r="F1204" s="14">
        <v>46063.679861111108</v>
      </c>
      <c r="G1204" s="14"/>
      <c r="H1204" s="13">
        <v>784253</v>
      </c>
      <c r="I1204" s="13" t="s">
        <v>1755</v>
      </c>
      <c r="J1204" s="13" t="s">
        <v>40</v>
      </c>
      <c r="K1204" s="13">
        <v>0</v>
      </c>
      <c r="L1204" s="15" t="s">
        <v>2951</v>
      </c>
      <c r="M1204" s="9" t="str" cm="1">
        <f t="array" ref="M1204">_xlfn.LET(_xlpm.Major,I1204,_xlpm.CleanMajor,TRIM(SUBSTITUTE(SUBSTITUTE(SUBSTITUTE(SUBSTITUTE(SUBSTITUTE(SUBSTITUTE(_xlpm.Major,"Indstrl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205" spans="1:13" x14ac:dyDescent="0.75">
      <c r="A1205" s="8">
        <v>81354739</v>
      </c>
      <c r="B1205" s="9" t="s">
        <v>70</v>
      </c>
      <c r="C1205" s="9" t="s">
        <v>71</v>
      </c>
      <c r="D1205" s="9" t="s">
        <v>72</v>
      </c>
      <c r="E1205" s="9" t="s">
        <v>14</v>
      </c>
      <c r="F1205" s="10">
        <v>46063.701388888891</v>
      </c>
      <c r="G1205" s="10"/>
      <c r="H1205" s="9">
        <v>769576</v>
      </c>
      <c r="I1205" s="9" t="s">
        <v>73</v>
      </c>
      <c r="J1205" s="9" t="s">
        <v>40</v>
      </c>
      <c r="K1205" s="9">
        <v>0</v>
      </c>
      <c r="L1205" s="11" t="s">
        <v>2951</v>
      </c>
      <c r="M1205" s="9" t="str" cm="1">
        <f t="array" ref="M1205">_xlfn.LET(_xlpm.Major,I1205,_xlpm.CleanMajor,TRIM(SUBSTITUTE(SUBSTITUTE(SUBSTITUTE(SUBSTITUTE(SUBSTITUTE(SUBSTITUTE(_xlpm.Major,"Indstrl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206" spans="1:13" hidden="1" x14ac:dyDescent="0.75">
      <c r="A1206" s="12">
        <v>81354834</v>
      </c>
      <c r="B1206" s="13" t="s">
        <v>2618</v>
      </c>
      <c r="C1206" s="13" t="s">
        <v>2619</v>
      </c>
      <c r="D1206" s="13" t="s">
        <v>2620</v>
      </c>
      <c r="E1206" s="13" t="s">
        <v>14</v>
      </c>
      <c r="F1206" s="14">
        <v>46063.704861111109</v>
      </c>
      <c r="G1206" s="14">
        <v>46072.54791666667</v>
      </c>
      <c r="H1206" s="13">
        <v>789333</v>
      </c>
      <c r="I1206" s="13" t="s">
        <v>1985</v>
      </c>
      <c r="J1206" s="13" t="s">
        <v>32</v>
      </c>
      <c r="K1206" s="13">
        <v>0</v>
      </c>
      <c r="L1206" s="15" t="s">
        <v>2951</v>
      </c>
      <c r="M1206" s="9" t="str" cm="1">
        <f t="array" ref="M1206">_xlfn.LET(_xlpm.Major,I1206,_xlpm.CleanMajor,TRIM(SUBSTITUTE(SUBSTITUTE(SUBSTITUTE(SUBSTITUTE(SUBSTITUTE(SUBSTITUTE(_xlpm.Major,"Indstrl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207" spans="1:13" hidden="1" x14ac:dyDescent="0.75">
      <c r="A1207" s="8">
        <v>81358366</v>
      </c>
      <c r="B1207" s="9" t="s">
        <v>2621</v>
      </c>
      <c r="C1207" s="9" t="s">
        <v>2622</v>
      </c>
      <c r="D1207" s="9" t="s">
        <v>2623</v>
      </c>
      <c r="E1207" s="9" t="s">
        <v>14</v>
      </c>
      <c r="F1207" s="10">
        <v>46063.820833333331</v>
      </c>
      <c r="G1207" s="10">
        <v>46072.584722222222</v>
      </c>
      <c r="H1207" s="9">
        <v>776440</v>
      </c>
      <c r="I1207" s="9" t="s">
        <v>458</v>
      </c>
      <c r="J1207" s="9" t="s">
        <v>40</v>
      </c>
      <c r="K1207" s="9">
        <v>0</v>
      </c>
      <c r="L1207" s="11" t="s">
        <v>2951</v>
      </c>
      <c r="M1207" s="9" t="str" cm="1">
        <f t="array" ref="M1207">_xlfn.LET(_xlpm.Major,I1207,_xlpm.CleanMajor,TRIM(SUBSTITUTE(SUBSTITUTE(SUBSTITUTE(SUBSTITUTE(SUBSTITUTE(SUBSTITUTE(_xlpm.Major,"Indstrl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208" spans="1:13" hidden="1" x14ac:dyDescent="0.75">
      <c r="A1208" s="12">
        <v>81359984</v>
      </c>
      <c r="B1208" s="13" t="s">
        <v>484</v>
      </c>
      <c r="C1208" s="13" t="s">
        <v>485</v>
      </c>
      <c r="D1208" s="13" t="s">
        <v>486</v>
      </c>
      <c r="E1208" s="13" t="s">
        <v>14</v>
      </c>
      <c r="F1208" s="14">
        <v>46063.90625</v>
      </c>
      <c r="G1208" s="14">
        <v>46072.560416666667</v>
      </c>
      <c r="H1208" s="13">
        <v>761886</v>
      </c>
      <c r="I1208" s="13" t="s">
        <v>15</v>
      </c>
      <c r="J1208" s="13" t="s">
        <v>32</v>
      </c>
      <c r="K1208" s="13">
        <v>0</v>
      </c>
      <c r="L1208" s="15" t="s">
        <v>2951</v>
      </c>
      <c r="M1208" s="9" t="str" cm="1">
        <f t="array" ref="M1208">_xlfn.LET(_xlpm.Major,I1208,_xlpm.CleanMajor,TRIM(SUBSTITUTE(SUBSTITUTE(SUBSTITUTE(SUBSTITUTE(SUBSTITUTE(SUBSTITUTE(_xlpm.Major,"Indstrl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209" spans="1:13" x14ac:dyDescent="0.75">
      <c r="A1209" s="8">
        <v>81360700</v>
      </c>
      <c r="B1209" s="9" t="s">
        <v>1375</v>
      </c>
      <c r="C1209" s="9" t="s">
        <v>2624</v>
      </c>
      <c r="D1209" s="9" t="s">
        <v>2625</v>
      </c>
      <c r="E1209" s="9" t="s">
        <v>14</v>
      </c>
      <c r="F1209" s="10">
        <v>46063.97152777778</v>
      </c>
      <c r="G1209" s="10"/>
      <c r="H1209" s="9">
        <v>803813</v>
      </c>
      <c r="I1209" s="9" t="s">
        <v>1506</v>
      </c>
      <c r="J1209" s="9" t="s">
        <v>20</v>
      </c>
      <c r="K1209" s="9">
        <v>0</v>
      </c>
      <c r="L1209" s="11" t="s">
        <v>2951</v>
      </c>
      <c r="M1209" s="9" t="str" cm="1">
        <f t="array" ref="M1209">_xlfn.LET(_xlpm.Major,I1209,_xlpm.CleanMajor,TRIM(SUBSTITUTE(SUBSTITUTE(SUBSTITUTE(SUBSTITUTE(SUBSTITUTE(SUBSTITUTE(_xlpm.Major,"Indstrl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210" spans="1:13" hidden="1" x14ac:dyDescent="0.75">
      <c r="A1210" s="12">
        <v>81360879</v>
      </c>
      <c r="B1210" s="13" t="s">
        <v>193</v>
      </c>
      <c r="C1210" s="13" t="s">
        <v>194</v>
      </c>
      <c r="D1210" s="13" t="s">
        <v>195</v>
      </c>
      <c r="E1210" s="13" t="s">
        <v>14</v>
      </c>
      <c r="F1210" s="14">
        <v>46063.999305555553</v>
      </c>
      <c r="G1210" s="14">
        <v>46072.592361111114</v>
      </c>
      <c r="H1210" s="13">
        <v>533478</v>
      </c>
      <c r="I1210" s="13" t="s">
        <v>24</v>
      </c>
      <c r="J1210" s="13" t="s">
        <v>16</v>
      </c>
      <c r="K1210" s="13">
        <v>0</v>
      </c>
      <c r="L1210" s="15" t="s">
        <v>2951</v>
      </c>
      <c r="M1210" s="9" t="str" cm="1">
        <f t="array" ref="M1210">_xlfn.LET(_xlpm.Major,I1210,_xlpm.CleanMajor,TRIM(SUBSTITUTE(SUBSTITUTE(SUBSTITUTE(SUBSTITUTE(SUBSTITUTE(SUBSTITUTE(_xlpm.Major,"Indstrl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211" spans="1:13" hidden="1" x14ac:dyDescent="0.75">
      <c r="A1211" s="8">
        <v>81394414</v>
      </c>
      <c r="B1211" s="9" t="s">
        <v>858</v>
      </c>
      <c r="C1211" s="9" t="s">
        <v>2626</v>
      </c>
      <c r="D1211" s="9" t="s">
        <v>2627</v>
      </c>
      <c r="E1211" s="9" t="s">
        <v>14</v>
      </c>
      <c r="F1211" s="10">
        <v>46064.5</v>
      </c>
      <c r="G1211" s="10">
        <v>46072.582638888889</v>
      </c>
      <c r="H1211" s="9">
        <v>772784</v>
      </c>
      <c r="I1211" s="9" t="s">
        <v>163</v>
      </c>
      <c r="J1211" s="9" t="s">
        <v>20</v>
      </c>
      <c r="K1211" s="9">
        <v>0</v>
      </c>
      <c r="L1211" s="11" t="s">
        <v>2951</v>
      </c>
      <c r="M1211" s="9" t="str" cm="1">
        <f t="array" ref="M1211">_xlfn.LET(_xlpm.Major,I1211,_xlpm.CleanMajor,TRIM(SUBSTITUTE(SUBSTITUTE(SUBSTITUTE(SUBSTITUTE(SUBSTITUTE(SUBSTITUTE(_xlpm.Major,"Indstrl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212" spans="1:13" hidden="1" x14ac:dyDescent="0.75">
      <c r="A1212" s="12">
        <v>81400331</v>
      </c>
      <c r="B1212" s="13" t="s">
        <v>1914</v>
      </c>
      <c r="C1212" s="13" t="s">
        <v>404</v>
      </c>
      <c r="D1212" s="13" t="s">
        <v>1915</v>
      </c>
      <c r="E1212" s="13" t="s">
        <v>14</v>
      </c>
      <c r="F1212" s="14">
        <v>46064.538888888892</v>
      </c>
      <c r="G1212" s="14">
        <v>46072.55</v>
      </c>
      <c r="H1212" s="13">
        <v>796106</v>
      </c>
      <c r="I1212" s="13" t="s">
        <v>553</v>
      </c>
      <c r="J1212" s="13" t="s">
        <v>40</v>
      </c>
      <c r="K1212" s="13">
        <v>0</v>
      </c>
      <c r="L1212" s="15" t="s">
        <v>2951</v>
      </c>
      <c r="M1212" s="9" t="str" cm="1">
        <f t="array" ref="M1212">_xlfn.LET(_xlpm.Major,I1212,_xlpm.CleanMajor,TRIM(SUBSTITUTE(SUBSTITUTE(SUBSTITUTE(SUBSTITUTE(SUBSTITUTE(SUBSTITUTE(_xlpm.Major,"Indstrl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213" spans="1:13" hidden="1" x14ac:dyDescent="0.75">
      <c r="A1213" s="8">
        <v>81404493</v>
      </c>
      <c r="B1213" s="9" t="s">
        <v>2628</v>
      </c>
      <c r="C1213" s="9" t="s">
        <v>2629</v>
      </c>
      <c r="D1213" s="9" t="s">
        <v>2630</v>
      </c>
      <c r="E1213" s="9" t="s">
        <v>14</v>
      </c>
      <c r="F1213" s="10">
        <v>46064.57708333333</v>
      </c>
      <c r="G1213" s="10">
        <v>46072.566666666666</v>
      </c>
      <c r="H1213" s="9">
        <v>795722</v>
      </c>
      <c r="I1213" s="9" t="s">
        <v>1755</v>
      </c>
      <c r="J1213" s="9" t="s">
        <v>40</v>
      </c>
      <c r="K1213" s="9">
        <v>0</v>
      </c>
      <c r="L1213" s="11" t="s">
        <v>2951</v>
      </c>
      <c r="M1213" s="9" t="str" cm="1">
        <f t="array" ref="M1213">_xlfn.LET(_xlpm.Major,I1213,_xlpm.CleanMajor,TRIM(SUBSTITUTE(SUBSTITUTE(SUBSTITUTE(SUBSTITUTE(SUBSTITUTE(SUBSTITUTE(_xlpm.Major,"Indstrl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214" spans="1:13" hidden="1" x14ac:dyDescent="0.75">
      <c r="A1214" s="12">
        <v>81410880</v>
      </c>
      <c r="B1214" s="13" t="s">
        <v>1479</v>
      </c>
      <c r="C1214" s="13" t="s">
        <v>2631</v>
      </c>
      <c r="D1214" s="13" t="s">
        <v>2632</v>
      </c>
      <c r="E1214" s="13" t="s">
        <v>14</v>
      </c>
      <c r="F1214" s="14">
        <v>46064.682638888888</v>
      </c>
      <c r="G1214" s="14">
        <v>46072.543749999997</v>
      </c>
      <c r="H1214" s="13">
        <v>715219</v>
      </c>
      <c r="I1214" s="13" t="s">
        <v>2633</v>
      </c>
      <c r="J1214" s="13" t="s">
        <v>16</v>
      </c>
      <c r="K1214" s="13">
        <v>0</v>
      </c>
      <c r="L1214" s="15" t="s">
        <v>2951</v>
      </c>
      <c r="M1214" s="9" t="str" cm="1">
        <f t="array" ref="M1214">_xlfn.LET(_xlpm.Major,I1214,_xlpm.CleanMajor,TRIM(SUBSTITUTE(SUBSTITUTE(SUBSTITUTE(SUBSTITUTE(SUBSTITUTE(SUBSTITUTE(_xlpm.Major,"Indstrl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215" spans="1:13" x14ac:dyDescent="0.75">
      <c r="A1215" s="8">
        <v>81410890</v>
      </c>
      <c r="B1215" s="9" t="s">
        <v>67</v>
      </c>
      <c r="C1215" s="9" t="s">
        <v>1296</v>
      </c>
      <c r="D1215" s="9" t="s">
        <v>2634</v>
      </c>
      <c r="E1215" s="9" t="s">
        <v>14</v>
      </c>
      <c r="F1215" s="10">
        <v>46064.683333333334</v>
      </c>
      <c r="G1215" s="10"/>
      <c r="H1215" s="9">
        <v>768281</v>
      </c>
      <c r="I1215" s="9" t="s">
        <v>15</v>
      </c>
      <c r="J1215" s="9" t="s">
        <v>32</v>
      </c>
      <c r="K1215" s="9">
        <v>0</v>
      </c>
      <c r="L1215" s="11" t="s">
        <v>2951</v>
      </c>
      <c r="M1215" s="9" t="str" cm="1">
        <f t="array" ref="M1215">_xlfn.LET(_xlpm.Major,I1215,_xlpm.CleanMajor,TRIM(SUBSTITUTE(SUBSTITUTE(SUBSTITUTE(SUBSTITUTE(SUBSTITUTE(SUBSTITUTE(_xlpm.Major,"Indstrl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216" spans="1:13" hidden="1" x14ac:dyDescent="0.75">
      <c r="A1216" s="12">
        <v>81411216</v>
      </c>
      <c r="B1216" s="13" t="s">
        <v>1012</v>
      </c>
      <c r="C1216" s="13" t="s">
        <v>1013</v>
      </c>
      <c r="D1216" s="13" t="s">
        <v>1014</v>
      </c>
      <c r="E1216" s="13" t="s">
        <v>14</v>
      </c>
      <c r="F1216" s="14">
        <v>46064.692361111112</v>
      </c>
      <c r="G1216" s="14">
        <v>46072.588194444441</v>
      </c>
      <c r="H1216" s="13">
        <v>775375</v>
      </c>
      <c r="I1216" s="13" t="s">
        <v>206</v>
      </c>
      <c r="J1216" s="13" t="s">
        <v>32</v>
      </c>
      <c r="K1216" s="13">
        <v>0</v>
      </c>
      <c r="L1216" s="15" t="s">
        <v>2951</v>
      </c>
      <c r="M1216" s="9" t="str" cm="1">
        <f t="array" ref="M1216">_xlfn.LET(_xlpm.Major,I1216,_xlpm.CleanMajor,TRIM(SUBSTITUTE(SUBSTITUTE(SUBSTITUTE(SUBSTITUTE(SUBSTITUTE(SUBSTITUTE(_xlpm.Major,"Indstrl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217" spans="1:13" hidden="1" x14ac:dyDescent="0.75">
      <c r="A1217" s="8">
        <v>81412076</v>
      </c>
      <c r="B1217" s="9" t="s">
        <v>2635</v>
      </c>
      <c r="C1217" s="9" t="s">
        <v>2636</v>
      </c>
      <c r="D1217" s="9" t="s">
        <v>2637</v>
      </c>
      <c r="E1217" s="9" t="s">
        <v>14</v>
      </c>
      <c r="F1217" s="10">
        <v>46064.714583333334</v>
      </c>
      <c r="G1217" s="10">
        <v>46072.55972222222</v>
      </c>
      <c r="H1217" s="9">
        <v>776751</v>
      </c>
      <c r="I1217" s="9" t="s">
        <v>163</v>
      </c>
      <c r="J1217" s="9" t="s">
        <v>20</v>
      </c>
      <c r="K1217" s="9">
        <v>0</v>
      </c>
      <c r="L1217" s="11" t="s">
        <v>2951</v>
      </c>
      <c r="M1217" s="9" t="str" cm="1">
        <f t="array" ref="M1217">_xlfn.LET(_xlpm.Major,I1217,_xlpm.CleanMajor,TRIM(SUBSTITUTE(SUBSTITUTE(SUBSTITUTE(SUBSTITUTE(SUBSTITUTE(SUBSTITUTE(_xlpm.Major,"Indstrl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218" spans="1:13" hidden="1" x14ac:dyDescent="0.75">
      <c r="A1218" s="12">
        <v>81412529</v>
      </c>
      <c r="B1218" s="13" t="s">
        <v>2638</v>
      </c>
      <c r="C1218" s="13" t="s">
        <v>2639</v>
      </c>
      <c r="D1218" s="13" t="s">
        <v>2640</v>
      </c>
      <c r="E1218" s="13" t="s">
        <v>14</v>
      </c>
      <c r="F1218" s="14">
        <v>46064.729861111111</v>
      </c>
      <c r="G1218" s="14">
        <v>46072.570833333331</v>
      </c>
      <c r="H1218" s="13">
        <v>760286</v>
      </c>
      <c r="I1218" s="13" t="s">
        <v>1506</v>
      </c>
      <c r="J1218" s="13" t="s">
        <v>32</v>
      </c>
      <c r="K1218" s="13">
        <v>0</v>
      </c>
      <c r="L1218" s="15" t="s">
        <v>2951</v>
      </c>
      <c r="M1218" s="9" t="str" cm="1">
        <f t="array" ref="M1218">_xlfn.LET(_xlpm.Major,I1218,_xlpm.CleanMajor,TRIM(SUBSTITUTE(SUBSTITUTE(SUBSTITUTE(SUBSTITUTE(SUBSTITUTE(SUBSTITUTE(_xlpm.Major,"Indstrl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219" spans="1:13" x14ac:dyDescent="0.75">
      <c r="A1219" s="8">
        <v>81413566</v>
      </c>
      <c r="B1219" s="9" t="s">
        <v>1018</v>
      </c>
      <c r="C1219" s="9" t="s">
        <v>2641</v>
      </c>
      <c r="D1219" s="9" t="s">
        <v>2642</v>
      </c>
      <c r="E1219" s="9" t="s">
        <v>14</v>
      </c>
      <c r="F1219" s="10">
        <v>46064.772222222222</v>
      </c>
      <c r="G1219" s="10"/>
      <c r="H1219" s="9">
        <v>794264</v>
      </c>
      <c r="I1219" s="9" t="s">
        <v>1099</v>
      </c>
      <c r="J1219" s="9" t="s">
        <v>50</v>
      </c>
      <c r="K1219" s="9">
        <v>0</v>
      </c>
      <c r="L1219" s="11" t="s">
        <v>2951</v>
      </c>
      <c r="M1219" s="9" t="str" cm="1">
        <f t="array" ref="M1219">_xlfn.LET(_xlpm.Major,I1219,_xlpm.CleanMajor,TRIM(SUBSTITUTE(SUBSTITUTE(SUBSTITUTE(SUBSTITUTE(SUBSTITUTE(SUBSTITUTE(_xlpm.Major,"Indstrl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220" spans="1:13" hidden="1" x14ac:dyDescent="0.75">
      <c r="A1220" s="12">
        <v>81415050</v>
      </c>
      <c r="B1220" s="13" t="s">
        <v>1258</v>
      </c>
      <c r="C1220" s="13" t="s">
        <v>1259</v>
      </c>
      <c r="D1220" s="13" t="s">
        <v>1260</v>
      </c>
      <c r="E1220" s="13" t="s">
        <v>14</v>
      </c>
      <c r="F1220" s="14">
        <v>46064.852083333331</v>
      </c>
      <c r="G1220" s="14">
        <v>46072.614583333336</v>
      </c>
      <c r="H1220" s="13">
        <v>795267</v>
      </c>
      <c r="I1220" s="13" t="s">
        <v>763</v>
      </c>
      <c r="J1220" s="13" t="s">
        <v>20</v>
      </c>
      <c r="K1220" s="13">
        <v>0</v>
      </c>
      <c r="L1220" s="15" t="s">
        <v>2951</v>
      </c>
      <c r="M1220" s="9" t="str" cm="1">
        <f t="array" ref="M1220">_xlfn.LET(_xlpm.Major,I1220,_xlpm.CleanMajor,TRIM(SUBSTITUTE(SUBSTITUTE(SUBSTITUTE(SUBSTITUTE(SUBSTITUTE(SUBSTITUTE(_xlpm.Major,"Indstrl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221" spans="1:13" x14ac:dyDescent="0.75">
      <c r="A1221" s="8">
        <v>81415643</v>
      </c>
      <c r="B1221" s="9" t="s">
        <v>2643</v>
      </c>
      <c r="C1221" s="9" t="s">
        <v>2644</v>
      </c>
      <c r="D1221" s="9" t="s">
        <v>2645</v>
      </c>
      <c r="E1221" s="9" t="s">
        <v>14</v>
      </c>
      <c r="F1221" s="10">
        <v>46064.902083333334</v>
      </c>
      <c r="G1221" s="10"/>
      <c r="H1221" s="9">
        <v>803185</v>
      </c>
      <c r="I1221" s="9" t="s">
        <v>2646</v>
      </c>
      <c r="J1221" s="9" t="s">
        <v>126</v>
      </c>
      <c r="K1221" s="9">
        <v>0</v>
      </c>
      <c r="L1221" s="11" t="s">
        <v>2951</v>
      </c>
      <c r="M1221" s="9" t="str" cm="1">
        <f t="array" ref="M1221">_xlfn.LET(_xlpm.Major,I1221,_xlpm.CleanMajor,TRIM(SUBSTITUTE(SUBSTITUTE(SUBSTITUTE(SUBSTITUTE(SUBSTITUTE(SUBSTITUTE(_xlpm.Major,"Indstrl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222" spans="1:13" hidden="1" x14ac:dyDescent="0.75">
      <c r="A1222" s="12">
        <v>81416009</v>
      </c>
      <c r="B1222" s="13" t="s">
        <v>619</v>
      </c>
      <c r="C1222" s="13" t="s">
        <v>2647</v>
      </c>
      <c r="D1222" s="13" t="s">
        <v>2648</v>
      </c>
      <c r="E1222" s="13" t="s">
        <v>14</v>
      </c>
      <c r="F1222" s="14">
        <v>46064.938194444447</v>
      </c>
      <c r="G1222" s="14">
        <v>46072.555555555555</v>
      </c>
      <c r="H1222" s="13">
        <v>669349</v>
      </c>
      <c r="I1222" s="13" t="s">
        <v>1167</v>
      </c>
      <c r="J1222" s="13" t="s">
        <v>32</v>
      </c>
      <c r="K1222" s="13">
        <v>0</v>
      </c>
      <c r="L1222" s="15" t="s">
        <v>2951</v>
      </c>
      <c r="M1222" s="9" t="str" cm="1">
        <f t="array" ref="M1222">_xlfn.LET(_xlpm.Major,I1222,_xlpm.CleanMajor,TRIM(SUBSTITUTE(SUBSTITUTE(SUBSTITUTE(SUBSTITUTE(SUBSTITUTE(SUBSTITUTE(_xlpm.Major,"Indstrl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223" spans="1:13" hidden="1" x14ac:dyDescent="0.75">
      <c r="A1223" s="8">
        <v>81419575</v>
      </c>
      <c r="B1223" s="9" t="s">
        <v>2649</v>
      </c>
      <c r="C1223" s="9" t="s">
        <v>2650</v>
      </c>
      <c r="D1223" s="9" t="s">
        <v>2651</v>
      </c>
      <c r="E1223" s="9" t="s">
        <v>14</v>
      </c>
      <c r="F1223" s="10">
        <v>46065.287499999999</v>
      </c>
      <c r="G1223" s="10">
        <v>46072.581250000003</v>
      </c>
      <c r="H1223" s="9">
        <v>793917</v>
      </c>
      <c r="I1223" s="9" t="s">
        <v>163</v>
      </c>
      <c r="J1223" s="9" t="s">
        <v>20</v>
      </c>
      <c r="K1223" s="9">
        <v>0</v>
      </c>
      <c r="L1223" s="11" t="s">
        <v>2951</v>
      </c>
      <c r="M1223" s="9" t="str" cm="1">
        <f t="array" ref="M1223">_xlfn.LET(_xlpm.Major,I1223,_xlpm.CleanMajor,TRIM(SUBSTITUTE(SUBSTITUTE(SUBSTITUTE(SUBSTITUTE(SUBSTITUTE(SUBSTITUTE(_xlpm.Major,"Indstrl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224" spans="1:13" hidden="1" x14ac:dyDescent="0.75">
      <c r="A1224" s="12">
        <v>81434648</v>
      </c>
      <c r="B1224" s="13" t="s">
        <v>2652</v>
      </c>
      <c r="C1224" s="13" t="s">
        <v>2653</v>
      </c>
      <c r="D1224" s="13" t="s">
        <v>2654</v>
      </c>
      <c r="E1224" s="13" t="s">
        <v>14</v>
      </c>
      <c r="F1224" s="14">
        <v>46065.424305555556</v>
      </c>
      <c r="G1224" s="14">
        <v>46072.550694444442</v>
      </c>
      <c r="H1224" s="13">
        <v>795960</v>
      </c>
      <c r="I1224" s="13" t="s">
        <v>206</v>
      </c>
      <c r="J1224" s="13" t="s">
        <v>32</v>
      </c>
      <c r="K1224" s="13">
        <v>0</v>
      </c>
      <c r="L1224" s="15" t="s">
        <v>2951</v>
      </c>
      <c r="M1224" s="9" t="str" cm="1">
        <f t="array" ref="M1224">_xlfn.LET(_xlpm.Major,I1224,_xlpm.CleanMajor,TRIM(SUBSTITUTE(SUBSTITUTE(SUBSTITUTE(SUBSTITUTE(SUBSTITUTE(SUBSTITUTE(_xlpm.Major,"Indstrl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225" spans="1:13" hidden="1" x14ac:dyDescent="0.75">
      <c r="A1225" s="8">
        <v>81449087</v>
      </c>
      <c r="B1225" s="9" t="s">
        <v>107</v>
      </c>
      <c r="C1225" s="9" t="s">
        <v>1234</v>
      </c>
      <c r="D1225" s="9" t="s">
        <v>1235</v>
      </c>
      <c r="E1225" s="9" t="s">
        <v>14</v>
      </c>
      <c r="F1225" s="10">
        <v>46065.554861111108</v>
      </c>
      <c r="G1225" s="10">
        <v>46072.611805555556</v>
      </c>
      <c r="H1225" s="9">
        <v>792219</v>
      </c>
      <c r="I1225" s="9" t="s">
        <v>566</v>
      </c>
      <c r="J1225" s="9" t="s">
        <v>20</v>
      </c>
      <c r="K1225" s="9">
        <v>0</v>
      </c>
      <c r="L1225" s="11" t="s">
        <v>2951</v>
      </c>
      <c r="M1225" s="9" t="str" cm="1">
        <f t="array" ref="M1225">_xlfn.LET(_xlpm.Major,I1225,_xlpm.CleanMajor,TRIM(SUBSTITUTE(SUBSTITUTE(SUBSTITUTE(SUBSTITUTE(SUBSTITUTE(SUBSTITUTE(_xlpm.Major,"Indstrl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226" spans="1:13" hidden="1" x14ac:dyDescent="0.75">
      <c r="A1226" s="12">
        <v>81451424</v>
      </c>
      <c r="B1226" s="13" t="s">
        <v>2655</v>
      </c>
      <c r="C1226" s="13" t="s">
        <v>2656</v>
      </c>
      <c r="D1226" s="13" t="s">
        <v>2657</v>
      </c>
      <c r="E1226" s="13" t="s">
        <v>14</v>
      </c>
      <c r="F1226" s="14">
        <v>46065.585416666669</v>
      </c>
      <c r="G1226" s="14">
        <v>46072.588194444441</v>
      </c>
      <c r="H1226" s="13">
        <v>784936</v>
      </c>
      <c r="I1226" s="13" t="s">
        <v>1506</v>
      </c>
      <c r="J1226" s="13" t="s">
        <v>32</v>
      </c>
      <c r="K1226" s="13">
        <v>0</v>
      </c>
      <c r="L1226" s="15" t="s">
        <v>2951</v>
      </c>
      <c r="M1226" s="9" t="str" cm="1">
        <f t="array" ref="M1226">_xlfn.LET(_xlpm.Major,I1226,_xlpm.CleanMajor,TRIM(SUBSTITUTE(SUBSTITUTE(SUBSTITUTE(SUBSTITUTE(SUBSTITUTE(SUBSTITUTE(_xlpm.Major,"Indstrl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227" spans="1:13" hidden="1" x14ac:dyDescent="0.75">
      <c r="A1227" s="8">
        <v>81451817</v>
      </c>
      <c r="B1227" s="9" t="s">
        <v>2658</v>
      </c>
      <c r="C1227" s="9" t="s">
        <v>2659</v>
      </c>
      <c r="D1227" s="9" t="s">
        <v>2660</v>
      </c>
      <c r="E1227" s="9" t="s">
        <v>14</v>
      </c>
      <c r="F1227" s="10">
        <v>46065.592361111114</v>
      </c>
      <c r="G1227" s="10">
        <v>46072.561111111114</v>
      </c>
      <c r="H1227" s="9">
        <v>759386</v>
      </c>
      <c r="I1227" s="9" t="s">
        <v>1506</v>
      </c>
      <c r="J1227" s="9" t="s">
        <v>32</v>
      </c>
      <c r="K1227" s="9">
        <v>0</v>
      </c>
      <c r="L1227" s="11" t="s">
        <v>2951</v>
      </c>
      <c r="M1227" s="9" t="str" cm="1">
        <f t="array" ref="M1227">_xlfn.LET(_xlpm.Major,I1227,_xlpm.CleanMajor,TRIM(SUBSTITUTE(SUBSTITUTE(SUBSTITUTE(SUBSTITUTE(SUBSTITUTE(SUBSTITUTE(_xlpm.Major,"Indstrl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228" spans="1:13" x14ac:dyDescent="0.75">
      <c r="A1228" s="12">
        <v>81456619</v>
      </c>
      <c r="B1228" s="13" t="s">
        <v>2661</v>
      </c>
      <c r="C1228" s="13" t="s">
        <v>605</v>
      </c>
      <c r="D1228" s="13" t="s">
        <v>2662</v>
      </c>
      <c r="E1228" s="13" t="s">
        <v>14</v>
      </c>
      <c r="F1228" s="14">
        <v>46065.743750000001</v>
      </c>
      <c r="G1228" s="14"/>
      <c r="H1228" s="13">
        <v>814869</v>
      </c>
      <c r="I1228" s="13" t="s">
        <v>15</v>
      </c>
      <c r="J1228" s="13" t="s">
        <v>40</v>
      </c>
      <c r="K1228" s="13">
        <v>0</v>
      </c>
      <c r="L1228" s="15" t="s">
        <v>2951</v>
      </c>
      <c r="M1228" s="9" t="str" cm="1">
        <f t="array" ref="M1228">_xlfn.LET(_xlpm.Major,I1228,_xlpm.CleanMajor,TRIM(SUBSTITUTE(SUBSTITUTE(SUBSTITUTE(SUBSTITUTE(SUBSTITUTE(SUBSTITUTE(_xlpm.Major,"Indstrl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229" spans="1:13" hidden="1" x14ac:dyDescent="0.75">
      <c r="A1229" s="8">
        <v>81458329</v>
      </c>
      <c r="B1229" s="9" t="s">
        <v>2663</v>
      </c>
      <c r="C1229" s="9" t="s">
        <v>2664</v>
      </c>
      <c r="D1229" s="9" t="s">
        <v>2665</v>
      </c>
      <c r="E1229" s="9" t="s">
        <v>14</v>
      </c>
      <c r="F1229" s="10">
        <v>46065.865277777775</v>
      </c>
      <c r="G1229" s="10">
        <v>46072.54791666667</v>
      </c>
      <c r="H1229" s="9">
        <v>774077</v>
      </c>
      <c r="I1229" s="9" t="s">
        <v>1981</v>
      </c>
      <c r="J1229" s="9" t="s">
        <v>32</v>
      </c>
      <c r="K1229" s="9">
        <v>0</v>
      </c>
      <c r="L1229" s="11" t="s">
        <v>2951</v>
      </c>
      <c r="M1229" s="9" t="str" cm="1">
        <f t="array" ref="M1229">_xlfn.LET(_xlpm.Major,I1229,_xlpm.CleanMajor,TRIM(SUBSTITUTE(SUBSTITUTE(SUBSTITUTE(SUBSTITUTE(SUBSTITUTE(SUBSTITUTE(_xlpm.Major,"Indstrl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230" spans="1:13" hidden="1" x14ac:dyDescent="0.75">
      <c r="A1230" s="12">
        <v>81464525</v>
      </c>
      <c r="B1230" s="13" t="s">
        <v>1375</v>
      </c>
      <c r="C1230" s="13" t="s">
        <v>1376</v>
      </c>
      <c r="D1230" s="13" t="s">
        <v>1377</v>
      </c>
      <c r="E1230" s="13" t="s">
        <v>14</v>
      </c>
      <c r="F1230" s="14">
        <v>46066.352083333331</v>
      </c>
      <c r="G1230" s="14">
        <v>46072.560416666667</v>
      </c>
      <c r="H1230" s="13">
        <v>766871</v>
      </c>
      <c r="I1230" s="13" t="s">
        <v>206</v>
      </c>
      <c r="J1230" s="13" t="s">
        <v>32</v>
      </c>
      <c r="K1230" s="13">
        <v>0</v>
      </c>
      <c r="L1230" s="15" t="s">
        <v>2951</v>
      </c>
      <c r="M1230" s="9" t="str" cm="1">
        <f t="array" ref="M1230">_xlfn.LET(_xlpm.Major,I1230,_xlpm.CleanMajor,TRIM(SUBSTITUTE(SUBSTITUTE(SUBSTITUTE(SUBSTITUTE(SUBSTITUTE(SUBSTITUTE(_xlpm.Major,"Indstrl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231" spans="1:13" hidden="1" x14ac:dyDescent="0.75">
      <c r="A1231" s="8">
        <v>81472638</v>
      </c>
      <c r="B1231" s="9" t="s">
        <v>280</v>
      </c>
      <c r="C1231" s="9" t="s">
        <v>2666</v>
      </c>
      <c r="D1231" s="9" t="s">
        <v>2667</v>
      </c>
      <c r="E1231" s="9" t="s">
        <v>14</v>
      </c>
      <c r="F1231" s="10">
        <v>46066.538888888892</v>
      </c>
      <c r="G1231" s="10">
        <v>46072.542361111111</v>
      </c>
      <c r="H1231" s="9">
        <v>790099</v>
      </c>
      <c r="I1231" s="9" t="s">
        <v>2494</v>
      </c>
      <c r="J1231" s="9" t="s">
        <v>50</v>
      </c>
      <c r="K1231" s="9">
        <v>0</v>
      </c>
      <c r="L1231" s="11" t="s">
        <v>2951</v>
      </c>
      <c r="M1231" s="9" t="str" cm="1">
        <f t="array" ref="M1231">_xlfn.LET(_xlpm.Major,I1231,_xlpm.CleanMajor,TRIM(SUBSTITUTE(SUBSTITUTE(SUBSTITUTE(SUBSTITUTE(SUBSTITUTE(SUBSTITUTE(_xlpm.Major,"Indstrl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232" spans="1:13" hidden="1" x14ac:dyDescent="0.75">
      <c r="A1232" s="12">
        <v>81472643</v>
      </c>
      <c r="B1232" s="13" t="s">
        <v>967</v>
      </c>
      <c r="C1232" s="13" t="s">
        <v>2668</v>
      </c>
      <c r="D1232" s="13" t="s">
        <v>2669</v>
      </c>
      <c r="E1232" s="13" t="s">
        <v>14</v>
      </c>
      <c r="F1232" s="14">
        <v>46066.539583333331</v>
      </c>
      <c r="G1232" s="14">
        <v>46072.554861111108</v>
      </c>
      <c r="H1232" s="13">
        <v>787584</v>
      </c>
      <c r="I1232" s="13" t="s">
        <v>2494</v>
      </c>
      <c r="J1232" s="13" t="s">
        <v>20</v>
      </c>
      <c r="K1232" s="13">
        <v>0</v>
      </c>
      <c r="L1232" s="15" t="s">
        <v>2951</v>
      </c>
      <c r="M1232" s="9" t="str" cm="1">
        <f t="array" ref="M1232">_xlfn.LET(_xlpm.Major,I1232,_xlpm.CleanMajor,TRIM(SUBSTITUTE(SUBSTITUTE(SUBSTITUTE(SUBSTITUTE(SUBSTITUTE(SUBSTITUTE(_xlpm.Major,"Indstrl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233" spans="1:13" hidden="1" x14ac:dyDescent="0.75">
      <c r="A1233" s="8">
        <v>81472645</v>
      </c>
      <c r="B1233" s="9" t="s">
        <v>2670</v>
      </c>
      <c r="C1233" s="9" t="s">
        <v>2671</v>
      </c>
      <c r="D1233" s="9" t="s">
        <v>2672</v>
      </c>
      <c r="E1233" s="9" t="s">
        <v>14</v>
      </c>
      <c r="F1233" s="10">
        <v>46066.539583333331</v>
      </c>
      <c r="G1233" s="10">
        <v>46072.556250000001</v>
      </c>
      <c r="H1233" s="9">
        <v>808868</v>
      </c>
      <c r="I1233" s="9" t="s">
        <v>2494</v>
      </c>
      <c r="J1233" s="9" t="s">
        <v>20</v>
      </c>
      <c r="K1233" s="9">
        <v>0</v>
      </c>
      <c r="L1233" s="11" t="s">
        <v>2951</v>
      </c>
      <c r="M1233" s="9" t="str" cm="1">
        <f t="array" ref="M1233">_xlfn.LET(_xlpm.Major,I1233,_xlpm.CleanMajor,TRIM(SUBSTITUTE(SUBSTITUTE(SUBSTITUTE(SUBSTITUTE(SUBSTITUTE(SUBSTITUTE(_xlpm.Major,"Indstrl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234" spans="1:13" hidden="1" x14ac:dyDescent="0.75">
      <c r="A1234" s="12">
        <v>81472699</v>
      </c>
      <c r="B1234" s="13" t="s">
        <v>84</v>
      </c>
      <c r="C1234" s="13" t="s">
        <v>2427</v>
      </c>
      <c r="D1234" s="13" t="s">
        <v>2673</v>
      </c>
      <c r="E1234" s="13" t="s">
        <v>14</v>
      </c>
      <c r="F1234" s="14">
        <v>46066.541666666664</v>
      </c>
      <c r="G1234" s="14">
        <v>46072.597916666666</v>
      </c>
      <c r="H1234" s="13">
        <v>773894</v>
      </c>
      <c r="I1234" s="13" t="s">
        <v>557</v>
      </c>
      <c r="J1234" s="13" t="s">
        <v>32</v>
      </c>
      <c r="K1234" s="13">
        <v>0</v>
      </c>
      <c r="L1234" s="15" t="s">
        <v>2951</v>
      </c>
      <c r="M1234" s="9" t="str" cm="1">
        <f t="array" ref="M1234">_xlfn.LET(_xlpm.Major,I1234,_xlpm.CleanMajor,TRIM(SUBSTITUTE(SUBSTITUTE(SUBSTITUTE(SUBSTITUTE(SUBSTITUTE(SUBSTITUTE(_xlpm.Major,"Indstrl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235" spans="1:13" hidden="1" x14ac:dyDescent="0.75">
      <c r="A1235" s="8">
        <v>81473315</v>
      </c>
      <c r="B1235" s="9" t="s">
        <v>2674</v>
      </c>
      <c r="C1235" s="9" t="s">
        <v>1483</v>
      </c>
      <c r="D1235" s="9" t="s">
        <v>2675</v>
      </c>
      <c r="E1235" s="9" t="s">
        <v>14</v>
      </c>
      <c r="F1235" s="10">
        <v>46066.563194444447</v>
      </c>
      <c r="G1235" s="10">
        <v>46072.568749999999</v>
      </c>
      <c r="H1235" s="9">
        <v>761786</v>
      </c>
      <c r="I1235" s="9" t="s">
        <v>1814</v>
      </c>
      <c r="J1235" s="9" t="s">
        <v>32</v>
      </c>
      <c r="K1235" s="9">
        <v>0</v>
      </c>
      <c r="L1235" s="11" t="s">
        <v>2951</v>
      </c>
      <c r="M1235" s="9" t="str" cm="1">
        <f t="array" ref="M1235">_xlfn.LET(_xlpm.Major,I1235,_xlpm.CleanMajor,TRIM(SUBSTITUTE(SUBSTITUTE(SUBSTITUTE(SUBSTITUTE(SUBSTITUTE(SUBSTITUTE(_xlpm.Major,"Indstrl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236" spans="1:13" hidden="1" x14ac:dyDescent="0.75">
      <c r="A1236" s="12">
        <v>81473885</v>
      </c>
      <c r="B1236" s="13" t="s">
        <v>1962</v>
      </c>
      <c r="C1236" s="13" t="s">
        <v>2676</v>
      </c>
      <c r="D1236" s="13" t="s">
        <v>2677</v>
      </c>
      <c r="E1236" s="13" t="s">
        <v>14</v>
      </c>
      <c r="F1236" s="14">
        <v>46066.590277777781</v>
      </c>
      <c r="G1236" s="14">
        <v>46072.545138888891</v>
      </c>
      <c r="H1236" s="13">
        <v>756728</v>
      </c>
      <c r="I1236" s="13" t="s">
        <v>1506</v>
      </c>
      <c r="J1236" s="13" t="s">
        <v>32</v>
      </c>
      <c r="K1236" s="13">
        <v>0</v>
      </c>
      <c r="L1236" s="15" t="s">
        <v>2951</v>
      </c>
      <c r="M1236" s="9" t="str" cm="1">
        <f t="array" ref="M1236">_xlfn.LET(_xlpm.Major,I1236,_xlpm.CleanMajor,TRIM(SUBSTITUTE(SUBSTITUTE(SUBSTITUTE(SUBSTITUTE(SUBSTITUTE(SUBSTITUTE(_xlpm.Major,"Indstrl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237" spans="1:13" hidden="1" x14ac:dyDescent="0.75">
      <c r="A1237" s="8">
        <v>81474127</v>
      </c>
      <c r="B1237" s="9" t="s">
        <v>906</v>
      </c>
      <c r="C1237" s="9" t="s">
        <v>404</v>
      </c>
      <c r="D1237" s="9" t="s">
        <v>2678</v>
      </c>
      <c r="E1237" s="9" t="s">
        <v>14</v>
      </c>
      <c r="F1237" s="10">
        <v>46066.606944444444</v>
      </c>
      <c r="G1237" s="10">
        <v>46072.613194444442</v>
      </c>
      <c r="H1237" s="9">
        <v>781216</v>
      </c>
      <c r="I1237" s="9" t="s">
        <v>809</v>
      </c>
      <c r="J1237" s="9" t="s">
        <v>32</v>
      </c>
      <c r="K1237" s="9">
        <v>0</v>
      </c>
      <c r="L1237" s="11" t="s">
        <v>2951</v>
      </c>
      <c r="M1237" s="9" t="str" cm="1">
        <f t="array" ref="M1237">_xlfn.LET(_xlpm.Major,I1237,_xlpm.CleanMajor,TRIM(SUBSTITUTE(SUBSTITUTE(SUBSTITUTE(SUBSTITUTE(SUBSTITUTE(SUBSTITUTE(_xlpm.Major,"Indstrl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238" spans="1:13" hidden="1" x14ac:dyDescent="0.75">
      <c r="A1238" s="12">
        <v>81474128</v>
      </c>
      <c r="B1238" s="13" t="s">
        <v>484</v>
      </c>
      <c r="C1238" s="13" t="s">
        <v>1632</v>
      </c>
      <c r="D1238" s="13" t="s">
        <v>1633</v>
      </c>
      <c r="E1238" s="13" t="s">
        <v>14</v>
      </c>
      <c r="F1238" s="14">
        <v>46066.606944444444</v>
      </c>
      <c r="G1238" s="14">
        <v>46072.59375</v>
      </c>
      <c r="H1238" s="13">
        <v>777303</v>
      </c>
      <c r="I1238" s="13" t="s">
        <v>828</v>
      </c>
      <c r="J1238" s="13" t="s">
        <v>50</v>
      </c>
      <c r="K1238" s="13">
        <v>0</v>
      </c>
      <c r="L1238" s="15" t="s">
        <v>2951</v>
      </c>
      <c r="M1238" s="9" t="str" cm="1">
        <f t="array" ref="M1238">_xlfn.LET(_xlpm.Major,I1238,_xlpm.CleanMajor,TRIM(SUBSTITUTE(SUBSTITUTE(SUBSTITUTE(SUBSTITUTE(SUBSTITUTE(SUBSTITUTE(_xlpm.Major,"Indstrl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239" spans="1:13" hidden="1" x14ac:dyDescent="0.75">
      <c r="A1239" s="8">
        <v>81474996</v>
      </c>
      <c r="B1239" s="9" t="s">
        <v>1685</v>
      </c>
      <c r="C1239" s="9" t="s">
        <v>368</v>
      </c>
      <c r="D1239" s="9" t="s">
        <v>1686</v>
      </c>
      <c r="E1239" s="9" t="s">
        <v>14</v>
      </c>
      <c r="F1239" s="10">
        <v>46066.662499999999</v>
      </c>
      <c r="G1239" s="10">
        <v>46072.550694444442</v>
      </c>
      <c r="H1239" s="9">
        <v>795561</v>
      </c>
      <c r="I1239" s="9" t="s">
        <v>206</v>
      </c>
      <c r="J1239" s="9" t="s">
        <v>20</v>
      </c>
      <c r="K1239" s="9">
        <v>0</v>
      </c>
      <c r="L1239" s="11" t="s">
        <v>2951</v>
      </c>
      <c r="M1239" s="9" t="str" cm="1">
        <f t="array" ref="M1239">_xlfn.LET(_xlpm.Major,I1239,_xlpm.CleanMajor,TRIM(SUBSTITUTE(SUBSTITUTE(SUBSTITUTE(SUBSTITUTE(SUBSTITUTE(SUBSTITUTE(_xlpm.Major,"Indstrl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240" spans="1:13" hidden="1" x14ac:dyDescent="0.75">
      <c r="A1240" s="12">
        <v>81475019</v>
      </c>
      <c r="B1240" s="13" t="s">
        <v>234</v>
      </c>
      <c r="C1240" s="13" t="s">
        <v>2679</v>
      </c>
      <c r="D1240" s="13" t="s">
        <v>2680</v>
      </c>
      <c r="E1240" s="13" t="s">
        <v>14</v>
      </c>
      <c r="F1240" s="14">
        <v>46066.663888888892</v>
      </c>
      <c r="G1240" s="14">
        <v>46072.585416666669</v>
      </c>
      <c r="H1240" s="13">
        <v>747638</v>
      </c>
      <c r="I1240" s="13" t="s">
        <v>163</v>
      </c>
      <c r="J1240" s="13" t="s">
        <v>32</v>
      </c>
      <c r="K1240" s="13">
        <v>0</v>
      </c>
      <c r="L1240" s="15" t="s">
        <v>2951</v>
      </c>
      <c r="M1240" s="9" t="str" cm="1">
        <f t="array" ref="M1240">_xlfn.LET(_xlpm.Major,I1240,_xlpm.CleanMajor,TRIM(SUBSTITUTE(SUBSTITUTE(SUBSTITUTE(SUBSTITUTE(SUBSTITUTE(SUBSTITUTE(_xlpm.Major,"Indstrl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241" spans="1:13" x14ac:dyDescent="0.75">
      <c r="A1241" s="8">
        <v>81475922</v>
      </c>
      <c r="B1241" s="9" t="s">
        <v>2681</v>
      </c>
      <c r="C1241" s="9" t="s">
        <v>2682</v>
      </c>
      <c r="D1241" s="9" t="s">
        <v>2683</v>
      </c>
      <c r="E1241" s="9" t="s">
        <v>14</v>
      </c>
      <c r="F1241" s="10">
        <v>46066.748611111114</v>
      </c>
      <c r="G1241" s="10"/>
      <c r="H1241" s="9">
        <v>773764</v>
      </c>
      <c r="I1241" s="9" t="s">
        <v>1968</v>
      </c>
      <c r="J1241" s="9" t="s">
        <v>20</v>
      </c>
      <c r="K1241" s="9">
        <v>0</v>
      </c>
      <c r="L1241" s="11" t="s">
        <v>2951</v>
      </c>
      <c r="M1241" s="9" t="str" cm="1">
        <f t="array" ref="M1241">_xlfn.LET(_xlpm.Major,I1241,_xlpm.CleanMajor,TRIM(SUBSTITUTE(SUBSTITUTE(SUBSTITUTE(SUBSTITUTE(SUBSTITUTE(SUBSTITUTE(_xlpm.Major,"Indstrl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242" spans="1:13" hidden="1" x14ac:dyDescent="0.75">
      <c r="A1242" s="12">
        <v>81476871</v>
      </c>
      <c r="B1242" s="13" t="s">
        <v>810</v>
      </c>
      <c r="C1242" s="13" t="s">
        <v>2684</v>
      </c>
      <c r="D1242" s="13" t="s">
        <v>2685</v>
      </c>
      <c r="E1242" s="13" t="s">
        <v>14</v>
      </c>
      <c r="F1242" s="14">
        <v>46066.911805555559</v>
      </c>
      <c r="G1242" s="14">
        <v>46072.55972222222</v>
      </c>
      <c r="H1242" s="13">
        <v>760562</v>
      </c>
      <c r="I1242" s="13" t="s">
        <v>2686</v>
      </c>
      <c r="J1242" s="13" t="s">
        <v>32</v>
      </c>
      <c r="K1242" s="13">
        <v>0</v>
      </c>
      <c r="L1242" s="15" t="s">
        <v>2951</v>
      </c>
      <c r="M1242" s="9" t="str" cm="1">
        <f t="array" ref="M1242">_xlfn.LET(_xlpm.Major,I1242,_xlpm.CleanMajor,TRIM(SUBSTITUTE(SUBSTITUTE(SUBSTITUTE(SUBSTITUTE(SUBSTITUTE(SUBSTITUTE(_xlpm.Major,"Indstrl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243" spans="1:13" x14ac:dyDescent="0.75">
      <c r="A1243" s="8">
        <v>81480760</v>
      </c>
      <c r="B1243" s="9" t="s">
        <v>546</v>
      </c>
      <c r="C1243" s="9" t="s">
        <v>547</v>
      </c>
      <c r="D1243" s="9" t="s">
        <v>548</v>
      </c>
      <c r="E1243" s="9" t="s">
        <v>14</v>
      </c>
      <c r="F1243" s="10">
        <v>46068.054166666669</v>
      </c>
      <c r="G1243" s="10"/>
      <c r="H1243" s="9">
        <v>773368</v>
      </c>
      <c r="I1243" s="9" t="s">
        <v>549</v>
      </c>
      <c r="J1243" s="9" t="s">
        <v>20</v>
      </c>
      <c r="K1243" s="9">
        <v>0</v>
      </c>
      <c r="L1243" s="11" t="s">
        <v>2951</v>
      </c>
      <c r="M1243" s="9" t="str" cm="1">
        <f t="array" ref="M1243">_xlfn.LET(_xlpm.Major,I1243,_xlpm.CleanMajor,TRIM(SUBSTITUTE(SUBSTITUTE(SUBSTITUTE(SUBSTITUTE(SUBSTITUTE(SUBSTITUTE(_xlpm.Major,"Indstrl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244" spans="1:13" x14ac:dyDescent="0.75">
      <c r="A1244" s="12">
        <v>81483982</v>
      </c>
      <c r="B1244" s="13" t="s">
        <v>2687</v>
      </c>
      <c r="C1244" s="13" t="s">
        <v>139</v>
      </c>
      <c r="D1244" s="13" t="s">
        <v>2688</v>
      </c>
      <c r="E1244" s="13" t="s">
        <v>14</v>
      </c>
      <c r="F1244" s="14">
        <v>46068.602083333331</v>
      </c>
      <c r="G1244" s="14"/>
      <c r="H1244" s="13">
        <v>355478</v>
      </c>
      <c r="I1244" s="13" t="s">
        <v>631</v>
      </c>
      <c r="J1244" s="13" t="s">
        <v>32</v>
      </c>
      <c r="K1244" s="13">
        <v>0</v>
      </c>
      <c r="L1244" s="15" t="s">
        <v>2951</v>
      </c>
      <c r="M1244" s="9" t="str" cm="1">
        <f t="array" ref="M1244">_xlfn.LET(_xlpm.Major,I1244,_xlpm.CleanMajor,TRIM(SUBSTITUTE(SUBSTITUTE(SUBSTITUTE(SUBSTITUTE(SUBSTITUTE(SUBSTITUTE(_xlpm.Major,"Indstrl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245" spans="1:13" x14ac:dyDescent="0.75">
      <c r="A1245" s="8">
        <v>81484087</v>
      </c>
      <c r="B1245" s="9" t="s">
        <v>187</v>
      </c>
      <c r="C1245" s="9" t="s">
        <v>2689</v>
      </c>
      <c r="D1245" s="9" t="s">
        <v>2690</v>
      </c>
      <c r="E1245" s="9" t="s">
        <v>14</v>
      </c>
      <c r="F1245" s="10">
        <v>46068.611805555556</v>
      </c>
      <c r="G1245" s="10"/>
      <c r="H1245" s="9">
        <v>635939</v>
      </c>
      <c r="I1245" s="9" t="s">
        <v>1904</v>
      </c>
      <c r="J1245" s="9" t="s">
        <v>40</v>
      </c>
      <c r="K1245" s="9">
        <v>0</v>
      </c>
      <c r="L1245" s="11" t="s">
        <v>2951</v>
      </c>
      <c r="M1245" s="9" t="str" cm="1">
        <f t="array" ref="M1245">_xlfn.LET(_xlpm.Major,I1245,_xlpm.CleanMajor,TRIM(SUBSTITUTE(SUBSTITUTE(SUBSTITUTE(SUBSTITUTE(SUBSTITUTE(SUBSTITUTE(_xlpm.Major,"Indstrl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246" spans="1:13" hidden="1" x14ac:dyDescent="0.75">
      <c r="A1246" s="12">
        <v>81486789</v>
      </c>
      <c r="B1246" s="13" t="s">
        <v>342</v>
      </c>
      <c r="C1246" s="13" t="s">
        <v>1286</v>
      </c>
      <c r="D1246" s="13" t="s">
        <v>2691</v>
      </c>
      <c r="E1246" s="13" t="s">
        <v>14</v>
      </c>
      <c r="F1246" s="14">
        <v>46068.832638888889</v>
      </c>
      <c r="G1246" s="14">
        <v>46072.566666666666</v>
      </c>
      <c r="H1246" s="13">
        <v>767096</v>
      </c>
      <c r="I1246" s="13" t="s">
        <v>809</v>
      </c>
      <c r="J1246" s="13" t="s">
        <v>20</v>
      </c>
      <c r="K1246" s="13">
        <v>0</v>
      </c>
      <c r="L1246" s="15" t="s">
        <v>2951</v>
      </c>
      <c r="M1246" s="9" t="str" cm="1">
        <f t="array" ref="M1246">_xlfn.LET(_xlpm.Major,I1246,_xlpm.CleanMajor,TRIM(SUBSTITUTE(SUBSTITUTE(SUBSTITUTE(SUBSTITUTE(SUBSTITUTE(SUBSTITUTE(_xlpm.Major,"Indstrl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247" spans="1:13" hidden="1" x14ac:dyDescent="0.75">
      <c r="A1247" s="8">
        <v>81487221</v>
      </c>
      <c r="B1247" s="9" t="s">
        <v>107</v>
      </c>
      <c r="C1247" s="9" t="s">
        <v>2692</v>
      </c>
      <c r="D1247" s="9" t="s">
        <v>2693</v>
      </c>
      <c r="E1247" s="9" t="s">
        <v>14</v>
      </c>
      <c r="F1247" s="10">
        <v>46068.872916666667</v>
      </c>
      <c r="G1247" s="10">
        <v>46072.54583333333</v>
      </c>
      <c r="H1247" s="9">
        <v>748234</v>
      </c>
      <c r="I1247" s="9" t="s">
        <v>80</v>
      </c>
      <c r="J1247" s="9" t="s">
        <v>16</v>
      </c>
      <c r="K1247" s="9">
        <v>0</v>
      </c>
      <c r="L1247" s="11" t="s">
        <v>2951</v>
      </c>
      <c r="M1247" s="9" t="str" cm="1">
        <f t="array" ref="M1247">_xlfn.LET(_xlpm.Major,I1247,_xlpm.CleanMajor,TRIM(SUBSTITUTE(SUBSTITUTE(SUBSTITUTE(SUBSTITUTE(SUBSTITUTE(SUBSTITUTE(_xlpm.Major,"Indstrl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248" spans="1:13" hidden="1" x14ac:dyDescent="0.75">
      <c r="A1248" s="12">
        <v>81487878</v>
      </c>
      <c r="B1248" s="13" t="s">
        <v>182</v>
      </c>
      <c r="C1248" s="13" t="s">
        <v>59</v>
      </c>
      <c r="D1248" s="13" t="s">
        <v>183</v>
      </c>
      <c r="E1248" s="13" t="s">
        <v>14</v>
      </c>
      <c r="F1248" s="14">
        <v>46068.984722222223</v>
      </c>
      <c r="G1248" s="14">
        <v>46072.575694444444</v>
      </c>
      <c r="H1248" s="13">
        <v>773208</v>
      </c>
      <c r="I1248" s="13" t="s">
        <v>163</v>
      </c>
      <c r="J1248" s="13" t="s">
        <v>20</v>
      </c>
      <c r="K1248" s="13">
        <v>0</v>
      </c>
      <c r="L1248" s="15" t="s">
        <v>2951</v>
      </c>
      <c r="M1248" s="9" t="str" cm="1">
        <f t="array" ref="M1248">_xlfn.LET(_xlpm.Major,I1248,_xlpm.CleanMajor,TRIM(SUBSTITUTE(SUBSTITUTE(SUBSTITUTE(SUBSTITUTE(SUBSTITUTE(SUBSTITUTE(_xlpm.Major,"Indstrl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249" spans="1:13" hidden="1" x14ac:dyDescent="0.75">
      <c r="A1249" s="8">
        <v>81491484</v>
      </c>
      <c r="B1249" s="9" t="s">
        <v>1082</v>
      </c>
      <c r="C1249" s="9" t="s">
        <v>2694</v>
      </c>
      <c r="D1249" s="9" t="s">
        <v>2695</v>
      </c>
      <c r="E1249" s="9" t="s">
        <v>14</v>
      </c>
      <c r="F1249" s="10">
        <v>46069.326388888891</v>
      </c>
      <c r="G1249" s="10">
        <v>46072.550694444442</v>
      </c>
      <c r="H1249" s="9">
        <v>814492</v>
      </c>
      <c r="I1249" s="9" t="s">
        <v>809</v>
      </c>
      <c r="J1249" s="9" t="s">
        <v>50</v>
      </c>
      <c r="K1249" s="9">
        <v>0</v>
      </c>
      <c r="L1249" s="11" t="s">
        <v>2951</v>
      </c>
      <c r="M1249" s="9" t="str" cm="1">
        <f t="array" ref="M1249">_xlfn.LET(_xlpm.Major,I1249,_xlpm.CleanMajor,TRIM(SUBSTITUTE(SUBSTITUTE(SUBSTITUTE(SUBSTITUTE(SUBSTITUTE(SUBSTITUTE(_xlpm.Major,"Indstrl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250" spans="1:13" x14ac:dyDescent="0.75">
      <c r="A1250" s="12">
        <v>81492352</v>
      </c>
      <c r="B1250" s="13" t="s">
        <v>2182</v>
      </c>
      <c r="C1250" s="13" t="s">
        <v>2210</v>
      </c>
      <c r="D1250" s="13" t="s">
        <v>2696</v>
      </c>
      <c r="E1250" s="13" t="s">
        <v>14</v>
      </c>
      <c r="F1250" s="14">
        <v>46069.342361111114</v>
      </c>
      <c r="G1250" s="14"/>
      <c r="H1250" s="13">
        <v>779259</v>
      </c>
      <c r="I1250" s="13" t="s">
        <v>15</v>
      </c>
      <c r="J1250" s="13" t="s">
        <v>20</v>
      </c>
      <c r="K1250" s="13">
        <v>0</v>
      </c>
      <c r="L1250" s="15" t="s">
        <v>2951</v>
      </c>
      <c r="M1250" s="9" t="str" cm="1">
        <f t="array" ref="M1250">_xlfn.LET(_xlpm.Major,I1250,_xlpm.CleanMajor,TRIM(SUBSTITUTE(SUBSTITUTE(SUBSTITUTE(SUBSTITUTE(SUBSTITUTE(SUBSTITUTE(_xlpm.Major,"Indstrl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251" spans="1:13" hidden="1" x14ac:dyDescent="0.75">
      <c r="A1251" s="8">
        <v>81497444</v>
      </c>
      <c r="B1251" s="9" t="s">
        <v>336</v>
      </c>
      <c r="C1251" s="9" t="s">
        <v>2697</v>
      </c>
      <c r="D1251" s="9" t="s">
        <v>2698</v>
      </c>
      <c r="E1251" s="9" t="s">
        <v>14</v>
      </c>
      <c r="F1251" s="10">
        <v>46069.428472222222</v>
      </c>
      <c r="G1251" s="10">
        <v>46072.606249999997</v>
      </c>
      <c r="H1251" s="9">
        <v>775711</v>
      </c>
      <c r="I1251" s="9" t="s">
        <v>24</v>
      </c>
      <c r="J1251" s="9" t="s">
        <v>20</v>
      </c>
      <c r="K1251" s="9">
        <v>0</v>
      </c>
      <c r="L1251" s="11" t="s">
        <v>2951</v>
      </c>
      <c r="M1251" s="9" t="str" cm="1">
        <f t="array" ref="M1251">_xlfn.LET(_xlpm.Major,I1251,_xlpm.CleanMajor,TRIM(SUBSTITUTE(SUBSTITUTE(SUBSTITUTE(SUBSTITUTE(SUBSTITUTE(SUBSTITUTE(_xlpm.Major,"Indstrl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252" spans="1:13" hidden="1" x14ac:dyDescent="0.75">
      <c r="A1252" s="12">
        <v>81503309</v>
      </c>
      <c r="B1252" s="13" t="s">
        <v>2699</v>
      </c>
      <c r="C1252" s="13" t="s">
        <v>2700</v>
      </c>
      <c r="D1252" s="13" t="s">
        <v>2701</v>
      </c>
      <c r="E1252" s="13" t="s">
        <v>14</v>
      </c>
      <c r="F1252" s="14">
        <v>46069.532638888886</v>
      </c>
      <c r="G1252" s="14">
        <v>46072.536111111112</v>
      </c>
      <c r="H1252" s="13">
        <v>797289</v>
      </c>
      <c r="I1252" s="13" t="s">
        <v>566</v>
      </c>
      <c r="J1252" s="13" t="s">
        <v>32</v>
      </c>
      <c r="K1252" s="13">
        <v>0</v>
      </c>
      <c r="L1252" s="15" t="s">
        <v>2951</v>
      </c>
      <c r="M1252" s="9" t="str" cm="1">
        <f t="array" ref="M1252">_xlfn.LET(_xlpm.Major,I1252,_xlpm.CleanMajor,TRIM(SUBSTITUTE(SUBSTITUTE(SUBSTITUTE(SUBSTITUTE(SUBSTITUTE(SUBSTITUTE(_xlpm.Major,"Indstrl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253" spans="1:13" hidden="1" x14ac:dyDescent="0.75">
      <c r="A1253" s="8">
        <v>81503689</v>
      </c>
      <c r="B1253" s="9" t="s">
        <v>607</v>
      </c>
      <c r="C1253" s="9" t="s">
        <v>608</v>
      </c>
      <c r="D1253" s="9" t="s">
        <v>609</v>
      </c>
      <c r="E1253" s="9" t="s">
        <v>14</v>
      </c>
      <c r="F1253" s="10">
        <v>46069.540972222225</v>
      </c>
      <c r="G1253" s="10">
        <v>46072.540277777778</v>
      </c>
      <c r="H1253" s="9">
        <v>777878</v>
      </c>
      <c r="I1253" s="9" t="s">
        <v>166</v>
      </c>
      <c r="J1253" s="9" t="s">
        <v>32</v>
      </c>
      <c r="K1253" s="9">
        <v>0</v>
      </c>
      <c r="L1253" s="11" t="s">
        <v>2951</v>
      </c>
      <c r="M1253" s="9" t="str" cm="1">
        <f t="array" ref="M1253">_xlfn.LET(_xlpm.Major,I1253,_xlpm.CleanMajor,TRIM(SUBSTITUTE(SUBSTITUTE(SUBSTITUTE(SUBSTITUTE(SUBSTITUTE(SUBSTITUTE(_xlpm.Major,"Indstrl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254" spans="1:13" hidden="1" x14ac:dyDescent="0.75">
      <c r="A1254" s="12">
        <v>81504256</v>
      </c>
      <c r="B1254" s="13" t="s">
        <v>1434</v>
      </c>
      <c r="C1254" s="13" t="s">
        <v>2702</v>
      </c>
      <c r="D1254" s="13" t="s">
        <v>2703</v>
      </c>
      <c r="E1254" s="13" t="s">
        <v>14</v>
      </c>
      <c r="F1254" s="14">
        <v>46069.553472222222</v>
      </c>
      <c r="G1254" s="14">
        <v>46072.544444444444</v>
      </c>
      <c r="H1254" s="13">
        <v>788041</v>
      </c>
      <c r="I1254" s="13" t="s">
        <v>2494</v>
      </c>
      <c r="J1254" s="13" t="s">
        <v>50</v>
      </c>
      <c r="K1254" s="13">
        <v>0</v>
      </c>
      <c r="L1254" s="15" t="s">
        <v>2951</v>
      </c>
      <c r="M1254" s="9" t="str" cm="1">
        <f t="array" ref="M1254">_xlfn.LET(_xlpm.Major,I1254,_xlpm.CleanMajor,TRIM(SUBSTITUTE(SUBSTITUTE(SUBSTITUTE(SUBSTITUTE(SUBSTITUTE(SUBSTITUTE(_xlpm.Major,"Indstrl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255" spans="1:13" x14ac:dyDescent="0.75">
      <c r="A1255" s="8">
        <v>81509069</v>
      </c>
      <c r="B1255" s="9" t="s">
        <v>1838</v>
      </c>
      <c r="C1255" s="9" t="s">
        <v>1839</v>
      </c>
      <c r="D1255" s="9" t="s">
        <v>1840</v>
      </c>
      <c r="E1255" s="9" t="s">
        <v>14</v>
      </c>
      <c r="F1255" s="10">
        <v>46069.689583333333</v>
      </c>
      <c r="G1255" s="10"/>
      <c r="H1255" s="9">
        <v>801768</v>
      </c>
      <c r="I1255" s="9" t="s">
        <v>1755</v>
      </c>
      <c r="J1255" s="9" t="s">
        <v>40</v>
      </c>
      <c r="K1255" s="9">
        <v>0</v>
      </c>
      <c r="L1255" s="11" t="s">
        <v>2951</v>
      </c>
      <c r="M1255" s="9" t="str" cm="1">
        <f t="array" ref="M1255">_xlfn.LET(_xlpm.Major,I1255,_xlpm.CleanMajor,TRIM(SUBSTITUTE(SUBSTITUTE(SUBSTITUTE(SUBSTITUTE(SUBSTITUTE(SUBSTITUTE(_xlpm.Major,"Indstrl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256" spans="1:13" hidden="1" x14ac:dyDescent="0.75">
      <c r="A1256" s="12">
        <v>81509306</v>
      </c>
      <c r="B1256" s="13" t="s">
        <v>967</v>
      </c>
      <c r="C1256" s="13" t="s">
        <v>946</v>
      </c>
      <c r="D1256" s="13" t="s">
        <v>2704</v>
      </c>
      <c r="E1256" s="13" t="s">
        <v>14</v>
      </c>
      <c r="F1256" s="14">
        <v>46069.700694444444</v>
      </c>
      <c r="G1256" s="14">
        <v>46072.548611111109</v>
      </c>
      <c r="H1256" s="13">
        <v>813712</v>
      </c>
      <c r="I1256" s="13" t="s">
        <v>15</v>
      </c>
      <c r="J1256" s="13" t="s">
        <v>20</v>
      </c>
      <c r="K1256" s="13">
        <v>0</v>
      </c>
      <c r="L1256" s="15" t="s">
        <v>2951</v>
      </c>
      <c r="M1256" s="9" t="str" cm="1">
        <f t="array" ref="M1256">_xlfn.LET(_xlpm.Major,I1256,_xlpm.CleanMajor,TRIM(SUBSTITUTE(SUBSTITUTE(SUBSTITUTE(SUBSTITUTE(SUBSTITUTE(SUBSTITUTE(_xlpm.Major,"Indstrl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257" spans="1:13" hidden="1" x14ac:dyDescent="0.75">
      <c r="A1257" s="8">
        <v>81510600</v>
      </c>
      <c r="B1257" s="9" t="s">
        <v>25</v>
      </c>
      <c r="C1257" s="9" t="s">
        <v>2705</v>
      </c>
      <c r="D1257" s="9" t="s">
        <v>2706</v>
      </c>
      <c r="E1257" s="9" t="s">
        <v>14</v>
      </c>
      <c r="F1257" s="10">
        <v>46069.758333333331</v>
      </c>
      <c r="G1257" s="10">
        <v>46072.609027777777</v>
      </c>
      <c r="H1257" s="9">
        <v>778106</v>
      </c>
      <c r="I1257" s="9" t="s">
        <v>206</v>
      </c>
      <c r="J1257" s="9" t="s">
        <v>20</v>
      </c>
      <c r="K1257" s="9">
        <v>0</v>
      </c>
      <c r="L1257" s="11" t="s">
        <v>2951</v>
      </c>
      <c r="M1257" s="9" t="str" cm="1">
        <f t="array" ref="M1257">_xlfn.LET(_xlpm.Major,I1257,_xlpm.CleanMajor,TRIM(SUBSTITUTE(SUBSTITUTE(SUBSTITUTE(SUBSTITUTE(SUBSTITUTE(SUBSTITUTE(_xlpm.Major,"Indstrl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258" spans="1:13" x14ac:dyDescent="0.75">
      <c r="A1258" s="12">
        <v>81510833</v>
      </c>
      <c r="B1258" s="13" t="s">
        <v>253</v>
      </c>
      <c r="C1258" s="13" t="s">
        <v>254</v>
      </c>
      <c r="D1258" s="13" t="s">
        <v>255</v>
      </c>
      <c r="E1258" s="13" t="s">
        <v>14</v>
      </c>
      <c r="F1258" s="14">
        <v>46069.768055555556</v>
      </c>
      <c r="G1258" s="14"/>
      <c r="H1258" s="13">
        <v>790865</v>
      </c>
      <c r="I1258" s="13" t="s">
        <v>15</v>
      </c>
      <c r="J1258" s="13" t="s">
        <v>20</v>
      </c>
      <c r="K1258" s="13">
        <v>0</v>
      </c>
      <c r="L1258" s="15" t="s">
        <v>2951</v>
      </c>
      <c r="M1258" s="9" t="str" cm="1">
        <f t="array" ref="M1258">_xlfn.LET(_xlpm.Major,I1258,_xlpm.CleanMajor,TRIM(SUBSTITUTE(SUBSTITUTE(SUBSTITUTE(SUBSTITUTE(SUBSTITUTE(SUBSTITUTE(_xlpm.Major,"Indstrl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259" spans="1:13" hidden="1" x14ac:dyDescent="0.75">
      <c r="A1259" s="8">
        <v>81511071</v>
      </c>
      <c r="B1259" s="9" t="s">
        <v>482</v>
      </c>
      <c r="C1259" s="9" t="s">
        <v>1085</v>
      </c>
      <c r="D1259" s="9" t="s">
        <v>2707</v>
      </c>
      <c r="E1259" s="9" t="s">
        <v>14</v>
      </c>
      <c r="F1259" s="10">
        <v>46069.77847222222</v>
      </c>
      <c r="G1259" s="10">
        <v>46072.552777777775</v>
      </c>
      <c r="H1259" s="9">
        <v>748295</v>
      </c>
      <c r="I1259" s="9" t="s">
        <v>631</v>
      </c>
      <c r="J1259" s="9" t="s">
        <v>32</v>
      </c>
      <c r="K1259" s="9">
        <v>0</v>
      </c>
      <c r="L1259" s="11" t="s">
        <v>2951</v>
      </c>
      <c r="M1259" s="9" t="str" cm="1">
        <f t="array" ref="M1259">_xlfn.LET(_xlpm.Major,I1259,_xlpm.CleanMajor,TRIM(SUBSTITUTE(SUBSTITUTE(SUBSTITUTE(SUBSTITUTE(SUBSTITUTE(SUBSTITUTE(_xlpm.Major,"Indstrl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260" spans="1:13" hidden="1" x14ac:dyDescent="0.75">
      <c r="A1260" s="12">
        <v>81511931</v>
      </c>
      <c r="B1260" s="13" t="s">
        <v>280</v>
      </c>
      <c r="C1260" s="13" t="s">
        <v>2708</v>
      </c>
      <c r="D1260" s="13" t="s">
        <v>2709</v>
      </c>
      <c r="E1260" s="13" t="s">
        <v>14</v>
      </c>
      <c r="F1260" s="14">
        <v>46069.816666666666</v>
      </c>
      <c r="G1260" s="14">
        <v>46072.613194444442</v>
      </c>
      <c r="H1260" s="13">
        <v>765270</v>
      </c>
      <c r="I1260" s="13" t="s">
        <v>163</v>
      </c>
      <c r="J1260" s="13" t="s">
        <v>32</v>
      </c>
      <c r="K1260" s="13">
        <v>0</v>
      </c>
      <c r="L1260" s="15" t="s">
        <v>2951</v>
      </c>
      <c r="M1260" s="9" t="str" cm="1">
        <f t="array" ref="M1260">_xlfn.LET(_xlpm.Major,I1260,_xlpm.CleanMajor,TRIM(SUBSTITUTE(SUBSTITUTE(SUBSTITUTE(SUBSTITUTE(SUBSTITUTE(SUBSTITUTE(_xlpm.Major,"Indstrl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261" spans="1:13" hidden="1" x14ac:dyDescent="0.75">
      <c r="A1261" s="8">
        <v>81512002</v>
      </c>
      <c r="B1261" s="9" t="s">
        <v>1801</v>
      </c>
      <c r="C1261" s="9" t="s">
        <v>1053</v>
      </c>
      <c r="D1261" s="9" t="s">
        <v>2710</v>
      </c>
      <c r="E1261" s="9" t="s">
        <v>14</v>
      </c>
      <c r="F1261" s="10">
        <v>46069.820138888892</v>
      </c>
      <c r="G1261" s="10">
        <v>46072.54583333333</v>
      </c>
      <c r="H1261" s="9">
        <v>746510</v>
      </c>
      <c r="I1261" s="9" t="s">
        <v>54</v>
      </c>
      <c r="J1261" s="9" t="s">
        <v>40</v>
      </c>
      <c r="K1261" s="9">
        <v>0</v>
      </c>
      <c r="L1261" s="11" t="s">
        <v>2951</v>
      </c>
      <c r="M1261" s="9" t="str" cm="1">
        <f t="array" ref="M1261">_xlfn.LET(_xlpm.Major,I1261,_xlpm.CleanMajor,TRIM(SUBSTITUTE(SUBSTITUTE(SUBSTITUTE(SUBSTITUTE(SUBSTITUTE(SUBSTITUTE(_xlpm.Major,"Indstrl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262" spans="1:13" hidden="1" x14ac:dyDescent="0.75">
      <c r="A1262" s="12">
        <v>81512073</v>
      </c>
      <c r="B1262" s="13" t="s">
        <v>2711</v>
      </c>
      <c r="C1262" s="13" t="s">
        <v>2712</v>
      </c>
      <c r="D1262" s="13" t="s">
        <v>2713</v>
      </c>
      <c r="E1262" s="13" t="s">
        <v>14</v>
      </c>
      <c r="F1262" s="14">
        <v>46069.822916666664</v>
      </c>
      <c r="G1262" s="14">
        <v>46072.595833333333</v>
      </c>
      <c r="H1262" s="13">
        <v>770529</v>
      </c>
      <c r="I1262" s="13" t="s">
        <v>1814</v>
      </c>
      <c r="J1262" s="13" t="s">
        <v>32</v>
      </c>
      <c r="K1262" s="13">
        <v>0</v>
      </c>
      <c r="L1262" s="15" t="s">
        <v>2951</v>
      </c>
      <c r="M1262" s="9" t="str" cm="1">
        <f t="array" ref="M1262">_xlfn.LET(_xlpm.Major,I1262,_xlpm.CleanMajor,TRIM(SUBSTITUTE(SUBSTITUTE(SUBSTITUTE(SUBSTITUTE(SUBSTITUTE(SUBSTITUTE(_xlpm.Major,"Indstrl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263" spans="1:13" x14ac:dyDescent="0.75">
      <c r="A1263" s="8">
        <v>81512973</v>
      </c>
      <c r="B1263" s="9" t="s">
        <v>392</v>
      </c>
      <c r="C1263" s="9" t="s">
        <v>2714</v>
      </c>
      <c r="D1263" s="9" t="s">
        <v>2715</v>
      </c>
      <c r="E1263" s="9" t="s">
        <v>14</v>
      </c>
      <c r="F1263" s="10">
        <v>46069.874305555553</v>
      </c>
      <c r="G1263" s="10"/>
      <c r="H1263" s="9">
        <v>808999</v>
      </c>
      <c r="I1263" s="9" t="s">
        <v>206</v>
      </c>
      <c r="J1263" s="9" t="s">
        <v>126</v>
      </c>
      <c r="K1263" s="9">
        <v>0</v>
      </c>
      <c r="L1263" s="11" t="s">
        <v>2951</v>
      </c>
      <c r="M1263" s="9" t="str" cm="1">
        <f t="array" ref="M1263">_xlfn.LET(_xlpm.Major,I1263,_xlpm.CleanMajor,TRIM(SUBSTITUTE(SUBSTITUTE(SUBSTITUTE(SUBSTITUTE(SUBSTITUTE(SUBSTITUTE(_xlpm.Major,"Indstrl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264" spans="1:13" hidden="1" x14ac:dyDescent="0.75">
      <c r="A1264" s="12">
        <v>81513013</v>
      </c>
      <c r="B1264" s="13" t="s">
        <v>1163</v>
      </c>
      <c r="C1264" s="13" t="s">
        <v>870</v>
      </c>
      <c r="D1264" s="13" t="s">
        <v>1164</v>
      </c>
      <c r="E1264" s="13" t="s">
        <v>14</v>
      </c>
      <c r="F1264" s="14">
        <v>46069.87777777778</v>
      </c>
      <c r="G1264" s="14">
        <v>46072.554861111108</v>
      </c>
      <c r="H1264" s="13">
        <v>699188</v>
      </c>
      <c r="I1264" s="13" t="s">
        <v>206</v>
      </c>
      <c r="J1264" s="13" t="s">
        <v>32</v>
      </c>
      <c r="K1264" s="13">
        <v>0</v>
      </c>
      <c r="L1264" s="15" t="s">
        <v>2951</v>
      </c>
      <c r="M1264" s="9" t="str" cm="1">
        <f t="array" ref="M1264">_xlfn.LET(_xlpm.Major,I1264,_xlpm.CleanMajor,TRIM(SUBSTITUTE(SUBSTITUTE(SUBSTITUTE(SUBSTITUTE(SUBSTITUTE(SUBSTITUTE(_xlpm.Major,"Indstrl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265" spans="1:13" hidden="1" x14ac:dyDescent="0.75">
      <c r="A1265" s="8">
        <v>81513470</v>
      </c>
      <c r="B1265" s="9" t="s">
        <v>2716</v>
      </c>
      <c r="C1265" s="9" t="s">
        <v>2717</v>
      </c>
      <c r="D1265" s="9" t="s">
        <v>2718</v>
      </c>
      <c r="E1265" s="9" t="s">
        <v>14</v>
      </c>
      <c r="F1265" s="10">
        <v>46069.913194444445</v>
      </c>
      <c r="G1265" s="10">
        <v>46072.539583333331</v>
      </c>
      <c r="H1265" s="9">
        <v>810408</v>
      </c>
      <c r="I1265" s="9" t="s">
        <v>73</v>
      </c>
      <c r="J1265" s="9" t="s">
        <v>40</v>
      </c>
      <c r="K1265" s="9">
        <v>0</v>
      </c>
      <c r="L1265" s="11" t="s">
        <v>2951</v>
      </c>
      <c r="M1265" s="9" t="str" cm="1">
        <f t="array" ref="M1265">_xlfn.LET(_xlpm.Major,I1265,_xlpm.CleanMajor,TRIM(SUBSTITUTE(SUBSTITUTE(SUBSTITUTE(SUBSTITUTE(SUBSTITUTE(SUBSTITUTE(_xlpm.Major,"Indstrl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266" spans="1:13" hidden="1" x14ac:dyDescent="0.75">
      <c r="A1266" s="12">
        <v>81514308</v>
      </c>
      <c r="B1266" s="13" t="s">
        <v>2372</v>
      </c>
      <c r="C1266" s="13" t="s">
        <v>2719</v>
      </c>
      <c r="D1266" s="13" t="s">
        <v>2720</v>
      </c>
      <c r="E1266" s="13" t="s">
        <v>14</v>
      </c>
      <c r="F1266" s="14">
        <v>46070.081944444442</v>
      </c>
      <c r="G1266" s="14">
        <v>46072.546527777777</v>
      </c>
      <c r="H1266" s="13">
        <v>747535</v>
      </c>
      <c r="I1266" s="13" t="s">
        <v>54</v>
      </c>
      <c r="J1266" s="13" t="s">
        <v>32</v>
      </c>
      <c r="K1266" s="13">
        <v>0</v>
      </c>
      <c r="L1266" s="15" t="s">
        <v>2951</v>
      </c>
      <c r="M1266" s="9" t="str" cm="1">
        <f t="array" ref="M1266">_xlfn.LET(_xlpm.Major,I1266,_xlpm.CleanMajor,TRIM(SUBSTITUTE(SUBSTITUTE(SUBSTITUTE(SUBSTITUTE(SUBSTITUTE(SUBSTITUTE(_xlpm.Major,"Indstrl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267" spans="1:13" x14ac:dyDescent="0.75">
      <c r="A1267" s="8">
        <v>81514459</v>
      </c>
      <c r="B1267" s="9" t="s">
        <v>2021</v>
      </c>
      <c r="C1267" s="9" t="s">
        <v>2022</v>
      </c>
      <c r="D1267" s="9" t="s">
        <v>2023</v>
      </c>
      <c r="E1267" s="9" t="s">
        <v>14</v>
      </c>
      <c r="F1267" s="10">
        <v>46070.166666666664</v>
      </c>
      <c r="G1267" s="10"/>
      <c r="H1267" s="9">
        <v>781349</v>
      </c>
      <c r="I1267" s="9" t="s">
        <v>2024</v>
      </c>
      <c r="J1267" s="9" t="s">
        <v>16</v>
      </c>
      <c r="K1267" s="9">
        <v>0</v>
      </c>
      <c r="L1267" s="11" t="s">
        <v>2951</v>
      </c>
      <c r="M1267" s="9" t="str" cm="1">
        <f t="array" ref="M1267">_xlfn.LET(_xlpm.Major,I1267,_xlpm.CleanMajor,TRIM(SUBSTITUTE(SUBSTITUTE(SUBSTITUTE(SUBSTITUTE(SUBSTITUTE(SUBSTITUTE(_xlpm.Major,"Indstrl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268" spans="1:13" hidden="1" x14ac:dyDescent="0.75">
      <c r="A1268" s="12">
        <v>81522717</v>
      </c>
      <c r="B1268" s="13" t="s">
        <v>107</v>
      </c>
      <c r="C1268" s="13" t="s">
        <v>323</v>
      </c>
      <c r="D1268" s="13" t="s">
        <v>324</v>
      </c>
      <c r="E1268" s="13" t="s">
        <v>14</v>
      </c>
      <c r="F1268" s="14">
        <v>46070.368055555555</v>
      </c>
      <c r="G1268" s="14">
        <v>46072.5625</v>
      </c>
      <c r="H1268" s="13">
        <v>781804</v>
      </c>
      <c r="I1268" s="13" t="s">
        <v>54</v>
      </c>
      <c r="J1268" s="13" t="s">
        <v>20</v>
      </c>
      <c r="K1268" s="13">
        <v>0</v>
      </c>
      <c r="L1268" s="15" t="s">
        <v>2951</v>
      </c>
      <c r="M1268" s="9" t="str" cm="1">
        <f t="array" ref="M1268">_xlfn.LET(_xlpm.Major,I1268,_xlpm.CleanMajor,TRIM(SUBSTITUTE(SUBSTITUTE(SUBSTITUTE(SUBSTITUTE(SUBSTITUTE(SUBSTITUTE(_xlpm.Major,"Indstrl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269" spans="1:13" hidden="1" x14ac:dyDescent="0.75">
      <c r="A1269" s="8">
        <v>81523805</v>
      </c>
      <c r="B1269" s="9" t="s">
        <v>2721</v>
      </c>
      <c r="C1269" s="9" t="s">
        <v>2722</v>
      </c>
      <c r="D1269" s="9" t="s">
        <v>2723</v>
      </c>
      <c r="E1269" s="9" t="s">
        <v>14</v>
      </c>
      <c r="F1269" s="10">
        <v>46070.37777777778</v>
      </c>
      <c r="G1269" s="10">
        <v>46072.617361111108</v>
      </c>
      <c r="H1269" s="9">
        <v>792337</v>
      </c>
      <c r="I1269" s="9" t="s">
        <v>15</v>
      </c>
      <c r="J1269" s="9" t="s">
        <v>50</v>
      </c>
      <c r="K1269" s="9">
        <v>0</v>
      </c>
      <c r="L1269" s="11" t="s">
        <v>2951</v>
      </c>
      <c r="M1269" s="9" t="str" cm="1">
        <f t="array" ref="M1269">_xlfn.LET(_xlpm.Major,I1269,_xlpm.CleanMajor,TRIM(SUBSTITUTE(SUBSTITUTE(SUBSTITUTE(SUBSTITUTE(SUBSTITUTE(SUBSTITUTE(_xlpm.Major,"Indstrl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270" spans="1:13" x14ac:dyDescent="0.75">
      <c r="A1270" s="12">
        <v>81528244</v>
      </c>
      <c r="B1270" s="13" t="s">
        <v>1886</v>
      </c>
      <c r="C1270" s="13" t="s">
        <v>404</v>
      </c>
      <c r="D1270" s="13" t="s">
        <v>2724</v>
      </c>
      <c r="E1270" s="13" t="s">
        <v>14</v>
      </c>
      <c r="F1270" s="14">
        <v>46070.418749999997</v>
      </c>
      <c r="G1270" s="14"/>
      <c r="H1270" s="13">
        <v>784252</v>
      </c>
      <c r="I1270" s="13" t="s">
        <v>163</v>
      </c>
      <c r="J1270" s="13" t="s">
        <v>126</v>
      </c>
      <c r="K1270" s="13">
        <v>0</v>
      </c>
      <c r="L1270" s="15" t="s">
        <v>2951</v>
      </c>
      <c r="M1270" s="9" t="str" cm="1">
        <f t="array" ref="M1270">_xlfn.LET(_xlpm.Major,I1270,_xlpm.CleanMajor,TRIM(SUBSTITUTE(SUBSTITUTE(SUBSTITUTE(SUBSTITUTE(SUBSTITUTE(SUBSTITUTE(_xlpm.Major,"Indstrl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271" spans="1:13" hidden="1" x14ac:dyDescent="0.75">
      <c r="A1271" s="8">
        <v>81528512</v>
      </c>
      <c r="B1271" s="9" t="s">
        <v>187</v>
      </c>
      <c r="C1271" s="9" t="s">
        <v>853</v>
      </c>
      <c r="D1271" s="9" t="s">
        <v>854</v>
      </c>
      <c r="E1271" s="9" t="s">
        <v>14</v>
      </c>
      <c r="F1271" s="10">
        <v>46070.42083333333</v>
      </c>
      <c r="G1271" s="10">
        <v>46072.591666666667</v>
      </c>
      <c r="H1271" s="9">
        <v>794232</v>
      </c>
      <c r="I1271" s="9" t="s">
        <v>206</v>
      </c>
      <c r="J1271" s="9" t="s">
        <v>32</v>
      </c>
      <c r="K1271" s="9">
        <v>0</v>
      </c>
      <c r="L1271" s="11" t="s">
        <v>2951</v>
      </c>
      <c r="M1271" s="9" t="str" cm="1">
        <f t="array" ref="M1271">_xlfn.LET(_xlpm.Major,I1271,_xlpm.CleanMajor,TRIM(SUBSTITUTE(SUBSTITUTE(SUBSTITUTE(SUBSTITUTE(SUBSTITUTE(SUBSTITUTE(_xlpm.Major,"Indstrl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272" spans="1:13" x14ac:dyDescent="0.75">
      <c r="A1272" s="12">
        <v>81529105</v>
      </c>
      <c r="B1272" s="13" t="s">
        <v>619</v>
      </c>
      <c r="C1272" s="13" t="s">
        <v>620</v>
      </c>
      <c r="D1272" s="13" t="s">
        <v>621</v>
      </c>
      <c r="E1272" s="13" t="s">
        <v>14</v>
      </c>
      <c r="F1272" s="14">
        <v>46070.426388888889</v>
      </c>
      <c r="G1272" s="14"/>
      <c r="H1272" s="13">
        <v>757880</v>
      </c>
      <c r="I1272" s="13" t="s">
        <v>534</v>
      </c>
      <c r="J1272" s="13" t="s">
        <v>32</v>
      </c>
      <c r="K1272" s="13">
        <v>0</v>
      </c>
      <c r="L1272" s="15" t="s">
        <v>2951</v>
      </c>
      <c r="M1272" s="9" t="str" cm="1">
        <f t="array" ref="M1272">_xlfn.LET(_xlpm.Major,I1272,_xlpm.CleanMajor,TRIM(SUBSTITUTE(SUBSTITUTE(SUBSTITUTE(SUBSTITUTE(SUBSTITUTE(SUBSTITUTE(_xlpm.Major,"Indstrl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273" spans="1:13" hidden="1" x14ac:dyDescent="0.75">
      <c r="A1273" s="8">
        <v>81530643</v>
      </c>
      <c r="B1273" s="9" t="s">
        <v>116</v>
      </c>
      <c r="C1273" s="9" t="s">
        <v>117</v>
      </c>
      <c r="D1273" s="9" t="s">
        <v>118</v>
      </c>
      <c r="E1273" s="9" t="s">
        <v>14</v>
      </c>
      <c r="F1273" s="10">
        <v>46070.441666666666</v>
      </c>
      <c r="G1273" s="10">
        <v>46072.57708333333</v>
      </c>
      <c r="H1273" s="9">
        <v>790833</v>
      </c>
      <c r="I1273" s="9" t="s">
        <v>54</v>
      </c>
      <c r="J1273" s="9" t="s">
        <v>32</v>
      </c>
      <c r="K1273" s="9">
        <v>0</v>
      </c>
      <c r="L1273" s="11" t="s">
        <v>2951</v>
      </c>
      <c r="M1273" s="9" t="str" cm="1">
        <f t="array" ref="M1273">_xlfn.LET(_xlpm.Major,I1273,_xlpm.CleanMajor,TRIM(SUBSTITUTE(SUBSTITUTE(SUBSTITUTE(SUBSTITUTE(SUBSTITUTE(SUBSTITUTE(_xlpm.Major,"Indstrl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274" spans="1:13" x14ac:dyDescent="0.75">
      <c r="A1274" s="12">
        <v>81530842</v>
      </c>
      <c r="B1274" s="13" t="s">
        <v>2725</v>
      </c>
      <c r="C1274" s="13" t="s">
        <v>2726</v>
      </c>
      <c r="D1274" s="13" t="s">
        <v>2727</v>
      </c>
      <c r="E1274" s="13" t="s">
        <v>14</v>
      </c>
      <c r="F1274" s="14">
        <v>46070.444444444445</v>
      </c>
      <c r="G1274" s="14"/>
      <c r="H1274" s="13">
        <v>809181</v>
      </c>
      <c r="I1274" s="13" t="s">
        <v>518</v>
      </c>
      <c r="J1274" s="13" t="s">
        <v>126</v>
      </c>
      <c r="K1274" s="13">
        <v>0</v>
      </c>
      <c r="L1274" s="15" t="s">
        <v>2951</v>
      </c>
      <c r="M1274" s="9" t="str" cm="1">
        <f t="array" ref="M1274">_xlfn.LET(_xlpm.Major,I1274,_xlpm.CleanMajor,TRIM(SUBSTITUTE(SUBSTITUTE(SUBSTITUTE(SUBSTITUTE(SUBSTITUTE(SUBSTITUTE(_xlpm.Major,"Indstrl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275" spans="1:13" hidden="1" x14ac:dyDescent="0.75">
      <c r="A1275" s="8">
        <v>81531030</v>
      </c>
      <c r="B1275" s="9" t="s">
        <v>2728</v>
      </c>
      <c r="C1275" s="9" t="s">
        <v>2729</v>
      </c>
      <c r="D1275" s="9" t="s">
        <v>2730</v>
      </c>
      <c r="E1275" s="9" t="s">
        <v>14</v>
      </c>
      <c r="F1275" s="10">
        <v>46070.445833333331</v>
      </c>
      <c r="G1275" s="10">
        <v>46072.561805555553</v>
      </c>
      <c r="H1275" s="9">
        <v>758379</v>
      </c>
      <c r="I1275" s="9" t="s">
        <v>1755</v>
      </c>
      <c r="J1275" s="9" t="s">
        <v>40</v>
      </c>
      <c r="K1275" s="9">
        <v>0</v>
      </c>
      <c r="L1275" s="11" t="s">
        <v>2951</v>
      </c>
      <c r="M1275" s="9" t="str" cm="1">
        <f t="array" ref="M1275">_xlfn.LET(_xlpm.Major,I1275,_xlpm.CleanMajor,TRIM(SUBSTITUTE(SUBSTITUTE(SUBSTITUTE(SUBSTITUTE(SUBSTITUTE(SUBSTITUTE(_xlpm.Major,"Indstrl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276" spans="1:13" x14ac:dyDescent="0.75">
      <c r="A1276" s="12">
        <v>81531056</v>
      </c>
      <c r="B1276" s="13" t="s">
        <v>336</v>
      </c>
      <c r="C1276" s="13" t="s">
        <v>337</v>
      </c>
      <c r="D1276" s="13" t="s">
        <v>338</v>
      </c>
      <c r="E1276" s="13" t="s">
        <v>14</v>
      </c>
      <c r="F1276" s="14">
        <v>46070.446527777778</v>
      </c>
      <c r="G1276" s="14"/>
      <c r="H1276" s="13">
        <v>771452</v>
      </c>
      <c r="I1276" s="13" t="s">
        <v>15</v>
      </c>
      <c r="J1276" s="13" t="s">
        <v>20</v>
      </c>
      <c r="K1276" s="13">
        <v>0</v>
      </c>
      <c r="L1276" s="15" t="s">
        <v>2951</v>
      </c>
      <c r="M1276" s="9" t="str" cm="1">
        <f t="array" ref="M1276">_xlfn.LET(_xlpm.Major,I1276,_xlpm.CleanMajor,TRIM(SUBSTITUTE(SUBSTITUTE(SUBSTITUTE(SUBSTITUTE(SUBSTITUTE(SUBSTITUTE(_xlpm.Major,"Indstrl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277" spans="1:13" hidden="1" x14ac:dyDescent="0.75">
      <c r="A1277" s="8">
        <v>81534071</v>
      </c>
      <c r="B1277" s="9" t="s">
        <v>785</v>
      </c>
      <c r="C1277" s="9" t="s">
        <v>2210</v>
      </c>
      <c r="D1277" s="9" t="s">
        <v>2731</v>
      </c>
      <c r="E1277" s="9" t="s">
        <v>14</v>
      </c>
      <c r="F1277" s="10">
        <v>46070.472222222219</v>
      </c>
      <c r="G1277" s="10">
        <v>46072.550694444442</v>
      </c>
      <c r="H1277" s="9">
        <v>763644</v>
      </c>
      <c r="I1277" s="9" t="s">
        <v>2732</v>
      </c>
      <c r="J1277" s="9" t="s">
        <v>32</v>
      </c>
      <c r="K1277" s="9">
        <v>0</v>
      </c>
      <c r="L1277" s="11" t="s">
        <v>2951</v>
      </c>
      <c r="M1277" s="9" t="str" cm="1">
        <f t="array" ref="M1277">_xlfn.LET(_xlpm.Major,I1277,_xlpm.CleanMajor,TRIM(SUBSTITUTE(SUBSTITUTE(SUBSTITUTE(SUBSTITUTE(SUBSTITUTE(SUBSTITUTE(_xlpm.Major,"Indstrl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278" spans="1:13" hidden="1" x14ac:dyDescent="0.75">
      <c r="A1278" s="12">
        <v>81534148</v>
      </c>
      <c r="B1278" s="13" t="s">
        <v>2733</v>
      </c>
      <c r="C1278" s="13" t="s">
        <v>1329</v>
      </c>
      <c r="D1278" s="13" t="s">
        <v>2734</v>
      </c>
      <c r="E1278" s="13" t="s">
        <v>14</v>
      </c>
      <c r="F1278" s="14">
        <v>46070.472916666666</v>
      </c>
      <c r="G1278" s="14">
        <v>46072.54583333333</v>
      </c>
      <c r="H1278" s="13">
        <v>761474</v>
      </c>
      <c r="I1278" s="13" t="s">
        <v>2735</v>
      </c>
      <c r="J1278" s="13" t="s">
        <v>32</v>
      </c>
      <c r="K1278" s="13">
        <v>0</v>
      </c>
      <c r="L1278" s="15" t="s">
        <v>2951</v>
      </c>
      <c r="M1278" s="9" t="str" cm="1">
        <f t="array" ref="M1278">_xlfn.LET(_xlpm.Major,I1278,_xlpm.CleanMajor,TRIM(SUBSTITUTE(SUBSTITUTE(SUBSTITUTE(SUBSTITUTE(SUBSTITUTE(SUBSTITUTE(_xlpm.Major,"Indstrl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279" spans="1:13" hidden="1" x14ac:dyDescent="0.75">
      <c r="A1279" s="8">
        <v>81537999</v>
      </c>
      <c r="B1279" s="9" t="s">
        <v>1598</v>
      </c>
      <c r="C1279" s="9" t="s">
        <v>1601</v>
      </c>
      <c r="D1279" s="9" t="s">
        <v>1602</v>
      </c>
      <c r="E1279" s="9" t="s">
        <v>14</v>
      </c>
      <c r="F1279" s="10">
        <v>46070.507638888892</v>
      </c>
      <c r="G1279" s="10">
        <v>46072.558333333334</v>
      </c>
      <c r="H1279" s="9">
        <v>797487</v>
      </c>
      <c r="I1279" s="9" t="s">
        <v>809</v>
      </c>
      <c r="J1279" s="9" t="s">
        <v>32</v>
      </c>
      <c r="K1279" s="9">
        <v>0</v>
      </c>
      <c r="L1279" s="11" t="s">
        <v>2951</v>
      </c>
      <c r="M1279" s="9" t="str" cm="1">
        <f t="array" ref="M1279">_xlfn.LET(_xlpm.Major,I1279,_xlpm.CleanMajor,TRIM(SUBSTITUTE(SUBSTITUTE(SUBSTITUTE(SUBSTITUTE(SUBSTITUTE(SUBSTITUTE(_xlpm.Major,"Indstrl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280" spans="1:13" hidden="1" x14ac:dyDescent="0.75">
      <c r="A1280" s="12">
        <v>81538205</v>
      </c>
      <c r="B1280" s="13" t="s">
        <v>268</v>
      </c>
      <c r="C1280" s="13" t="s">
        <v>269</v>
      </c>
      <c r="D1280" s="13" t="s">
        <v>270</v>
      </c>
      <c r="E1280" s="13" t="s">
        <v>14</v>
      </c>
      <c r="F1280" s="14">
        <v>46070.509722222225</v>
      </c>
      <c r="G1280" s="14">
        <v>46072.581250000003</v>
      </c>
      <c r="H1280" s="13">
        <v>773049</v>
      </c>
      <c r="I1280" s="13" t="s">
        <v>15</v>
      </c>
      <c r="J1280" s="13" t="s">
        <v>20</v>
      </c>
      <c r="K1280" s="13">
        <v>0</v>
      </c>
      <c r="L1280" s="15" t="s">
        <v>2951</v>
      </c>
      <c r="M1280" s="9" t="str" cm="1">
        <f t="array" ref="M1280">_xlfn.LET(_xlpm.Major,I1280,_xlpm.CleanMajor,TRIM(SUBSTITUTE(SUBSTITUTE(SUBSTITUTE(SUBSTITUTE(SUBSTITUTE(SUBSTITUTE(_xlpm.Major,"Indstrl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281" spans="1:13" hidden="1" x14ac:dyDescent="0.75">
      <c r="A1281" s="8">
        <v>81538772</v>
      </c>
      <c r="B1281" s="9" t="s">
        <v>2234</v>
      </c>
      <c r="C1281" s="9" t="s">
        <v>2736</v>
      </c>
      <c r="D1281" s="9" t="s">
        <v>2737</v>
      </c>
      <c r="E1281" s="9" t="s">
        <v>14</v>
      </c>
      <c r="F1281" s="10">
        <v>46070.515277777777</v>
      </c>
      <c r="G1281" s="10">
        <v>46072.601388888892</v>
      </c>
      <c r="H1281" s="9">
        <v>772772</v>
      </c>
      <c r="I1281" s="9" t="s">
        <v>549</v>
      </c>
      <c r="J1281" s="9" t="s">
        <v>32</v>
      </c>
      <c r="K1281" s="9">
        <v>0</v>
      </c>
      <c r="L1281" s="11" t="s">
        <v>2951</v>
      </c>
      <c r="M1281" s="9" t="str" cm="1">
        <f t="array" ref="M1281">_xlfn.LET(_xlpm.Major,I1281,_xlpm.CleanMajor,TRIM(SUBSTITUTE(SUBSTITUTE(SUBSTITUTE(SUBSTITUTE(SUBSTITUTE(SUBSTITUTE(_xlpm.Major,"Indstrl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282" spans="1:13" hidden="1" x14ac:dyDescent="0.75">
      <c r="A1282" s="12">
        <v>81538842</v>
      </c>
      <c r="B1282" s="13" t="s">
        <v>2738</v>
      </c>
      <c r="C1282" s="13" t="s">
        <v>2739</v>
      </c>
      <c r="D1282" s="13" t="s">
        <v>2740</v>
      </c>
      <c r="E1282" s="13" t="s">
        <v>14</v>
      </c>
      <c r="F1282" s="14">
        <v>46070.51666666667</v>
      </c>
      <c r="G1282" s="14">
        <v>46072.578472222223</v>
      </c>
      <c r="H1282" s="13">
        <v>762334</v>
      </c>
      <c r="I1282" s="13" t="s">
        <v>2741</v>
      </c>
      <c r="J1282" s="13" t="s">
        <v>32</v>
      </c>
      <c r="K1282" s="13">
        <v>0</v>
      </c>
      <c r="L1282" s="15" t="s">
        <v>2951</v>
      </c>
      <c r="M1282" s="9" t="str" cm="1">
        <f t="array" ref="M1282">_xlfn.LET(_xlpm.Major,I1282,_xlpm.CleanMajor,TRIM(SUBSTITUTE(SUBSTITUTE(SUBSTITUTE(SUBSTITUTE(SUBSTITUTE(SUBSTITUTE(_xlpm.Major,"Indstrl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283" spans="1:13" hidden="1" x14ac:dyDescent="0.75">
      <c r="A1283" s="8">
        <v>81540226</v>
      </c>
      <c r="B1283" s="9" t="s">
        <v>139</v>
      </c>
      <c r="C1283" s="9" t="s">
        <v>2742</v>
      </c>
      <c r="D1283" s="9" t="s">
        <v>2743</v>
      </c>
      <c r="E1283" s="9" t="s">
        <v>14</v>
      </c>
      <c r="F1283" s="10">
        <v>46070.533333333333</v>
      </c>
      <c r="G1283" s="10">
        <v>46072.588194444441</v>
      </c>
      <c r="H1283" s="9">
        <v>700700</v>
      </c>
      <c r="I1283" s="9" t="s">
        <v>24</v>
      </c>
      <c r="J1283" s="9" t="s">
        <v>16</v>
      </c>
      <c r="K1283" s="9">
        <v>0</v>
      </c>
      <c r="L1283" s="11" t="s">
        <v>2951</v>
      </c>
      <c r="M1283" s="9" t="str" cm="1">
        <f t="array" ref="M1283">_xlfn.LET(_xlpm.Major,I1283,_xlpm.CleanMajor,TRIM(SUBSTITUTE(SUBSTITUTE(SUBSTITUTE(SUBSTITUTE(SUBSTITUTE(SUBSTITUTE(_xlpm.Major,"Indstrl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284" spans="1:13" hidden="1" x14ac:dyDescent="0.75">
      <c r="A1284" s="12">
        <v>81540948</v>
      </c>
      <c r="B1284" s="13" t="s">
        <v>996</v>
      </c>
      <c r="C1284" s="13" t="s">
        <v>1628</v>
      </c>
      <c r="D1284" s="13" t="s">
        <v>2744</v>
      </c>
      <c r="E1284" s="13" t="s">
        <v>14</v>
      </c>
      <c r="F1284" s="14">
        <v>46070.542361111111</v>
      </c>
      <c r="G1284" s="14">
        <v>46072.601388888892</v>
      </c>
      <c r="H1284" s="13">
        <v>745391</v>
      </c>
      <c r="I1284" s="13" t="s">
        <v>631</v>
      </c>
      <c r="J1284" s="13" t="s">
        <v>32</v>
      </c>
      <c r="K1284" s="13">
        <v>0</v>
      </c>
      <c r="L1284" s="15" t="s">
        <v>2951</v>
      </c>
      <c r="M1284" s="9" t="str" cm="1">
        <f t="array" ref="M1284">_xlfn.LET(_xlpm.Major,I1284,_xlpm.CleanMajor,TRIM(SUBSTITUTE(SUBSTITUTE(SUBSTITUTE(SUBSTITUTE(SUBSTITUTE(SUBSTITUTE(_xlpm.Major,"Indstrl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285" spans="1:13" hidden="1" x14ac:dyDescent="0.75">
      <c r="A1285" s="8">
        <v>81541278</v>
      </c>
      <c r="B1285" s="9" t="s">
        <v>2356</v>
      </c>
      <c r="C1285" s="9" t="s">
        <v>1996</v>
      </c>
      <c r="D1285" s="9" t="s">
        <v>2745</v>
      </c>
      <c r="E1285" s="9" t="s">
        <v>14</v>
      </c>
      <c r="F1285" s="10">
        <v>46070.547222222223</v>
      </c>
      <c r="G1285" s="10">
        <v>46072.576388888891</v>
      </c>
      <c r="H1285" s="9">
        <v>790915</v>
      </c>
      <c r="I1285" s="9" t="s">
        <v>774</v>
      </c>
      <c r="J1285" s="9" t="s">
        <v>32</v>
      </c>
      <c r="K1285" s="9">
        <v>0</v>
      </c>
      <c r="L1285" s="11" t="s">
        <v>2951</v>
      </c>
      <c r="M1285" s="9" t="str" cm="1">
        <f t="array" ref="M1285">_xlfn.LET(_xlpm.Major,I1285,_xlpm.CleanMajor,TRIM(SUBSTITUTE(SUBSTITUTE(SUBSTITUTE(SUBSTITUTE(SUBSTITUTE(SUBSTITUTE(_xlpm.Major,"Indstrl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286" spans="1:13" hidden="1" x14ac:dyDescent="0.75">
      <c r="A1286" s="12">
        <v>81542952</v>
      </c>
      <c r="B1286" s="13" t="s">
        <v>161</v>
      </c>
      <c r="C1286" s="13" t="s">
        <v>692</v>
      </c>
      <c r="D1286" s="13" t="s">
        <v>693</v>
      </c>
      <c r="E1286" s="13" t="s">
        <v>14</v>
      </c>
      <c r="F1286" s="14">
        <v>46070.569444444445</v>
      </c>
      <c r="G1286" s="14">
        <v>46072.59097222222</v>
      </c>
      <c r="H1286" s="13">
        <v>779999</v>
      </c>
      <c r="I1286" s="13" t="s">
        <v>206</v>
      </c>
      <c r="J1286" s="13" t="s">
        <v>20</v>
      </c>
      <c r="K1286" s="13">
        <v>0</v>
      </c>
      <c r="L1286" s="15" t="s">
        <v>2951</v>
      </c>
      <c r="M1286" s="9" t="str" cm="1">
        <f t="array" ref="M1286">_xlfn.LET(_xlpm.Major,I1286,_xlpm.CleanMajor,TRIM(SUBSTITUTE(SUBSTITUTE(SUBSTITUTE(SUBSTITUTE(SUBSTITUTE(SUBSTITUTE(_xlpm.Major,"Indstrl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287" spans="1:13" hidden="1" x14ac:dyDescent="0.75">
      <c r="A1287" s="8">
        <v>81543194</v>
      </c>
      <c r="B1287" s="9" t="s">
        <v>234</v>
      </c>
      <c r="C1287" s="9" t="s">
        <v>2746</v>
      </c>
      <c r="D1287" s="9" t="s">
        <v>2747</v>
      </c>
      <c r="E1287" s="9" t="s">
        <v>14</v>
      </c>
      <c r="F1287" s="10">
        <v>46070.572222222225</v>
      </c>
      <c r="G1287" s="10">
        <v>46072.539583333331</v>
      </c>
      <c r="H1287" s="9">
        <v>812848</v>
      </c>
      <c r="I1287" s="9" t="s">
        <v>163</v>
      </c>
      <c r="J1287" s="9" t="s">
        <v>32</v>
      </c>
      <c r="K1287" s="9">
        <v>0</v>
      </c>
      <c r="L1287" s="11" t="s">
        <v>2951</v>
      </c>
      <c r="M1287" s="9" t="str" cm="1">
        <f t="array" ref="M1287">_xlfn.LET(_xlpm.Major,I1287,_xlpm.CleanMajor,TRIM(SUBSTITUTE(SUBSTITUTE(SUBSTITUTE(SUBSTITUTE(SUBSTITUTE(SUBSTITUTE(_xlpm.Major,"Indstrl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288" spans="1:13" hidden="1" x14ac:dyDescent="0.75">
      <c r="A1288" s="12">
        <v>81543434</v>
      </c>
      <c r="B1288" s="13" t="s">
        <v>58</v>
      </c>
      <c r="C1288" s="13" t="s">
        <v>1983</v>
      </c>
      <c r="D1288" s="13" t="s">
        <v>1984</v>
      </c>
      <c r="E1288" s="13" t="s">
        <v>14</v>
      </c>
      <c r="F1288" s="14">
        <v>46070.575694444444</v>
      </c>
      <c r="G1288" s="14">
        <v>46072.540972222225</v>
      </c>
      <c r="H1288" s="13">
        <v>756701</v>
      </c>
      <c r="I1288" s="13" t="s">
        <v>1985</v>
      </c>
      <c r="J1288" s="13" t="s">
        <v>32</v>
      </c>
      <c r="K1288" s="13">
        <v>0</v>
      </c>
      <c r="L1288" s="15" t="s">
        <v>2951</v>
      </c>
      <c r="M1288" s="9" t="str" cm="1">
        <f t="array" ref="M1288">_xlfn.LET(_xlpm.Major,I1288,_xlpm.CleanMajor,TRIM(SUBSTITUTE(SUBSTITUTE(SUBSTITUTE(SUBSTITUTE(SUBSTITUTE(SUBSTITUTE(_xlpm.Major,"Indstrl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289" spans="1:13" hidden="1" x14ac:dyDescent="0.75">
      <c r="A1289" s="8">
        <v>81543999</v>
      </c>
      <c r="B1289" s="9" t="s">
        <v>361</v>
      </c>
      <c r="C1289" s="9" t="s">
        <v>362</v>
      </c>
      <c r="D1289" s="9" t="s">
        <v>363</v>
      </c>
      <c r="E1289" s="9" t="s">
        <v>14</v>
      </c>
      <c r="F1289" s="10">
        <v>46070.584027777775</v>
      </c>
      <c r="G1289" s="10">
        <v>46072.557638888888</v>
      </c>
      <c r="H1289" s="9">
        <v>741454</v>
      </c>
      <c r="I1289" s="9" t="s">
        <v>364</v>
      </c>
      <c r="J1289" s="9" t="s">
        <v>50</v>
      </c>
      <c r="K1289" s="9">
        <v>0</v>
      </c>
      <c r="L1289" s="11" t="s">
        <v>2951</v>
      </c>
      <c r="M1289" s="9" t="str" cm="1">
        <f t="array" ref="M1289">_xlfn.LET(_xlpm.Major,I1289,_xlpm.CleanMajor,TRIM(SUBSTITUTE(SUBSTITUTE(SUBSTITUTE(SUBSTITUTE(SUBSTITUTE(SUBSTITUTE(_xlpm.Major,"Indstrl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290" spans="1:13" x14ac:dyDescent="0.75">
      <c r="A1290" s="12">
        <v>81545052</v>
      </c>
      <c r="B1290" s="13" t="s">
        <v>2748</v>
      </c>
      <c r="C1290" s="13" t="s">
        <v>2749</v>
      </c>
      <c r="D1290" s="13" t="s">
        <v>2750</v>
      </c>
      <c r="E1290" s="13" t="s">
        <v>14</v>
      </c>
      <c r="F1290" s="14">
        <v>46070.597916666666</v>
      </c>
      <c r="G1290" s="14"/>
      <c r="H1290" s="13">
        <v>796194</v>
      </c>
      <c r="I1290" s="13" t="s">
        <v>549</v>
      </c>
      <c r="J1290" s="13" t="s">
        <v>32</v>
      </c>
      <c r="K1290" s="13">
        <v>0</v>
      </c>
      <c r="L1290" s="15" t="s">
        <v>2951</v>
      </c>
      <c r="M1290" s="9" t="str" cm="1">
        <f t="array" ref="M1290">_xlfn.LET(_xlpm.Major,I1290,_xlpm.CleanMajor,TRIM(SUBSTITUTE(SUBSTITUTE(SUBSTITUTE(SUBSTITUTE(SUBSTITUTE(SUBSTITUTE(_xlpm.Major,"Indstrl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291" spans="1:13" hidden="1" x14ac:dyDescent="0.75">
      <c r="A1291" s="8">
        <v>81545379</v>
      </c>
      <c r="B1291" s="9" t="s">
        <v>1391</v>
      </c>
      <c r="C1291" s="9" t="s">
        <v>1392</v>
      </c>
      <c r="D1291" s="9" t="s">
        <v>1393</v>
      </c>
      <c r="E1291" s="9" t="s">
        <v>14</v>
      </c>
      <c r="F1291" s="10">
        <v>46070.603472222225</v>
      </c>
      <c r="G1291" s="10">
        <v>46072.552777777775</v>
      </c>
      <c r="H1291" s="9">
        <v>771674</v>
      </c>
      <c r="I1291" s="9" t="s">
        <v>206</v>
      </c>
      <c r="J1291" s="9" t="s">
        <v>32</v>
      </c>
      <c r="K1291" s="9">
        <v>0</v>
      </c>
      <c r="L1291" s="11" t="s">
        <v>2951</v>
      </c>
      <c r="M1291" s="9" t="str" cm="1">
        <f t="array" ref="M1291">_xlfn.LET(_xlpm.Major,I1291,_xlpm.CleanMajor,TRIM(SUBSTITUTE(SUBSTITUTE(SUBSTITUTE(SUBSTITUTE(SUBSTITUTE(SUBSTITUTE(_xlpm.Major,"Indstrl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292" spans="1:13" hidden="1" x14ac:dyDescent="0.75">
      <c r="A1292" s="12">
        <v>81546898</v>
      </c>
      <c r="B1292" s="13" t="s">
        <v>37</v>
      </c>
      <c r="C1292" s="13" t="s">
        <v>1146</v>
      </c>
      <c r="D1292" s="13" t="s">
        <v>1509</v>
      </c>
      <c r="E1292" s="13" t="s">
        <v>14</v>
      </c>
      <c r="F1292" s="14">
        <v>46070.633333333331</v>
      </c>
      <c r="G1292" s="14">
        <v>46072.583333333336</v>
      </c>
      <c r="H1292" s="13">
        <v>459082</v>
      </c>
      <c r="I1292" s="13" t="s">
        <v>774</v>
      </c>
      <c r="J1292" s="13" t="s">
        <v>32</v>
      </c>
      <c r="K1292" s="13">
        <v>0</v>
      </c>
      <c r="L1292" s="15" t="s">
        <v>2951</v>
      </c>
      <c r="M1292" s="9" t="str" cm="1">
        <f t="array" ref="M1292">_xlfn.LET(_xlpm.Major,I1292,_xlpm.CleanMajor,TRIM(SUBSTITUTE(SUBSTITUTE(SUBSTITUTE(SUBSTITUTE(SUBSTITUTE(SUBSTITUTE(_xlpm.Major,"Indstrl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293" spans="1:13" hidden="1" x14ac:dyDescent="0.75">
      <c r="A1293" s="8">
        <v>81548646</v>
      </c>
      <c r="B1293" s="9" t="s">
        <v>37</v>
      </c>
      <c r="C1293" s="9" t="s">
        <v>999</v>
      </c>
      <c r="D1293" s="9" t="s">
        <v>2751</v>
      </c>
      <c r="E1293" s="9" t="s">
        <v>14</v>
      </c>
      <c r="F1293" s="10">
        <v>46070.671527777777</v>
      </c>
      <c r="G1293" s="10">
        <v>46072.559027777781</v>
      </c>
      <c r="H1293" s="9">
        <v>786511</v>
      </c>
      <c r="I1293" s="9" t="s">
        <v>206</v>
      </c>
      <c r="J1293" s="9" t="s">
        <v>50</v>
      </c>
      <c r="K1293" s="9">
        <v>0</v>
      </c>
      <c r="L1293" s="11" t="s">
        <v>2951</v>
      </c>
      <c r="M1293" s="9" t="str" cm="1">
        <f t="array" ref="M1293">_xlfn.LET(_xlpm.Major,I1293,_xlpm.CleanMajor,TRIM(SUBSTITUTE(SUBSTITUTE(SUBSTITUTE(SUBSTITUTE(SUBSTITUTE(SUBSTITUTE(_xlpm.Major,"Indstrl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294" spans="1:13" x14ac:dyDescent="0.75">
      <c r="A1294" s="12">
        <v>81549621</v>
      </c>
      <c r="B1294" s="13" t="s">
        <v>2752</v>
      </c>
      <c r="C1294" s="13" t="s">
        <v>2753</v>
      </c>
      <c r="D1294" s="13" t="s">
        <v>2754</v>
      </c>
      <c r="E1294" s="13" t="s">
        <v>14</v>
      </c>
      <c r="F1294" s="14">
        <v>46070.698611111111</v>
      </c>
      <c r="G1294" s="14"/>
      <c r="H1294" s="13">
        <v>757329</v>
      </c>
      <c r="I1294" s="13" t="s">
        <v>1167</v>
      </c>
      <c r="J1294" s="13" t="s">
        <v>32</v>
      </c>
      <c r="K1294" s="13">
        <v>0</v>
      </c>
      <c r="L1294" s="15" t="s">
        <v>2951</v>
      </c>
      <c r="M1294" s="9" t="str" cm="1">
        <f t="array" ref="M1294">_xlfn.LET(_xlpm.Major,I1294,_xlpm.CleanMajor,TRIM(SUBSTITUTE(SUBSTITUTE(SUBSTITUTE(SUBSTITUTE(SUBSTITUTE(SUBSTITUTE(_xlpm.Major,"Indstrl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295" spans="1:13" hidden="1" x14ac:dyDescent="0.75">
      <c r="A1295" s="8">
        <v>81549626</v>
      </c>
      <c r="B1295" s="9" t="s">
        <v>599</v>
      </c>
      <c r="C1295" s="9" t="s">
        <v>600</v>
      </c>
      <c r="D1295" s="9" t="s">
        <v>601</v>
      </c>
      <c r="E1295" s="9" t="s">
        <v>14</v>
      </c>
      <c r="F1295" s="10">
        <v>46070.698611111111</v>
      </c>
      <c r="G1295" s="10">
        <v>46072.632638888892</v>
      </c>
      <c r="H1295" s="9">
        <v>729637</v>
      </c>
      <c r="I1295" s="9" t="s">
        <v>15</v>
      </c>
      <c r="J1295" s="9" t="s">
        <v>40</v>
      </c>
      <c r="K1295" s="9">
        <v>0</v>
      </c>
      <c r="L1295" s="11" t="s">
        <v>2951</v>
      </c>
      <c r="M1295" s="9" t="str" cm="1">
        <f t="array" ref="M1295">_xlfn.LET(_xlpm.Major,I1295,_xlpm.CleanMajor,TRIM(SUBSTITUTE(SUBSTITUTE(SUBSTITUTE(SUBSTITUTE(SUBSTITUTE(SUBSTITUTE(_xlpm.Major,"Indstrl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296" spans="1:13" x14ac:dyDescent="0.75">
      <c r="A1296" s="12">
        <v>81549726</v>
      </c>
      <c r="B1296" s="13" t="s">
        <v>2755</v>
      </c>
      <c r="C1296" s="13" t="s">
        <v>2756</v>
      </c>
      <c r="D1296" s="13" t="s">
        <v>2757</v>
      </c>
      <c r="E1296" s="13" t="s">
        <v>14</v>
      </c>
      <c r="F1296" s="14">
        <v>46070.701388888891</v>
      </c>
      <c r="G1296" s="14"/>
      <c r="H1296" s="13">
        <v>807310</v>
      </c>
      <c r="I1296" s="13" t="s">
        <v>15</v>
      </c>
      <c r="J1296" s="13" t="s">
        <v>40</v>
      </c>
      <c r="K1296" s="13">
        <v>0</v>
      </c>
      <c r="L1296" s="15" t="s">
        <v>2951</v>
      </c>
      <c r="M1296" s="9" t="str" cm="1">
        <f t="array" ref="M1296">_xlfn.LET(_xlpm.Major,I1296,_xlpm.CleanMajor,TRIM(SUBSTITUTE(SUBSTITUTE(SUBSTITUTE(SUBSTITUTE(SUBSTITUTE(SUBSTITUTE(_xlpm.Major,"Indstrl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297" spans="1:13" x14ac:dyDescent="0.75">
      <c r="A1297" s="8">
        <v>81549871</v>
      </c>
      <c r="B1297" s="9" t="s">
        <v>123</v>
      </c>
      <c r="C1297" s="9" t="s">
        <v>124</v>
      </c>
      <c r="D1297" s="9" t="s">
        <v>125</v>
      </c>
      <c r="E1297" s="9" t="s">
        <v>14</v>
      </c>
      <c r="F1297" s="10">
        <v>46070.706944444442</v>
      </c>
      <c r="G1297" s="10"/>
      <c r="H1297" s="9">
        <v>809109</v>
      </c>
      <c r="I1297" s="9" t="s">
        <v>15</v>
      </c>
      <c r="J1297" s="9" t="s">
        <v>126</v>
      </c>
      <c r="K1297" s="9">
        <v>0</v>
      </c>
      <c r="L1297" s="11" t="s">
        <v>2951</v>
      </c>
      <c r="M1297" s="9" t="str" cm="1">
        <f t="array" ref="M1297">_xlfn.LET(_xlpm.Major,I1297,_xlpm.CleanMajor,TRIM(SUBSTITUTE(SUBSTITUTE(SUBSTITUTE(SUBSTITUTE(SUBSTITUTE(SUBSTITUTE(_xlpm.Major,"Indstrl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298" spans="1:13" hidden="1" x14ac:dyDescent="0.75">
      <c r="A1298" s="12">
        <v>81550309</v>
      </c>
      <c r="B1298" s="13" t="s">
        <v>25</v>
      </c>
      <c r="C1298" s="13" t="s">
        <v>1224</v>
      </c>
      <c r="D1298" s="13" t="s">
        <v>1225</v>
      </c>
      <c r="E1298" s="13" t="s">
        <v>14</v>
      </c>
      <c r="F1298" s="14">
        <v>46070.717361111114</v>
      </c>
      <c r="G1298" s="14">
        <v>46072.581944444442</v>
      </c>
      <c r="H1298" s="13">
        <v>779160</v>
      </c>
      <c r="I1298" s="13" t="s">
        <v>774</v>
      </c>
      <c r="J1298" s="13" t="s">
        <v>32</v>
      </c>
      <c r="K1298" s="13">
        <v>0</v>
      </c>
      <c r="L1298" s="15" t="s">
        <v>2951</v>
      </c>
      <c r="M1298" s="9" t="str" cm="1">
        <f t="array" ref="M1298">_xlfn.LET(_xlpm.Major,I1298,_xlpm.CleanMajor,TRIM(SUBSTITUTE(SUBSTITUTE(SUBSTITUTE(SUBSTITUTE(SUBSTITUTE(SUBSTITUTE(_xlpm.Major,"Indstrl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299" spans="1:13" x14ac:dyDescent="0.75">
      <c r="A1299" s="8">
        <v>81551609</v>
      </c>
      <c r="B1299" s="9" t="s">
        <v>2758</v>
      </c>
      <c r="C1299" s="9" t="s">
        <v>30</v>
      </c>
      <c r="D1299" s="9" t="s">
        <v>2759</v>
      </c>
      <c r="E1299" s="9" t="s">
        <v>14</v>
      </c>
      <c r="F1299" s="10">
        <v>46070.768055555556</v>
      </c>
      <c r="G1299" s="10"/>
      <c r="H1299" s="9">
        <v>812232</v>
      </c>
      <c r="I1299" s="9" t="s">
        <v>631</v>
      </c>
      <c r="J1299" s="9" t="s">
        <v>40</v>
      </c>
      <c r="K1299" s="9">
        <v>0</v>
      </c>
      <c r="L1299" s="11" t="s">
        <v>2951</v>
      </c>
      <c r="M1299" s="9" t="str" cm="1">
        <f t="array" ref="M1299">_xlfn.LET(_xlpm.Major,I1299,_xlpm.CleanMajor,TRIM(SUBSTITUTE(SUBSTITUTE(SUBSTITUTE(SUBSTITUTE(SUBSTITUTE(SUBSTITUTE(_xlpm.Major,"Indstrl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300" spans="1:13" hidden="1" x14ac:dyDescent="0.75">
      <c r="A1300" s="12">
        <v>81551702</v>
      </c>
      <c r="B1300" s="13" t="s">
        <v>1703</v>
      </c>
      <c r="C1300" s="13" t="s">
        <v>1704</v>
      </c>
      <c r="D1300" s="13" t="s">
        <v>1705</v>
      </c>
      <c r="E1300" s="13" t="s">
        <v>14</v>
      </c>
      <c r="F1300" s="14">
        <v>46070.772222222222</v>
      </c>
      <c r="G1300" s="14">
        <v>46072.59097222222</v>
      </c>
      <c r="H1300" s="13">
        <v>779453</v>
      </c>
      <c r="I1300" s="13" t="s">
        <v>163</v>
      </c>
      <c r="J1300" s="13" t="s">
        <v>20</v>
      </c>
      <c r="K1300" s="13">
        <v>0</v>
      </c>
      <c r="L1300" s="15" t="s">
        <v>2951</v>
      </c>
      <c r="M1300" s="9" t="str" cm="1">
        <f t="array" ref="M1300">_xlfn.LET(_xlpm.Major,I1300,_xlpm.CleanMajor,TRIM(SUBSTITUTE(SUBSTITUTE(SUBSTITUTE(SUBSTITUTE(SUBSTITUTE(SUBSTITUTE(_xlpm.Major,"Indstrl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301" spans="1:13" x14ac:dyDescent="0.75">
      <c r="A1301" s="8">
        <v>81554856</v>
      </c>
      <c r="B1301" s="9" t="s">
        <v>739</v>
      </c>
      <c r="C1301" s="9" t="s">
        <v>740</v>
      </c>
      <c r="D1301" s="9" t="s">
        <v>741</v>
      </c>
      <c r="E1301" s="9" t="s">
        <v>14</v>
      </c>
      <c r="F1301" s="10">
        <v>46070.929166666669</v>
      </c>
      <c r="G1301" s="10"/>
      <c r="H1301" s="9">
        <v>728128</v>
      </c>
      <c r="I1301" s="9" t="s">
        <v>73</v>
      </c>
      <c r="J1301" s="9" t="s">
        <v>16</v>
      </c>
      <c r="K1301" s="9">
        <v>0</v>
      </c>
      <c r="L1301" s="11" t="s">
        <v>2951</v>
      </c>
      <c r="M1301" s="9" t="str" cm="1">
        <f t="array" ref="M1301">_xlfn.LET(_xlpm.Major,I1301,_xlpm.CleanMajor,TRIM(SUBSTITUTE(SUBSTITUTE(SUBSTITUTE(SUBSTITUTE(SUBSTITUTE(SUBSTITUTE(_xlpm.Major,"Indstrl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302" spans="1:13" hidden="1" x14ac:dyDescent="0.75">
      <c r="A1302" s="12">
        <v>81555321</v>
      </c>
      <c r="B1302" s="13" t="s">
        <v>2760</v>
      </c>
      <c r="C1302" s="13" t="s">
        <v>970</v>
      </c>
      <c r="D1302" s="13" t="s">
        <v>2761</v>
      </c>
      <c r="E1302" s="13" t="s">
        <v>14</v>
      </c>
      <c r="F1302" s="14">
        <v>46071.013888888891</v>
      </c>
      <c r="G1302" s="14">
        <v>46072.574305555558</v>
      </c>
      <c r="H1302" s="13">
        <v>795857</v>
      </c>
      <c r="I1302" s="13" t="s">
        <v>2494</v>
      </c>
      <c r="J1302" s="13" t="s">
        <v>50</v>
      </c>
      <c r="K1302" s="13">
        <v>0</v>
      </c>
      <c r="L1302" s="15" t="s">
        <v>2951</v>
      </c>
      <c r="M1302" s="9" t="str" cm="1">
        <f t="array" ref="M1302">_xlfn.LET(_xlpm.Major,I1302,_xlpm.CleanMajor,TRIM(SUBSTITUTE(SUBSTITUTE(SUBSTITUTE(SUBSTITUTE(SUBSTITUTE(SUBSTITUTE(_xlpm.Major,"Indstrl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303" spans="1:13" hidden="1" x14ac:dyDescent="0.75">
      <c r="A1303" s="8">
        <v>81555367</v>
      </c>
      <c r="B1303" s="9" t="s">
        <v>2762</v>
      </c>
      <c r="C1303" s="9" t="s">
        <v>2763</v>
      </c>
      <c r="D1303" s="9" t="s">
        <v>2764</v>
      </c>
      <c r="E1303" s="9" t="s">
        <v>14</v>
      </c>
      <c r="F1303" s="10">
        <v>46071.036111111112</v>
      </c>
      <c r="G1303" s="10">
        <v>46072.600694444445</v>
      </c>
      <c r="H1303" s="9">
        <v>797056</v>
      </c>
      <c r="I1303" s="9" t="s">
        <v>206</v>
      </c>
      <c r="J1303" s="9" t="s">
        <v>20</v>
      </c>
      <c r="K1303" s="9">
        <v>0</v>
      </c>
      <c r="L1303" s="11" t="s">
        <v>2951</v>
      </c>
      <c r="M1303" s="9" t="str" cm="1">
        <f t="array" ref="M1303">_xlfn.LET(_xlpm.Major,I1303,_xlpm.CleanMajor,TRIM(SUBSTITUTE(SUBSTITUTE(SUBSTITUTE(SUBSTITUTE(SUBSTITUTE(SUBSTITUTE(_xlpm.Major,"Indstrl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304" spans="1:13" hidden="1" x14ac:dyDescent="0.75">
      <c r="A1304" s="12">
        <v>81560382</v>
      </c>
      <c r="B1304" s="13" t="s">
        <v>2765</v>
      </c>
      <c r="C1304" s="13" t="s">
        <v>2766</v>
      </c>
      <c r="D1304" s="13" t="s">
        <v>2767</v>
      </c>
      <c r="E1304" s="13" t="s">
        <v>14</v>
      </c>
      <c r="F1304" s="14">
        <v>46071.324999999997</v>
      </c>
      <c r="G1304" s="14">
        <v>46072.556944444441</v>
      </c>
      <c r="H1304" s="13">
        <v>749363</v>
      </c>
      <c r="I1304" s="13" t="s">
        <v>1167</v>
      </c>
      <c r="J1304" s="13" t="s">
        <v>32</v>
      </c>
      <c r="K1304" s="13">
        <v>0</v>
      </c>
      <c r="L1304" s="15" t="s">
        <v>2951</v>
      </c>
      <c r="M1304" s="9" t="str" cm="1">
        <f t="array" ref="M1304">_xlfn.LET(_xlpm.Major,I1304,_xlpm.CleanMajor,TRIM(SUBSTITUTE(SUBSTITUTE(SUBSTITUTE(SUBSTITUTE(SUBSTITUTE(SUBSTITUTE(_xlpm.Major,"Indstrl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305" spans="1:13" hidden="1" x14ac:dyDescent="0.75">
      <c r="A1305" s="8">
        <v>81563854</v>
      </c>
      <c r="B1305" s="9" t="s">
        <v>998</v>
      </c>
      <c r="C1305" s="9" t="s">
        <v>999</v>
      </c>
      <c r="D1305" s="9" t="s">
        <v>1000</v>
      </c>
      <c r="E1305" s="9" t="s">
        <v>14</v>
      </c>
      <c r="F1305" s="10">
        <v>46071.356249999997</v>
      </c>
      <c r="G1305" s="10">
        <v>46072.542361111111</v>
      </c>
      <c r="H1305" s="9">
        <v>778667</v>
      </c>
      <c r="I1305" s="9" t="s">
        <v>206</v>
      </c>
      <c r="J1305" s="9" t="s">
        <v>20</v>
      </c>
      <c r="K1305" s="9">
        <v>0</v>
      </c>
      <c r="L1305" s="11" t="s">
        <v>2951</v>
      </c>
      <c r="M1305" s="9" t="str" cm="1">
        <f t="array" ref="M1305">_xlfn.LET(_xlpm.Major,I1305,_xlpm.CleanMajor,TRIM(SUBSTITUTE(SUBSTITUTE(SUBSTITUTE(SUBSTITUTE(SUBSTITUTE(SUBSTITUTE(_xlpm.Major,"Indstrl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306" spans="1:13" hidden="1" x14ac:dyDescent="0.75">
      <c r="A1306" s="12">
        <v>81569227</v>
      </c>
      <c r="B1306" s="13" t="s">
        <v>2101</v>
      </c>
      <c r="C1306" s="13" t="s">
        <v>1113</v>
      </c>
      <c r="D1306" s="13" t="s">
        <v>2768</v>
      </c>
      <c r="E1306" s="13" t="s">
        <v>14</v>
      </c>
      <c r="F1306" s="14">
        <v>46071.401388888888</v>
      </c>
      <c r="G1306" s="14">
        <v>46072.577777777777</v>
      </c>
      <c r="H1306" s="13">
        <v>749747</v>
      </c>
      <c r="I1306" s="13" t="s">
        <v>905</v>
      </c>
      <c r="J1306" s="13" t="s">
        <v>32</v>
      </c>
      <c r="K1306" s="13">
        <v>0</v>
      </c>
      <c r="L1306" s="15" t="s">
        <v>2951</v>
      </c>
      <c r="M1306" s="9" t="str" cm="1">
        <f t="array" ref="M1306">_xlfn.LET(_xlpm.Major,I1306,_xlpm.CleanMajor,TRIM(SUBSTITUTE(SUBSTITUTE(SUBSTITUTE(SUBSTITUTE(SUBSTITUTE(SUBSTITUTE(_xlpm.Major,"Indstrl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307" spans="1:13" hidden="1" x14ac:dyDescent="0.75">
      <c r="A1307" s="8">
        <v>81572707</v>
      </c>
      <c r="B1307" s="9" t="s">
        <v>1474</v>
      </c>
      <c r="C1307" s="9" t="s">
        <v>2769</v>
      </c>
      <c r="D1307" s="9" t="s">
        <v>2770</v>
      </c>
      <c r="E1307" s="9" t="s">
        <v>14</v>
      </c>
      <c r="F1307" s="10">
        <v>46071.426388888889</v>
      </c>
      <c r="G1307" s="10">
        <v>46072.575694444444</v>
      </c>
      <c r="H1307" s="9">
        <v>775483</v>
      </c>
      <c r="I1307" s="9" t="s">
        <v>54</v>
      </c>
      <c r="J1307" s="9" t="s">
        <v>20</v>
      </c>
      <c r="K1307" s="9">
        <v>0</v>
      </c>
      <c r="L1307" s="11" t="s">
        <v>2951</v>
      </c>
      <c r="M1307" s="9" t="str" cm="1">
        <f t="array" ref="M1307">_xlfn.LET(_xlpm.Major,I1307,_xlpm.CleanMajor,TRIM(SUBSTITUTE(SUBSTITUTE(SUBSTITUTE(SUBSTITUTE(SUBSTITUTE(SUBSTITUTE(_xlpm.Major,"Indstrl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308" spans="1:13" x14ac:dyDescent="0.75">
      <c r="A1308" s="12">
        <v>81575709</v>
      </c>
      <c r="B1308" s="13" t="s">
        <v>148</v>
      </c>
      <c r="C1308" s="13" t="s">
        <v>149</v>
      </c>
      <c r="D1308" s="13" t="s">
        <v>150</v>
      </c>
      <c r="E1308" s="13" t="s">
        <v>14</v>
      </c>
      <c r="F1308" s="14">
        <v>46071.45</v>
      </c>
      <c r="G1308" s="14"/>
      <c r="H1308" s="13">
        <v>746578</v>
      </c>
      <c r="I1308" s="13" t="s">
        <v>54</v>
      </c>
      <c r="J1308" s="13" t="s">
        <v>32</v>
      </c>
      <c r="K1308" s="13">
        <v>0</v>
      </c>
      <c r="L1308" s="15" t="s">
        <v>2951</v>
      </c>
      <c r="M1308" s="9" t="str" cm="1">
        <f t="array" ref="M1308">_xlfn.LET(_xlpm.Major,I1308,_xlpm.CleanMajor,TRIM(SUBSTITUTE(SUBSTITUTE(SUBSTITUTE(SUBSTITUTE(SUBSTITUTE(SUBSTITUTE(_xlpm.Major,"Indstrl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309" spans="1:13" hidden="1" x14ac:dyDescent="0.75">
      <c r="A1309" s="8">
        <v>81586827</v>
      </c>
      <c r="B1309" s="9" t="s">
        <v>2771</v>
      </c>
      <c r="C1309" s="9" t="s">
        <v>2772</v>
      </c>
      <c r="D1309" s="9" t="s">
        <v>2773</v>
      </c>
      <c r="E1309" s="9" t="s">
        <v>14</v>
      </c>
      <c r="F1309" s="10">
        <v>46071.54791666667</v>
      </c>
      <c r="G1309" s="10">
        <v>46072.60833333333</v>
      </c>
      <c r="H1309" s="9">
        <v>779308</v>
      </c>
      <c r="I1309" s="9" t="s">
        <v>1755</v>
      </c>
      <c r="J1309" s="9" t="s">
        <v>40</v>
      </c>
      <c r="K1309" s="9">
        <v>0</v>
      </c>
      <c r="L1309" s="11" t="s">
        <v>2951</v>
      </c>
      <c r="M1309" s="9" t="str" cm="1">
        <f t="array" ref="M1309">_xlfn.LET(_xlpm.Major,I1309,_xlpm.CleanMajor,TRIM(SUBSTITUTE(SUBSTITUTE(SUBSTITUTE(SUBSTITUTE(SUBSTITUTE(SUBSTITUTE(_xlpm.Major,"Indstrl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310" spans="1:13" x14ac:dyDescent="0.75">
      <c r="A1310" s="12">
        <v>81588243</v>
      </c>
      <c r="B1310" s="13" t="s">
        <v>2774</v>
      </c>
      <c r="C1310" s="13" t="s">
        <v>18</v>
      </c>
      <c r="D1310" s="13" t="s">
        <v>2775</v>
      </c>
      <c r="E1310" s="13" t="s">
        <v>14</v>
      </c>
      <c r="F1310" s="14">
        <v>46071.561805555553</v>
      </c>
      <c r="G1310" s="14"/>
      <c r="H1310" s="13">
        <v>810769</v>
      </c>
      <c r="I1310" s="13" t="s">
        <v>206</v>
      </c>
      <c r="J1310" s="13" t="s">
        <v>20</v>
      </c>
      <c r="K1310" s="13">
        <v>0</v>
      </c>
      <c r="L1310" s="15" t="s">
        <v>2951</v>
      </c>
      <c r="M1310" s="9" t="str" cm="1">
        <f t="array" ref="M1310">_xlfn.LET(_xlpm.Major,I1310,_xlpm.CleanMajor,TRIM(SUBSTITUTE(SUBSTITUTE(SUBSTITUTE(SUBSTITUTE(SUBSTITUTE(SUBSTITUTE(_xlpm.Major,"Indstrl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311" spans="1:13" hidden="1" x14ac:dyDescent="0.75">
      <c r="A1311" s="8">
        <v>81588317</v>
      </c>
      <c r="B1311" s="9" t="s">
        <v>2776</v>
      </c>
      <c r="C1311" s="9" t="s">
        <v>185</v>
      </c>
      <c r="D1311" s="9" t="s">
        <v>2777</v>
      </c>
      <c r="E1311" s="9" t="s">
        <v>14</v>
      </c>
      <c r="F1311" s="10">
        <v>46071.5625</v>
      </c>
      <c r="G1311" s="10">
        <v>46072.546527777777</v>
      </c>
      <c r="H1311" s="9">
        <v>766219</v>
      </c>
      <c r="I1311" s="9" t="s">
        <v>1167</v>
      </c>
      <c r="J1311" s="9" t="s">
        <v>32</v>
      </c>
      <c r="K1311" s="9">
        <v>0</v>
      </c>
      <c r="L1311" s="11" t="s">
        <v>2951</v>
      </c>
      <c r="M1311" s="9" t="str" cm="1">
        <f t="array" ref="M1311">_xlfn.LET(_xlpm.Major,I1311,_xlpm.CleanMajor,TRIM(SUBSTITUTE(SUBSTITUTE(SUBSTITUTE(SUBSTITUTE(SUBSTITUTE(SUBSTITUTE(_xlpm.Major,"Indstrl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312" spans="1:13" x14ac:dyDescent="0.75">
      <c r="A1312" s="12">
        <v>81591199</v>
      </c>
      <c r="B1312" s="13" t="s">
        <v>2778</v>
      </c>
      <c r="C1312" s="13" t="s">
        <v>2779</v>
      </c>
      <c r="D1312" s="13" t="s">
        <v>2780</v>
      </c>
      <c r="E1312" s="13" t="s">
        <v>14</v>
      </c>
      <c r="F1312" s="14">
        <v>46071.598611111112</v>
      </c>
      <c r="G1312" s="14"/>
      <c r="H1312" s="13">
        <v>791965</v>
      </c>
      <c r="I1312" s="13" t="s">
        <v>1981</v>
      </c>
      <c r="J1312" s="13" t="s">
        <v>50</v>
      </c>
      <c r="K1312" s="13">
        <v>0</v>
      </c>
      <c r="L1312" s="15" t="s">
        <v>2951</v>
      </c>
      <c r="M1312" s="9" t="str" cm="1">
        <f t="array" ref="M1312">_xlfn.LET(_xlpm.Major,I1312,_xlpm.CleanMajor,TRIM(SUBSTITUTE(SUBSTITUTE(SUBSTITUTE(SUBSTITUTE(SUBSTITUTE(SUBSTITUTE(_xlpm.Major,"Indstrl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313" spans="1:13" hidden="1" x14ac:dyDescent="0.75">
      <c r="A1313" s="8">
        <v>81592711</v>
      </c>
      <c r="B1313" s="9" t="s">
        <v>1134</v>
      </c>
      <c r="C1313" s="9" t="s">
        <v>2781</v>
      </c>
      <c r="D1313" s="9" t="s">
        <v>2782</v>
      </c>
      <c r="E1313" s="9" t="s">
        <v>14</v>
      </c>
      <c r="F1313" s="10">
        <v>46071.625</v>
      </c>
      <c r="G1313" s="10">
        <v>46072.551388888889</v>
      </c>
      <c r="H1313" s="9">
        <v>791220</v>
      </c>
      <c r="I1313" s="9" t="s">
        <v>80</v>
      </c>
      <c r="J1313" s="9" t="s">
        <v>50</v>
      </c>
      <c r="K1313" s="9">
        <v>0</v>
      </c>
      <c r="L1313" s="11" t="s">
        <v>2951</v>
      </c>
      <c r="M1313" s="9" t="str" cm="1">
        <f t="array" ref="M1313">_xlfn.LET(_xlpm.Major,I1313,_xlpm.CleanMajor,TRIM(SUBSTITUTE(SUBSTITUTE(SUBSTITUTE(SUBSTITUTE(SUBSTITUTE(SUBSTITUTE(_xlpm.Major,"Indstrl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314" spans="1:13" hidden="1" x14ac:dyDescent="0.75">
      <c r="A1314" s="12">
        <v>81593514</v>
      </c>
      <c r="B1314" s="13" t="s">
        <v>2783</v>
      </c>
      <c r="C1314" s="13" t="s">
        <v>1286</v>
      </c>
      <c r="D1314" s="13" t="s">
        <v>2784</v>
      </c>
      <c r="E1314" s="13" t="s">
        <v>14</v>
      </c>
      <c r="F1314" s="14">
        <v>46071.640277777777</v>
      </c>
      <c r="G1314" s="14">
        <v>46072.555555555555</v>
      </c>
      <c r="H1314" s="13">
        <v>748976</v>
      </c>
      <c r="I1314" s="13" t="s">
        <v>1167</v>
      </c>
      <c r="J1314" s="13" t="s">
        <v>32</v>
      </c>
      <c r="K1314" s="13">
        <v>0</v>
      </c>
      <c r="L1314" s="15" t="s">
        <v>2951</v>
      </c>
      <c r="M1314" s="9" t="str" cm="1">
        <f t="array" ref="M1314">_xlfn.LET(_xlpm.Major,I1314,_xlpm.CleanMajor,TRIM(SUBSTITUTE(SUBSTITUTE(SUBSTITUTE(SUBSTITUTE(SUBSTITUTE(SUBSTITUTE(_xlpm.Major,"Indstrl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315" spans="1:13" x14ac:dyDescent="0.75">
      <c r="A1315" s="8">
        <v>81595248</v>
      </c>
      <c r="B1315" s="9" t="s">
        <v>967</v>
      </c>
      <c r="C1315" s="9" t="s">
        <v>2785</v>
      </c>
      <c r="D1315" s="9" t="s">
        <v>2786</v>
      </c>
      <c r="E1315" s="9" t="s">
        <v>14</v>
      </c>
      <c r="F1315" s="10">
        <v>46071.67291666667</v>
      </c>
      <c r="G1315" s="10"/>
      <c r="H1315" s="9">
        <v>754228</v>
      </c>
      <c r="I1315" s="9" t="s">
        <v>1167</v>
      </c>
      <c r="J1315" s="9" t="s">
        <v>32</v>
      </c>
      <c r="K1315" s="9">
        <v>0</v>
      </c>
      <c r="L1315" s="11" t="s">
        <v>2951</v>
      </c>
      <c r="M1315" s="9" t="str" cm="1">
        <f t="array" ref="M1315">_xlfn.LET(_xlpm.Major,I1315,_xlpm.CleanMajor,TRIM(SUBSTITUTE(SUBSTITUTE(SUBSTITUTE(SUBSTITUTE(SUBSTITUTE(SUBSTITUTE(_xlpm.Major,"Indstrl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316" spans="1:13" hidden="1" x14ac:dyDescent="0.75">
      <c r="A1316" s="12">
        <v>81596825</v>
      </c>
      <c r="B1316" s="13" t="s">
        <v>769</v>
      </c>
      <c r="C1316" s="13" t="s">
        <v>770</v>
      </c>
      <c r="D1316" s="13" t="s">
        <v>771</v>
      </c>
      <c r="E1316" s="13" t="s">
        <v>14</v>
      </c>
      <c r="F1316" s="14">
        <v>46071.712500000001</v>
      </c>
      <c r="G1316" s="14">
        <v>46072.569444444445</v>
      </c>
      <c r="H1316" s="13">
        <v>771698</v>
      </c>
      <c r="I1316" s="13" t="s">
        <v>163</v>
      </c>
      <c r="J1316" s="13" t="s">
        <v>32</v>
      </c>
      <c r="K1316" s="13">
        <v>0</v>
      </c>
      <c r="L1316" s="15" t="s">
        <v>2951</v>
      </c>
      <c r="M1316" s="9" t="str" cm="1">
        <f t="array" ref="M1316">_xlfn.LET(_xlpm.Major,I1316,_xlpm.CleanMajor,TRIM(SUBSTITUTE(SUBSTITUTE(SUBSTITUTE(SUBSTITUTE(SUBSTITUTE(SUBSTITUTE(_xlpm.Major,"Indstrl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317" spans="1:13" hidden="1" x14ac:dyDescent="0.75">
      <c r="A1317" s="8">
        <v>81597267</v>
      </c>
      <c r="B1317" s="9" t="s">
        <v>1131</v>
      </c>
      <c r="C1317" s="9" t="s">
        <v>2787</v>
      </c>
      <c r="D1317" s="9" t="s">
        <v>2788</v>
      </c>
      <c r="E1317" s="9" t="s">
        <v>14</v>
      </c>
      <c r="F1317" s="10">
        <v>46071.728472222225</v>
      </c>
      <c r="G1317" s="10">
        <v>46072.573611111111</v>
      </c>
      <c r="H1317" s="9">
        <v>785950</v>
      </c>
      <c r="I1317" s="9" t="s">
        <v>1817</v>
      </c>
      <c r="J1317" s="9" t="s">
        <v>50</v>
      </c>
      <c r="K1317" s="9">
        <v>0</v>
      </c>
      <c r="L1317" s="11" t="s">
        <v>2951</v>
      </c>
      <c r="M1317" s="9" t="str" cm="1">
        <f t="array" ref="M1317">_xlfn.LET(_xlpm.Major,I1317,_xlpm.CleanMajor,TRIM(SUBSTITUTE(SUBSTITUTE(SUBSTITUTE(SUBSTITUTE(SUBSTITUTE(SUBSTITUTE(_xlpm.Major,"Indstrl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318" spans="1:13" hidden="1" x14ac:dyDescent="0.75">
      <c r="A1318" s="12">
        <v>81597484</v>
      </c>
      <c r="B1318" s="13" t="s">
        <v>179</v>
      </c>
      <c r="C1318" s="13" t="s">
        <v>180</v>
      </c>
      <c r="D1318" s="13" t="s">
        <v>181</v>
      </c>
      <c r="E1318" s="13" t="s">
        <v>14</v>
      </c>
      <c r="F1318" s="14">
        <v>46071.736805555556</v>
      </c>
      <c r="G1318" s="14">
        <v>46072.558333333334</v>
      </c>
      <c r="H1318" s="13">
        <v>758346</v>
      </c>
      <c r="I1318" s="13" t="s">
        <v>54</v>
      </c>
      <c r="J1318" s="13" t="s">
        <v>32</v>
      </c>
      <c r="K1318" s="13">
        <v>0</v>
      </c>
      <c r="L1318" s="15" t="s">
        <v>2951</v>
      </c>
      <c r="M1318" s="9" t="str" cm="1">
        <f t="array" ref="M1318">_xlfn.LET(_xlpm.Major,I1318,_xlpm.CleanMajor,TRIM(SUBSTITUTE(SUBSTITUTE(SUBSTITUTE(SUBSTITUTE(SUBSTITUTE(SUBSTITUTE(_xlpm.Major,"Indstrl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319" spans="1:13" hidden="1" x14ac:dyDescent="0.75">
      <c r="A1319" s="8">
        <v>81599388</v>
      </c>
      <c r="B1319" s="9" t="s">
        <v>2789</v>
      </c>
      <c r="C1319" s="9" t="s">
        <v>161</v>
      </c>
      <c r="D1319" s="9" t="s">
        <v>2790</v>
      </c>
      <c r="E1319" s="9" t="s">
        <v>14</v>
      </c>
      <c r="F1319" s="10">
        <v>46071.820833333331</v>
      </c>
      <c r="G1319" s="10">
        <v>46072.548611111109</v>
      </c>
      <c r="H1319" s="9">
        <v>763467</v>
      </c>
      <c r="I1319" s="9" t="s">
        <v>163</v>
      </c>
      <c r="J1319" s="9" t="s">
        <v>32</v>
      </c>
      <c r="K1319" s="9">
        <v>0</v>
      </c>
      <c r="L1319" s="11" t="s">
        <v>2951</v>
      </c>
      <c r="M1319" s="9" t="str" cm="1">
        <f t="array" ref="M1319">_xlfn.LET(_xlpm.Major,I1319,_xlpm.CleanMajor,TRIM(SUBSTITUTE(SUBSTITUTE(SUBSTITUTE(SUBSTITUTE(SUBSTITUTE(SUBSTITUTE(_xlpm.Major,"Indstrl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320" spans="1:13" x14ac:dyDescent="0.75">
      <c r="A1320" s="12">
        <v>81599656</v>
      </c>
      <c r="B1320" s="13" t="s">
        <v>381</v>
      </c>
      <c r="C1320" s="13" t="s">
        <v>789</v>
      </c>
      <c r="D1320" s="13" t="s">
        <v>2791</v>
      </c>
      <c r="E1320" s="13" t="s">
        <v>14</v>
      </c>
      <c r="F1320" s="14">
        <v>46071.840277777781</v>
      </c>
      <c r="G1320" s="14"/>
      <c r="H1320" s="13">
        <v>797000</v>
      </c>
      <c r="I1320" s="13" t="s">
        <v>1422</v>
      </c>
      <c r="J1320" s="13" t="s">
        <v>50</v>
      </c>
      <c r="K1320" s="13">
        <v>0</v>
      </c>
      <c r="L1320" s="15" t="s">
        <v>2951</v>
      </c>
      <c r="M1320" s="9" t="str" cm="1">
        <f t="array" ref="M1320">_xlfn.LET(_xlpm.Major,I1320,_xlpm.CleanMajor,TRIM(SUBSTITUTE(SUBSTITUTE(SUBSTITUTE(SUBSTITUTE(SUBSTITUTE(SUBSTITUTE(_xlpm.Major,"Indstrl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321" spans="1:13" hidden="1" x14ac:dyDescent="0.75">
      <c r="A1321" s="8">
        <v>81600204</v>
      </c>
      <c r="B1321" s="9" t="s">
        <v>2792</v>
      </c>
      <c r="C1321" s="9" t="s">
        <v>2793</v>
      </c>
      <c r="D1321" s="9" t="s">
        <v>2794</v>
      </c>
      <c r="E1321" s="9" t="s">
        <v>14</v>
      </c>
      <c r="F1321" s="10">
        <v>46071.879166666666</v>
      </c>
      <c r="G1321" s="10">
        <v>46072.568055555559</v>
      </c>
      <c r="H1321" s="9">
        <v>778604</v>
      </c>
      <c r="I1321" s="9" t="s">
        <v>1506</v>
      </c>
      <c r="J1321" s="9" t="s">
        <v>32</v>
      </c>
      <c r="K1321" s="9">
        <v>0</v>
      </c>
      <c r="L1321" s="11" t="s">
        <v>2951</v>
      </c>
      <c r="M1321" s="9" t="str" cm="1">
        <f t="array" ref="M1321">_xlfn.LET(_xlpm.Major,I1321,_xlpm.CleanMajor,TRIM(SUBSTITUTE(SUBSTITUTE(SUBSTITUTE(SUBSTITUTE(SUBSTITUTE(SUBSTITUTE(_xlpm.Major,"Indstrl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322" spans="1:13" hidden="1" x14ac:dyDescent="0.75">
      <c r="A1322" s="12">
        <v>81600503</v>
      </c>
      <c r="B1322" s="13" t="s">
        <v>2795</v>
      </c>
      <c r="C1322" s="13" t="s">
        <v>2796</v>
      </c>
      <c r="D1322" s="13" t="s">
        <v>2797</v>
      </c>
      <c r="E1322" s="13" t="s">
        <v>14</v>
      </c>
      <c r="F1322" s="14">
        <v>46071.908333333333</v>
      </c>
      <c r="G1322" s="14">
        <v>46072.543749999997</v>
      </c>
      <c r="H1322" s="13">
        <v>746633</v>
      </c>
      <c r="I1322" s="13" t="s">
        <v>15</v>
      </c>
      <c r="J1322" s="13" t="s">
        <v>16</v>
      </c>
      <c r="K1322" s="13">
        <v>0</v>
      </c>
      <c r="L1322" s="15" t="s">
        <v>2951</v>
      </c>
      <c r="M1322" s="9" t="str" cm="1">
        <f t="array" ref="M1322">_xlfn.LET(_xlpm.Major,I1322,_xlpm.CleanMajor,TRIM(SUBSTITUTE(SUBSTITUTE(SUBSTITUTE(SUBSTITUTE(SUBSTITUTE(SUBSTITUTE(_xlpm.Major,"Indstrl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323" spans="1:13" hidden="1" x14ac:dyDescent="0.75">
      <c r="A1323" s="8">
        <v>81600796</v>
      </c>
      <c r="B1323" s="9" t="s">
        <v>2798</v>
      </c>
      <c r="C1323" s="9" t="s">
        <v>75</v>
      </c>
      <c r="D1323" s="9" t="s">
        <v>2799</v>
      </c>
      <c r="E1323" s="9" t="s">
        <v>14</v>
      </c>
      <c r="F1323" s="10">
        <v>46071.945833333331</v>
      </c>
      <c r="G1323" s="10">
        <v>46072.55972222222</v>
      </c>
      <c r="H1323" s="9">
        <v>789485</v>
      </c>
      <c r="I1323" s="9" t="s">
        <v>2800</v>
      </c>
      <c r="J1323" s="9" t="s">
        <v>40</v>
      </c>
      <c r="K1323" s="9">
        <v>0</v>
      </c>
      <c r="L1323" s="11" t="s">
        <v>2951</v>
      </c>
      <c r="M1323" s="9" t="str" cm="1">
        <f t="array" ref="M1323">_xlfn.LET(_xlpm.Major,I1323,_xlpm.CleanMajor,TRIM(SUBSTITUTE(SUBSTITUTE(SUBSTITUTE(SUBSTITUTE(SUBSTITUTE(SUBSTITUTE(_xlpm.Major,"Indstrl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324" spans="1:13" hidden="1" x14ac:dyDescent="0.75">
      <c r="A1324" s="12">
        <v>81600878</v>
      </c>
      <c r="B1324" s="13" t="s">
        <v>2801</v>
      </c>
      <c r="C1324" s="13" t="s">
        <v>2802</v>
      </c>
      <c r="D1324" s="13" t="s">
        <v>2803</v>
      </c>
      <c r="E1324" s="13" t="s">
        <v>14</v>
      </c>
      <c r="F1324" s="14">
        <v>46071.960416666669</v>
      </c>
      <c r="G1324" s="14">
        <v>46072.57708333333</v>
      </c>
      <c r="H1324" s="13">
        <v>762271</v>
      </c>
      <c r="I1324" s="13" t="s">
        <v>828</v>
      </c>
      <c r="J1324" s="13" t="s">
        <v>32</v>
      </c>
      <c r="K1324" s="13">
        <v>0</v>
      </c>
      <c r="L1324" s="15" t="s">
        <v>2951</v>
      </c>
      <c r="M1324" s="9" t="str" cm="1">
        <f t="array" ref="M1324">_xlfn.LET(_xlpm.Major,I1324,_xlpm.CleanMajor,TRIM(SUBSTITUTE(SUBSTITUTE(SUBSTITUTE(SUBSTITUTE(SUBSTITUTE(SUBSTITUTE(_xlpm.Major,"Indstrl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325" spans="1:13" hidden="1" x14ac:dyDescent="0.75">
      <c r="A1325" s="8">
        <v>81600971</v>
      </c>
      <c r="B1325" s="9" t="s">
        <v>385</v>
      </c>
      <c r="C1325" s="9" t="s">
        <v>2804</v>
      </c>
      <c r="D1325" s="9" t="s">
        <v>2805</v>
      </c>
      <c r="E1325" s="9" t="s">
        <v>14</v>
      </c>
      <c r="F1325" s="10">
        <v>46071.977083333331</v>
      </c>
      <c r="G1325" s="10">
        <v>46072.595138888886</v>
      </c>
      <c r="H1325" s="9">
        <v>292244</v>
      </c>
      <c r="I1325" s="9" t="s">
        <v>1904</v>
      </c>
      <c r="J1325" s="9" t="s">
        <v>40</v>
      </c>
      <c r="K1325" s="9">
        <v>0</v>
      </c>
      <c r="L1325" s="11" t="s">
        <v>2951</v>
      </c>
      <c r="M1325" s="9" t="str" cm="1">
        <f t="array" ref="M1325">_xlfn.LET(_xlpm.Major,I1325,_xlpm.CleanMajor,TRIM(SUBSTITUTE(SUBSTITUTE(SUBSTITUTE(SUBSTITUTE(SUBSTITUTE(SUBSTITUTE(_xlpm.Major,"Indstrl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326" spans="1:13" hidden="1" x14ac:dyDescent="0.75">
      <c r="A1326" s="12">
        <v>81600984</v>
      </c>
      <c r="B1326" s="13" t="s">
        <v>365</v>
      </c>
      <c r="C1326" s="13" t="s">
        <v>2806</v>
      </c>
      <c r="D1326" s="13" t="s">
        <v>2807</v>
      </c>
      <c r="E1326" s="13" t="s">
        <v>14</v>
      </c>
      <c r="F1326" s="14">
        <v>46071.977777777778</v>
      </c>
      <c r="G1326" s="14">
        <v>46072.600694444445</v>
      </c>
      <c r="H1326" s="13">
        <v>793975</v>
      </c>
      <c r="I1326" s="13" t="s">
        <v>15</v>
      </c>
      <c r="J1326" s="13" t="s">
        <v>20</v>
      </c>
      <c r="K1326" s="13">
        <v>0</v>
      </c>
      <c r="L1326" s="15" t="s">
        <v>2951</v>
      </c>
      <c r="M1326" s="9" t="str" cm="1">
        <f t="array" ref="M1326">_xlfn.LET(_xlpm.Major,I1326,_xlpm.CleanMajor,TRIM(SUBSTITUTE(SUBSTITUTE(SUBSTITUTE(SUBSTITUTE(SUBSTITUTE(SUBSTITUTE(_xlpm.Major,"Indstrl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327" spans="1:13" hidden="1" x14ac:dyDescent="0.75">
      <c r="A1327" s="8">
        <v>81601176</v>
      </c>
      <c r="B1327" s="9" t="s">
        <v>127</v>
      </c>
      <c r="C1327" s="9" t="s">
        <v>48</v>
      </c>
      <c r="D1327" s="9" t="s">
        <v>2808</v>
      </c>
      <c r="E1327" s="9" t="s">
        <v>14</v>
      </c>
      <c r="F1327" s="10">
        <v>46072.030555555553</v>
      </c>
      <c r="G1327" s="10">
        <v>46072.54791666667</v>
      </c>
      <c r="H1327" s="9">
        <v>788072</v>
      </c>
      <c r="I1327" s="9" t="s">
        <v>1985</v>
      </c>
      <c r="J1327" s="9" t="s">
        <v>32</v>
      </c>
      <c r="K1327" s="9">
        <v>0</v>
      </c>
      <c r="L1327" s="11" t="s">
        <v>2951</v>
      </c>
      <c r="M1327" s="9" t="str" cm="1">
        <f t="array" ref="M1327">_xlfn.LET(_xlpm.Major,I1327,_xlpm.CleanMajor,TRIM(SUBSTITUTE(SUBSTITUTE(SUBSTITUTE(SUBSTITUTE(SUBSTITUTE(SUBSTITUTE(_xlpm.Major,"Indstrl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328" spans="1:13" hidden="1" x14ac:dyDescent="0.75">
      <c r="A1328" s="12">
        <v>81601190</v>
      </c>
      <c r="B1328" s="13" t="s">
        <v>462</v>
      </c>
      <c r="C1328" s="13" t="s">
        <v>2809</v>
      </c>
      <c r="D1328" s="13" t="s">
        <v>2810</v>
      </c>
      <c r="E1328" s="13" t="s">
        <v>14</v>
      </c>
      <c r="F1328" s="14">
        <v>46072.039583333331</v>
      </c>
      <c r="G1328" s="14">
        <v>46072.636805555558</v>
      </c>
      <c r="H1328" s="13">
        <v>787749</v>
      </c>
      <c r="I1328" s="13" t="s">
        <v>1985</v>
      </c>
      <c r="J1328" s="13" t="s">
        <v>32</v>
      </c>
      <c r="K1328" s="13">
        <v>0</v>
      </c>
      <c r="L1328" s="15" t="s">
        <v>2951</v>
      </c>
      <c r="M1328" s="9" t="str" cm="1">
        <f t="array" ref="M1328">_xlfn.LET(_xlpm.Major,I1328,_xlpm.CleanMajor,TRIM(SUBSTITUTE(SUBSTITUTE(SUBSTITUTE(SUBSTITUTE(SUBSTITUTE(SUBSTITUTE(_xlpm.Major,"Indstrl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329" spans="1:13" hidden="1" x14ac:dyDescent="0.75">
      <c r="A1329" s="8">
        <v>81601213</v>
      </c>
      <c r="B1329" s="9" t="s">
        <v>2811</v>
      </c>
      <c r="C1329" s="9" t="s">
        <v>605</v>
      </c>
      <c r="D1329" s="9" t="s">
        <v>2812</v>
      </c>
      <c r="E1329" s="9" t="s">
        <v>14</v>
      </c>
      <c r="F1329" s="10">
        <v>46072.04791666667</v>
      </c>
      <c r="G1329" s="10">
        <v>46072.548611111109</v>
      </c>
      <c r="H1329" s="9">
        <v>760390</v>
      </c>
      <c r="I1329" s="9" t="s">
        <v>1985</v>
      </c>
      <c r="J1329" s="9" t="s">
        <v>32</v>
      </c>
      <c r="K1329" s="9">
        <v>0</v>
      </c>
      <c r="L1329" s="11" t="s">
        <v>2951</v>
      </c>
      <c r="M1329" s="9" t="str" cm="1">
        <f t="array" ref="M1329">_xlfn.LET(_xlpm.Major,I1329,_xlpm.CleanMajor,TRIM(SUBSTITUTE(SUBSTITUTE(SUBSTITUTE(SUBSTITUTE(SUBSTITUTE(SUBSTITUTE(_xlpm.Major,"Indstrl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330" spans="1:13" hidden="1" x14ac:dyDescent="0.75">
      <c r="A1330" s="12">
        <v>81601222</v>
      </c>
      <c r="B1330" s="13" t="s">
        <v>2813</v>
      </c>
      <c r="C1330" s="13" t="s">
        <v>2814</v>
      </c>
      <c r="D1330" s="13" t="s">
        <v>2815</v>
      </c>
      <c r="E1330" s="13" t="s">
        <v>14</v>
      </c>
      <c r="F1330" s="14">
        <v>46072.051388888889</v>
      </c>
      <c r="G1330" s="14">
        <v>46072.605555555558</v>
      </c>
      <c r="H1330" s="13">
        <v>783135</v>
      </c>
      <c r="I1330" s="13" t="s">
        <v>631</v>
      </c>
      <c r="J1330" s="13" t="s">
        <v>40</v>
      </c>
      <c r="K1330" s="13">
        <v>0</v>
      </c>
      <c r="L1330" s="15" t="s">
        <v>2951</v>
      </c>
      <c r="M1330" s="9" t="str" cm="1">
        <f t="array" ref="M1330">_xlfn.LET(_xlpm.Major,I1330,_xlpm.CleanMajor,TRIM(SUBSTITUTE(SUBSTITUTE(SUBSTITUTE(SUBSTITUTE(SUBSTITUTE(SUBSTITUTE(_xlpm.Major,"Indstrl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331" spans="1:13" hidden="1" x14ac:dyDescent="0.75">
      <c r="A1331" s="8">
        <v>81603514</v>
      </c>
      <c r="B1331" s="9" t="s">
        <v>2816</v>
      </c>
      <c r="C1331" s="9" t="s">
        <v>2817</v>
      </c>
      <c r="D1331" s="9" t="s">
        <v>2818</v>
      </c>
      <c r="E1331" s="9" t="s">
        <v>14</v>
      </c>
      <c r="F1331" s="10">
        <v>46072.288194444445</v>
      </c>
      <c r="G1331" s="10">
        <v>46072.560416666667</v>
      </c>
      <c r="H1331" s="9">
        <v>756385</v>
      </c>
      <c r="I1331" s="9" t="s">
        <v>2819</v>
      </c>
      <c r="J1331" s="9" t="s">
        <v>32</v>
      </c>
      <c r="K1331" s="9">
        <v>0</v>
      </c>
      <c r="L1331" s="11" t="s">
        <v>2951</v>
      </c>
      <c r="M1331" s="9" t="str" cm="1">
        <f t="array" ref="M1331">_xlfn.LET(_xlpm.Major,I1331,_xlpm.CleanMajor,TRIM(SUBSTITUTE(SUBSTITUTE(SUBSTITUTE(SUBSTITUTE(SUBSTITUTE(SUBSTITUTE(_xlpm.Major,"Indstrl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332" spans="1:13" hidden="1" x14ac:dyDescent="0.75">
      <c r="A1332" s="12">
        <v>81605190</v>
      </c>
      <c r="B1332" s="13" t="s">
        <v>1598</v>
      </c>
      <c r="C1332" s="13" t="s">
        <v>605</v>
      </c>
      <c r="D1332" s="13" t="s">
        <v>2820</v>
      </c>
      <c r="E1332" s="13" t="s">
        <v>14</v>
      </c>
      <c r="F1332" s="14">
        <v>46072.318749999999</v>
      </c>
      <c r="G1332" s="14">
        <v>46072.552083333336</v>
      </c>
      <c r="H1332" s="13">
        <v>814178</v>
      </c>
      <c r="I1332" s="13" t="s">
        <v>809</v>
      </c>
      <c r="J1332" s="13" t="s">
        <v>126</v>
      </c>
      <c r="K1332" s="13">
        <v>0</v>
      </c>
      <c r="L1332" s="15" t="s">
        <v>2951</v>
      </c>
      <c r="M1332" s="9" t="str" cm="1">
        <f t="array" ref="M1332">_xlfn.LET(_xlpm.Major,I1332,_xlpm.CleanMajor,TRIM(SUBSTITUTE(SUBSTITUTE(SUBSTITUTE(SUBSTITUTE(SUBSTITUTE(SUBSTITUTE(_xlpm.Major,"Indstrl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333" spans="1:13" hidden="1" x14ac:dyDescent="0.75">
      <c r="A1333" s="8">
        <v>81607716</v>
      </c>
      <c r="B1333" s="9" t="s">
        <v>101</v>
      </c>
      <c r="C1333" s="9" t="s">
        <v>102</v>
      </c>
      <c r="D1333" s="9" t="s">
        <v>103</v>
      </c>
      <c r="E1333" s="9" t="s">
        <v>14</v>
      </c>
      <c r="F1333" s="10">
        <v>46072.350694444445</v>
      </c>
      <c r="G1333" s="10">
        <v>46072.556944444441</v>
      </c>
      <c r="H1333" s="9">
        <v>775250</v>
      </c>
      <c r="I1333" s="9" t="s">
        <v>15</v>
      </c>
      <c r="J1333" s="9" t="s">
        <v>20</v>
      </c>
      <c r="K1333" s="9">
        <v>0</v>
      </c>
      <c r="L1333" s="11" t="s">
        <v>2951</v>
      </c>
      <c r="M1333" s="9" t="str" cm="1">
        <f t="array" ref="M1333">_xlfn.LET(_xlpm.Major,I1333,_xlpm.CleanMajor,TRIM(SUBSTITUTE(SUBSTITUTE(SUBSTITUTE(SUBSTITUTE(SUBSTITUTE(SUBSTITUTE(_xlpm.Major,"Indstrl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334" spans="1:13" hidden="1" x14ac:dyDescent="0.75">
      <c r="A1334" s="12">
        <v>81608808</v>
      </c>
      <c r="B1334" s="13" t="s">
        <v>810</v>
      </c>
      <c r="C1334" s="13" t="s">
        <v>1617</v>
      </c>
      <c r="D1334" s="13" t="s">
        <v>1618</v>
      </c>
      <c r="E1334" s="13" t="s">
        <v>14</v>
      </c>
      <c r="F1334" s="14">
        <v>46072.365277777775</v>
      </c>
      <c r="G1334" s="14">
        <v>46072.561111111114</v>
      </c>
      <c r="H1334" s="13">
        <v>793800</v>
      </c>
      <c r="I1334" s="13" t="s">
        <v>206</v>
      </c>
      <c r="J1334" s="13" t="s">
        <v>20</v>
      </c>
      <c r="K1334" s="13">
        <v>0</v>
      </c>
      <c r="L1334" s="15" t="s">
        <v>2951</v>
      </c>
      <c r="M1334" s="9" t="str" cm="1">
        <f t="array" ref="M1334">_xlfn.LET(_xlpm.Major,I1334,_xlpm.CleanMajor,TRIM(SUBSTITUTE(SUBSTITUTE(SUBSTITUTE(SUBSTITUTE(SUBSTITUTE(SUBSTITUTE(_xlpm.Major,"Indstrl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335" spans="1:13" x14ac:dyDescent="0.75">
      <c r="A1335" s="8">
        <v>81609577</v>
      </c>
      <c r="B1335" s="9" t="s">
        <v>58</v>
      </c>
      <c r="C1335" s="9" t="s">
        <v>248</v>
      </c>
      <c r="D1335" s="9" t="s">
        <v>1414</v>
      </c>
      <c r="E1335" s="9" t="s">
        <v>14</v>
      </c>
      <c r="F1335" s="10">
        <v>46072.374305555553</v>
      </c>
      <c r="G1335" s="10"/>
      <c r="H1335" s="9">
        <v>764430</v>
      </c>
      <c r="I1335" s="9" t="s">
        <v>774</v>
      </c>
      <c r="J1335" s="9" t="s">
        <v>32</v>
      </c>
      <c r="K1335" s="9">
        <v>0</v>
      </c>
      <c r="L1335" s="11" t="s">
        <v>2951</v>
      </c>
      <c r="M1335" s="9" t="str" cm="1">
        <f t="array" ref="M1335">_xlfn.LET(_xlpm.Major,I1335,_xlpm.CleanMajor,TRIM(SUBSTITUTE(SUBSTITUTE(SUBSTITUTE(SUBSTITUTE(SUBSTITUTE(SUBSTITUTE(_xlpm.Major,"Indstrl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336" spans="1:13" hidden="1" x14ac:dyDescent="0.75">
      <c r="A1336" s="12">
        <v>81612627</v>
      </c>
      <c r="B1336" s="13" t="s">
        <v>2821</v>
      </c>
      <c r="C1336" s="13" t="s">
        <v>368</v>
      </c>
      <c r="D1336" s="13" t="s">
        <v>2822</v>
      </c>
      <c r="E1336" s="13" t="s">
        <v>14</v>
      </c>
      <c r="F1336" s="14">
        <v>46072.4</v>
      </c>
      <c r="G1336" s="14">
        <v>46072.56527777778</v>
      </c>
      <c r="H1336" s="13">
        <v>780689</v>
      </c>
      <c r="I1336" s="13" t="s">
        <v>15</v>
      </c>
      <c r="J1336" s="13" t="s">
        <v>40</v>
      </c>
      <c r="K1336" s="13">
        <v>0</v>
      </c>
      <c r="L1336" s="15" t="s">
        <v>2951</v>
      </c>
      <c r="M1336" s="9" t="str" cm="1">
        <f t="array" ref="M1336">_xlfn.LET(_xlpm.Major,I1336,_xlpm.CleanMajor,TRIM(SUBSTITUTE(SUBSTITUTE(SUBSTITUTE(SUBSTITUTE(SUBSTITUTE(SUBSTITUTE(_xlpm.Major,"Indstrl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337" spans="1:13" x14ac:dyDescent="0.75">
      <c r="A1337" s="8">
        <v>81612839</v>
      </c>
      <c r="B1337" s="9" t="s">
        <v>187</v>
      </c>
      <c r="C1337" s="9" t="s">
        <v>1678</v>
      </c>
      <c r="D1337" s="9" t="s">
        <v>2823</v>
      </c>
      <c r="E1337" s="9" t="s">
        <v>14</v>
      </c>
      <c r="F1337" s="10">
        <v>46072.402083333334</v>
      </c>
      <c r="G1337" s="10"/>
      <c r="H1337" s="9">
        <v>809132</v>
      </c>
      <c r="I1337" s="9" t="s">
        <v>809</v>
      </c>
      <c r="J1337" s="9" t="s">
        <v>126</v>
      </c>
      <c r="K1337" s="9">
        <v>0</v>
      </c>
      <c r="L1337" s="11" t="s">
        <v>2951</v>
      </c>
      <c r="M1337" s="9" t="str" cm="1">
        <f t="array" ref="M1337">_xlfn.LET(_xlpm.Major,I1337,_xlpm.CleanMajor,TRIM(SUBSTITUTE(SUBSTITUTE(SUBSTITUTE(SUBSTITUTE(SUBSTITUTE(SUBSTITUTE(_xlpm.Major,"Indstrl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338" spans="1:13" x14ac:dyDescent="0.75">
      <c r="A1338" s="12">
        <v>81613485</v>
      </c>
      <c r="B1338" s="13" t="s">
        <v>199</v>
      </c>
      <c r="C1338" s="13" t="s">
        <v>334</v>
      </c>
      <c r="D1338" s="13" t="s">
        <v>2824</v>
      </c>
      <c r="E1338" s="13" t="s">
        <v>14</v>
      </c>
      <c r="F1338" s="14">
        <v>46072.407638888886</v>
      </c>
      <c r="G1338" s="14"/>
      <c r="H1338" s="13"/>
      <c r="I1338" s="13" t="s">
        <v>2825</v>
      </c>
      <c r="J1338" s="13" t="s">
        <v>32</v>
      </c>
      <c r="K1338" s="13">
        <v>0</v>
      </c>
      <c r="L1338" s="15" t="s">
        <v>2951</v>
      </c>
      <c r="M1338" s="9" t="str" cm="1">
        <f t="array" ref="M1338">_xlfn.LET(_xlpm.Major,I1338,_xlpm.CleanMajor,TRIM(SUBSTITUTE(SUBSTITUTE(SUBSTITUTE(SUBSTITUTE(SUBSTITUTE(SUBSTITUTE(_xlpm.Major,"Indstrl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339" spans="1:13" hidden="1" x14ac:dyDescent="0.75">
      <c r="A1339" s="8">
        <v>81615284</v>
      </c>
      <c r="B1339" s="9" t="s">
        <v>187</v>
      </c>
      <c r="C1339" s="9" t="s">
        <v>2826</v>
      </c>
      <c r="D1339" s="9" t="s">
        <v>2827</v>
      </c>
      <c r="E1339" s="9" t="s">
        <v>14</v>
      </c>
      <c r="F1339" s="10">
        <v>46072.421527777777</v>
      </c>
      <c r="G1339" s="10">
        <v>46072.559027777781</v>
      </c>
      <c r="H1339" s="9">
        <v>760576</v>
      </c>
      <c r="I1339" s="9" t="s">
        <v>1506</v>
      </c>
      <c r="J1339" s="9" t="s">
        <v>32</v>
      </c>
      <c r="K1339" s="9">
        <v>0</v>
      </c>
      <c r="L1339" s="11" t="s">
        <v>2951</v>
      </c>
      <c r="M1339" s="9" t="str" cm="1">
        <f t="array" ref="M1339">_xlfn.LET(_xlpm.Major,I1339,_xlpm.CleanMajor,TRIM(SUBSTITUTE(SUBSTITUTE(SUBSTITUTE(SUBSTITUTE(SUBSTITUTE(SUBSTITUTE(_xlpm.Major,"Indstrl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340" spans="1:13" hidden="1" x14ac:dyDescent="0.75">
      <c r="A1340" s="12">
        <v>81616731</v>
      </c>
      <c r="B1340" s="13" t="s">
        <v>231</v>
      </c>
      <c r="C1340" s="13" t="s">
        <v>232</v>
      </c>
      <c r="D1340" s="13" t="s">
        <v>233</v>
      </c>
      <c r="E1340" s="13" t="s">
        <v>14</v>
      </c>
      <c r="F1340" s="14">
        <v>46072.43472222222</v>
      </c>
      <c r="G1340" s="14">
        <v>46072.563194444447</v>
      </c>
      <c r="H1340" s="13">
        <v>778186</v>
      </c>
      <c r="I1340" s="13" t="s">
        <v>15</v>
      </c>
      <c r="J1340" s="13" t="s">
        <v>32</v>
      </c>
      <c r="K1340" s="13">
        <v>0</v>
      </c>
      <c r="L1340" s="15" t="s">
        <v>2951</v>
      </c>
      <c r="M1340" s="9" t="str" cm="1">
        <f t="array" ref="M1340">_xlfn.LET(_xlpm.Major,I1340,_xlpm.CleanMajor,TRIM(SUBSTITUTE(SUBSTITUTE(SUBSTITUTE(SUBSTITUTE(SUBSTITUTE(SUBSTITUTE(_xlpm.Major,"Indstrl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341" spans="1:13" hidden="1" x14ac:dyDescent="0.75">
      <c r="A1341" s="8">
        <v>81617058</v>
      </c>
      <c r="B1341" s="9" t="s">
        <v>33</v>
      </c>
      <c r="C1341" s="9" t="s">
        <v>34</v>
      </c>
      <c r="D1341" s="9" t="s">
        <v>35</v>
      </c>
      <c r="E1341" s="9" t="s">
        <v>14</v>
      </c>
      <c r="F1341" s="10">
        <v>46072.436805555553</v>
      </c>
      <c r="G1341" s="10">
        <v>46072.57708333333</v>
      </c>
      <c r="H1341" s="9">
        <v>439249</v>
      </c>
      <c r="I1341" s="9" t="s">
        <v>15</v>
      </c>
      <c r="J1341" s="9" t="s">
        <v>32</v>
      </c>
      <c r="K1341" s="9">
        <v>0</v>
      </c>
      <c r="L1341" s="11" t="s">
        <v>2951</v>
      </c>
      <c r="M1341" s="9" t="str" cm="1">
        <f t="array" ref="M1341">_xlfn.LET(_xlpm.Major,I1341,_xlpm.CleanMajor,TRIM(SUBSTITUTE(SUBSTITUTE(SUBSTITUTE(SUBSTITUTE(SUBSTITUTE(SUBSTITUTE(_xlpm.Major,"Indstrl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342" spans="1:13" hidden="1" x14ac:dyDescent="0.75">
      <c r="A1342" s="12">
        <v>81617226</v>
      </c>
      <c r="B1342" s="13" t="s">
        <v>259</v>
      </c>
      <c r="C1342" s="13" t="s">
        <v>2828</v>
      </c>
      <c r="D1342" s="13" t="s">
        <v>2829</v>
      </c>
      <c r="E1342" s="13" t="s">
        <v>14</v>
      </c>
      <c r="F1342" s="14">
        <v>46072.438194444447</v>
      </c>
      <c r="G1342" s="14">
        <v>46072.549305555556</v>
      </c>
      <c r="H1342" s="13">
        <v>758029</v>
      </c>
      <c r="I1342" s="13" t="s">
        <v>1985</v>
      </c>
      <c r="J1342" s="13" t="s">
        <v>32</v>
      </c>
      <c r="K1342" s="13">
        <v>0</v>
      </c>
      <c r="L1342" s="15" t="s">
        <v>2951</v>
      </c>
      <c r="M1342" s="9" t="str" cm="1">
        <f t="array" ref="M1342">_xlfn.LET(_xlpm.Major,I1342,_xlpm.CleanMajor,TRIM(SUBSTITUTE(SUBSTITUTE(SUBSTITUTE(SUBSTITUTE(SUBSTITUTE(SUBSTITUTE(_xlpm.Major,"Indstrl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343" spans="1:13" hidden="1" x14ac:dyDescent="0.75">
      <c r="A1343" s="8">
        <v>81617745</v>
      </c>
      <c r="B1343" s="9" t="s">
        <v>1160</v>
      </c>
      <c r="C1343" s="9" t="s">
        <v>2830</v>
      </c>
      <c r="D1343" s="9" t="s">
        <v>2831</v>
      </c>
      <c r="E1343" s="9" t="s">
        <v>14</v>
      </c>
      <c r="F1343" s="10">
        <v>46072.441666666666</v>
      </c>
      <c r="G1343" s="10">
        <v>46072.543055555558</v>
      </c>
      <c r="H1343" s="9">
        <v>775257</v>
      </c>
      <c r="I1343" s="9" t="s">
        <v>2832</v>
      </c>
      <c r="J1343" s="9" t="s">
        <v>20</v>
      </c>
      <c r="K1343" s="9">
        <v>0</v>
      </c>
      <c r="L1343" s="11" t="s">
        <v>2951</v>
      </c>
      <c r="M1343" s="9" t="str" cm="1">
        <f t="array" ref="M1343">_xlfn.LET(_xlpm.Major,I1343,_xlpm.CleanMajor,TRIM(SUBSTITUTE(SUBSTITUTE(SUBSTITUTE(SUBSTITUTE(SUBSTITUTE(SUBSTITUTE(_xlpm.Major,"Indstrl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344" spans="1:13" hidden="1" x14ac:dyDescent="0.75">
      <c r="A1344" s="12">
        <v>81617999</v>
      </c>
      <c r="B1344" s="13" t="s">
        <v>199</v>
      </c>
      <c r="C1344" s="13" t="s">
        <v>334</v>
      </c>
      <c r="D1344" s="13" t="s">
        <v>335</v>
      </c>
      <c r="E1344" s="13" t="s">
        <v>14</v>
      </c>
      <c r="F1344" s="14">
        <v>46072.443749999999</v>
      </c>
      <c r="G1344" s="14">
        <v>46072.61041666667</v>
      </c>
      <c r="H1344" s="13">
        <v>754882</v>
      </c>
      <c r="I1344" s="13" t="s">
        <v>80</v>
      </c>
      <c r="J1344" s="13" t="s">
        <v>16</v>
      </c>
      <c r="K1344" s="13">
        <v>0</v>
      </c>
      <c r="L1344" s="15" t="s">
        <v>2951</v>
      </c>
      <c r="M1344" s="9" t="str" cm="1">
        <f t="array" ref="M1344">_xlfn.LET(_xlpm.Major,I1344,_xlpm.CleanMajor,TRIM(SUBSTITUTE(SUBSTITUTE(SUBSTITUTE(SUBSTITUTE(SUBSTITUTE(SUBSTITUTE(_xlpm.Major,"Indstrl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345" spans="1:13" hidden="1" x14ac:dyDescent="0.75">
      <c r="A1345" s="8">
        <v>81618178</v>
      </c>
      <c r="B1345" s="9" t="s">
        <v>17</v>
      </c>
      <c r="C1345" s="9" t="s">
        <v>18</v>
      </c>
      <c r="D1345" s="9" t="s">
        <v>19</v>
      </c>
      <c r="E1345" s="9" t="s">
        <v>14</v>
      </c>
      <c r="F1345" s="10">
        <v>46072.445833333331</v>
      </c>
      <c r="G1345" s="10">
        <v>46072.581944444442</v>
      </c>
      <c r="H1345" s="9">
        <v>771555</v>
      </c>
      <c r="I1345" s="9" t="s">
        <v>15</v>
      </c>
      <c r="J1345" s="9" t="s">
        <v>20</v>
      </c>
      <c r="K1345" s="9">
        <v>0</v>
      </c>
      <c r="L1345" s="11" t="s">
        <v>2951</v>
      </c>
      <c r="M1345" s="9" t="str" cm="1">
        <f t="array" ref="M1345">_xlfn.LET(_xlpm.Major,I1345,_xlpm.CleanMajor,TRIM(SUBSTITUTE(SUBSTITUTE(SUBSTITUTE(SUBSTITUTE(SUBSTITUTE(SUBSTITUTE(_xlpm.Major,"Indstrl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346" spans="1:13" hidden="1" x14ac:dyDescent="0.75">
      <c r="A1346" s="12">
        <v>81618861</v>
      </c>
      <c r="B1346" s="13" t="s">
        <v>642</v>
      </c>
      <c r="C1346" s="13" t="s">
        <v>2833</v>
      </c>
      <c r="D1346" s="13" t="s">
        <v>2834</v>
      </c>
      <c r="E1346" s="13" t="s">
        <v>14</v>
      </c>
      <c r="F1346" s="14">
        <v>46072.45208333333</v>
      </c>
      <c r="G1346" s="14">
        <v>46072.543749999997</v>
      </c>
      <c r="H1346" s="13">
        <v>672821</v>
      </c>
      <c r="I1346" s="13" t="s">
        <v>2835</v>
      </c>
      <c r="J1346" s="13" t="s">
        <v>16</v>
      </c>
      <c r="K1346" s="13">
        <v>0</v>
      </c>
      <c r="L1346" s="15" t="s">
        <v>2951</v>
      </c>
      <c r="M1346" s="9" t="str" cm="1">
        <f t="array" ref="M1346">_xlfn.LET(_xlpm.Major,I1346,_xlpm.CleanMajor,TRIM(SUBSTITUTE(SUBSTITUTE(SUBSTITUTE(SUBSTITUTE(SUBSTITUTE(SUBSTITUTE(_xlpm.Major,"Indstrl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Christian Ministries</v>
      </c>
    </row>
    <row r="1347" spans="1:13" hidden="1" x14ac:dyDescent="0.75">
      <c r="A1347" s="8">
        <v>81620038</v>
      </c>
      <c r="B1347" s="9" t="s">
        <v>74</v>
      </c>
      <c r="C1347" s="9" t="s">
        <v>602</v>
      </c>
      <c r="D1347" s="9" t="s">
        <v>603</v>
      </c>
      <c r="E1347" s="9" t="s">
        <v>14</v>
      </c>
      <c r="F1347" s="10">
        <v>46072.462500000001</v>
      </c>
      <c r="G1347" s="10">
        <v>46072.578472222223</v>
      </c>
      <c r="H1347" s="9">
        <v>796384</v>
      </c>
      <c r="I1347" s="9" t="s">
        <v>553</v>
      </c>
      <c r="J1347" s="9" t="s">
        <v>40</v>
      </c>
      <c r="K1347" s="9">
        <v>0</v>
      </c>
      <c r="L1347" s="11" t="s">
        <v>2951</v>
      </c>
      <c r="M1347" s="9" t="str" cm="1">
        <f t="array" ref="M1347">_xlfn.LET(_xlpm.Major,I1347,_xlpm.CleanMajor,TRIM(SUBSTITUTE(SUBSTITUTE(SUBSTITUTE(SUBSTITUTE(SUBSTITUTE(SUBSTITUTE(_xlpm.Major,"Indstrl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348" spans="1:13" hidden="1" x14ac:dyDescent="0.75">
      <c r="A1348" s="12">
        <v>81620807</v>
      </c>
      <c r="B1348" s="13" t="s">
        <v>2836</v>
      </c>
      <c r="C1348" s="13" t="s">
        <v>2837</v>
      </c>
      <c r="D1348" s="13" t="s">
        <v>2838</v>
      </c>
      <c r="E1348" s="13" t="s">
        <v>14</v>
      </c>
      <c r="F1348" s="14">
        <v>46072.470833333333</v>
      </c>
      <c r="G1348" s="14">
        <v>46072.543055555558</v>
      </c>
      <c r="H1348" s="13">
        <v>803209</v>
      </c>
      <c r="I1348" s="13" t="s">
        <v>163</v>
      </c>
      <c r="J1348" s="13" t="s">
        <v>20</v>
      </c>
      <c r="K1348" s="13">
        <v>0</v>
      </c>
      <c r="L1348" s="15" t="s">
        <v>2951</v>
      </c>
      <c r="M1348" s="9" t="str" cm="1">
        <f t="array" ref="M1348">_xlfn.LET(_xlpm.Major,I1348,_xlpm.CleanMajor,TRIM(SUBSTITUTE(SUBSTITUTE(SUBSTITUTE(SUBSTITUTE(SUBSTITUTE(SUBSTITUTE(_xlpm.Major,"Indstrl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349" spans="1:13" hidden="1" x14ac:dyDescent="0.75">
      <c r="A1349" s="8">
        <v>81621943</v>
      </c>
      <c r="B1349" s="9" t="s">
        <v>1200</v>
      </c>
      <c r="C1349" s="9" t="s">
        <v>2839</v>
      </c>
      <c r="D1349" s="9" t="s">
        <v>2840</v>
      </c>
      <c r="E1349" s="9" t="s">
        <v>14</v>
      </c>
      <c r="F1349" s="10">
        <v>46072.480555555558</v>
      </c>
      <c r="G1349" s="10">
        <v>46072.556944444441</v>
      </c>
      <c r="H1349" s="9">
        <v>770512</v>
      </c>
      <c r="I1349" s="9" t="s">
        <v>2494</v>
      </c>
      <c r="J1349" s="9" t="s">
        <v>20</v>
      </c>
      <c r="K1349" s="9">
        <v>0</v>
      </c>
      <c r="L1349" s="11" t="s">
        <v>2951</v>
      </c>
      <c r="M1349" s="9" t="str" cm="1">
        <f t="array" ref="M1349">_xlfn.LET(_xlpm.Major,I1349,_xlpm.CleanMajor,TRIM(SUBSTITUTE(SUBSTITUTE(SUBSTITUTE(SUBSTITUTE(SUBSTITUTE(SUBSTITUTE(_xlpm.Major,"Indstrl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350" spans="1:13" hidden="1" x14ac:dyDescent="0.75">
      <c r="A1350" s="12">
        <v>81622356</v>
      </c>
      <c r="B1350" s="13" t="s">
        <v>1589</v>
      </c>
      <c r="C1350" s="13" t="s">
        <v>1682</v>
      </c>
      <c r="D1350" s="13" t="s">
        <v>1683</v>
      </c>
      <c r="E1350" s="13" t="s">
        <v>14</v>
      </c>
      <c r="F1350" s="14">
        <v>46072.484027777777</v>
      </c>
      <c r="G1350" s="14">
        <v>46072.595833333333</v>
      </c>
      <c r="H1350" s="13">
        <v>775075</v>
      </c>
      <c r="I1350" s="13" t="s">
        <v>774</v>
      </c>
      <c r="J1350" s="13" t="s">
        <v>32</v>
      </c>
      <c r="K1350" s="13">
        <v>0</v>
      </c>
      <c r="L1350" s="15" t="s">
        <v>2951</v>
      </c>
      <c r="M1350" s="9" t="str" cm="1">
        <f t="array" ref="M1350">_xlfn.LET(_xlpm.Major,I1350,_xlpm.CleanMajor,TRIM(SUBSTITUTE(SUBSTITUTE(SUBSTITUTE(SUBSTITUTE(SUBSTITUTE(SUBSTITUTE(_xlpm.Major,"Indstrl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351" spans="1:13" hidden="1" x14ac:dyDescent="0.75">
      <c r="A1351" s="8">
        <v>81623052</v>
      </c>
      <c r="B1351" s="9" t="s">
        <v>2060</v>
      </c>
      <c r="C1351" s="9" t="s">
        <v>2061</v>
      </c>
      <c r="D1351" s="9" t="s">
        <v>2062</v>
      </c>
      <c r="E1351" s="9" t="s">
        <v>14</v>
      </c>
      <c r="F1351" s="10">
        <v>46072.491666666669</v>
      </c>
      <c r="G1351" s="10">
        <v>46072.542361111111</v>
      </c>
      <c r="H1351" s="9">
        <v>785682</v>
      </c>
      <c r="I1351" s="9" t="s">
        <v>206</v>
      </c>
      <c r="J1351" s="9" t="s">
        <v>20</v>
      </c>
      <c r="K1351" s="9">
        <v>0</v>
      </c>
      <c r="L1351" s="11" t="s">
        <v>2951</v>
      </c>
      <c r="M1351" s="9" t="str" cm="1">
        <f t="array" ref="M1351">_xlfn.LET(_xlpm.Major,I1351,_xlpm.CleanMajor,TRIM(SUBSTITUTE(SUBSTITUTE(SUBSTITUTE(SUBSTITUTE(SUBSTITUTE(SUBSTITUTE(_xlpm.Major,"Indstrl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352" spans="1:13" hidden="1" x14ac:dyDescent="0.75">
      <c r="A1352" s="12">
        <v>81624525</v>
      </c>
      <c r="B1352" s="13" t="s">
        <v>2841</v>
      </c>
      <c r="C1352" s="13" t="s">
        <v>2842</v>
      </c>
      <c r="D1352" s="13" t="s">
        <v>2843</v>
      </c>
      <c r="E1352" s="13" t="s">
        <v>14</v>
      </c>
      <c r="F1352" s="14">
        <v>46072.508333333331</v>
      </c>
      <c r="G1352" s="14">
        <v>46072.616666666669</v>
      </c>
      <c r="H1352" s="13">
        <v>804707</v>
      </c>
      <c r="I1352" s="13" t="s">
        <v>2494</v>
      </c>
      <c r="J1352" s="13" t="s">
        <v>32</v>
      </c>
      <c r="K1352" s="13">
        <v>0</v>
      </c>
      <c r="L1352" s="15" t="s">
        <v>2951</v>
      </c>
      <c r="M1352" s="9" t="str" cm="1">
        <f t="array" ref="M1352">_xlfn.LET(_xlpm.Major,I1352,_xlpm.CleanMajor,TRIM(SUBSTITUTE(SUBSTITUTE(SUBSTITUTE(SUBSTITUTE(SUBSTITUTE(SUBSTITUTE(_xlpm.Major,"Indstrl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353" spans="1:13" hidden="1" x14ac:dyDescent="0.75">
      <c r="A1353" s="8">
        <v>81624746</v>
      </c>
      <c r="B1353" s="9" t="s">
        <v>305</v>
      </c>
      <c r="C1353" s="9" t="s">
        <v>306</v>
      </c>
      <c r="D1353" s="9" t="s">
        <v>307</v>
      </c>
      <c r="E1353" s="9" t="s">
        <v>14</v>
      </c>
      <c r="F1353" s="10">
        <v>46072.511111111111</v>
      </c>
      <c r="G1353" s="10">
        <v>46072.62222222222</v>
      </c>
      <c r="H1353" s="9">
        <v>767549</v>
      </c>
      <c r="I1353" s="9" t="s">
        <v>15</v>
      </c>
      <c r="J1353" s="9" t="s">
        <v>32</v>
      </c>
      <c r="K1353" s="9">
        <v>0</v>
      </c>
      <c r="L1353" s="11" t="s">
        <v>2951</v>
      </c>
      <c r="M1353" s="9" t="str" cm="1">
        <f t="array" ref="M1353">_xlfn.LET(_xlpm.Major,I1353,_xlpm.CleanMajor,TRIM(SUBSTITUTE(SUBSTITUTE(SUBSTITUTE(SUBSTITUTE(SUBSTITUTE(SUBSTITUTE(_xlpm.Major,"Indstrl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354" spans="1:13" hidden="1" x14ac:dyDescent="0.75">
      <c r="A1354" s="12">
        <v>81624819</v>
      </c>
      <c r="B1354" s="13" t="s">
        <v>2844</v>
      </c>
      <c r="C1354" s="13" t="s">
        <v>2444</v>
      </c>
      <c r="D1354" s="13" t="s">
        <v>2845</v>
      </c>
      <c r="E1354" s="13" t="s">
        <v>14</v>
      </c>
      <c r="F1354" s="14">
        <v>46072.512499999997</v>
      </c>
      <c r="G1354" s="14">
        <v>46072.57916666667</v>
      </c>
      <c r="H1354" s="13">
        <v>763254</v>
      </c>
      <c r="I1354" s="13" t="s">
        <v>15</v>
      </c>
      <c r="J1354" s="13" t="s">
        <v>32</v>
      </c>
      <c r="K1354" s="13">
        <v>0</v>
      </c>
      <c r="L1354" s="15" t="s">
        <v>2951</v>
      </c>
      <c r="M1354" s="9" t="str" cm="1">
        <f t="array" ref="M1354">_xlfn.LET(_xlpm.Major,I1354,_xlpm.CleanMajor,TRIM(SUBSTITUTE(SUBSTITUTE(SUBSTITUTE(SUBSTITUTE(SUBSTITUTE(SUBSTITUTE(_xlpm.Major,"Indstrl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355" spans="1:13" hidden="1" x14ac:dyDescent="0.75">
      <c r="A1355" s="8">
        <v>81625138</v>
      </c>
      <c r="B1355" s="9" t="s">
        <v>810</v>
      </c>
      <c r="C1355" s="9" t="s">
        <v>868</v>
      </c>
      <c r="D1355" s="9" t="s">
        <v>1263</v>
      </c>
      <c r="E1355" s="9" t="s">
        <v>14</v>
      </c>
      <c r="F1355" s="10">
        <v>46072.515972222223</v>
      </c>
      <c r="G1355" s="10">
        <v>46072.554861111108</v>
      </c>
      <c r="H1355" s="9">
        <v>754897</v>
      </c>
      <c r="I1355" s="9" t="s">
        <v>774</v>
      </c>
      <c r="J1355" s="9" t="s">
        <v>32</v>
      </c>
      <c r="K1355" s="9">
        <v>0</v>
      </c>
      <c r="L1355" s="11" t="s">
        <v>2951</v>
      </c>
      <c r="M1355" s="9" t="str" cm="1">
        <f t="array" ref="M1355">_xlfn.LET(_xlpm.Major,I1355,_xlpm.CleanMajor,TRIM(SUBSTITUTE(SUBSTITUTE(SUBSTITUTE(SUBSTITUTE(SUBSTITUTE(SUBSTITUTE(_xlpm.Major,"Indstrl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356" spans="1:13" hidden="1" x14ac:dyDescent="0.75">
      <c r="A1356" s="12">
        <v>81625662</v>
      </c>
      <c r="B1356" s="13" t="s">
        <v>449</v>
      </c>
      <c r="C1356" s="13" t="s">
        <v>1196</v>
      </c>
      <c r="D1356" s="13" t="s">
        <v>2846</v>
      </c>
      <c r="E1356" s="13" t="s">
        <v>14</v>
      </c>
      <c r="F1356" s="14">
        <v>46072.522222222222</v>
      </c>
      <c r="G1356" s="14">
        <v>46072.581944444442</v>
      </c>
      <c r="H1356" s="13">
        <v>765257</v>
      </c>
      <c r="I1356" s="13" t="s">
        <v>206</v>
      </c>
      <c r="J1356" s="13" t="s">
        <v>32</v>
      </c>
      <c r="K1356" s="13">
        <v>0</v>
      </c>
      <c r="L1356" s="15" t="s">
        <v>2951</v>
      </c>
      <c r="M1356" s="9" t="str" cm="1">
        <f t="array" ref="M1356">_xlfn.LET(_xlpm.Major,I1356,_xlpm.CleanMajor,TRIM(SUBSTITUTE(SUBSTITUTE(SUBSTITUTE(SUBSTITUTE(SUBSTITUTE(SUBSTITUTE(_xlpm.Major,"Indstrl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357" spans="1:13" hidden="1" x14ac:dyDescent="0.75">
      <c r="A1357" s="8">
        <v>81626107</v>
      </c>
      <c r="B1357" s="9" t="s">
        <v>161</v>
      </c>
      <c r="C1357" s="9" t="s">
        <v>889</v>
      </c>
      <c r="D1357" s="9" t="s">
        <v>890</v>
      </c>
      <c r="E1357" s="9" t="s">
        <v>14</v>
      </c>
      <c r="F1357" s="10">
        <v>46072.527083333334</v>
      </c>
      <c r="G1357" s="10">
        <v>46072.561805555553</v>
      </c>
      <c r="H1357" s="9">
        <v>771844</v>
      </c>
      <c r="I1357" s="9" t="s">
        <v>566</v>
      </c>
      <c r="J1357" s="9" t="s">
        <v>32</v>
      </c>
      <c r="K1357" s="9">
        <v>0</v>
      </c>
      <c r="L1357" s="11" t="s">
        <v>2951</v>
      </c>
      <c r="M1357" s="9" t="str" cm="1">
        <f t="array" ref="M1357">_xlfn.LET(_xlpm.Major,I1357,_xlpm.CleanMajor,TRIM(SUBSTITUTE(SUBSTITUTE(SUBSTITUTE(SUBSTITUTE(SUBSTITUTE(SUBSTITUTE(_xlpm.Major,"Indstrl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358" spans="1:13" hidden="1" x14ac:dyDescent="0.75">
      <c r="A1358" s="12">
        <v>81626319</v>
      </c>
      <c r="B1358" s="13" t="s">
        <v>919</v>
      </c>
      <c r="C1358" s="13" t="s">
        <v>52</v>
      </c>
      <c r="D1358" s="13" t="s">
        <v>1092</v>
      </c>
      <c r="E1358" s="13" t="s">
        <v>14</v>
      </c>
      <c r="F1358" s="14">
        <v>46072.529861111114</v>
      </c>
      <c r="G1358" s="14">
        <v>46072.540277777778</v>
      </c>
      <c r="H1358" s="13">
        <v>788696</v>
      </c>
      <c r="I1358" s="13" t="s">
        <v>774</v>
      </c>
      <c r="J1358" s="13" t="s">
        <v>50</v>
      </c>
      <c r="K1358" s="13">
        <v>0</v>
      </c>
      <c r="L1358" s="15" t="s">
        <v>2951</v>
      </c>
      <c r="M1358" s="9" t="str" cm="1">
        <f t="array" ref="M1358">_xlfn.LET(_xlpm.Major,I1358,_xlpm.CleanMajor,TRIM(SUBSTITUTE(SUBSTITUTE(SUBSTITUTE(SUBSTITUTE(SUBSTITUTE(SUBSTITUTE(_xlpm.Major,"Indstrl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359" spans="1:13" hidden="1" x14ac:dyDescent="0.75">
      <c r="A1359" s="8">
        <v>81626628</v>
      </c>
      <c r="B1359" s="9" t="s">
        <v>2847</v>
      </c>
      <c r="C1359" s="9" t="s">
        <v>1339</v>
      </c>
      <c r="D1359" s="9" t="s">
        <v>2848</v>
      </c>
      <c r="E1359" s="9" t="s">
        <v>14</v>
      </c>
      <c r="F1359" s="10">
        <v>46072.53402777778</v>
      </c>
      <c r="G1359" s="10">
        <v>46072.554166666669</v>
      </c>
      <c r="H1359" s="9">
        <v>736590</v>
      </c>
      <c r="I1359" s="9" t="s">
        <v>1167</v>
      </c>
      <c r="J1359" s="9" t="s">
        <v>32</v>
      </c>
      <c r="K1359" s="9">
        <v>0</v>
      </c>
      <c r="L1359" s="11" t="s">
        <v>2951</v>
      </c>
      <c r="M1359" s="9" t="str" cm="1">
        <f t="array" ref="M1359">_xlfn.LET(_xlpm.Major,I1359,_xlpm.CleanMajor,TRIM(SUBSTITUTE(SUBSTITUTE(SUBSTITUTE(SUBSTITUTE(SUBSTITUTE(SUBSTITUTE(_xlpm.Major,"Indstrl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360" spans="1:13" hidden="1" x14ac:dyDescent="0.75">
      <c r="A1360" s="12">
        <v>81626914</v>
      </c>
      <c r="B1360" s="13" t="s">
        <v>1285</v>
      </c>
      <c r="C1360" s="13" t="s">
        <v>1286</v>
      </c>
      <c r="D1360" s="13" t="s">
        <v>1287</v>
      </c>
      <c r="E1360" s="13" t="s">
        <v>14</v>
      </c>
      <c r="F1360" s="14"/>
      <c r="G1360" s="14">
        <v>46072.537499999999</v>
      </c>
      <c r="H1360" s="13">
        <v>752763</v>
      </c>
      <c r="I1360" s="13" t="s">
        <v>809</v>
      </c>
      <c r="J1360" s="13" t="s">
        <v>32</v>
      </c>
      <c r="K1360" s="13">
        <v>0</v>
      </c>
      <c r="L1360" s="15" t="s">
        <v>2951</v>
      </c>
      <c r="M1360" s="9" t="str" cm="1">
        <f t="array" ref="M1360">_xlfn.LET(_xlpm.Major,I1360,_xlpm.CleanMajor,TRIM(SUBSTITUTE(SUBSTITUTE(SUBSTITUTE(SUBSTITUTE(SUBSTITUTE(SUBSTITUTE(_xlpm.Major,"Indstrl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361" spans="1:13" hidden="1" x14ac:dyDescent="0.75">
      <c r="A1361" s="8">
        <v>81627150</v>
      </c>
      <c r="B1361" s="9" t="s">
        <v>37</v>
      </c>
      <c r="C1361" s="9" t="s">
        <v>2849</v>
      </c>
      <c r="D1361" s="9" t="s">
        <v>2850</v>
      </c>
      <c r="E1361" s="9" t="s">
        <v>14</v>
      </c>
      <c r="F1361" s="10"/>
      <c r="G1361" s="10">
        <v>46072.539583333331</v>
      </c>
      <c r="H1361" s="9">
        <v>768534</v>
      </c>
      <c r="I1361" s="9" t="s">
        <v>163</v>
      </c>
      <c r="J1361" s="9" t="s">
        <v>32</v>
      </c>
      <c r="K1361" s="9">
        <v>0</v>
      </c>
      <c r="L1361" s="11" t="s">
        <v>2951</v>
      </c>
      <c r="M1361" s="9" t="str" cm="1">
        <f t="array" ref="M1361">_xlfn.LET(_xlpm.Major,I1361,_xlpm.CleanMajor,TRIM(SUBSTITUTE(SUBSTITUTE(SUBSTITUTE(SUBSTITUTE(SUBSTITUTE(SUBSTITUTE(_xlpm.Major,"Indstrl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362" spans="1:13" hidden="1" x14ac:dyDescent="0.75">
      <c r="A1362" s="12">
        <v>81627181</v>
      </c>
      <c r="B1362" s="13" t="s">
        <v>358</v>
      </c>
      <c r="C1362" s="13" t="s">
        <v>880</v>
      </c>
      <c r="D1362" s="13" t="s">
        <v>2851</v>
      </c>
      <c r="E1362" s="13" t="s">
        <v>14</v>
      </c>
      <c r="F1362" s="14"/>
      <c r="G1362" s="14">
        <v>46072.540277777778</v>
      </c>
      <c r="H1362" s="13">
        <v>814866</v>
      </c>
      <c r="I1362" s="13" t="s">
        <v>774</v>
      </c>
      <c r="J1362" s="13" t="s">
        <v>50</v>
      </c>
      <c r="K1362" s="13">
        <v>0</v>
      </c>
      <c r="L1362" s="15" t="s">
        <v>2951</v>
      </c>
      <c r="M1362" s="9" t="str" cm="1">
        <f t="array" ref="M1362">_xlfn.LET(_xlpm.Major,I1362,_xlpm.CleanMajor,TRIM(SUBSTITUTE(SUBSTITUTE(SUBSTITUTE(SUBSTITUTE(SUBSTITUTE(SUBSTITUTE(_xlpm.Major,"Indstrl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363" spans="1:13" hidden="1" x14ac:dyDescent="0.75">
      <c r="A1363" s="8">
        <v>81627205</v>
      </c>
      <c r="B1363" s="9" t="s">
        <v>2852</v>
      </c>
      <c r="C1363" s="9" t="s">
        <v>2853</v>
      </c>
      <c r="D1363" s="9" t="s">
        <v>2854</v>
      </c>
      <c r="E1363" s="9" t="s">
        <v>14</v>
      </c>
      <c r="F1363" s="10"/>
      <c r="G1363" s="10">
        <v>46072.540277777778</v>
      </c>
      <c r="H1363" s="9">
        <v>772203</v>
      </c>
      <c r="I1363" s="9" t="s">
        <v>54</v>
      </c>
      <c r="J1363" s="9" t="s">
        <v>32</v>
      </c>
      <c r="K1363" s="9">
        <v>0</v>
      </c>
      <c r="L1363" s="11" t="s">
        <v>2951</v>
      </c>
      <c r="M1363" s="9" t="str" cm="1">
        <f t="array" ref="M1363">_xlfn.LET(_xlpm.Major,I1363,_xlpm.CleanMajor,TRIM(SUBSTITUTE(SUBSTITUTE(SUBSTITUTE(SUBSTITUTE(SUBSTITUTE(SUBSTITUTE(_xlpm.Major,"Indstrl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364" spans="1:13" hidden="1" x14ac:dyDescent="0.75">
      <c r="A1364" s="12">
        <v>81627242</v>
      </c>
      <c r="B1364" s="13" t="s">
        <v>2855</v>
      </c>
      <c r="C1364" s="13" t="s">
        <v>2856</v>
      </c>
      <c r="D1364" s="13" t="s">
        <v>2857</v>
      </c>
      <c r="E1364" s="13" t="s">
        <v>14</v>
      </c>
      <c r="F1364" s="14"/>
      <c r="G1364" s="14">
        <v>46072.540972222225</v>
      </c>
      <c r="H1364" s="13">
        <v>768444</v>
      </c>
      <c r="I1364" s="13" t="s">
        <v>15</v>
      </c>
      <c r="J1364" s="13" t="s">
        <v>20</v>
      </c>
      <c r="K1364" s="13">
        <v>0</v>
      </c>
      <c r="L1364" s="15" t="s">
        <v>2951</v>
      </c>
      <c r="M1364" s="9" t="str" cm="1">
        <f t="array" ref="M1364">_xlfn.LET(_xlpm.Major,I1364,_xlpm.CleanMajor,TRIM(SUBSTITUTE(SUBSTITUTE(SUBSTITUTE(SUBSTITUTE(SUBSTITUTE(SUBSTITUTE(_xlpm.Major,"Indstrl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365" spans="1:13" hidden="1" x14ac:dyDescent="0.75">
      <c r="A1365" s="8">
        <v>81627408</v>
      </c>
      <c r="B1365" s="9" t="s">
        <v>37</v>
      </c>
      <c r="C1365" s="9" t="s">
        <v>219</v>
      </c>
      <c r="D1365" s="9" t="s">
        <v>2858</v>
      </c>
      <c r="E1365" s="9" t="s">
        <v>14</v>
      </c>
      <c r="F1365" s="10"/>
      <c r="G1365" s="10">
        <v>46072.542361111111</v>
      </c>
      <c r="H1365" s="9">
        <v>651341</v>
      </c>
      <c r="I1365" s="9" t="s">
        <v>1506</v>
      </c>
      <c r="J1365" s="9" t="s">
        <v>32</v>
      </c>
      <c r="K1365" s="9">
        <v>0</v>
      </c>
      <c r="L1365" s="11" t="s">
        <v>2951</v>
      </c>
      <c r="M1365" s="9" t="str" cm="1">
        <f t="array" ref="M1365">_xlfn.LET(_xlpm.Major,I1365,_xlpm.CleanMajor,TRIM(SUBSTITUTE(SUBSTITUTE(SUBSTITUTE(SUBSTITUTE(SUBSTITUTE(SUBSTITUTE(_xlpm.Major,"Indstrl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366" spans="1:13" hidden="1" x14ac:dyDescent="0.75">
      <c r="A1366" s="12">
        <v>81627462</v>
      </c>
      <c r="B1366" s="13" t="s">
        <v>2859</v>
      </c>
      <c r="C1366" s="13" t="s">
        <v>2860</v>
      </c>
      <c r="D1366" s="13" t="s">
        <v>2861</v>
      </c>
      <c r="E1366" s="13" t="s">
        <v>14</v>
      </c>
      <c r="F1366" s="14"/>
      <c r="G1366" s="14">
        <v>46072.543055555558</v>
      </c>
      <c r="H1366" s="13">
        <v>759312</v>
      </c>
      <c r="I1366" s="13" t="s">
        <v>2832</v>
      </c>
      <c r="J1366" s="13" t="s">
        <v>32</v>
      </c>
      <c r="K1366" s="13">
        <v>0</v>
      </c>
      <c r="L1366" s="15" t="s">
        <v>2951</v>
      </c>
      <c r="M1366" s="9" t="str" cm="1">
        <f t="array" ref="M1366">_xlfn.LET(_xlpm.Major,I1366,_xlpm.CleanMajor,TRIM(SUBSTITUTE(SUBSTITUTE(SUBSTITUTE(SUBSTITUTE(SUBSTITUTE(SUBSTITUTE(_xlpm.Major,"Indstrl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367" spans="1:13" hidden="1" x14ac:dyDescent="0.75">
      <c r="A1367" s="8">
        <v>81627539</v>
      </c>
      <c r="B1367" s="9" t="s">
        <v>2862</v>
      </c>
      <c r="C1367" s="9" t="s">
        <v>2863</v>
      </c>
      <c r="D1367" s="9" t="s">
        <v>2864</v>
      </c>
      <c r="E1367" s="9" t="s">
        <v>14</v>
      </c>
      <c r="F1367" s="10"/>
      <c r="G1367" s="10">
        <v>46072.544444444444</v>
      </c>
      <c r="H1367" s="9">
        <v>678067</v>
      </c>
      <c r="I1367" s="9" t="s">
        <v>1506</v>
      </c>
      <c r="J1367" s="9" t="s">
        <v>32</v>
      </c>
      <c r="K1367" s="9">
        <v>0</v>
      </c>
      <c r="L1367" s="11" t="s">
        <v>2951</v>
      </c>
      <c r="M1367" s="9" t="str" cm="1">
        <f t="array" ref="M1367">_xlfn.LET(_xlpm.Major,I1367,_xlpm.CleanMajor,TRIM(SUBSTITUTE(SUBSTITUTE(SUBSTITUTE(SUBSTITUTE(SUBSTITUTE(SUBSTITUTE(_xlpm.Major,"Indstrl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368" spans="1:13" hidden="1" x14ac:dyDescent="0.75">
      <c r="A1368" s="12">
        <v>81627570</v>
      </c>
      <c r="B1368" s="13" t="s">
        <v>970</v>
      </c>
      <c r="C1368" s="13" t="s">
        <v>1501</v>
      </c>
      <c r="D1368" s="13" t="s">
        <v>1502</v>
      </c>
      <c r="E1368" s="13" t="s">
        <v>14</v>
      </c>
      <c r="F1368" s="14"/>
      <c r="G1368" s="14">
        <v>46072.545138888891</v>
      </c>
      <c r="H1368" s="13">
        <v>786445</v>
      </c>
      <c r="I1368" s="13" t="s">
        <v>206</v>
      </c>
      <c r="J1368" s="13" t="s">
        <v>20</v>
      </c>
      <c r="K1368" s="13">
        <v>0</v>
      </c>
      <c r="L1368" s="15" t="s">
        <v>2951</v>
      </c>
      <c r="M1368" s="9" t="str" cm="1">
        <f t="array" ref="M1368">_xlfn.LET(_xlpm.Major,I1368,_xlpm.CleanMajor,TRIM(SUBSTITUTE(SUBSTITUTE(SUBSTITUTE(SUBSTITUTE(SUBSTITUTE(SUBSTITUTE(_xlpm.Major,"Indstrl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369" spans="1:13" hidden="1" x14ac:dyDescent="0.75">
      <c r="A1369" s="8">
        <v>81627609</v>
      </c>
      <c r="B1369" s="9" t="s">
        <v>2865</v>
      </c>
      <c r="C1369" s="9" t="s">
        <v>2866</v>
      </c>
      <c r="D1369" s="9" t="s">
        <v>2867</v>
      </c>
      <c r="E1369" s="9" t="s">
        <v>14</v>
      </c>
      <c r="F1369" s="10"/>
      <c r="G1369" s="10">
        <v>46072.545138888891</v>
      </c>
      <c r="H1369" s="9">
        <v>757417</v>
      </c>
      <c r="I1369" s="9" t="s">
        <v>1506</v>
      </c>
      <c r="J1369" s="9" t="s">
        <v>32</v>
      </c>
      <c r="K1369" s="9">
        <v>0</v>
      </c>
      <c r="L1369" s="11" t="s">
        <v>2951</v>
      </c>
      <c r="M1369" s="9" t="str" cm="1">
        <f t="array" ref="M1369">_xlfn.LET(_xlpm.Major,I1369,_xlpm.CleanMajor,TRIM(SUBSTITUTE(SUBSTITUTE(SUBSTITUTE(SUBSTITUTE(SUBSTITUTE(SUBSTITUTE(_xlpm.Major,"Indstrl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370" spans="1:13" hidden="1" x14ac:dyDescent="0.75">
      <c r="A1370" s="12">
        <v>81627618</v>
      </c>
      <c r="B1370" s="13" t="s">
        <v>986</v>
      </c>
      <c r="C1370" s="13" t="s">
        <v>2868</v>
      </c>
      <c r="D1370" s="13" t="s">
        <v>2869</v>
      </c>
      <c r="E1370" s="13" t="s">
        <v>14</v>
      </c>
      <c r="F1370" s="14"/>
      <c r="G1370" s="14">
        <v>46072.54583333333</v>
      </c>
      <c r="H1370" s="13">
        <v>768615</v>
      </c>
      <c r="I1370" s="13" t="s">
        <v>1506</v>
      </c>
      <c r="J1370" s="13" t="s">
        <v>32</v>
      </c>
      <c r="K1370" s="13">
        <v>0</v>
      </c>
      <c r="L1370" s="15" t="s">
        <v>2951</v>
      </c>
      <c r="M1370" s="9" t="str" cm="1">
        <f t="array" ref="M1370">_xlfn.LET(_xlpm.Major,I1370,_xlpm.CleanMajor,TRIM(SUBSTITUTE(SUBSTITUTE(SUBSTITUTE(SUBSTITUTE(SUBSTITUTE(SUBSTITUTE(_xlpm.Major,"Indstrl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371" spans="1:13" hidden="1" x14ac:dyDescent="0.75">
      <c r="A1371" s="8">
        <v>81627626</v>
      </c>
      <c r="B1371" s="9" t="s">
        <v>2870</v>
      </c>
      <c r="C1371" s="9" t="s">
        <v>2871</v>
      </c>
      <c r="D1371" s="9" t="s">
        <v>2872</v>
      </c>
      <c r="E1371" s="9" t="s">
        <v>14</v>
      </c>
      <c r="F1371" s="10"/>
      <c r="G1371" s="10">
        <v>46072.54583333333</v>
      </c>
      <c r="H1371" s="9">
        <v>574559</v>
      </c>
      <c r="I1371" s="9" t="s">
        <v>774</v>
      </c>
      <c r="J1371" s="9" t="s">
        <v>16</v>
      </c>
      <c r="K1371" s="9">
        <v>0</v>
      </c>
      <c r="L1371" s="11" t="s">
        <v>2951</v>
      </c>
      <c r="M1371" s="9" t="str" cm="1">
        <f t="array" ref="M1371">_xlfn.LET(_xlpm.Major,I1371,_xlpm.CleanMajor,TRIM(SUBSTITUTE(SUBSTITUTE(SUBSTITUTE(SUBSTITUTE(SUBSTITUTE(SUBSTITUTE(_xlpm.Major,"Indstrl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372" spans="1:13" hidden="1" x14ac:dyDescent="0.75">
      <c r="A1372" s="12">
        <v>81627645</v>
      </c>
      <c r="B1372" s="13" t="s">
        <v>67</v>
      </c>
      <c r="C1372" s="13" t="s">
        <v>59</v>
      </c>
      <c r="D1372" s="13" t="s">
        <v>1603</v>
      </c>
      <c r="E1372" s="13" t="s">
        <v>14</v>
      </c>
      <c r="F1372" s="14"/>
      <c r="G1372" s="14">
        <v>46072.54583333333</v>
      </c>
      <c r="H1372" s="13">
        <v>794141</v>
      </c>
      <c r="I1372" s="13" t="s">
        <v>206</v>
      </c>
      <c r="J1372" s="13" t="s">
        <v>50</v>
      </c>
      <c r="K1372" s="13">
        <v>0</v>
      </c>
      <c r="L1372" s="15" t="s">
        <v>2951</v>
      </c>
      <c r="M1372" s="9" t="str" cm="1">
        <f t="array" ref="M1372">_xlfn.LET(_xlpm.Major,I1372,_xlpm.CleanMajor,TRIM(SUBSTITUTE(SUBSTITUTE(SUBSTITUTE(SUBSTITUTE(SUBSTITUTE(SUBSTITUTE(_xlpm.Major,"Indstrl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373" spans="1:13" hidden="1" x14ac:dyDescent="0.75">
      <c r="A1373" s="8">
        <v>81627648</v>
      </c>
      <c r="B1373" s="9" t="s">
        <v>21</v>
      </c>
      <c r="C1373" s="9" t="s">
        <v>498</v>
      </c>
      <c r="D1373" s="9" t="s">
        <v>499</v>
      </c>
      <c r="E1373" s="9" t="s">
        <v>14</v>
      </c>
      <c r="F1373" s="10"/>
      <c r="G1373" s="10">
        <v>46072.54583333333</v>
      </c>
      <c r="H1373" s="9">
        <v>760770</v>
      </c>
      <c r="I1373" s="9" t="s">
        <v>24</v>
      </c>
      <c r="J1373" s="9" t="s">
        <v>32</v>
      </c>
      <c r="K1373" s="9">
        <v>0</v>
      </c>
      <c r="L1373" s="11" t="s">
        <v>2951</v>
      </c>
      <c r="M1373" s="9" t="str" cm="1">
        <f t="array" ref="M1373">_xlfn.LET(_xlpm.Major,I1373,_xlpm.CleanMajor,TRIM(SUBSTITUTE(SUBSTITUTE(SUBSTITUTE(SUBSTITUTE(SUBSTITUTE(SUBSTITUTE(_xlpm.Major,"Indstrl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374" spans="1:13" hidden="1" x14ac:dyDescent="0.75">
      <c r="A1374" s="12">
        <v>81627665</v>
      </c>
      <c r="B1374" s="13" t="s">
        <v>696</v>
      </c>
      <c r="C1374" s="13" t="s">
        <v>2873</v>
      </c>
      <c r="D1374" s="13" t="s">
        <v>2874</v>
      </c>
      <c r="E1374" s="13" t="s">
        <v>14</v>
      </c>
      <c r="F1374" s="14"/>
      <c r="G1374" s="14">
        <v>46072.546527777777</v>
      </c>
      <c r="H1374" s="13">
        <v>757339</v>
      </c>
      <c r="I1374" s="13" t="s">
        <v>2875</v>
      </c>
      <c r="J1374" s="13" t="s">
        <v>32</v>
      </c>
      <c r="K1374" s="13">
        <v>0</v>
      </c>
      <c r="L1374" s="15" t="s">
        <v>2951</v>
      </c>
      <c r="M1374" s="9" t="str" cm="1">
        <f t="array" ref="M1374">_xlfn.LET(_xlpm.Major,I1374,_xlpm.CleanMajor,TRIM(SUBSTITUTE(SUBSTITUTE(SUBSTITUTE(SUBSTITUTE(SUBSTITUTE(SUBSTITUTE(_xlpm.Major,"Indstrl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375" spans="1:13" hidden="1" x14ac:dyDescent="0.75">
      <c r="A1375" s="8">
        <v>81627678</v>
      </c>
      <c r="B1375" s="9" t="s">
        <v>286</v>
      </c>
      <c r="C1375" s="9" t="s">
        <v>960</v>
      </c>
      <c r="D1375" s="9" t="s">
        <v>2876</v>
      </c>
      <c r="E1375" s="9" t="s">
        <v>14</v>
      </c>
      <c r="F1375" s="10"/>
      <c r="G1375" s="10">
        <v>46072.546527777777</v>
      </c>
      <c r="H1375" s="9">
        <v>757075</v>
      </c>
      <c r="I1375" s="9" t="s">
        <v>2877</v>
      </c>
      <c r="J1375" s="9" t="s">
        <v>32</v>
      </c>
      <c r="K1375" s="9">
        <v>0</v>
      </c>
      <c r="L1375" s="11" t="s">
        <v>2951</v>
      </c>
      <c r="M1375" s="9" t="str" cm="1">
        <f t="array" ref="M1375">_xlfn.LET(_xlpm.Major,I1375,_xlpm.CleanMajor,TRIM(SUBSTITUTE(SUBSTITUTE(SUBSTITUTE(SUBSTITUTE(SUBSTITUTE(SUBSTITUTE(_xlpm.Major,"Indstrl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376" spans="1:13" hidden="1" x14ac:dyDescent="0.75">
      <c r="A1376" s="12">
        <v>81627728</v>
      </c>
      <c r="B1376" s="13" t="s">
        <v>445</v>
      </c>
      <c r="C1376" s="13" t="s">
        <v>446</v>
      </c>
      <c r="D1376" s="13" t="s">
        <v>447</v>
      </c>
      <c r="E1376" s="13" t="s">
        <v>14</v>
      </c>
      <c r="F1376" s="14"/>
      <c r="G1376" s="14">
        <v>46072.547222222223</v>
      </c>
      <c r="H1376" s="13">
        <v>771352</v>
      </c>
      <c r="I1376" s="13" t="s">
        <v>448</v>
      </c>
      <c r="J1376" s="13" t="s">
        <v>20</v>
      </c>
      <c r="K1376" s="13">
        <v>0</v>
      </c>
      <c r="L1376" s="15" t="s">
        <v>2951</v>
      </c>
      <c r="M1376" s="9" t="str" cm="1">
        <f t="array" ref="M1376">_xlfn.LET(_xlpm.Major,I1376,_xlpm.CleanMajor,TRIM(SUBSTITUTE(SUBSTITUTE(SUBSTITUTE(SUBSTITUTE(SUBSTITUTE(SUBSTITUTE(_xlpm.Major,"Indstrl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377" spans="1:13" hidden="1" x14ac:dyDescent="0.75">
      <c r="A1377" s="8">
        <v>81627780</v>
      </c>
      <c r="B1377" s="9" t="s">
        <v>2878</v>
      </c>
      <c r="C1377" s="9" t="s">
        <v>2879</v>
      </c>
      <c r="D1377" s="9" t="s">
        <v>2880</v>
      </c>
      <c r="E1377" s="9" t="s">
        <v>14</v>
      </c>
      <c r="F1377" s="10"/>
      <c r="G1377" s="10">
        <v>46072.548611111109</v>
      </c>
      <c r="H1377" s="9">
        <v>796271</v>
      </c>
      <c r="I1377" s="9" t="s">
        <v>1985</v>
      </c>
      <c r="J1377" s="9" t="s">
        <v>32</v>
      </c>
      <c r="K1377" s="9">
        <v>0</v>
      </c>
      <c r="L1377" s="11" t="s">
        <v>2951</v>
      </c>
      <c r="M1377" s="9" t="str" cm="1">
        <f t="array" ref="M1377">_xlfn.LET(_xlpm.Major,I1377,_xlpm.CleanMajor,TRIM(SUBSTITUTE(SUBSTITUTE(SUBSTITUTE(SUBSTITUTE(SUBSTITUTE(SUBSTITUTE(_xlpm.Major,"Indstrl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378" spans="1:13" hidden="1" x14ac:dyDescent="0.75">
      <c r="A1378" s="12">
        <v>81627822</v>
      </c>
      <c r="B1378" s="13" t="s">
        <v>265</v>
      </c>
      <c r="C1378" s="13" t="s">
        <v>2881</v>
      </c>
      <c r="D1378" s="13" t="s">
        <v>2882</v>
      </c>
      <c r="E1378" s="13" t="s">
        <v>14</v>
      </c>
      <c r="F1378" s="14"/>
      <c r="G1378" s="14">
        <v>46072.549305555556</v>
      </c>
      <c r="H1378" s="13">
        <v>812050</v>
      </c>
      <c r="I1378" s="13" t="s">
        <v>774</v>
      </c>
      <c r="J1378" s="13" t="s">
        <v>32</v>
      </c>
      <c r="K1378" s="13">
        <v>0</v>
      </c>
      <c r="L1378" s="15" t="s">
        <v>2951</v>
      </c>
      <c r="M1378" s="9" t="str" cm="1">
        <f t="array" ref="M1378">_xlfn.LET(_xlpm.Major,I1378,_xlpm.CleanMajor,TRIM(SUBSTITUTE(SUBSTITUTE(SUBSTITUTE(SUBSTITUTE(SUBSTITUTE(SUBSTITUTE(_xlpm.Major,"Indstrl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379" spans="1:13" hidden="1" x14ac:dyDescent="0.75">
      <c r="A1379" s="8">
        <v>81627859</v>
      </c>
      <c r="B1379" s="9" t="s">
        <v>385</v>
      </c>
      <c r="C1379" s="9" t="s">
        <v>2883</v>
      </c>
      <c r="D1379" s="9" t="s">
        <v>2884</v>
      </c>
      <c r="E1379" s="9" t="s">
        <v>14</v>
      </c>
      <c r="F1379" s="10"/>
      <c r="G1379" s="10">
        <v>46072.549305555556</v>
      </c>
      <c r="H1379" s="9">
        <v>772812</v>
      </c>
      <c r="I1379" s="9" t="s">
        <v>2885</v>
      </c>
      <c r="J1379" s="9" t="s">
        <v>20</v>
      </c>
      <c r="K1379" s="9">
        <v>0</v>
      </c>
      <c r="L1379" s="11" t="s">
        <v>2951</v>
      </c>
      <c r="M1379" s="9" t="str" cm="1">
        <f t="array" ref="M1379">_xlfn.LET(_xlpm.Major,I1379,_xlpm.CleanMajor,TRIM(SUBSTITUTE(SUBSTITUTE(SUBSTITUTE(SUBSTITUTE(SUBSTITUTE(SUBSTITUTE(_xlpm.Major,"Indstrl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380" spans="1:13" hidden="1" x14ac:dyDescent="0.75">
      <c r="A1380" s="12">
        <v>81627874</v>
      </c>
      <c r="B1380" s="13" t="s">
        <v>351</v>
      </c>
      <c r="C1380" s="13" t="s">
        <v>352</v>
      </c>
      <c r="D1380" s="13" t="s">
        <v>353</v>
      </c>
      <c r="E1380" s="13" t="s">
        <v>14</v>
      </c>
      <c r="F1380" s="14"/>
      <c r="G1380" s="14">
        <v>46072.55</v>
      </c>
      <c r="H1380" s="13">
        <v>756071</v>
      </c>
      <c r="I1380" s="13" t="s">
        <v>354</v>
      </c>
      <c r="J1380" s="13" t="s">
        <v>32</v>
      </c>
      <c r="K1380" s="13">
        <v>0</v>
      </c>
      <c r="L1380" s="15" t="s">
        <v>2951</v>
      </c>
      <c r="M1380" s="9" t="str" cm="1">
        <f t="array" ref="M1380">_xlfn.LET(_xlpm.Major,I1380,_xlpm.CleanMajor,TRIM(SUBSTITUTE(SUBSTITUTE(SUBSTITUTE(SUBSTITUTE(SUBSTITUTE(SUBSTITUTE(_xlpm.Major,"Indstrl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381" spans="1:13" hidden="1" x14ac:dyDescent="0.75">
      <c r="A1381" s="8">
        <v>81627900</v>
      </c>
      <c r="B1381" s="9" t="s">
        <v>67</v>
      </c>
      <c r="C1381" s="9" t="s">
        <v>2886</v>
      </c>
      <c r="D1381" s="9" t="s">
        <v>2887</v>
      </c>
      <c r="E1381" s="9" t="s">
        <v>14</v>
      </c>
      <c r="F1381" s="10"/>
      <c r="G1381" s="10">
        <v>46072.55</v>
      </c>
      <c r="H1381" s="9">
        <v>652222</v>
      </c>
      <c r="I1381" s="9" t="s">
        <v>2888</v>
      </c>
      <c r="J1381" s="9" t="s">
        <v>16</v>
      </c>
      <c r="K1381" s="9">
        <v>0</v>
      </c>
      <c r="L1381" s="11" t="s">
        <v>2951</v>
      </c>
      <c r="M1381" s="9" t="str" cm="1">
        <f t="array" ref="M1381">_xlfn.LET(_xlpm.Major,I1381,_xlpm.CleanMajor,TRIM(SUBSTITUTE(SUBSTITUTE(SUBSTITUTE(SUBSTITUTE(SUBSTITUTE(SUBSTITUTE(_xlpm.Major,"Indstrl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Performing Arts</v>
      </c>
    </row>
    <row r="1382" spans="1:13" hidden="1" x14ac:dyDescent="0.75">
      <c r="A1382" s="12">
        <v>81628043</v>
      </c>
      <c r="B1382" s="13" t="s">
        <v>98</v>
      </c>
      <c r="C1382" s="13" t="s">
        <v>99</v>
      </c>
      <c r="D1382" s="13" t="s">
        <v>100</v>
      </c>
      <c r="E1382" s="13" t="s">
        <v>14</v>
      </c>
      <c r="F1382" s="14"/>
      <c r="G1382" s="14">
        <v>46072.552083333336</v>
      </c>
      <c r="H1382" s="13">
        <v>770590</v>
      </c>
      <c r="I1382" s="13" t="s">
        <v>24</v>
      </c>
      <c r="J1382" s="13" t="s">
        <v>20</v>
      </c>
      <c r="K1382" s="13">
        <v>0</v>
      </c>
      <c r="L1382" s="15" t="s">
        <v>2951</v>
      </c>
      <c r="M1382" s="9" t="str" cm="1">
        <f t="array" ref="M1382">_xlfn.LET(_xlpm.Major,I1382,_xlpm.CleanMajor,TRIM(SUBSTITUTE(SUBSTITUTE(SUBSTITUTE(SUBSTITUTE(SUBSTITUTE(SUBSTITUTE(_xlpm.Major,"Indstrl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383" spans="1:13" hidden="1" x14ac:dyDescent="0.75">
      <c r="A1383" s="8">
        <v>81628057</v>
      </c>
      <c r="B1383" s="9" t="s">
        <v>986</v>
      </c>
      <c r="C1383" s="9" t="s">
        <v>2889</v>
      </c>
      <c r="D1383" s="9" t="s">
        <v>2890</v>
      </c>
      <c r="E1383" s="9" t="s">
        <v>14</v>
      </c>
      <c r="F1383" s="10"/>
      <c r="G1383" s="10">
        <v>46072.552083333336</v>
      </c>
      <c r="H1383" s="9">
        <v>758901</v>
      </c>
      <c r="I1383" s="9" t="s">
        <v>1167</v>
      </c>
      <c r="J1383" s="9" t="s">
        <v>32</v>
      </c>
      <c r="K1383" s="9">
        <v>0</v>
      </c>
      <c r="L1383" s="11" t="s">
        <v>2951</v>
      </c>
      <c r="M1383" s="9" t="str" cm="1">
        <f t="array" ref="M1383">_xlfn.LET(_xlpm.Major,I1383,_xlpm.CleanMajor,TRIM(SUBSTITUTE(SUBSTITUTE(SUBSTITUTE(SUBSTITUTE(SUBSTITUTE(SUBSTITUTE(_xlpm.Major,"Indstrl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384" spans="1:13" hidden="1" x14ac:dyDescent="0.75">
      <c r="A1384" s="12">
        <v>81628128</v>
      </c>
      <c r="B1384" s="13" t="s">
        <v>342</v>
      </c>
      <c r="C1384" s="13" t="s">
        <v>343</v>
      </c>
      <c r="D1384" s="13" t="s">
        <v>344</v>
      </c>
      <c r="E1384" s="13" t="s">
        <v>14</v>
      </c>
      <c r="F1384" s="14"/>
      <c r="G1384" s="14">
        <v>46072.553472222222</v>
      </c>
      <c r="H1384" s="13">
        <v>762822</v>
      </c>
      <c r="I1384" s="13" t="s">
        <v>15</v>
      </c>
      <c r="J1384" s="13" t="s">
        <v>40</v>
      </c>
      <c r="K1384" s="13">
        <v>0</v>
      </c>
      <c r="L1384" s="15" t="s">
        <v>2951</v>
      </c>
      <c r="M1384" s="9" t="str" cm="1">
        <f t="array" ref="M1384">_xlfn.LET(_xlpm.Major,I1384,_xlpm.CleanMajor,TRIM(SUBSTITUTE(SUBSTITUTE(SUBSTITUTE(SUBSTITUTE(SUBSTITUTE(SUBSTITUTE(_xlpm.Major,"Indstrl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385" spans="1:13" hidden="1" x14ac:dyDescent="0.75">
      <c r="A1385" s="8">
        <v>81628141</v>
      </c>
      <c r="B1385" s="9" t="s">
        <v>1160</v>
      </c>
      <c r="C1385" s="9" t="s">
        <v>2891</v>
      </c>
      <c r="D1385" s="9" t="s">
        <v>2892</v>
      </c>
      <c r="E1385" s="9" t="s">
        <v>14</v>
      </c>
      <c r="F1385" s="10"/>
      <c r="G1385" s="10">
        <v>46072.553472222222</v>
      </c>
      <c r="H1385" s="9">
        <v>786058</v>
      </c>
      <c r="I1385" s="9" t="s">
        <v>2893</v>
      </c>
      <c r="J1385" s="9" t="s">
        <v>50</v>
      </c>
      <c r="K1385" s="9">
        <v>0</v>
      </c>
      <c r="L1385" s="11" t="s">
        <v>2951</v>
      </c>
      <c r="M1385" s="9" t="str" cm="1">
        <f t="array" ref="M1385">_xlfn.LET(_xlpm.Major,I1385,_xlpm.CleanMajor,TRIM(SUBSTITUTE(SUBSTITUTE(SUBSTITUTE(SUBSTITUTE(SUBSTITUTE(SUBSTITUTE(_xlpm.Major,"Indstrl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386" spans="1:13" hidden="1" x14ac:dyDescent="0.75">
      <c r="A1386" s="12">
        <v>81628199</v>
      </c>
      <c r="B1386" s="13" t="s">
        <v>1015</v>
      </c>
      <c r="C1386" s="13" t="s">
        <v>1113</v>
      </c>
      <c r="D1386" s="13" t="s">
        <v>2894</v>
      </c>
      <c r="E1386" s="13" t="s">
        <v>14</v>
      </c>
      <c r="F1386" s="14"/>
      <c r="G1386" s="14">
        <v>46072.554861111108</v>
      </c>
      <c r="H1386" s="13">
        <v>806021</v>
      </c>
      <c r="I1386" s="13" t="s">
        <v>80</v>
      </c>
      <c r="J1386" s="13" t="s">
        <v>126</v>
      </c>
      <c r="K1386" s="13">
        <v>0</v>
      </c>
      <c r="L1386" s="15" t="s">
        <v>2951</v>
      </c>
      <c r="M1386" s="9" t="str" cm="1">
        <f t="array" ref="M1386">_xlfn.LET(_xlpm.Major,I1386,_xlpm.CleanMajor,TRIM(SUBSTITUTE(SUBSTITUTE(SUBSTITUTE(SUBSTITUTE(SUBSTITUTE(SUBSTITUTE(_xlpm.Major,"Indstrl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387" spans="1:13" hidden="1" x14ac:dyDescent="0.75">
      <c r="A1387" s="8">
        <v>81628246</v>
      </c>
      <c r="B1387" s="9" t="s">
        <v>2294</v>
      </c>
      <c r="C1387" s="9" t="s">
        <v>75</v>
      </c>
      <c r="D1387" s="9" t="s">
        <v>2295</v>
      </c>
      <c r="E1387" s="9" t="s">
        <v>14</v>
      </c>
      <c r="F1387" s="10"/>
      <c r="G1387" s="10">
        <v>46072.555555555555</v>
      </c>
      <c r="H1387" s="9">
        <v>805057</v>
      </c>
      <c r="I1387" s="9" t="s">
        <v>471</v>
      </c>
      <c r="J1387" s="9" t="s">
        <v>126</v>
      </c>
      <c r="K1387" s="9">
        <v>0</v>
      </c>
      <c r="L1387" s="11" t="s">
        <v>2951</v>
      </c>
      <c r="M1387" s="9" t="str" cm="1">
        <f t="array" ref="M1387">_xlfn.LET(_xlpm.Major,I1387,_xlpm.CleanMajor,TRIM(SUBSTITUTE(SUBSTITUTE(SUBSTITUTE(SUBSTITUTE(SUBSTITUTE(SUBSTITUTE(_xlpm.Major,"Indstrl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388" spans="1:13" hidden="1" x14ac:dyDescent="0.75">
      <c r="A1388" s="12">
        <v>81628252</v>
      </c>
      <c r="B1388" s="13" t="s">
        <v>522</v>
      </c>
      <c r="C1388" s="13" t="s">
        <v>1680</v>
      </c>
      <c r="D1388" s="13" t="s">
        <v>1681</v>
      </c>
      <c r="E1388" s="13" t="s">
        <v>14</v>
      </c>
      <c r="F1388" s="14"/>
      <c r="G1388" s="14">
        <v>46072.555555555555</v>
      </c>
      <c r="H1388" s="13">
        <v>757140</v>
      </c>
      <c r="I1388" s="13" t="s">
        <v>774</v>
      </c>
      <c r="J1388" s="13" t="s">
        <v>32</v>
      </c>
      <c r="K1388" s="13">
        <v>0</v>
      </c>
      <c r="L1388" s="15" t="s">
        <v>2951</v>
      </c>
      <c r="M1388" s="9" t="str" cm="1">
        <f t="array" ref="M1388">_xlfn.LET(_xlpm.Major,I1388,_xlpm.CleanMajor,TRIM(SUBSTITUTE(SUBSTITUTE(SUBSTITUTE(SUBSTITUTE(SUBSTITUTE(SUBSTITUTE(_xlpm.Major,"Indstrl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389" spans="1:13" hidden="1" x14ac:dyDescent="0.75">
      <c r="A1389" s="8">
        <v>81628288</v>
      </c>
      <c r="B1389" s="9" t="s">
        <v>708</v>
      </c>
      <c r="C1389" s="9" t="s">
        <v>296</v>
      </c>
      <c r="D1389" s="9" t="s">
        <v>2895</v>
      </c>
      <c r="E1389" s="9" t="s">
        <v>14</v>
      </c>
      <c r="F1389" s="10"/>
      <c r="G1389" s="10">
        <v>46072.556250000001</v>
      </c>
      <c r="H1389" s="9">
        <v>811603</v>
      </c>
      <c r="I1389" s="9" t="s">
        <v>774</v>
      </c>
      <c r="J1389" s="9" t="s">
        <v>32</v>
      </c>
      <c r="K1389" s="9">
        <v>0</v>
      </c>
      <c r="L1389" s="11" t="s">
        <v>2951</v>
      </c>
      <c r="M1389" s="9" t="str" cm="1">
        <f t="array" ref="M1389">_xlfn.LET(_xlpm.Major,I1389,_xlpm.CleanMajor,TRIM(SUBSTITUTE(SUBSTITUTE(SUBSTITUTE(SUBSTITUTE(SUBSTITUTE(SUBSTITUTE(_xlpm.Major,"Indstrl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390" spans="1:13" hidden="1" x14ac:dyDescent="0.75">
      <c r="A1390" s="12">
        <v>81628348</v>
      </c>
      <c r="B1390" s="13" t="s">
        <v>107</v>
      </c>
      <c r="C1390" s="13" t="s">
        <v>459</v>
      </c>
      <c r="D1390" s="13" t="s">
        <v>460</v>
      </c>
      <c r="E1390" s="13" t="s">
        <v>14</v>
      </c>
      <c r="F1390" s="14"/>
      <c r="G1390" s="14">
        <v>46072.557638888888</v>
      </c>
      <c r="H1390" s="13">
        <v>757059</v>
      </c>
      <c r="I1390" s="13" t="s">
        <v>461</v>
      </c>
      <c r="J1390" s="13" t="s">
        <v>32</v>
      </c>
      <c r="K1390" s="13">
        <v>0</v>
      </c>
      <c r="L1390" s="15" t="s">
        <v>2951</v>
      </c>
      <c r="M1390" s="9" t="str" cm="1">
        <f t="array" ref="M1390">_xlfn.LET(_xlpm.Major,I1390,_xlpm.CleanMajor,TRIM(SUBSTITUTE(SUBSTITUTE(SUBSTITUTE(SUBSTITUTE(SUBSTITUTE(SUBSTITUTE(_xlpm.Major,"Indstrl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391" spans="1:13" hidden="1" x14ac:dyDescent="0.75">
      <c r="A1391" s="8">
        <v>81628398</v>
      </c>
      <c r="B1391" s="9" t="s">
        <v>400</v>
      </c>
      <c r="C1391" s="9" t="s">
        <v>401</v>
      </c>
      <c r="D1391" s="9" t="s">
        <v>402</v>
      </c>
      <c r="E1391" s="9" t="s">
        <v>14</v>
      </c>
      <c r="F1391" s="10"/>
      <c r="G1391" s="10">
        <v>46072.558333333334</v>
      </c>
      <c r="H1391" s="9">
        <v>772610</v>
      </c>
      <c r="I1391" s="9" t="s">
        <v>15</v>
      </c>
      <c r="J1391" s="9" t="s">
        <v>20</v>
      </c>
      <c r="K1391" s="9">
        <v>0</v>
      </c>
      <c r="L1391" s="11" t="s">
        <v>2951</v>
      </c>
      <c r="M1391" s="9" t="str" cm="1">
        <f t="array" ref="M1391">_xlfn.LET(_xlpm.Major,I1391,_xlpm.CleanMajor,TRIM(SUBSTITUTE(SUBSTITUTE(SUBSTITUTE(SUBSTITUTE(SUBSTITUTE(SUBSTITUTE(_xlpm.Major,"Indstrl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392" spans="1:13" hidden="1" x14ac:dyDescent="0.75">
      <c r="A1392" s="12">
        <v>81628450</v>
      </c>
      <c r="B1392" s="13" t="s">
        <v>116</v>
      </c>
      <c r="C1392" s="13" t="s">
        <v>2896</v>
      </c>
      <c r="D1392" s="13" t="s">
        <v>2897</v>
      </c>
      <c r="E1392" s="13" t="s">
        <v>14</v>
      </c>
      <c r="F1392" s="14"/>
      <c r="G1392" s="14">
        <v>46072.559027777781</v>
      </c>
      <c r="H1392" s="13">
        <v>789900</v>
      </c>
      <c r="I1392" s="13" t="s">
        <v>809</v>
      </c>
      <c r="J1392" s="13" t="s">
        <v>50</v>
      </c>
      <c r="K1392" s="13">
        <v>0</v>
      </c>
      <c r="L1392" s="15" t="s">
        <v>2951</v>
      </c>
      <c r="M1392" s="9" t="str" cm="1">
        <f t="array" ref="M1392">_xlfn.LET(_xlpm.Major,I1392,_xlpm.CleanMajor,TRIM(SUBSTITUTE(SUBSTITUTE(SUBSTITUTE(SUBSTITUTE(SUBSTITUTE(SUBSTITUTE(_xlpm.Major,"Indstrl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393" spans="1:13" hidden="1" x14ac:dyDescent="0.75">
      <c r="A1393" s="8">
        <v>81628458</v>
      </c>
      <c r="B1393" s="9" t="s">
        <v>1217</v>
      </c>
      <c r="C1393" s="9" t="s">
        <v>2898</v>
      </c>
      <c r="D1393" s="9" t="s">
        <v>2899</v>
      </c>
      <c r="E1393" s="9" t="s">
        <v>14</v>
      </c>
      <c r="F1393" s="10"/>
      <c r="G1393" s="10">
        <v>46072.559027777781</v>
      </c>
      <c r="H1393" s="9">
        <v>759258</v>
      </c>
      <c r="I1393" s="9" t="s">
        <v>1506</v>
      </c>
      <c r="J1393" s="9" t="s">
        <v>32</v>
      </c>
      <c r="K1393" s="9">
        <v>0</v>
      </c>
      <c r="L1393" s="11" t="s">
        <v>2951</v>
      </c>
      <c r="M1393" s="9" t="str" cm="1">
        <f t="array" ref="M1393">_xlfn.LET(_xlpm.Major,I1393,_xlpm.CleanMajor,TRIM(SUBSTITUTE(SUBSTITUTE(SUBSTITUTE(SUBSTITUTE(SUBSTITUTE(SUBSTITUTE(_xlpm.Major,"Indstrl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394" spans="1:13" hidden="1" x14ac:dyDescent="0.75">
      <c r="A1394" s="12">
        <v>81628478</v>
      </c>
      <c r="B1394" s="13" t="s">
        <v>462</v>
      </c>
      <c r="C1394" s="13" t="s">
        <v>2047</v>
      </c>
      <c r="D1394" s="13" t="s">
        <v>2048</v>
      </c>
      <c r="E1394" s="13" t="s">
        <v>14</v>
      </c>
      <c r="F1394" s="14"/>
      <c r="G1394" s="14">
        <v>46072.55972222222</v>
      </c>
      <c r="H1394" s="13">
        <v>759030</v>
      </c>
      <c r="I1394" s="13" t="s">
        <v>2049</v>
      </c>
      <c r="J1394" s="13" t="s">
        <v>32</v>
      </c>
      <c r="K1394" s="13">
        <v>0</v>
      </c>
      <c r="L1394" s="15" t="s">
        <v>2951</v>
      </c>
      <c r="M1394" s="9" t="str" cm="1">
        <f t="array" ref="M1394">_xlfn.LET(_xlpm.Major,I1394,_xlpm.CleanMajor,TRIM(SUBSTITUTE(SUBSTITUTE(SUBSTITUTE(SUBSTITUTE(SUBSTITUTE(SUBSTITUTE(_xlpm.Major,"Indstrl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395" spans="1:13" hidden="1" x14ac:dyDescent="0.75">
      <c r="A1395" s="8">
        <v>81628540</v>
      </c>
      <c r="B1395" s="9" t="s">
        <v>2284</v>
      </c>
      <c r="C1395" s="9" t="s">
        <v>507</v>
      </c>
      <c r="D1395" s="9" t="s">
        <v>2285</v>
      </c>
      <c r="E1395" s="9" t="s">
        <v>14</v>
      </c>
      <c r="F1395" s="10"/>
      <c r="G1395" s="10">
        <v>46072.560416666667</v>
      </c>
      <c r="H1395" s="9">
        <v>810644</v>
      </c>
      <c r="I1395" s="9" t="s">
        <v>774</v>
      </c>
      <c r="J1395" s="9" t="s">
        <v>20</v>
      </c>
      <c r="K1395" s="9">
        <v>0</v>
      </c>
      <c r="L1395" s="11" t="s">
        <v>2951</v>
      </c>
      <c r="M1395" s="9" t="str" cm="1">
        <f t="array" ref="M1395">_xlfn.LET(_xlpm.Major,I1395,_xlpm.CleanMajor,TRIM(SUBSTITUTE(SUBSTITUTE(SUBSTITUTE(SUBSTITUTE(SUBSTITUTE(SUBSTITUTE(_xlpm.Major,"Indstrl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396" spans="1:13" hidden="1" x14ac:dyDescent="0.75">
      <c r="A1396" s="12">
        <v>81628547</v>
      </c>
      <c r="B1396" s="13" t="s">
        <v>67</v>
      </c>
      <c r="C1396" s="13" t="s">
        <v>1309</v>
      </c>
      <c r="D1396" s="13" t="s">
        <v>1310</v>
      </c>
      <c r="E1396" s="13" t="s">
        <v>14</v>
      </c>
      <c r="F1396" s="14"/>
      <c r="G1396" s="14">
        <v>46072.561111111114</v>
      </c>
      <c r="H1396" s="13">
        <v>756552</v>
      </c>
      <c r="I1396" s="13" t="s">
        <v>774</v>
      </c>
      <c r="J1396" s="13" t="s">
        <v>32</v>
      </c>
      <c r="K1396" s="13">
        <v>0</v>
      </c>
      <c r="L1396" s="15" t="s">
        <v>2951</v>
      </c>
      <c r="M1396" s="9" t="str" cm="1">
        <f t="array" ref="M1396">_xlfn.LET(_xlpm.Major,I1396,_xlpm.CleanMajor,TRIM(SUBSTITUTE(SUBSTITUTE(SUBSTITUTE(SUBSTITUTE(SUBSTITUTE(SUBSTITUTE(_xlpm.Major,"Indstrl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397" spans="1:13" hidden="1" x14ac:dyDescent="0.75">
      <c r="A1397" s="8">
        <v>81628900</v>
      </c>
      <c r="B1397" s="9" t="s">
        <v>2077</v>
      </c>
      <c r="C1397" s="9" t="s">
        <v>2078</v>
      </c>
      <c r="D1397" s="9" t="s">
        <v>2079</v>
      </c>
      <c r="E1397" s="9" t="s">
        <v>14</v>
      </c>
      <c r="F1397" s="10"/>
      <c r="G1397" s="10">
        <v>46072.566666666666</v>
      </c>
      <c r="H1397" s="9">
        <v>712885</v>
      </c>
      <c r="I1397" s="9" t="s">
        <v>553</v>
      </c>
      <c r="J1397" s="9" t="s">
        <v>40</v>
      </c>
      <c r="K1397" s="9">
        <v>0</v>
      </c>
      <c r="L1397" s="11" t="s">
        <v>2951</v>
      </c>
      <c r="M1397" s="9" t="str" cm="1">
        <f t="array" ref="M1397">_xlfn.LET(_xlpm.Major,I1397,_xlpm.CleanMajor,TRIM(SUBSTITUTE(SUBSTITUTE(SUBSTITUTE(SUBSTITUTE(SUBSTITUTE(SUBSTITUTE(_xlpm.Major,"Indstrl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398" spans="1:13" hidden="1" x14ac:dyDescent="0.75">
      <c r="A1398" s="12">
        <v>81629023</v>
      </c>
      <c r="B1398" s="13" t="s">
        <v>2900</v>
      </c>
      <c r="C1398" s="13" t="s">
        <v>2901</v>
      </c>
      <c r="D1398" s="13" t="s">
        <v>2902</v>
      </c>
      <c r="E1398" s="13" t="s">
        <v>14</v>
      </c>
      <c r="F1398" s="14"/>
      <c r="G1398" s="14">
        <v>46072.569444444445</v>
      </c>
      <c r="H1398" s="13">
        <v>721208</v>
      </c>
      <c r="I1398" s="13" t="s">
        <v>553</v>
      </c>
      <c r="J1398" s="13" t="s">
        <v>40</v>
      </c>
      <c r="K1398" s="13">
        <v>0</v>
      </c>
      <c r="L1398" s="15" t="s">
        <v>2951</v>
      </c>
      <c r="M1398" s="9" t="str" cm="1">
        <f t="array" ref="M1398">_xlfn.LET(_xlpm.Major,I1398,_xlpm.CleanMajor,TRIM(SUBSTITUTE(SUBSTITUTE(SUBSTITUTE(SUBSTITUTE(SUBSTITUTE(SUBSTITUTE(_xlpm.Major,"Indstrl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399" spans="1:13" hidden="1" x14ac:dyDescent="0.75">
      <c r="A1399" s="8">
        <v>81629031</v>
      </c>
      <c r="B1399" s="9" t="s">
        <v>2903</v>
      </c>
      <c r="C1399" s="9" t="s">
        <v>2904</v>
      </c>
      <c r="D1399" s="9" t="s">
        <v>2905</v>
      </c>
      <c r="E1399" s="9" t="s">
        <v>14</v>
      </c>
      <c r="F1399" s="10"/>
      <c r="G1399" s="10">
        <v>46072.569444444445</v>
      </c>
      <c r="H1399" s="9">
        <v>795373</v>
      </c>
      <c r="I1399" s="9" t="s">
        <v>1755</v>
      </c>
      <c r="J1399" s="9" t="s">
        <v>40</v>
      </c>
      <c r="K1399" s="9">
        <v>0</v>
      </c>
      <c r="L1399" s="11" t="s">
        <v>2951</v>
      </c>
      <c r="M1399" s="9" t="str" cm="1">
        <f t="array" ref="M1399">_xlfn.LET(_xlpm.Major,I1399,_xlpm.CleanMajor,TRIM(SUBSTITUTE(SUBSTITUTE(SUBSTITUTE(SUBSTITUTE(SUBSTITUTE(SUBSTITUTE(_xlpm.Major,"Indstrl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400" spans="1:13" hidden="1" x14ac:dyDescent="0.75">
      <c r="A1400" s="12">
        <v>81629053</v>
      </c>
      <c r="B1400" s="13" t="s">
        <v>2906</v>
      </c>
      <c r="C1400" s="13" t="s">
        <v>59</v>
      </c>
      <c r="D1400" s="13" t="s">
        <v>2907</v>
      </c>
      <c r="E1400" s="13" t="s">
        <v>14</v>
      </c>
      <c r="F1400" s="14"/>
      <c r="G1400" s="14">
        <v>46072.570138888892</v>
      </c>
      <c r="H1400" s="13">
        <v>758972</v>
      </c>
      <c r="I1400" s="13" t="s">
        <v>1167</v>
      </c>
      <c r="J1400" s="13" t="s">
        <v>32</v>
      </c>
      <c r="K1400" s="13">
        <v>0</v>
      </c>
      <c r="L1400" s="15" t="s">
        <v>2951</v>
      </c>
      <c r="M1400" s="9" t="str" cm="1">
        <f t="array" ref="M1400">_xlfn.LET(_xlpm.Major,I1400,_xlpm.CleanMajor,TRIM(SUBSTITUTE(SUBSTITUTE(SUBSTITUTE(SUBSTITUTE(SUBSTITUTE(SUBSTITUTE(_xlpm.Major,"Indstrl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401" spans="1:13" hidden="1" x14ac:dyDescent="0.75">
      <c r="A1401" s="8">
        <v>81629100</v>
      </c>
      <c r="B1401" s="9" t="s">
        <v>1801</v>
      </c>
      <c r="C1401" s="9" t="s">
        <v>2908</v>
      </c>
      <c r="D1401" s="9" t="s">
        <v>2909</v>
      </c>
      <c r="E1401" s="9" t="s">
        <v>14</v>
      </c>
      <c r="F1401" s="10"/>
      <c r="G1401" s="10">
        <v>46072.570833333331</v>
      </c>
      <c r="H1401" s="9">
        <v>756979</v>
      </c>
      <c r="I1401" s="9" t="s">
        <v>1506</v>
      </c>
      <c r="J1401" s="9" t="s">
        <v>32</v>
      </c>
      <c r="K1401" s="9">
        <v>0</v>
      </c>
      <c r="L1401" s="11" t="s">
        <v>2951</v>
      </c>
      <c r="M1401" s="9" t="str" cm="1">
        <f t="array" ref="M1401">_xlfn.LET(_xlpm.Major,I1401,_xlpm.CleanMajor,TRIM(SUBSTITUTE(SUBSTITUTE(SUBSTITUTE(SUBSTITUTE(SUBSTITUTE(SUBSTITUTE(_xlpm.Major,"Indstrl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402" spans="1:13" hidden="1" x14ac:dyDescent="0.75">
      <c r="A1402" s="12">
        <v>81629105</v>
      </c>
      <c r="B1402" s="13" t="s">
        <v>2910</v>
      </c>
      <c r="C1402" s="13" t="s">
        <v>2911</v>
      </c>
      <c r="D1402" s="13" t="s">
        <v>2912</v>
      </c>
      <c r="E1402" s="13" t="s">
        <v>14</v>
      </c>
      <c r="F1402" s="14"/>
      <c r="G1402" s="14">
        <v>46072.570833333331</v>
      </c>
      <c r="H1402" s="13">
        <v>782983</v>
      </c>
      <c r="I1402" s="13" t="s">
        <v>631</v>
      </c>
      <c r="J1402" s="13" t="s">
        <v>20</v>
      </c>
      <c r="K1402" s="13">
        <v>0</v>
      </c>
      <c r="L1402" s="15" t="s">
        <v>2951</v>
      </c>
      <c r="M1402" s="9" t="str" cm="1">
        <f t="array" ref="M1402">_xlfn.LET(_xlpm.Major,I1402,_xlpm.CleanMajor,TRIM(SUBSTITUTE(SUBSTITUTE(SUBSTITUTE(SUBSTITUTE(SUBSTITUTE(SUBSTITUTE(_xlpm.Major,"Indstrl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403" spans="1:13" hidden="1" x14ac:dyDescent="0.75">
      <c r="A1403" s="8">
        <v>81629167</v>
      </c>
      <c r="B1403" s="9" t="s">
        <v>465</v>
      </c>
      <c r="C1403" s="9" t="s">
        <v>466</v>
      </c>
      <c r="D1403" s="9" t="s">
        <v>467</v>
      </c>
      <c r="E1403" s="9" t="s">
        <v>14</v>
      </c>
      <c r="F1403" s="10"/>
      <c r="G1403" s="10">
        <v>46072.572222222225</v>
      </c>
      <c r="H1403" s="9">
        <v>786895</v>
      </c>
      <c r="I1403" s="9" t="s">
        <v>80</v>
      </c>
      <c r="J1403" s="9" t="s">
        <v>32</v>
      </c>
      <c r="K1403" s="9">
        <v>0</v>
      </c>
      <c r="L1403" s="11" t="s">
        <v>2951</v>
      </c>
      <c r="M1403" s="9" t="str" cm="1">
        <f t="array" ref="M1403">_xlfn.LET(_xlpm.Major,I1403,_xlpm.CleanMajor,TRIM(SUBSTITUTE(SUBSTITUTE(SUBSTITUTE(SUBSTITUTE(SUBSTITUTE(SUBSTITUTE(_xlpm.Major,"Indstrl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404" spans="1:13" hidden="1" x14ac:dyDescent="0.75">
      <c r="A1404" s="12">
        <v>81629266</v>
      </c>
      <c r="B1404" s="13" t="s">
        <v>2913</v>
      </c>
      <c r="C1404" s="13" t="s">
        <v>2914</v>
      </c>
      <c r="D1404" s="13" t="s">
        <v>2915</v>
      </c>
      <c r="E1404" s="13" t="s">
        <v>14</v>
      </c>
      <c r="F1404" s="14"/>
      <c r="G1404" s="14">
        <v>46072.574305555558</v>
      </c>
      <c r="H1404" s="13">
        <v>790836</v>
      </c>
      <c r="I1404" s="13" t="s">
        <v>1814</v>
      </c>
      <c r="J1404" s="13" t="s">
        <v>50</v>
      </c>
      <c r="K1404" s="13">
        <v>0</v>
      </c>
      <c r="L1404" s="15" t="s">
        <v>2951</v>
      </c>
      <c r="M1404" s="9" t="str" cm="1">
        <f t="array" ref="M1404">_xlfn.LET(_xlpm.Major,I1404,_xlpm.CleanMajor,TRIM(SUBSTITUTE(SUBSTITUTE(SUBSTITUTE(SUBSTITUTE(SUBSTITUTE(SUBSTITUTE(_xlpm.Major,"Indstrl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405" spans="1:13" hidden="1" x14ac:dyDescent="0.75">
      <c r="A1405" s="8">
        <v>81629336</v>
      </c>
      <c r="B1405" s="9" t="s">
        <v>280</v>
      </c>
      <c r="C1405" s="9" t="s">
        <v>1651</v>
      </c>
      <c r="D1405" s="9" t="s">
        <v>2916</v>
      </c>
      <c r="E1405" s="9" t="s">
        <v>14</v>
      </c>
      <c r="F1405" s="10"/>
      <c r="G1405" s="10">
        <v>46072.575694444444</v>
      </c>
      <c r="H1405" s="9">
        <v>805859</v>
      </c>
      <c r="I1405" s="9" t="s">
        <v>703</v>
      </c>
      <c r="J1405" s="9" t="s">
        <v>20</v>
      </c>
      <c r="K1405" s="9">
        <v>0</v>
      </c>
      <c r="L1405" s="11" t="s">
        <v>2951</v>
      </c>
      <c r="M1405" s="9" t="str" cm="1">
        <f t="array" ref="M1405">_xlfn.LET(_xlpm.Major,I1405,_xlpm.CleanMajor,TRIM(SUBSTITUTE(SUBSTITUTE(SUBSTITUTE(SUBSTITUTE(SUBSTITUTE(SUBSTITUTE(_xlpm.Major,"Indstrl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406" spans="1:13" hidden="1" x14ac:dyDescent="0.75">
      <c r="A1406" s="12">
        <v>81629432</v>
      </c>
      <c r="B1406" s="13" t="s">
        <v>187</v>
      </c>
      <c r="C1406" s="13" t="s">
        <v>59</v>
      </c>
      <c r="D1406" s="13" t="s">
        <v>884</v>
      </c>
      <c r="E1406" s="13" t="s">
        <v>14</v>
      </c>
      <c r="F1406" s="14"/>
      <c r="G1406" s="14">
        <v>46072.577777777777</v>
      </c>
      <c r="H1406" s="13">
        <v>776264</v>
      </c>
      <c r="I1406" s="13" t="s">
        <v>885</v>
      </c>
      <c r="J1406" s="13" t="s">
        <v>32</v>
      </c>
      <c r="K1406" s="13">
        <v>0</v>
      </c>
      <c r="L1406" s="15" t="s">
        <v>2951</v>
      </c>
      <c r="M1406" s="9" t="str" cm="1">
        <f t="array" ref="M1406">_xlfn.LET(_xlpm.Major,I1406,_xlpm.CleanMajor,TRIM(SUBSTITUTE(SUBSTITUTE(SUBSTITUTE(SUBSTITUTE(SUBSTITUTE(SUBSTITUTE(_xlpm.Major,"Indstrl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407" spans="1:13" hidden="1" x14ac:dyDescent="0.75">
      <c r="A1407" s="8">
        <v>81629531</v>
      </c>
      <c r="B1407" s="9" t="s">
        <v>1378</v>
      </c>
      <c r="C1407" s="9" t="s">
        <v>1379</v>
      </c>
      <c r="D1407" s="9" t="s">
        <v>1380</v>
      </c>
      <c r="E1407" s="9" t="s">
        <v>14</v>
      </c>
      <c r="F1407" s="10"/>
      <c r="G1407" s="10">
        <v>46072.57916666667</v>
      </c>
      <c r="H1407" s="9">
        <v>764192</v>
      </c>
      <c r="I1407" s="9" t="s">
        <v>774</v>
      </c>
      <c r="J1407" s="9" t="s">
        <v>32</v>
      </c>
      <c r="K1407" s="9">
        <v>0</v>
      </c>
      <c r="L1407" s="11" t="s">
        <v>2951</v>
      </c>
      <c r="M1407" s="9" t="str" cm="1">
        <f t="array" ref="M1407">_xlfn.LET(_xlpm.Major,I1407,_xlpm.CleanMajor,TRIM(SUBSTITUTE(SUBSTITUTE(SUBSTITUTE(SUBSTITUTE(SUBSTITUTE(SUBSTITUTE(_xlpm.Major,"Indstrl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408" spans="1:13" hidden="1" x14ac:dyDescent="0.75">
      <c r="A1408" s="12">
        <v>81629724</v>
      </c>
      <c r="B1408" s="13" t="s">
        <v>2917</v>
      </c>
      <c r="C1408" s="13" t="s">
        <v>2918</v>
      </c>
      <c r="D1408" s="13" t="s">
        <v>2919</v>
      </c>
      <c r="E1408" s="13" t="s">
        <v>14</v>
      </c>
      <c r="F1408" s="14"/>
      <c r="G1408" s="14">
        <v>46072.581944444442</v>
      </c>
      <c r="H1408" s="13">
        <v>758967</v>
      </c>
      <c r="I1408" s="13" t="s">
        <v>503</v>
      </c>
      <c r="J1408" s="13" t="s">
        <v>32</v>
      </c>
      <c r="K1408" s="13">
        <v>0</v>
      </c>
      <c r="L1408" s="15" t="s">
        <v>2951</v>
      </c>
      <c r="M1408" s="9" t="str" cm="1">
        <f t="array" ref="M1408">_xlfn.LET(_xlpm.Major,I1408,_xlpm.CleanMajor,TRIM(SUBSTITUTE(SUBSTITUTE(SUBSTITUTE(SUBSTITUTE(SUBSTITUTE(SUBSTITUTE(_xlpm.Major,"Indstrl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409" spans="1:13" hidden="1" x14ac:dyDescent="0.75">
      <c r="A1409" s="8">
        <v>81629744</v>
      </c>
      <c r="B1409" s="9" t="s">
        <v>381</v>
      </c>
      <c r="C1409" s="9" t="s">
        <v>382</v>
      </c>
      <c r="D1409" s="9" t="s">
        <v>383</v>
      </c>
      <c r="E1409" s="9" t="s">
        <v>14</v>
      </c>
      <c r="F1409" s="10"/>
      <c r="G1409" s="10">
        <v>46072.581944444442</v>
      </c>
      <c r="H1409" s="9">
        <v>759980</v>
      </c>
      <c r="I1409" s="9" t="s">
        <v>384</v>
      </c>
      <c r="J1409" s="9" t="s">
        <v>32</v>
      </c>
      <c r="K1409" s="9">
        <v>0</v>
      </c>
      <c r="L1409" s="11" t="s">
        <v>2951</v>
      </c>
      <c r="M1409" s="9" t="str" cm="1">
        <f t="array" ref="M1409">_xlfn.LET(_xlpm.Major,I1409,_xlpm.CleanMajor,TRIM(SUBSTITUTE(SUBSTITUTE(SUBSTITUTE(SUBSTITUTE(SUBSTITUTE(SUBSTITUTE(_xlpm.Major,"Indstrl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410" spans="1:13" hidden="1" x14ac:dyDescent="0.75">
      <c r="A1410" s="12">
        <v>81629828</v>
      </c>
      <c r="B1410" s="13" t="s">
        <v>967</v>
      </c>
      <c r="C1410" s="13" t="s">
        <v>968</v>
      </c>
      <c r="D1410" s="13" t="s">
        <v>969</v>
      </c>
      <c r="E1410" s="13" t="s">
        <v>14</v>
      </c>
      <c r="F1410" s="14"/>
      <c r="G1410" s="14">
        <v>46072.583333333336</v>
      </c>
      <c r="H1410" s="13">
        <v>775727</v>
      </c>
      <c r="I1410" s="13" t="s">
        <v>206</v>
      </c>
      <c r="J1410" s="13" t="s">
        <v>20</v>
      </c>
      <c r="K1410" s="13">
        <v>0</v>
      </c>
      <c r="L1410" s="15" t="s">
        <v>2951</v>
      </c>
      <c r="M1410" s="9" t="str" cm="1">
        <f t="array" ref="M1410">_xlfn.LET(_xlpm.Major,I1410,_xlpm.CleanMajor,TRIM(SUBSTITUTE(SUBSTITUTE(SUBSTITUTE(SUBSTITUTE(SUBSTITUTE(SUBSTITUTE(_xlpm.Major,"Indstrl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411" spans="1:13" hidden="1" x14ac:dyDescent="0.75">
      <c r="A1411" s="8">
        <v>81629908</v>
      </c>
      <c r="B1411" s="9" t="s">
        <v>2920</v>
      </c>
      <c r="C1411" s="9" t="s">
        <v>1209</v>
      </c>
      <c r="D1411" s="9" t="s">
        <v>2921</v>
      </c>
      <c r="E1411" s="9" t="s">
        <v>14</v>
      </c>
      <c r="F1411" s="10"/>
      <c r="G1411" s="10">
        <v>46072.584027777775</v>
      </c>
      <c r="H1411" s="9">
        <v>782369</v>
      </c>
      <c r="I1411" s="9" t="s">
        <v>1506</v>
      </c>
      <c r="J1411" s="9" t="s">
        <v>32</v>
      </c>
      <c r="K1411" s="9">
        <v>0</v>
      </c>
      <c r="L1411" s="11" t="s">
        <v>2951</v>
      </c>
      <c r="M1411" s="9" t="str" cm="1">
        <f t="array" ref="M1411">_xlfn.LET(_xlpm.Major,I1411,_xlpm.CleanMajor,TRIM(SUBSTITUTE(SUBSTITUTE(SUBSTITUTE(SUBSTITUTE(SUBSTITUTE(SUBSTITUTE(_xlpm.Major,"Indstrl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412" spans="1:13" hidden="1" x14ac:dyDescent="0.75">
      <c r="A1412" s="12">
        <v>81629962</v>
      </c>
      <c r="B1412" s="13" t="s">
        <v>2922</v>
      </c>
      <c r="C1412" s="13" t="s">
        <v>2922</v>
      </c>
      <c r="D1412" s="13" t="s">
        <v>2923</v>
      </c>
      <c r="E1412" s="13" t="s">
        <v>14</v>
      </c>
      <c r="F1412" s="14"/>
      <c r="G1412" s="14">
        <v>46072.584722222222</v>
      </c>
      <c r="H1412" s="13">
        <v>769676</v>
      </c>
      <c r="I1412" s="13" t="s">
        <v>206</v>
      </c>
      <c r="J1412" s="13" t="s">
        <v>32</v>
      </c>
      <c r="K1412" s="13">
        <v>0</v>
      </c>
      <c r="L1412" s="15" t="s">
        <v>2951</v>
      </c>
      <c r="M1412" s="9" t="str" cm="1">
        <f t="array" ref="M1412">_xlfn.LET(_xlpm.Major,I1412,_xlpm.CleanMajor,TRIM(SUBSTITUTE(SUBSTITUTE(SUBSTITUTE(SUBSTITUTE(SUBSTITUTE(SUBSTITUTE(_xlpm.Major,"Indstrl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413" spans="1:13" hidden="1" x14ac:dyDescent="0.75">
      <c r="A1413" s="8">
        <v>81629969</v>
      </c>
      <c r="B1413" s="9" t="s">
        <v>849</v>
      </c>
      <c r="C1413" s="9" t="s">
        <v>1075</v>
      </c>
      <c r="D1413" s="9" t="s">
        <v>1076</v>
      </c>
      <c r="E1413" s="9" t="s">
        <v>14</v>
      </c>
      <c r="F1413" s="10"/>
      <c r="G1413" s="10">
        <v>46072.584722222222</v>
      </c>
      <c r="H1413" s="9">
        <v>774655</v>
      </c>
      <c r="I1413" s="9" t="s">
        <v>774</v>
      </c>
      <c r="J1413" s="9" t="s">
        <v>32</v>
      </c>
      <c r="K1413" s="9">
        <v>0</v>
      </c>
      <c r="L1413" s="11" t="s">
        <v>2951</v>
      </c>
      <c r="M1413" s="9" t="str" cm="1">
        <f t="array" ref="M1413">_xlfn.LET(_xlpm.Major,I1413,_xlpm.CleanMajor,TRIM(SUBSTITUTE(SUBSTITUTE(SUBSTITUTE(SUBSTITUTE(SUBSTITUTE(SUBSTITUTE(_xlpm.Major,"Indstrl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414" spans="1:13" hidden="1" x14ac:dyDescent="0.75">
      <c r="A1414" s="12">
        <v>81629991</v>
      </c>
      <c r="B1414" s="13" t="s">
        <v>934</v>
      </c>
      <c r="C1414" s="13" t="s">
        <v>2924</v>
      </c>
      <c r="D1414" s="13" t="s">
        <v>2925</v>
      </c>
      <c r="E1414" s="13" t="s">
        <v>14</v>
      </c>
      <c r="F1414" s="14"/>
      <c r="G1414" s="14">
        <v>46072.585416666669</v>
      </c>
      <c r="H1414" s="13">
        <v>805004</v>
      </c>
      <c r="I1414" s="13" t="s">
        <v>809</v>
      </c>
      <c r="J1414" s="13" t="s">
        <v>20</v>
      </c>
      <c r="K1414" s="13">
        <v>0</v>
      </c>
      <c r="L1414" s="15" t="s">
        <v>2951</v>
      </c>
      <c r="M1414" s="9" t="str" cm="1">
        <f t="array" ref="M1414">_xlfn.LET(_xlpm.Major,I1414,_xlpm.CleanMajor,TRIM(SUBSTITUTE(SUBSTITUTE(SUBSTITUTE(SUBSTITUTE(SUBSTITUTE(SUBSTITUTE(_xlpm.Major,"Indstrl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415" spans="1:13" hidden="1" x14ac:dyDescent="0.75">
      <c r="A1415" s="8">
        <v>81630110</v>
      </c>
      <c r="B1415" s="9" t="s">
        <v>2926</v>
      </c>
      <c r="C1415" s="9" t="s">
        <v>2927</v>
      </c>
      <c r="D1415" s="9" t="s">
        <v>2928</v>
      </c>
      <c r="E1415" s="9" t="s">
        <v>14</v>
      </c>
      <c r="F1415" s="10"/>
      <c r="G1415" s="10">
        <v>46072.587500000001</v>
      </c>
      <c r="H1415" s="9">
        <v>784839</v>
      </c>
      <c r="I1415" s="9" t="s">
        <v>1981</v>
      </c>
      <c r="J1415" s="9" t="s">
        <v>20</v>
      </c>
      <c r="K1415" s="9">
        <v>0</v>
      </c>
      <c r="L1415" s="11" t="s">
        <v>2951</v>
      </c>
      <c r="M1415" s="9" t="str" cm="1">
        <f t="array" ref="M1415">_xlfn.LET(_xlpm.Major,I1415,_xlpm.CleanMajor,TRIM(SUBSTITUTE(SUBSTITUTE(SUBSTITUTE(SUBSTITUTE(SUBSTITUTE(SUBSTITUTE(_xlpm.Major,"Indstrl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416" spans="1:13" hidden="1" x14ac:dyDescent="0.75">
      <c r="A1416" s="12">
        <v>81630167</v>
      </c>
      <c r="B1416" s="13" t="s">
        <v>311</v>
      </c>
      <c r="C1416" s="13" t="s">
        <v>2929</v>
      </c>
      <c r="D1416" s="13" t="s">
        <v>2930</v>
      </c>
      <c r="E1416" s="13" t="s">
        <v>14</v>
      </c>
      <c r="F1416" s="14"/>
      <c r="G1416" s="14">
        <v>46072.588194444441</v>
      </c>
      <c r="H1416" s="13">
        <v>788018</v>
      </c>
      <c r="I1416" s="13" t="s">
        <v>809</v>
      </c>
      <c r="J1416" s="13" t="s">
        <v>126</v>
      </c>
      <c r="K1416" s="13">
        <v>0</v>
      </c>
      <c r="L1416" s="15" t="s">
        <v>2951</v>
      </c>
      <c r="M1416" s="9" t="str" cm="1">
        <f t="array" ref="M1416">_xlfn.LET(_xlpm.Major,I1416,_xlpm.CleanMajor,TRIM(SUBSTITUTE(SUBSTITUTE(SUBSTITUTE(SUBSTITUTE(SUBSTITUTE(SUBSTITUTE(_xlpm.Major,"Indstrl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417" spans="1:13" hidden="1" x14ac:dyDescent="0.75">
      <c r="A1417" s="8">
        <v>81630283</v>
      </c>
      <c r="B1417" s="9" t="s">
        <v>822</v>
      </c>
      <c r="C1417" s="9" t="s">
        <v>1638</v>
      </c>
      <c r="D1417" s="9" t="s">
        <v>1639</v>
      </c>
      <c r="E1417" s="9" t="s">
        <v>14</v>
      </c>
      <c r="F1417" s="10"/>
      <c r="G1417" s="10">
        <v>46072.590277777781</v>
      </c>
      <c r="H1417" s="9">
        <v>785270</v>
      </c>
      <c r="I1417" s="9" t="s">
        <v>206</v>
      </c>
      <c r="J1417" s="9" t="s">
        <v>20</v>
      </c>
      <c r="K1417" s="9">
        <v>0</v>
      </c>
      <c r="L1417" s="11" t="s">
        <v>2951</v>
      </c>
      <c r="M1417" s="9" t="str" cm="1">
        <f t="array" ref="M1417">_xlfn.LET(_xlpm.Major,I1417,_xlpm.CleanMajor,TRIM(SUBSTITUTE(SUBSTITUTE(SUBSTITUTE(SUBSTITUTE(SUBSTITUTE(SUBSTITUTE(_xlpm.Major,"Indstrl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418" spans="1:13" hidden="1" x14ac:dyDescent="0.75">
      <c r="A1418" s="12">
        <v>81630387</v>
      </c>
      <c r="B1418" s="13" t="s">
        <v>1895</v>
      </c>
      <c r="C1418" s="13" t="s">
        <v>1896</v>
      </c>
      <c r="D1418" s="13" t="s">
        <v>1897</v>
      </c>
      <c r="E1418" s="13" t="s">
        <v>14</v>
      </c>
      <c r="F1418" s="14"/>
      <c r="G1418" s="14">
        <v>46072.592361111114</v>
      </c>
      <c r="H1418" s="13">
        <v>797843</v>
      </c>
      <c r="I1418" s="13" t="s">
        <v>652</v>
      </c>
      <c r="J1418" s="13" t="s">
        <v>40</v>
      </c>
      <c r="K1418" s="13">
        <v>0</v>
      </c>
      <c r="L1418" s="15" t="s">
        <v>2951</v>
      </c>
      <c r="M1418" s="9" t="str" cm="1">
        <f t="array" ref="M1418">_xlfn.LET(_xlpm.Major,I1418,_xlpm.CleanMajor,TRIM(SUBSTITUTE(SUBSTITUTE(SUBSTITUTE(SUBSTITUTE(SUBSTITUTE(SUBSTITUTE(_xlpm.Major,"Indstrl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419" spans="1:13" hidden="1" x14ac:dyDescent="0.75">
      <c r="A1419" s="8">
        <v>81630420</v>
      </c>
      <c r="B1419" s="9" t="s">
        <v>522</v>
      </c>
      <c r="C1419" s="9" t="s">
        <v>2931</v>
      </c>
      <c r="D1419" s="9" t="s">
        <v>2932</v>
      </c>
      <c r="E1419" s="9" t="s">
        <v>14</v>
      </c>
      <c r="F1419" s="10"/>
      <c r="G1419" s="10">
        <v>46072.593055555553</v>
      </c>
      <c r="H1419" s="9">
        <v>760162</v>
      </c>
      <c r="I1419" s="9" t="s">
        <v>15</v>
      </c>
      <c r="J1419" s="9" t="s">
        <v>32</v>
      </c>
      <c r="K1419" s="9">
        <v>0</v>
      </c>
      <c r="L1419" s="11" t="s">
        <v>2951</v>
      </c>
      <c r="M1419" s="9" t="str" cm="1">
        <f t="array" ref="M1419">_xlfn.LET(_xlpm.Major,I1419,_xlpm.CleanMajor,TRIM(SUBSTITUTE(SUBSTITUTE(SUBSTITUTE(SUBSTITUTE(SUBSTITUTE(SUBSTITUTE(_xlpm.Major,"Indstrl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420" spans="1:13" hidden="1" x14ac:dyDescent="0.75">
      <c r="A1420" s="12">
        <v>81630550</v>
      </c>
      <c r="B1420" s="13" t="s">
        <v>1916</v>
      </c>
      <c r="C1420" s="13" t="s">
        <v>633</v>
      </c>
      <c r="D1420" s="13" t="s">
        <v>1917</v>
      </c>
      <c r="E1420" s="13" t="s">
        <v>14</v>
      </c>
      <c r="F1420" s="14"/>
      <c r="G1420" s="14">
        <v>46072.594444444447</v>
      </c>
      <c r="H1420" s="13">
        <v>767433</v>
      </c>
      <c r="I1420" s="13" t="s">
        <v>471</v>
      </c>
      <c r="J1420" s="13" t="s">
        <v>32</v>
      </c>
      <c r="K1420" s="13">
        <v>0</v>
      </c>
      <c r="L1420" s="15" t="s">
        <v>2951</v>
      </c>
      <c r="M1420" s="9" t="str" cm="1">
        <f t="array" ref="M1420">_xlfn.LET(_xlpm.Major,I1420,_xlpm.CleanMajor,TRIM(SUBSTITUTE(SUBSTITUTE(SUBSTITUTE(SUBSTITUTE(SUBSTITUTE(SUBSTITUTE(_xlpm.Major,"Indstrl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421" spans="1:13" hidden="1" x14ac:dyDescent="0.75">
      <c r="A1421" s="8">
        <v>81630759</v>
      </c>
      <c r="B1421" s="9" t="s">
        <v>1457</v>
      </c>
      <c r="C1421" s="9" t="s">
        <v>1458</v>
      </c>
      <c r="D1421" s="9" t="s">
        <v>1459</v>
      </c>
      <c r="E1421" s="9" t="s">
        <v>14</v>
      </c>
      <c r="F1421" s="10"/>
      <c r="G1421" s="10">
        <v>46072.598611111112</v>
      </c>
      <c r="H1421" s="9">
        <v>744863</v>
      </c>
      <c r="I1421" s="9" t="s">
        <v>566</v>
      </c>
      <c r="J1421" s="9" t="s">
        <v>32</v>
      </c>
      <c r="K1421" s="9">
        <v>0</v>
      </c>
      <c r="L1421" s="11" t="s">
        <v>2951</v>
      </c>
      <c r="M1421" s="9" t="str" cm="1">
        <f t="array" ref="M1421">_xlfn.LET(_xlpm.Major,I1421,_xlpm.CleanMajor,TRIM(SUBSTITUTE(SUBSTITUTE(SUBSTITUTE(SUBSTITUTE(SUBSTITUTE(SUBSTITUTE(_xlpm.Major,"Indstrl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422" spans="1:13" hidden="1" x14ac:dyDescent="0.75">
      <c r="A1422" s="12">
        <v>81630802</v>
      </c>
      <c r="B1422" s="13" t="s">
        <v>1336</v>
      </c>
      <c r="C1422" s="13" t="s">
        <v>1337</v>
      </c>
      <c r="D1422" s="13" t="s">
        <v>1338</v>
      </c>
      <c r="E1422" s="13" t="s">
        <v>14</v>
      </c>
      <c r="F1422" s="14"/>
      <c r="G1422" s="14">
        <v>46072.599305555559</v>
      </c>
      <c r="H1422" s="13">
        <v>790863</v>
      </c>
      <c r="I1422" s="13" t="s">
        <v>809</v>
      </c>
      <c r="J1422" s="13" t="s">
        <v>20</v>
      </c>
      <c r="K1422" s="13">
        <v>0</v>
      </c>
      <c r="L1422" s="15" t="s">
        <v>2951</v>
      </c>
      <c r="M1422" s="9" t="str" cm="1">
        <f t="array" ref="M1422">_xlfn.LET(_xlpm.Major,I1422,_xlpm.CleanMajor,TRIM(SUBSTITUTE(SUBSTITUTE(SUBSTITUTE(SUBSTITUTE(SUBSTITUTE(SUBSTITUTE(_xlpm.Major,"Indstrl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423" spans="1:13" hidden="1" x14ac:dyDescent="0.75">
      <c r="A1423" s="8">
        <v>81630894</v>
      </c>
      <c r="B1423" s="9" t="s">
        <v>265</v>
      </c>
      <c r="C1423" s="9" t="s">
        <v>2933</v>
      </c>
      <c r="D1423" s="9" t="s">
        <v>2934</v>
      </c>
      <c r="E1423" s="9" t="s">
        <v>14</v>
      </c>
      <c r="F1423" s="10"/>
      <c r="G1423" s="10">
        <v>46072.601388888892</v>
      </c>
      <c r="H1423" s="9">
        <v>762222</v>
      </c>
      <c r="I1423" s="9" t="s">
        <v>2835</v>
      </c>
      <c r="J1423" s="9" t="s">
        <v>32</v>
      </c>
      <c r="K1423" s="9">
        <v>0</v>
      </c>
      <c r="L1423" s="11" t="s">
        <v>2951</v>
      </c>
      <c r="M1423" s="9" t="str" cm="1">
        <f t="array" ref="M1423">_xlfn.LET(_xlpm.Major,I1423,_xlpm.CleanMajor,TRIM(SUBSTITUTE(SUBSTITUTE(SUBSTITUTE(SUBSTITUTE(SUBSTITUTE(SUBSTITUTE(_xlpm.Major,"Indstrl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Christian Ministries</v>
      </c>
    </row>
    <row r="1424" spans="1:13" hidden="1" x14ac:dyDescent="0.75">
      <c r="A1424" s="12">
        <v>81630939</v>
      </c>
      <c r="B1424" s="13" t="s">
        <v>116</v>
      </c>
      <c r="C1424" s="13" t="s">
        <v>2935</v>
      </c>
      <c r="D1424" s="13" t="s">
        <v>2936</v>
      </c>
      <c r="E1424" s="13" t="s">
        <v>14</v>
      </c>
      <c r="F1424" s="14"/>
      <c r="G1424" s="14">
        <v>46072.602083333331</v>
      </c>
      <c r="H1424" s="13">
        <v>783933</v>
      </c>
      <c r="I1424" s="13" t="s">
        <v>549</v>
      </c>
      <c r="J1424" s="13" t="s">
        <v>32</v>
      </c>
      <c r="K1424" s="13">
        <v>0</v>
      </c>
      <c r="L1424" s="15" t="s">
        <v>2951</v>
      </c>
      <c r="M1424" s="9" t="str" cm="1">
        <f t="array" ref="M1424">_xlfn.LET(_xlpm.Major,I1424,_xlpm.CleanMajor,TRIM(SUBSTITUTE(SUBSTITUTE(SUBSTITUTE(SUBSTITUTE(SUBSTITUTE(SUBSTITUTE(_xlpm.Major,"Indstrl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425" spans="1:13" hidden="1" x14ac:dyDescent="0.75">
      <c r="A1425" s="8">
        <v>81631005</v>
      </c>
      <c r="B1425" s="9" t="s">
        <v>1328</v>
      </c>
      <c r="C1425" s="9" t="s">
        <v>1329</v>
      </c>
      <c r="D1425" s="9" t="s">
        <v>1330</v>
      </c>
      <c r="E1425" s="9" t="s">
        <v>14</v>
      </c>
      <c r="F1425" s="10"/>
      <c r="G1425" s="10">
        <v>46072.603472222225</v>
      </c>
      <c r="H1425" s="9">
        <v>811600</v>
      </c>
      <c r="I1425" s="9" t="s">
        <v>566</v>
      </c>
      <c r="J1425" s="9" t="s">
        <v>20</v>
      </c>
      <c r="K1425" s="9">
        <v>0</v>
      </c>
      <c r="L1425" s="11" t="s">
        <v>2951</v>
      </c>
      <c r="M1425" s="9" t="str" cm="1">
        <f t="array" ref="M1425">_xlfn.LET(_xlpm.Major,I1425,_xlpm.CleanMajor,TRIM(SUBSTITUTE(SUBSTITUTE(SUBSTITUTE(SUBSTITUTE(SUBSTITUTE(SUBSTITUTE(_xlpm.Major,"Indstrl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426" spans="1:13" hidden="1" x14ac:dyDescent="0.75">
      <c r="A1426" s="12">
        <v>81631164</v>
      </c>
      <c r="B1426" s="13" t="s">
        <v>967</v>
      </c>
      <c r="C1426" s="13" t="s">
        <v>51</v>
      </c>
      <c r="D1426" s="13" t="s">
        <v>1035</v>
      </c>
      <c r="E1426" s="13" t="s">
        <v>14</v>
      </c>
      <c r="F1426" s="14"/>
      <c r="G1426" s="14">
        <v>46072.607638888891</v>
      </c>
      <c r="H1426" s="13">
        <v>774066</v>
      </c>
      <c r="I1426" s="13" t="s">
        <v>206</v>
      </c>
      <c r="J1426" s="13" t="s">
        <v>32</v>
      </c>
      <c r="K1426" s="13">
        <v>0</v>
      </c>
      <c r="L1426" s="15" t="s">
        <v>2951</v>
      </c>
      <c r="M1426" s="9" t="str" cm="1">
        <f t="array" ref="M1426">_xlfn.LET(_xlpm.Major,I1426,_xlpm.CleanMajor,TRIM(SUBSTITUTE(SUBSTITUTE(SUBSTITUTE(SUBSTITUTE(SUBSTITUTE(SUBSTITUTE(_xlpm.Major,"Indstrl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427" spans="1:13" hidden="1" x14ac:dyDescent="0.75">
      <c r="A1427" s="8">
        <v>81631203</v>
      </c>
      <c r="B1427" s="9" t="s">
        <v>813</v>
      </c>
      <c r="C1427" s="9" t="s">
        <v>2937</v>
      </c>
      <c r="D1427" s="9" t="s">
        <v>2938</v>
      </c>
      <c r="E1427" s="9" t="s">
        <v>14</v>
      </c>
      <c r="F1427" s="10"/>
      <c r="G1427" s="10">
        <v>46072.60833333333</v>
      </c>
      <c r="H1427" s="9">
        <v>760432</v>
      </c>
      <c r="I1427" s="9" t="s">
        <v>1506</v>
      </c>
      <c r="J1427" s="9" t="s">
        <v>32</v>
      </c>
      <c r="K1427" s="9">
        <v>0</v>
      </c>
      <c r="L1427" s="11" t="s">
        <v>2951</v>
      </c>
      <c r="M1427" s="9" t="str" cm="1">
        <f t="array" ref="M1427">_xlfn.LET(_xlpm.Major,I1427,_xlpm.CleanMajor,TRIM(SUBSTITUTE(SUBSTITUTE(SUBSTITUTE(SUBSTITUTE(SUBSTITUTE(SUBSTITUTE(_xlpm.Major,"Indstrl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428" spans="1:13" hidden="1" x14ac:dyDescent="0.75">
      <c r="A1428" s="12">
        <v>81631212</v>
      </c>
      <c r="B1428" s="13" t="s">
        <v>2939</v>
      </c>
      <c r="C1428" s="13" t="s">
        <v>2940</v>
      </c>
      <c r="D1428" s="13" t="s">
        <v>2941</v>
      </c>
      <c r="E1428" s="13" t="s">
        <v>14</v>
      </c>
      <c r="F1428" s="14"/>
      <c r="G1428" s="14">
        <v>46072.60833333333</v>
      </c>
      <c r="H1428" s="13">
        <v>761292</v>
      </c>
      <c r="I1428" s="13" t="s">
        <v>1506</v>
      </c>
      <c r="J1428" s="13" t="s">
        <v>32</v>
      </c>
      <c r="K1428" s="13">
        <v>0</v>
      </c>
      <c r="L1428" s="15" t="s">
        <v>2951</v>
      </c>
      <c r="M1428" s="9" t="str" cm="1">
        <f t="array" ref="M1428">_xlfn.LET(_xlpm.Major,I1428,_xlpm.CleanMajor,TRIM(SUBSTITUTE(SUBSTITUTE(SUBSTITUTE(SUBSTITUTE(SUBSTITUTE(SUBSTITUTE(_xlpm.Major,"Indstrl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429" spans="1:13" hidden="1" x14ac:dyDescent="0.75">
      <c r="A1429" s="8">
        <v>81631475</v>
      </c>
      <c r="B1429" s="9" t="s">
        <v>550</v>
      </c>
      <c r="C1429" s="9" t="s">
        <v>551</v>
      </c>
      <c r="D1429" s="9" t="s">
        <v>552</v>
      </c>
      <c r="E1429" s="9" t="s">
        <v>14</v>
      </c>
      <c r="F1429" s="10"/>
      <c r="G1429" s="10">
        <v>46072.613888888889</v>
      </c>
      <c r="H1429" s="9">
        <v>780895</v>
      </c>
      <c r="I1429" s="9" t="s">
        <v>553</v>
      </c>
      <c r="J1429" s="9" t="s">
        <v>40</v>
      </c>
      <c r="K1429" s="9">
        <v>0</v>
      </c>
      <c r="L1429" s="11" t="s">
        <v>2951</v>
      </c>
      <c r="M1429" s="9" t="str" cm="1">
        <f t="array" ref="M1429">_xlfn.LET(_xlpm.Major,I1429,_xlpm.CleanMajor,TRIM(SUBSTITUTE(SUBSTITUTE(SUBSTITUTE(SUBSTITUTE(SUBSTITUTE(SUBSTITUTE(_xlpm.Major,"Indstrl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430" spans="1:13" hidden="1" x14ac:dyDescent="0.75">
      <c r="A1430" s="12">
        <v>81631478</v>
      </c>
      <c r="B1430" s="13" t="s">
        <v>392</v>
      </c>
      <c r="C1430" s="13" t="s">
        <v>2942</v>
      </c>
      <c r="D1430" s="13" t="s">
        <v>2943</v>
      </c>
      <c r="E1430" s="13" t="s">
        <v>14</v>
      </c>
      <c r="F1430" s="14"/>
      <c r="G1430" s="14">
        <v>46072.613888888889</v>
      </c>
      <c r="H1430" s="13">
        <v>769517</v>
      </c>
      <c r="I1430" s="13" t="s">
        <v>429</v>
      </c>
      <c r="J1430" s="13" t="s">
        <v>50</v>
      </c>
      <c r="K1430" s="13">
        <v>0</v>
      </c>
      <c r="L1430" s="15" t="s">
        <v>2951</v>
      </c>
      <c r="M1430" s="9" t="str" cm="1">
        <f t="array" ref="M1430">_xlfn.LET(_xlpm.Major,I1430,_xlpm.CleanMajor,TRIM(SUBSTITUTE(SUBSTITUTE(SUBSTITUTE(SUBSTITUTE(SUBSTITUTE(SUBSTITUTE(_xlpm.Major,"Indstrl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431" spans="1:13" hidden="1" x14ac:dyDescent="0.75">
      <c r="A1431" s="8">
        <v>81631483</v>
      </c>
      <c r="B1431" s="9" t="s">
        <v>2944</v>
      </c>
      <c r="C1431" s="9" t="s">
        <v>1530</v>
      </c>
      <c r="D1431" s="9" t="s">
        <v>2945</v>
      </c>
      <c r="E1431" s="9" t="s">
        <v>14</v>
      </c>
      <c r="F1431" s="10"/>
      <c r="G1431" s="10">
        <v>46072.613888888889</v>
      </c>
      <c r="H1431" s="9">
        <v>781737</v>
      </c>
      <c r="I1431" s="9" t="s">
        <v>80</v>
      </c>
      <c r="J1431" s="9" t="s">
        <v>20</v>
      </c>
      <c r="K1431" s="9">
        <v>0</v>
      </c>
      <c r="L1431" s="11" t="s">
        <v>2951</v>
      </c>
      <c r="M1431" s="9" t="str" cm="1">
        <f t="array" ref="M1431">_xlfn.LET(_xlpm.Major,I1431,_xlpm.CleanMajor,TRIM(SUBSTITUTE(SUBSTITUTE(SUBSTITUTE(SUBSTITUTE(SUBSTITUTE(SUBSTITUTE(_xlpm.Major,"Indstrl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432" spans="1:13" hidden="1" x14ac:dyDescent="0.75">
      <c r="A1432" s="12">
        <v>81631516</v>
      </c>
      <c r="B1432" s="13" t="s">
        <v>1614</v>
      </c>
      <c r="C1432" s="13" t="s">
        <v>1615</v>
      </c>
      <c r="D1432" s="13" t="s">
        <v>1616</v>
      </c>
      <c r="E1432" s="13" t="s">
        <v>14</v>
      </c>
      <c r="F1432" s="14"/>
      <c r="G1432" s="14">
        <v>46072.614583333336</v>
      </c>
      <c r="H1432" s="13">
        <v>787341</v>
      </c>
      <c r="I1432" s="13" t="s">
        <v>809</v>
      </c>
      <c r="J1432" s="13" t="s">
        <v>50</v>
      </c>
      <c r="K1432" s="13">
        <v>0</v>
      </c>
      <c r="L1432" s="15" t="s">
        <v>2951</v>
      </c>
      <c r="M1432" s="9" t="str" cm="1">
        <f t="array" ref="M1432">_xlfn.LET(_xlpm.Major,I1432,_xlpm.CleanMajor,TRIM(SUBSTITUTE(SUBSTITUTE(SUBSTITUTE(SUBSTITUTE(SUBSTITUTE(SUBSTITUTE(_xlpm.Major,"Indstrl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433" spans="1:13" hidden="1" x14ac:dyDescent="0.75">
      <c r="A1433" s="8">
        <v>81631679</v>
      </c>
      <c r="B1433" s="9" t="s">
        <v>445</v>
      </c>
      <c r="C1433" s="9" t="s">
        <v>2946</v>
      </c>
      <c r="D1433" s="9" t="s">
        <v>2947</v>
      </c>
      <c r="E1433" s="9" t="s">
        <v>14</v>
      </c>
      <c r="F1433" s="10"/>
      <c r="G1433" s="10">
        <v>46072.618055555555</v>
      </c>
      <c r="H1433" s="9">
        <v>784869</v>
      </c>
      <c r="I1433" s="9" t="s">
        <v>549</v>
      </c>
      <c r="J1433" s="9" t="s">
        <v>20</v>
      </c>
      <c r="K1433" s="9">
        <v>0</v>
      </c>
      <c r="L1433" s="11" t="s">
        <v>2951</v>
      </c>
      <c r="M1433" s="9" t="str" cm="1">
        <f t="array" ref="M1433">_xlfn.LET(_xlpm.Major,I1433,_xlpm.CleanMajor,TRIM(SUBSTITUTE(SUBSTITUTE(SUBSTITUTE(SUBSTITUTE(SUBSTITUTE(SUBSTITUTE(_xlpm.Major,"Indstrl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434" spans="1:13" hidden="1" x14ac:dyDescent="0.75">
      <c r="A1434" s="12">
        <v>81631685</v>
      </c>
      <c r="B1434" s="13" t="s">
        <v>2948</v>
      </c>
      <c r="C1434" s="13" t="s">
        <v>332</v>
      </c>
      <c r="D1434" s="13" t="s">
        <v>2949</v>
      </c>
      <c r="E1434" s="13" t="s">
        <v>14</v>
      </c>
      <c r="F1434" s="14"/>
      <c r="G1434" s="14">
        <v>46072.618055555555</v>
      </c>
      <c r="H1434" s="13">
        <v>781357</v>
      </c>
      <c r="I1434" s="13" t="s">
        <v>1482</v>
      </c>
      <c r="J1434" s="13" t="s">
        <v>50</v>
      </c>
      <c r="K1434" s="13">
        <v>0</v>
      </c>
      <c r="L1434" s="15" t="s">
        <v>2951</v>
      </c>
      <c r="M1434" s="9" t="str" cm="1">
        <f t="array" ref="M1434">_xlfn.LET(_xlpm.Major,I1434,_xlpm.CleanMajor,TRIM(SUBSTITUTE(SUBSTITUTE(SUBSTITUTE(SUBSTITUTE(SUBSTITUTE(SUBSTITUTE(_xlpm.Major,"Indstrl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435" spans="1:13" hidden="1" x14ac:dyDescent="0.75">
      <c r="A1435" s="8">
        <v>81631779</v>
      </c>
      <c r="B1435" s="9" t="s">
        <v>110</v>
      </c>
      <c r="C1435" s="9" t="s">
        <v>191</v>
      </c>
      <c r="D1435" s="9" t="s">
        <v>2950</v>
      </c>
      <c r="E1435" s="9" t="s">
        <v>14</v>
      </c>
      <c r="F1435" s="10"/>
      <c r="G1435" s="10">
        <v>46072.620138888888</v>
      </c>
      <c r="H1435" s="9">
        <v>737973</v>
      </c>
      <c r="I1435" s="9" t="s">
        <v>163</v>
      </c>
      <c r="J1435" s="9" t="s">
        <v>32</v>
      </c>
      <c r="K1435" s="9">
        <v>0</v>
      </c>
      <c r="L1435" s="11" t="s">
        <v>2951</v>
      </c>
      <c r="M1435" s="9" t="str" cm="1">
        <f t="array" ref="M1435">_xlfn.LET(_xlpm.Major,I1435,_xlpm.CleanMajor,TRIM(SUBSTITUTE(SUBSTITUTE(SUBSTITUTE(SUBSTITUTE(SUBSTITUTE(SUBSTITUTE(_xlpm.Major,"Indstrl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436" spans="1:13" hidden="1" x14ac:dyDescent="0.75">
      <c r="A1436" s="12">
        <v>81631858</v>
      </c>
      <c r="B1436" s="13" t="s">
        <v>1358</v>
      </c>
      <c r="C1436" s="13" t="s">
        <v>1359</v>
      </c>
      <c r="D1436" s="13" t="s">
        <v>1360</v>
      </c>
      <c r="E1436" s="13" t="s">
        <v>14</v>
      </c>
      <c r="F1436" s="14"/>
      <c r="G1436" s="14">
        <v>46072.621527777781</v>
      </c>
      <c r="H1436" s="13">
        <v>775910</v>
      </c>
      <c r="I1436" s="13" t="s">
        <v>163</v>
      </c>
      <c r="J1436" s="13" t="s">
        <v>20</v>
      </c>
      <c r="K1436" s="13">
        <v>0</v>
      </c>
      <c r="L1436" s="15" t="s">
        <v>2951</v>
      </c>
      <c r="M1436" s="9" t="str" cm="1">
        <f t="array" ref="M1436">_xlfn.LET(_xlpm.Major,I1436,_xlpm.CleanMajor,TRIM(SUBSTITUTE(SUBSTITUTE(SUBSTITUTE(SUBSTITUTE(SUBSTITUTE(SUBSTITUTE(_xlpm.Major,"Indstrl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437" spans="1:13" hidden="1" x14ac:dyDescent="0.75">
      <c r="A1437" s="8">
        <v>81632404</v>
      </c>
      <c r="B1437" s="9" t="s">
        <v>1434</v>
      </c>
      <c r="C1437" s="9" t="s">
        <v>1435</v>
      </c>
      <c r="D1437" s="9" t="s">
        <v>1436</v>
      </c>
      <c r="E1437" s="9" t="s">
        <v>14</v>
      </c>
      <c r="F1437" s="10"/>
      <c r="G1437" s="10">
        <v>46072.631944444445</v>
      </c>
      <c r="H1437" s="9">
        <v>778839</v>
      </c>
      <c r="I1437" s="9" t="s">
        <v>163</v>
      </c>
      <c r="J1437" s="9" t="s">
        <v>32</v>
      </c>
      <c r="K1437" s="9">
        <v>0</v>
      </c>
      <c r="L1437" s="11" t="s">
        <v>2951</v>
      </c>
      <c r="M1437" s="9" t="str" cm="1">
        <f t="array" ref="M1437">_xlfn.LET(_xlpm.Major,I1437,_xlpm.CleanMajor,TRIM(SUBSTITUTE(SUBSTITUTE(SUBSTITUTE(SUBSTITUTE(SUBSTITUTE(SUBSTITUTE(_xlpm.Major,"Indstrl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438" spans="1:13" hidden="1" x14ac:dyDescent="0.75">
      <c r="A1438" s="12">
        <v>81632418</v>
      </c>
      <c r="B1438" s="13" t="s">
        <v>277</v>
      </c>
      <c r="C1438" s="13" t="s">
        <v>278</v>
      </c>
      <c r="D1438" s="13" t="s">
        <v>279</v>
      </c>
      <c r="E1438" s="13" t="s">
        <v>14</v>
      </c>
      <c r="F1438" s="14"/>
      <c r="G1438" s="14">
        <v>46072.632638888892</v>
      </c>
      <c r="H1438" s="13">
        <v>806425</v>
      </c>
      <c r="I1438" s="13" t="s">
        <v>15</v>
      </c>
      <c r="J1438" s="13" t="s">
        <v>40</v>
      </c>
      <c r="K1438" s="13">
        <v>0</v>
      </c>
      <c r="L1438" s="4" t="s">
        <v>2951</v>
      </c>
      <c r="M1438" s="9" t="str" cm="1">
        <f t="array" ref="M1438">_xlfn.LET(_xlpm.Major,I1438,_xlpm.CleanMajor,TRIM(SUBSTITUTE(SUBSTITUTE(SUBSTITUTE(SUBSTITUTE(SUBSTITUTE(SUBSTITUTE(_xlpm.Major,"Indstrl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439" spans="1:13" ht="15.5" hidden="1" thickTop="1" x14ac:dyDescent="0.75">
      <c r="A1439" s="28">
        <v>79638317</v>
      </c>
      <c r="B1439" s="29" t="s">
        <v>2952</v>
      </c>
      <c r="C1439" s="29" t="s">
        <v>880</v>
      </c>
      <c r="D1439" s="29" t="s">
        <v>2953</v>
      </c>
      <c r="E1439" s="29" t="s">
        <v>14</v>
      </c>
      <c r="F1439" s="30">
        <v>46075.827777777777</v>
      </c>
      <c r="G1439" s="30">
        <v>46100.654861111114</v>
      </c>
      <c r="H1439" s="29">
        <v>361870</v>
      </c>
      <c r="I1439" s="29" t="s">
        <v>2954</v>
      </c>
      <c r="J1439" s="29" t="s">
        <v>40</v>
      </c>
      <c r="K1439" s="29">
        <v>0</v>
      </c>
      <c r="L1439" s="29" t="s">
        <v>3533</v>
      </c>
      <c r="M1439" s="9" t="str" cm="1">
        <f t="array" ref="M1439">_xlfn.LET(_xlpm.Major,I1439,_xlpm.CleanMajor,TRIM(SUBSTITUTE(SUBSTITUTE(SUBSTITUTE(SUBSTITUTE(SUBSTITUTE(SUBSTITUTE(_xlpm.Major,"Indstrl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440" spans="1:13" x14ac:dyDescent="0.75">
      <c r="A1440" s="31">
        <v>79834343</v>
      </c>
      <c r="B1440" s="27" t="s">
        <v>1847</v>
      </c>
      <c r="C1440" s="27" t="s">
        <v>1848</v>
      </c>
      <c r="D1440" s="27" t="s">
        <v>1849</v>
      </c>
      <c r="E1440" s="27" t="s">
        <v>14</v>
      </c>
      <c r="F1440" s="32">
        <v>45953.771527777775</v>
      </c>
      <c r="G1440" s="32"/>
      <c r="H1440" s="27">
        <v>802922</v>
      </c>
      <c r="I1440" s="27" t="s">
        <v>1850</v>
      </c>
      <c r="J1440" s="27" t="s">
        <v>50</v>
      </c>
      <c r="K1440" s="27">
        <v>0</v>
      </c>
      <c r="L1440" s="27" t="s">
        <v>3533</v>
      </c>
      <c r="M1440" s="9" t="str" cm="1">
        <f t="array" ref="M1440">_xlfn.LET(_xlpm.Major,I1440,_xlpm.CleanMajor,TRIM(SUBSTITUTE(SUBSTITUTE(SUBSTITUTE(SUBSTITUTE(SUBSTITUTE(SUBSTITUTE(_xlpm.Major,"Indstrl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441" spans="1:13" hidden="1" x14ac:dyDescent="0.75">
      <c r="A1441" s="33">
        <v>80055742</v>
      </c>
      <c r="B1441" s="34" t="s">
        <v>385</v>
      </c>
      <c r="C1441" s="34" t="s">
        <v>2624</v>
      </c>
      <c r="D1441" s="34" t="s">
        <v>2955</v>
      </c>
      <c r="E1441" s="34" t="s">
        <v>14</v>
      </c>
      <c r="F1441" s="35">
        <v>45964.742361111108</v>
      </c>
      <c r="G1441" s="35">
        <v>46100.679166666669</v>
      </c>
      <c r="H1441" s="34">
        <v>700312</v>
      </c>
      <c r="I1441" s="34" t="s">
        <v>2024</v>
      </c>
      <c r="J1441" s="34" t="s">
        <v>40</v>
      </c>
      <c r="K1441" s="34">
        <v>0</v>
      </c>
      <c r="L1441" s="34" t="s">
        <v>3533</v>
      </c>
      <c r="M1441" s="9" t="str" cm="1">
        <f t="array" ref="M1441">_xlfn.LET(_xlpm.Major,I1441,_xlpm.CleanMajor,TRIM(SUBSTITUTE(SUBSTITUTE(SUBSTITUTE(SUBSTITUTE(SUBSTITUTE(SUBSTITUTE(_xlpm.Major,"Indstrl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442" spans="1:13" hidden="1" x14ac:dyDescent="0.75">
      <c r="A1442" s="31">
        <v>80055753</v>
      </c>
      <c r="B1442" s="27" t="s">
        <v>29</v>
      </c>
      <c r="C1442" s="27" t="s">
        <v>2956</v>
      </c>
      <c r="D1442" s="27" t="s">
        <v>2957</v>
      </c>
      <c r="E1442" s="27" t="s">
        <v>14</v>
      </c>
      <c r="F1442" s="32">
        <v>45964.743055555555</v>
      </c>
      <c r="G1442" s="32">
        <v>46100.65347222222</v>
      </c>
      <c r="H1442" s="27">
        <v>737329</v>
      </c>
      <c r="I1442" s="27" t="s">
        <v>2958</v>
      </c>
      <c r="J1442" s="27" t="s">
        <v>16</v>
      </c>
      <c r="K1442" s="27">
        <v>0</v>
      </c>
      <c r="L1442" s="27" t="s">
        <v>3533</v>
      </c>
      <c r="M1442" s="9" t="str" cm="1">
        <f t="array" ref="M1442">_xlfn.LET(_xlpm.Major,I1442,_xlpm.CleanMajor,TRIM(SUBSTITUTE(SUBSTITUTE(SUBSTITUTE(SUBSTITUTE(SUBSTITUTE(SUBSTITUTE(_xlpm.Major,"Indstrl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443" spans="1:13" x14ac:dyDescent="0.75">
      <c r="A1443" s="33">
        <v>80276236</v>
      </c>
      <c r="B1443" s="34" t="s">
        <v>1999</v>
      </c>
      <c r="C1443" s="34" t="s">
        <v>1178</v>
      </c>
      <c r="D1443" s="34" t="s">
        <v>2000</v>
      </c>
      <c r="E1443" s="34" t="s">
        <v>14</v>
      </c>
      <c r="F1443" s="35">
        <v>45975.947222222225</v>
      </c>
      <c r="G1443" s="35"/>
      <c r="H1443" s="34">
        <v>796422</v>
      </c>
      <c r="I1443" s="34" t="s">
        <v>1968</v>
      </c>
      <c r="J1443" s="34" t="s">
        <v>20</v>
      </c>
      <c r="K1443" s="34">
        <v>0</v>
      </c>
      <c r="L1443" s="34" t="s">
        <v>3533</v>
      </c>
      <c r="M1443" s="9" t="str" cm="1">
        <f t="array" ref="M1443">_xlfn.LET(_xlpm.Major,I1443,_xlpm.CleanMajor,TRIM(SUBSTITUTE(SUBSTITUTE(SUBSTITUTE(SUBSTITUTE(SUBSTITUTE(SUBSTITUTE(_xlpm.Major,"Indstrl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444" spans="1:13" hidden="1" x14ac:dyDescent="0.75">
      <c r="A1444" s="31">
        <v>80624847</v>
      </c>
      <c r="B1444" s="27" t="s">
        <v>426</v>
      </c>
      <c r="C1444" s="27" t="s">
        <v>68</v>
      </c>
      <c r="D1444" s="27" t="s">
        <v>2959</v>
      </c>
      <c r="E1444" s="27" t="s">
        <v>14</v>
      </c>
      <c r="F1444" s="32">
        <v>46034.731944444444</v>
      </c>
      <c r="G1444" s="32">
        <v>46100.640972222223</v>
      </c>
      <c r="H1444" s="27">
        <v>759594</v>
      </c>
      <c r="I1444" s="27" t="s">
        <v>2960</v>
      </c>
      <c r="J1444" s="27" t="s">
        <v>32</v>
      </c>
      <c r="K1444" s="27">
        <v>0</v>
      </c>
      <c r="L1444" s="27" t="s">
        <v>3533</v>
      </c>
      <c r="M1444" s="9" t="str" cm="1">
        <f t="array" ref="M1444">_xlfn.LET(_xlpm.Major,I1444,_xlpm.CleanMajor,TRIM(SUBSTITUTE(SUBSTITUTE(SUBSTITUTE(SUBSTITUTE(SUBSTITUTE(SUBSTITUTE(_xlpm.Major,"Indstrl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445" spans="1:13" x14ac:dyDescent="0.75">
      <c r="A1445" s="33">
        <v>80759518</v>
      </c>
      <c r="B1445" s="34" t="s">
        <v>2776</v>
      </c>
      <c r="C1445" s="34" t="s">
        <v>185</v>
      </c>
      <c r="D1445" s="34" t="s">
        <v>2777</v>
      </c>
      <c r="E1445" s="34" t="s">
        <v>14</v>
      </c>
      <c r="F1445" s="35">
        <v>46042.478472222225</v>
      </c>
      <c r="G1445" s="35"/>
      <c r="H1445" s="34">
        <v>766219</v>
      </c>
      <c r="I1445" s="34" t="s">
        <v>1167</v>
      </c>
      <c r="J1445" s="34" t="s">
        <v>32</v>
      </c>
      <c r="K1445" s="34">
        <v>0</v>
      </c>
      <c r="L1445" s="34" t="s">
        <v>3533</v>
      </c>
      <c r="M1445" s="9" t="str" cm="1">
        <f t="array" ref="M1445">_xlfn.LET(_xlpm.Major,I1445,_xlpm.CleanMajor,TRIM(SUBSTITUTE(SUBSTITUTE(SUBSTITUTE(SUBSTITUTE(SUBSTITUTE(SUBSTITUTE(_xlpm.Major,"Indstrl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446" spans="1:13" x14ac:dyDescent="0.75">
      <c r="A1446" s="31">
        <v>80759521</v>
      </c>
      <c r="B1446" s="27" t="s">
        <v>2443</v>
      </c>
      <c r="C1446" s="27" t="s">
        <v>2444</v>
      </c>
      <c r="D1446" s="27" t="s">
        <v>2445</v>
      </c>
      <c r="E1446" s="27" t="s">
        <v>14</v>
      </c>
      <c r="F1446" s="32">
        <v>46042.478472222225</v>
      </c>
      <c r="G1446" s="32"/>
      <c r="H1446" s="27">
        <v>744123</v>
      </c>
      <c r="I1446" s="27" t="s">
        <v>1167</v>
      </c>
      <c r="J1446" s="27" t="s">
        <v>32</v>
      </c>
      <c r="K1446" s="27">
        <v>0</v>
      </c>
      <c r="L1446" s="27" t="s">
        <v>3533</v>
      </c>
      <c r="M1446" s="9" t="str" cm="1">
        <f t="array" ref="M1446">_xlfn.LET(_xlpm.Major,I1446,_xlpm.CleanMajor,TRIM(SUBSTITUTE(SUBSTITUTE(SUBSTITUTE(SUBSTITUTE(SUBSTITUTE(SUBSTITUTE(_xlpm.Major,"Indstrl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447" spans="1:13" hidden="1" x14ac:dyDescent="0.75">
      <c r="A1447" s="33">
        <v>80899331</v>
      </c>
      <c r="B1447" s="34" t="s">
        <v>1851</v>
      </c>
      <c r="C1447" s="34" t="s">
        <v>1852</v>
      </c>
      <c r="D1447" s="34" t="s">
        <v>1853</v>
      </c>
      <c r="E1447" s="34" t="s">
        <v>14</v>
      </c>
      <c r="F1447" s="35">
        <v>46048.502083333333</v>
      </c>
      <c r="G1447" s="35">
        <v>46100.661111111112</v>
      </c>
      <c r="H1447" s="34">
        <v>767759</v>
      </c>
      <c r="I1447" s="34" t="s">
        <v>1854</v>
      </c>
      <c r="J1447" s="34" t="s">
        <v>16</v>
      </c>
      <c r="K1447" s="34">
        <v>0</v>
      </c>
      <c r="L1447" s="34" t="s">
        <v>3533</v>
      </c>
      <c r="M1447" s="9" t="str" cm="1">
        <f t="array" ref="M1447">_xlfn.LET(_xlpm.Major,I1447,_xlpm.CleanMajor,TRIM(SUBSTITUTE(SUBSTITUTE(SUBSTITUTE(SUBSTITUTE(SUBSTITUTE(SUBSTITUTE(_xlpm.Major,"Indstrl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448" spans="1:13" hidden="1" x14ac:dyDescent="0.75">
      <c r="A1448" s="31">
        <v>81043363</v>
      </c>
      <c r="B1448" s="27" t="s">
        <v>1434</v>
      </c>
      <c r="C1448" s="27" t="s">
        <v>2961</v>
      </c>
      <c r="D1448" s="27" t="s">
        <v>2962</v>
      </c>
      <c r="E1448" s="27" t="s">
        <v>14</v>
      </c>
      <c r="F1448" s="32">
        <v>46052.769444444442</v>
      </c>
      <c r="G1448" s="32">
        <v>46100.65625</v>
      </c>
      <c r="H1448" s="27">
        <v>729131</v>
      </c>
      <c r="I1448" s="27" t="s">
        <v>2963</v>
      </c>
      <c r="J1448" s="27" t="s">
        <v>40</v>
      </c>
      <c r="K1448" s="27">
        <v>0</v>
      </c>
      <c r="L1448" s="27" t="s">
        <v>3533</v>
      </c>
      <c r="M1448" s="9" t="str" cm="1">
        <f t="array" ref="M1448">_xlfn.LET(_xlpm.Major,I1448,_xlpm.CleanMajor,TRIM(SUBSTITUTE(SUBSTITUTE(SUBSTITUTE(SUBSTITUTE(SUBSTITUTE(SUBSTITUTE(_xlpm.Major,"Indstrl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449" spans="1:13" x14ac:dyDescent="0.75">
      <c r="A1449" s="33">
        <v>81095965</v>
      </c>
      <c r="B1449" s="34" t="s">
        <v>1280</v>
      </c>
      <c r="C1449" s="34" t="s">
        <v>2964</v>
      </c>
      <c r="D1449" s="34" t="s">
        <v>2965</v>
      </c>
      <c r="E1449" s="34" t="s">
        <v>14</v>
      </c>
      <c r="F1449" s="35">
        <v>46055.70208333333</v>
      </c>
      <c r="G1449" s="35"/>
      <c r="H1449" s="34">
        <v>770869</v>
      </c>
      <c r="I1449" s="34" t="s">
        <v>1968</v>
      </c>
      <c r="J1449" s="34" t="s">
        <v>32</v>
      </c>
      <c r="K1449" s="34">
        <v>0</v>
      </c>
      <c r="L1449" s="34" t="s">
        <v>3533</v>
      </c>
      <c r="M1449" s="9" t="str" cm="1">
        <f t="array" ref="M1449">_xlfn.LET(_xlpm.Major,I1449,_xlpm.CleanMajor,TRIM(SUBSTITUTE(SUBSTITUTE(SUBSTITUTE(SUBSTITUTE(SUBSTITUTE(SUBSTITUTE(_xlpm.Major,"Indstrl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450" spans="1:13" x14ac:dyDescent="0.75">
      <c r="A1450" s="31">
        <v>81095987</v>
      </c>
      <c r="B1450" s="27" t="s">
        <v>2966</v>
      </c>
      <c r="C1450" s="27" t="s">
        <v>2967</v>
      </c>
      <c r="D1450" s="27" t="s">
        <v>2968</v>
      </c>
      <c r="E1450" s="27" t="s">
        <v>14</v>
      </c>
      <c r="F1450" s="32">
        <v>46055.702777777777</v>
      </c>
      <c r="G1450" s="32"/>
      <c r="H1450" s="27">
        <v>775002</v>
      </c>
      <c r="I1450" s="27" t="s">
        <v>1968</v>
      </c>
      <c r="J1450" s="27" t="s">
        <v>32</v>
      </c>
      <c r="K1450" s="27">
        <v>0</v>
      </c>
      <c r="L1450" s="27" t="s">
        <v>3533</v>
      </c>
      <c r="M1450" s="9" t="str" cm="1">
        <f t="array" ref="M1450">_xlfn.LET(_xlpm.Major,I1450,_xlpm.CleanMajor,TRIM(SUBSTITUTE(SUBSTITUTE(SUBSTITUTE(SUBSTITUTE(SUBSTITUTE(SUBSTITUTE(_xlpm.Major,"Indstrl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451" spans="1:13" hidden="1" x14ac:dyDescent="0.75">
      <c r="A1451" s="33">
        <v>81195449</v>
      </c>
      <c r="B1451" s="34" t="s">
        <v>1012</v>
      </c>
      <c r="C1451" s="34" t="s">
        <v>2529</v>
      </c>
      <c r="D1451" s="34" t="s">
        <v>2530</v>
      </c>
      <c r="E1451" s="34" t="s">
        <v>14</v>
      </c>
      <c r="F1451" s="35">
        <v>46057.859722222223</v>
      </c>
      <c r="G1451" s="35">
        <v>46100.656944444447</v>
      </c>
      <c r="H1451" s="34">
        <v>770244</v>
      </c>
      <c r="I1451" s="34" t="s">
        <v>549</v>
      </c>
      <c r="J1451" s="34" t="s">
        <v>20</v>
      </c>
      <c r="K1451" s="34">
        <v>0</v>
      </c>
      <c r="L1451" s="34" t="s">
        <v>3533</v>
      </c>
      <c r="M1451" s="9" t="str" cm="1">
        <f t="array" ref="M1451">_xlfn.LET(_xlpm.Major,I1451,_xlpm.CleanMajor,TRIM(SUBSTITUTE(SUBSTITUTE(SUBSTITUTE(SUBSTITUTE(SUBSTITUTE(SUBSTITUTE(_xlpm.Major,"Indstrl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452" spans="1:13" x14ac:dyDescent="0.75">
      <c r="A1452" s="31">
        <v>81209760</v>
      </c>
      <c r="B1452" s="27" t="s">
        <v>2531</v>
      </c>
      <c r="C1452" s="27" t="s">
        <v>2532</v>
      </c>
      <c r="D1452" s="27" t="s">
        <v>2533</v>
      </c>
      <c r="E1452" s="27" t="s">
        <v>14</v>
      </c>
      <c r="F1452" s="32">
        <v>46058.402777777781</v>
      </c>
      <c r="G1452" s="32"/>
      <c r="H1452" s="27">
        <v>799573</v>
      </c>
      <c r="I1452" s="27" t="s">
        <v>1985</v>
      </c>
      <c r="J1452" s="27" t="s">
        <v>20</v>
      </c>
      <c r="K1452" s="27">
        <v>0</v>
      </c>
      <c r="L1452" s="27" t="s">
        <v>3533</v>
      </c>
      <c r="M1452" s="9" t="str" cm="1">
        <f t="array" ref="M1452">_xlfn.LET(_xlpm.Major,I1452,_xlpm.CleanMajor,TRIM(SUBSTITUTE(SUBSTITUTE(SUBSTITUTE(SUBSTITUTE(SUBSTITUTE(SUBSTITUTE(_xlpm.Major,"Indstrl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453" spans="1:13" x14ac:dyDescent="0.75">
      <c r="A1453" s="33">
        <v>81252080</v>
      </c>
      <c r="B1453" s="34" t="s">
        <v>1644</v>
      </c>
      <c r="C1453" s="34" t="s">
        <v>1645</v>
      </c>
      <c r="D1453" s="34" t="s">
        <v>1646</v>
      </c>
      <c r="E1453" s="34" t="s">
        <v>14</v>
      </c>
      <c r="F1453" s="35">
        <v>46059.507638888892</v>
      </c>
      <c r="G1453" s="35"/>
      <c r="H1453" s="34">
        <v>789885</v>
      </c>
      <c r="I1453" s="34" t="s">
        <v>534</v>
      </c>
      <c r="J1453" s="34" t="s">
        <v>50</v>
      </c>
      <c r="K1453" s="34">
        <v>0</v>
      </c>
      <c r="L1453" s="34" t="s">
        <v>3533</v>
      </c>
      <c r="M1453" s="9" t="str" cm="1">
        <f t="array" ref="M1453">_xlfn.LET(_xlpm.Major,I1453,_xlpm.CleanMajor,TRIM(SUBSTITUTE(SUBSTITUTE(SUBSTITUTE(SUBSTITUTE(SUBSTITUTE(SUBSTITUTE(_xlpm.Major,"Indstrl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454" spans="1:13" hidden="1" x14ac:dyDescent="0.75">
      <c r="A1454" s="31">
        <v>81328239</v>
      </c>
      <c r="B1454" s="27" t="s">
        <v>1586</v>
      </c>
      <c r="C1454" s="27" t="s">
        <v>185</v>
      </c>
      <c r="D1454" s="27" t="s">
        <v>2969</v>
      </c>
      <c r="E1454" s="27" t="s">
        <v>14</v>
      </c>
      <c r="F1454" s="32">
        <v>46063.411111111112</v>
      </c>
      <c r="G1454" s="32">
        <v>46100.642361111109</v>
      </c>
      <c r="H1454" s="27">
        <v>760472</v>
      </c>
      <c r="I1454" s="27" t="s">
        <v>2960</v>
      </c>
      <c r="J1454" s="27" t="s">
        <v>32</v>
      </c>
      <c r="K1454" s="27">
        <v>0</v>
      </c>
      <c r="L1454" s="27" t="s">
        <v>3533</v>
      </c>
      <c r="M1454" s="9" t="str" cm="1">
        <f t="array" ref="M1454">_xlfn.LET(_xlpm.Major,I1454,_xlpm.CleanMajor,TRIM(SUBSTITUTE(SUBSTITUTE(SUBSTITUTE(SUBSTITUTE(SUBSTITUTE(SUBSTITUTE(_xlpm.Major,"Indstrl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455" spans="1:13" hidden="1" x14ac:dyDescent="0.75">
      <c r="A1455" s="33">
        <v>81328575</v>
      </c>
      <c r="B1455" s="34" t="s">
        <v>2970</v>
      </c>
      <c r="C1455" s="34" t="s">
        <v>2971</v>
      </c>
      <c r="D1455" s="34" t="s">
        <v>2972</v>
      </c>
      <c r="E1455" s="34" t="s">
        <v>14</v>
      </c>
      <c r="F1455" s="35">
        <v>46063.414583333331</v>
      </c>
      <c r="G1455" s="35">
        <v>46100.642361111109</v>
      </c>
      <c r="H1455" s="34">
        <v>759165</v>
      </c>
      <c r="I1455" s="34" t="s">
        <v>2960</v>
      </c>
      <c r="J1455" s="34" t="s">
        <v>32</v>
      </c>
      <c r="K1455" s="34">
        <v>0</v>
      </c>
      <c r="L1455" s="34" t="s">
        <v>3533</v>
      </c>
      <c r="M1455" s="9" t="str" cm="1">
        <f t="array" ref="M1455">_xlfn.LET(_xlpm.Major,I1455,_xlpm.CleanMajor,TRIM(SUBSTITUTE(SUBSTITUTE(SUBSTITUTE(SUBSTITUTE(SUBSTITUTE(SUBSTITUTE(_xlpm.Major,"Indstrl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456" spans="1:13" x14ac:dyDescent="0.75">
      <c r="A1456" s="31">
        <v>81332665</v>
      </c>
      <c r="B1456" s="27" t="s">
        <v>207</v>
      </c>
      <c r="C1456" s="27" t="s">
        <v>208</v>
      </c>
      <c r="D1456" s="27" t="s">
        <v>209</v>
      </c>
      <c r="E1456" s="27" t="s">
        <v>14</v>
      </c>
      <c r="F1456" s="32">
        <v>46063.447916666664</v>
      </c>
      <c r="G1456" s="32"/>
      <c r="H1456" s="27">
        <v>792094</v>
      </c>
      <c r="I1456" s="27" t="s">
        <v>54</v>
      </c>
      <c r="J1456" s="27" t="s">
        <v>32</v>
      </c>
      <c r="K1456" s="27">
        <v>0</v>
      </c>
      <c r="L1456" s="27" t="s">
        <v>3533</v>
      </c>
      <c r="M1456" s="9" t="str" cm="1">
        <f t="array" ref="M1456">_xlfn.LET(_xlpm.Major,I1456,_xlpm.CleanMajor,TRIM(SUBSTITUTE(SUBSTITUTE(SUBSTITUTE(SUBSTITUTE(SUBSTITUTE(SUBSTITUTE(_xlpm.Major,"Indstrl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457" spans="1:13" x14ac:dyDescent="0.75">
      <c r="A1457" s="33">
        <v>81354748</v>
      </c>
      <c r="B1457" s="34" t="s">
        <v>70</v>
      </c>
      <c r="C1457" s="34" t="s">
        <v>71</v>
      </c>
      <c r="D1457" s="34" t="s">
        <v>72</v>
      </c>
      <c r="E1457" s="34" t="s">
        <v>14</v>
      </c>
      <c r="F1457" s="35">
        <v>46063.70208333333</v>
      </c>
      <c r="G1457" s="35"/>
      <c r="H1457" s="34">
        <v>769576</v>
      </c>
      <c r="I1457" s="34" t="s">
        <v>73</v>
      </c>
      <c r="J1457" s="34" t="s">
        <v>40</v>
      </c>
      <c r="K1457" s="34">
        <v>0</v>
      </c>
      <c r="L1457" s="34" t="s">
        <v>3533</v>
      </c>
      <c r="M1457" s="9" t="str" cm="1">
        <f t="array" ref="M1457">_xlfn.LET(_xlpm.Major,I1457,_xlpm.CleanMajor,TRIM(SUBSTITUTE(SUBSTITUTE(SUBSTITUTE(SUBSTITUTE(SUBSTITUTE(SUBSTITUTE(_xlpm.Major,"Indstrl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458" spans="1:13" hidden="1" x14ac:dyDescent="0.75">
      <c r="A1458" s="31">
        <v>81504481</v>
      </c>
      <c r="B1458" s="27" t="s">
        <v>259</v>
      </c>
      <c r="C1458" s="27" t="s">
        <v>2973</v>
      </c>
      <c r="D1458" s="27" t="s">
        <v>2974</v>
      </c>
      <c r="E1458" s="27" t="s">
        <v>14</v>
      </c>
      <c r="F1458" s="32">
        <v>46069.559027777781</v>
      </c>
      <c r="G1458" s="32">
        <v>46100.668055555558</v>
      </c>
      <c r="H1458" s="27">
        <v>668338</v>
      </c>
      <c r="I1458" s="27" t="s">
        <v>2024</v>
      </c>
      <c r="J1458" s="27" t="s">
        <v>40</v>
      </c>
      <c r="K1458" s="27">
        <v>0</v>
      </c>
      <c r="L1458" s="27" t="s">
        <v>3533</v>
      </c>
      <c r="M1458" s="9" t="str" cm="1">
        <f t="array" ref="M1458">_xlfn.LET(_xlpm.Major,I1458,_xlpm.CleanMajor,TRIM(SUBSTITUTE(SUBSTITUTE(SUBSTITUTE(SUBSTITUTE(SUBSTITUTE(SUBSTITUTE(_xlpm.Major,"Indstrl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459" spans="1:13" x14ac:dyDescent="0.75">
      <c r="A1459" s="33">
        <v>81505649</v>
      </c>
      <c r="B1459" s="34" t="s">
        <v>2975</v>
      </c>
      <c r="C1459" s="34" t="s">
        <v>1483</v>
      </c>
      <c r="D1459" s="34" t="s">
        <v>2976</v>
      </c>
      <c r="E1459" s="34" t="s">
        <v>14</v>
      </c>
      <c r="F1459" s="35">
        <v>46069.585416666669</v>
      </c>
      <c r="G1459" s="35"/>
      <c r="H1459" s="34">
        <v>713982</v>
      </c>
      <c r="I1459" s="34" t="s">
        <v>2024</v>
      </c>
      <c r="J1459" s="34" t="s">
        <v>16</v>
      </c>
      <c r="K1459" s="34">
        <v>0</v>
      </c>
      <c r="L1459" s="34" t="s">
        <v>3533</v>
      </c>
      <c r="M1459" s="9" t="str" cm="1">
        <f t="array" ref="M1459">_xlfn.LET(_xlpm.Major,I1459,_xlpm.CleanMajor,TRIM(SUBSTITUTE(SUBSTITUTE(SUBSTITUTE(SUBSTITUTE(SUBSTITUTE(SUBSTITUTE(_xlpm.Major,"Indstrl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460" spans="1:13" x14ac:dyDescent="0.75">
      <c r="A1460" s="31">
        <v>81507975</v>
      </c>
      <c r="B1460" s="27" t="s">
        <v>1160</v>
      </c>
      <c r="C1460" s="27" t="s">
        <v>2358</v>
      </c>
      <c r="D1460" s="27" t="s">
        <v>2359</v>
      </c>
      <c r="E1460" s="27" t="s">
        <v>14</v>
      </c>
      <c r="F1460" s="32">
        <v>46069.648611111108</v>
      </c>
      <c r="G1460" s="32"/>
      <c r="H1460" s="27">
        <v>800179</v>
      </c>
      <c r="I1460" s="27" t="s">
        <v>163</v>
      </c>
      <c r="J1460" s="27" t="s">
        <v>20</v>
      </c>
      <c r="K1460" s="27">
        <v>0</v>
      </c>
      <c r="L1460" s="27" t="s">
        <v>3533</v>
      </c>
      <c r="M1460" s="9" t="str" cm="1">
        <f t="array" ref="M1460">_xlfn.LET(_xlpm.Major,I1460,_xlpm.CleanMajor,TRIM(SUBSTITUTE(SUBSTITUTE(SUBSTITUTE(SUBSTITUTE(SUBSTITUTE(SUBSTITUTE(_xlpm.Major,"Indstrl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461" spans="1:13" hidden="1" x14ac:dyDescent="0.75">
      <c r="A1461" s="33">
        <v>81509050</v>
      </c>
      <c r="B1461" s="34" t="s">
        <v>2435</v>
      </c>
      <c r="C1461" s="34" t="s">
        <v>2977</v>
      </c>
      <c r="D1461" s="34" t="s">
        <v>2978</v>
      </c>
      <c r="E1461" s="34" t="s">
        <v>14</v>
      </c>
      <c r="F1461" s="35">
        <v>46069.688888888886</v>
      </c>
      <c r="G1461" s="35">
        <v>46100.662499999999</v>
      </c>
      <c r="H1461" s="34">
        <v>676125</v>
      </c>
      <c r="I1461" s="34" t="s">
        <v>2024</v>
      </c>
      <c r="J1461" s="34" t="s">
        <v>16</v>
      </c>
      <c r="K1461" s="34">
        <v>0</v>
      </c>
      <c r="L1461" s="34" t="s">
        <v>3533</v>
      </c>
      <c r="M1461" s="9" t="str" cm="1">
        <f t="array" ref="M1461">_xlfn.LET(_xlpm.Major,I1461,_xlpm.CleanMajor,TRIM(SUBSTITUTE(SUBSTITUTE(SUBSTITUTE(SUBSTITUTE(SUBSTITUTE(SUBSTITUTE(_xlpm.Major,"Indstrl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462" spans="1:13" hidden="1" x14ac:dyDescent="0.75">
      <c r="A1462" s="31">
        <v>81512654</v>
      </c>
      <c r="B1462" s="27" t="s">
        <v>586</v>
      </c>
      <c r="C1462" s="27" t="s">
        <v>2979</v>
      </c>
      <c r="D1462" s="27" t="s">
        <v>2980</v>
      </c>
      <c r="E1462" s="27" t="s">
        <v>14</v>
      </c>
      <c r="F1462" s="32">
        <v>46069.854861111111</v>
      </c>
      <c r="G1462" s="32">
        <v>46100.65</v>
      </c>
      <c r="H1462" s="27">
        <v>667947</v>
      </c>
      <c r="I1462" s="27" t="s">
        <v>2963</v>
      </c>
      <c r="J1462" s="27" t="s">
        <v>40</v>
      </c>
      <c r="K1462" s="27">
        <v>0</v>
      </c>
      <c r="L1462" s="27" t="s">
        <v>3533</v>
      </c>
      <c r="M1462" s="9" t="str" cm="1">
        <f t="array" ref="M1462">_xlfn.LET(_xlpm.Major,I1462,_xlpm.CleanMajor,TRIM(SUBSTITUTE(SUBSTITUTE(SUBSTITUTE(SUBSTITUTE(SUBSTITUTE(SUBSTITUTE(_xlpm.Major,"Indstrl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463" spans="1:13" hidden="1" x14ac:dyDescent="0.75">
      <c r="A1463" s="33">
        <v>81541737</v>
      </c>
      <c r="B1463" s="34" t="s">
        <v>2981</v>
      </c>
      <c r="C1463" s="34" t="s">
        <v>1329</v>
      </c>
      <c r="D1463" s="34" t="s">
        <v>2982</v>
      </c>
      <c r="E1463" s="34" t="s">
        <v>14</v>
      </c>
      <c r="F1463" s="35">
        <v>46070.554166666669</v>
      </c>
      <c r="G1463" s="35">
        <v>46100.676388888889</v>
      </c>
      <c r="H1463" s="34">
        <v>701176</v>
      </c>
      <c r="I1463" s="34" t="s">
        <v>2983</v>
      </c>
      <c r="J1463" s="34" t="s">
        <v>16</v>
      </c>
      <c r="K1463" s="34">
        <v>0</v>
      </c>
      <c r="L1463" s="34" t="s">
        <v>3533</v>
      </c>
      <c r="M1463" s="9" t="str" cm="1">
        <f t="array" ref="M1463">_xlfn.LET(_xlpm.Major,I1463,_xlpm.CleanMajor,TRIM(SUBSTITUTE(SUBSTITUTE(SUBSTITUTE(SUBSTITUTE(SUBSTITUTE(SUBSTITUTE(_xlpm.Major,"Indstrl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464" spans="1:13" x14ac:dyDescent="0.75">
      <c r="A1464" s="31">
        <v>81554715</v>
      </c>
      <c r="B1464" s="27" t="s">
        <v>1762</v>
      </c>
      <c r="C1464" s="27" t="s">
        <v>1763</v>
      </c>
      <c r="D1464" s="27" t="s">
        <v>1764</v>
      </c>
      <c r="E1464" s="27" t="s">
        <v>14</v>
      </c>
      <c r="F1464" s="32">
        <v>46070.915277777778</v>
      </c>
      <c r="G1464" s="32"/>
      <c r="H1464" s="27">
        <v>787158</v>
      </c>
      <c r="I1464" s="27" t="s">
        <v>1765</v>
      </c>
      <c r="J1464" s="27" t="s">
        <v>20</v>
      </c>
      <c r="K1464" s="27">
        <v>0</v>
      </c>
      <c r="L1464" s="27" t="s">
        <v>3533</v>
      </c>
      <c r="M1464" s="9" t="str" cm="1">
        <f t="array" ref="M1464">_xlfn.LET(_xlpm.Major,I1464,_xlpm.CleanMajor,TRIM(SUBSTITUTE(SUBSTITUTE(SUBSTITUTE(SUBSTITUTE(SUBSTITUTE(SUBSTITUTE(_xlpm.Major,"Indstrl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465" spans="1:13" x14ac:dyDescent="0.75">
      <c r="A1465" s="33">
        <v>81575073</v>
      </c>
      <c r="B1465" s="34" t="s">
        <v>619</v>
      </c>
      <c r="C1465" s="34" t="s">
        <v>620</v>
      </c>
      <c r="D1465" s="34" t="s">
        <v>621</v>
      </c>
      <c r="E1465" s="34" t="s">
        <v>14</v>
      </c>
      <c r="F1465" s="35">
        <v>46071.444444444445</v>
      </c>
      <c r="G1465" s="35"/>
      <c r="H1465" s="34">
        <v>757880</v>
      </c>
      <c r="I1465" s="34" t="s">
        <v>534</v>
      </c>
      <c r="J1465" s="34" t="s">
        <v>32</v>
      </c>
      <c r="K1465" s="34">
        <v>0</v>
      </c>
      <c r="L1465" s="34" t="s">
        <v>3533</v>
      </c>
      <c r="M1465" s="9" t="str" cm="1">
        <f t="array" ref="M1465">_xlfn.LET(_xlpm.Major,I1465,_xlpm.CleanMajor,TRIM(SUBSTITUTE(SUBSTITUTE(SUBSTITUTE(SUBSTITUTE(SUBSTITUTE(SUBSTITUTE(_xlpm.Major,"Indstrl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466" spans="1:13" x14ac:dyDescent="0.75">
      <c r="A1466" s="31">
        <v>81629290</v>
      </c>
      <c r="B1466" s="27" t="s">
        <v>1781</v>
      </c>
      <c r="C1466" s="27" t="s">
        <v>1782</v>
      </c>
      <c r="D1466" s="27" t="s">
        <v>1783</v>
      </c>
      <c r="E1466" s="27" t="s">
        <v>14</v>
      </c>
      <c r="F1466" s="32">
        <v>46072.574999999997</v>
      </c>
      <c r="G1466" s="32"/>
      <c r="H1466" s="27">
        <v>725845</v>
      </c>
      <c r="I1466" s="27" t="s">
        <v>652</v>
      </c>
      <c r="J1466" s="27" t="s">
        <v>16</v>
      </c>
      <c r="K1466" s="27">
        <v>0</v>
      </c>
      <c r="L1466" s="27" t="s">
        <v>3533</v>
      </c>
      <c r="M1466" s="9" t="str" cm="1">
        <f t="array" ref="M1466">_xlfn.LET(_xlpm.Major,I1466,_xlpm.CleanMajor,TRIM(SUBSTITUTE(SUBSTITUTE(SUBSTITUTE(SUBSTITUTE(SUBSTITUTE(SUBSTITUTE(_xlpm.Major,"Indstrl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467" spans="1:13" x14ac:dyDescent="0.75">
      <c r="A1467" s="33">
        <v>81686715</v>
      </c>
      <c r="B1467" s="34" t="s">
        <v>2412</v>
      </c>
      <c r="C1467" s="34" t="s">
        <v>75</v>
      </c>
      <c r="D1467" s="34" t="s">
        <v>2984</v>
      </c>
      <c r="E1467" s="34" t="s">
        <v>14</v>
      </c>
      <c r="F1467" s="35">
        <v>46076.433333333334</v>
      </c>
      <c r="G1467" s="35"/>
      <c r="H1467" s="34">
        <v>758286</v>
      </c>
      <c r="I1467" s="34" t="s">
        <v>2024</v>
      </c>
      <c r="J1467" s="34" t="s">
        <v>40</v>
      </c>
      <c r="K1467" s="34">
        <v>0</v>
      </c>
      <c r="L1467" s="34" t="s">
        <v>3533</v>
      </c>
      <c r="M1467" s="9" t="str" cm="1">
        <f t="array" ref="M1467">_xlfn.LET(_xlpm.Major,I1467,_xlpm.CleanMajor,TRIM(SUBSTITUTE(SUBSTITUTE(SUBSTITUTE(SUBSTITUTE(SUBSTITUTE(SUBSTITUTE(_xlpm.Major,"Indstrl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468" spans="1:13" x14ac:dyDescent="0.75">
      <c r="A1468" s="31">
        <v>81687914</v>
      </c>
      <c r="B1468" s="27" t="s">
        <v>1595</v>
      </c>
      <c r="C1468" s="27" t="s">
        <v>1596</v>
      </c>
      <c r="D1468" s="27" t="s">
        <v>1597</v>
      </c>
      <c r="E1468" s="27" t="s">
        <v>14</v>
      </c>
      <c r="F1468" s="32">
        <v>46076.45208333333</v>
      </c>
      <c r="G1468" s="32"/>
      <c r="H1468" s="27">
        <v>806072</v>
      </c>
      <c r="I1468" s="27" t="s">
        <v>828</v>
      </c>
      <c r="J1468" s="27" t="s">
        <v>20</v>
      </c>
      <c r="K1468" s="27">
        <v>0</v>
      </c>
      <c r="L1468" s="27" t="s">
        <v>3533</v>
      </c>
      <c r="M1468" s="9" t="str" cm="1">
        <f t="array" ref="M1468">_xlfn.LET(_xlpm.Major,I1468,_xlpm.CleanMajor,TRIM(SUBSTITUTE(SUBSTITUTE(SUBSTITUTE(SUBSTITUTE(SUBSTITUTE(SUBSTITUTE(_xlpm.Major,"Indstrl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469" spans="1:13" hidden="1" x14ac:dyDescent="0.75">
      <c r="A1469" s="33">
        <v>81693438</v>
      </c>
      <c r="B1469" s="34" t="s">
        <v>927</v>
      </c>
      <c r="C1469" s="34" t="s">
        <v>2985</v>
      </c>
      <c r="D1469" s="34" t="s">
        <v>2986</v>
      </c>
      <c r="E1469" s="34" t="s">
        <v>14</v>
      </c>
      <c r="F1469" s="35">
        <v>46076.540972222225</v>
      </c>
      <c r="G1469" s="35">
        <v>46100.647222222222</v>
      </c>
      <c r="H1469" s="34">
        <v>813444</v>
      </c>
      <c r="I1469" s="34" t="s">
        <v>2024</v>
      </c>
      <c r="J1469" s="34" t="s">
        <v>40</v>
      </c>
      <c r="K1469" s="34">
        <v>0</v>
      </c>
      <c r="L1469" s="34" t="s">
        <v>3533</v>
      </c>
      <c r="M1469" s="9" t="str" cm="1">
        <f t="array" ref="M1469">_xlfn.LET(_xlpm.Major,I1469,_xlpm.CleanMajor,TRIM(SUBSTITUTE(SUBSTITUTE(SUBSTITUTE(SUBSTITUTE(SUBSTITUTE(SUBSTITUTE(_xlpm.Major,"Indstrl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470" spans="1:13" hidden="1" x14ac:dyDescent="0.75">
      <c r="A1470" s="31">
        <v>81700691</v>
      </c>
      <c r="B1470" s="27" t="s">
        <v>2612</v>
      </c>
      <c r="C1470" s="27" t="s">
        <v>2987</v>
      </c>
      <c r="D1470" s="27" t="s">
        <v>2988</v>
      </c>
      <c r="E1470" s="27" t="s">
        <v>14</v>
      </c>
      <c r="F1470" s="32">
        <v>46076.674305555556</v>
      </c>
      <c r="G1470" s="32">
        <v>46100.644444444442</v>
      </c>
      <c r="H1470" s="27">
        <v>749971</v>
      </c>
      <c r="I1470" s="27" t="s">
        <v>2963</v>
      </c>
      <c r="J1470" s="27" t="s">
        <v>40</v>
      </c>
      <c r="K1470" s="27">
        <v>0</v>
      </c>
      <c r="L1470" s="27" t="s">
        <v>3533</v>
      </c>
      <c r="M1470" s="9" t="str" cm="1">
        <f t="array" ref="M1470">_xlfn.LET(_xlpm.Major,I1470,_xlpm.CleanMajor,TRIM(SUBSTITUTE(SUBSTITUTE(SUBSTITUTE(SUBSTITUTE(SUBSTITUTE(SUBSTITUTE(_xlpm.Major,"Indstrl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471" spans="1:13" hidden="1" x14ac:dyDescent="0.75">
      <c r="A1471" s="33">
        <v>81700732</v>
      </c>
      <c r="B1471" s="34" t="s">
        <v>2989</v>
      </c>
      <c r="C1471" s="34" t="s">
        <v>2990</v>
      </c>
      <c r="D1471" s="34" t="s">
        <v>2991</v>
      </c>
      <c r="E1471" s="34" t="s">
        <v>14</v>
      </c>
      <c r="F1471" s="35">
        <v>46076.675694444442</v>
      </c>
      <c r="G1471" s="35">
        <v>46100.662499999999</v>
      </c>
      <c r="H1471" s="34">
        <v>788671</v>
      </c>
      <c r="I1471" s="34" t="s">
        <v>2024</v>
      </c>
      <c r="J1471" s="34" t="s">
        <v>40</v>
      </c>
      <c r="K1471" s="34">
        <v>0</v>
      </c>
      <c r="L1471" s="34" t="s">
        <v>3533</v>
      </c>
      <c r="M1471" s="9" t="str" cm="1">
        <f t="array" ref="M1471">_xlfn.LET(_xlpm.Major,I1471,_xlpm.CleanMajor,TRIM(SUBSTITUTE(SUBSTITUTE(SUBSTITUTE(SUBSTITUTE(SUBSTITUTE(SUBSTITUTE(_xlpm.Major,"Indstrl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472" spans="1:13" x14ac:dyDescent="0.75">
      <c r="A1472" s="31">
        <v>81701396</v>
      </c>
      <c r="B1472" s="27" t="s">
        <v>2992</v>
      </c>
      <c r="C1472" s="27" t="s">
        <v>2993</v>
      </c>
      <c r="D1472" s="27" t="s">
        <v>2994</v>
      </c>
      <c r="E1472" s="27" t="s">
        <v>14</v>
      </c>
      <c r="F1472" s="32">
        <v>46076.695138888892</v>
      </c>
      <c r="G1472" s="32"/>
      <c r="H1472" s="27">
        <v>624273</v>
      </c>
      <c r="I1472" s="27" t="s">
        <v>2963</v>
      </c>
      <c r="J1472" s="27" t="s">
        <v>40</v>
      </c>
      <c r="K1472" s="27">
        <v>0</v>
      </c>
      <c r="L1472" s="27" t="s">
        <v>3533</v>
      </c>
      <c r="M1472" s="9" t="str" cm="1">
        <f t="array" ref="M1472">_xlfn.LET(_xlpm.Major,I1472,_xlpm.CleanMajor,TRIM(SUBSTITUTE(SUBSTITUTE(SUBSTITUTE(SUBSTITUTE(SUBSTITUTE(SUBSTITUTE(_xlpm.Major,"Indstrl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473" spans="1:13" hidden="1" x14ac:dyDescent="0.75">
      <c r="A1473" s="33">
        <v>81704342</v>
      </c>
      <c r="B1473" s="34" t="s">
        <v>289</v>
      </c>
      <c r="C1473" s="34" t="s">
        <v>275</v>
      </c>
      <c r="D1473" s="34" t="s">
        <v>2995</v>
      </c>
      <c r="E1473" s="34" t="s">
        <v>14</v>
      </c>
      <c r="F1473" s="35">
        <v>46076.802083333336</v>
      </c>
      <c r="G1473" s="35">
        <v>46100.647222222222</v>
      </c>
      <c r="H1473" s="34">
        <v>759044</v>
      </c>
      <c r="I1473" s="34" t="s">
        <v>2960</v>
      </c>
      <c r="J1473" s="34" t="s">
        <v>32</v>
      </c>
      <c r="K1473" s="34">
        <v>0</v>
      </c>
      <c r="L1473" s="34" t="s">
        <v>3533</v>
      </c>
      <c r="M1473" s="9" t="str" cm="1">
        <f t="array" ref="M1473">_xlfn.LET(_xlpm.Major,I1473,_xlpm.CleanMajor,TRIM(SUBSTITUTE(SUBSTITUTE(SUBSTITUTE(SUBSTITUTE(SUBSTITUTE(SUBSTITUTE(_xlpm.Major,"Indstrl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474" spans="1:13" hidden="1" x14ac:dyDescent="0.75">
      <c r="A1474" s="31">
        <v>81704702</v>
      </c>
      <c r="B1474" s="27" t="s">
        <v>2996</v>
      </c>
      <c r="C1474" s="27" t="s">
        <v>2997</v>
      </c>
      <c r="D1474" s="27" t="s">
        <v>2998</v>
      </c>
      <c r="E1474" s="27" t="s">
        <v>14</v>
      </c>
      <c r="F1474" s="32">
        <v>46076.817361111112</v>
      </c>
      <c r="G1474" s="32">
        <v>46100.654166666667</v>
      </c>
      <c r="H1474" s="27">
        <v>794583</v>
      </c>
      <c r="I1474" s="27" t="s">
        <v>2963</v>
      </c>
      <c r="J1474" s="27" t="s">
        <v>40</v>
      </c>
      <c r="K1474" s="27">
        <v>0</v>
      </c>
      <c r="L1474" s="27" t="s">
        <v>3533</v>
      </c>
      <c r="M1474" s="9" t="str" cm="1">
        <f t="array" ref="M1474">_xlfn.LET(_xlpm.Major,I1474,_xlpm.CleanMajor,TRIM(SUBSTITUTE(SUBSTITUTE(SUBSTITUTE(SUBSTITUTE(SUBSTITUTE(SUBSTITUTE(_xlpm.Major,"Indstrl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475" spans="1:13" hidden="1" x14ac:dyDescent="0.75">
      <c r="A1475" s="33">
        <v>81706680</v>
      </c>
      <c r="B1475" s="34" t="s">
        <v>2999</v>
      </c>
      <c r="C1475" s="34" t="s">
        <v>1512</v>
      </c>
      <c r="D1475" s="34" t="s">
        <v>3000</v>
      </c>
      <c r="E1475" s="34" t="s">
        <v>14</v>
      </c>
      <c r="F1475" s="35">
        <v>46076.92083333333</v>
      </c>
      <c r="G1475" s="35">
        <v>46100.644444444442</v>
      </c>
      <c r="H1475" s="34">
        <v>474974</v>
      </c>
      <c r="I1475" s="34" t="s">
        <v>2024</v>
      </c>
      <c r="J1475" s="34" t="s">
        <v>40</v>
      </c>
      <c r="K1475" s="34">
        <v>0</v>
      </c>
      <c r="L1475" s="34" t="s">
        <v>3533</v>
      </c>
      <c r="M1475" s="9" t="str" cm="1">
        <f t="array" ref="M1475">_xlfn.LET(_xlpm.Major,I1475,_xlpm.CleanMajor,TRIM(SUBSTITUTE(SUBSTITUTE(SUBSTITUTE(SUBSTITUTE(SUBSTITUTE(SUBSTITUTE(_xlpm.Major,"Indstrl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476" spans="1:13" x14ac:dyDescent="0.75">
      <c r="A1476" s="31">
        <v>81706856</v>
      </c>
      <c r="B1476" s="27" t="s">
        <v>280</v>
      </c>
      <c r="C1476" s="27" t="s">
        <v>3001</v>
      </c>
      <c r="D1476" s="27" t="s">
        <v>3002</v>
      </c>
      <c r="E1476" s="27" t="s">
        <v>14</v>
      </c>
      <c r="F1476" s="32">
        <v>46076.935416666667</v>
      </c>
      <c r="G1476" s="32"/>
      <c r="H1476" s="27">
        <v>563433</v>
      </c>
      <c r="I1476" s="27" t="s">
        <v>2024</v>
      </c>
      <c r="J1476" s="27" t="s">
        <v>40</v>
      </c>
      <c r="K1476" s="27">
        <v>0</v>
      </c>
      <c r="L1476" s="27" t="s">
        <v>3533</v>
      </c>
      <c r="M1476" s="9" t="str" cm="1">
        <f t="array" ref="M1476">_xlfn.LET(_xlpm.Major,I1476,_xlpm.CleanMajor,TRIM(SUBSTITUTE(SUBSTITUTE(SUBSTITUTE(SUBSTITUTE(SUBSTITUTE(SUBSTITUTE(_xlpm.Major,"Indstrl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477" spans="1:13" hidden="1" x14ac:dyDescent="0.75">
      <c r="A1477" s="33">
        <v>81711528</v>
      </c>
      <c r="B1477" s="34" t="s">
        <v>3003</v>
      </c>
      <c r="C1477" s="34" t="s">
        <v>3004</v>
      </c>
      <c r="D1477" s="34" t="s">
        <v>3005</v>
      </c>
      <c r="E1477" s="34" t="s">
        <v>14</v>
      </c>
      <c r="F1477" s="35">
        <v>46077.30972222222</v>
      </c>
      <c r="G1477" s="35">
        <v>46100.640972222223</v>
      </c>
      <c r="H1477" s="34">
        <v>757131</v>
      </c>
      <c r="I1477" s="34" t="s">
        <v>2960</v>
      </c>
      <c r="J1477" s="34" t="s">
        <v>32</v>
      </c>
      <c r="K1477" s="34">
        <v>0</v>
      </c>
      <c r="L1477" s="34" t="s">
        <v>3533</v>
      </c>
      <c r="M1477" s="9" t="str" cm="1">
        <f t="array" ref="M1477">_xlfn.LET(_xlpm.Major,I1477,_xlpm.CleanMajor,TRIM(SUBSTITUTE(SUBSTITUTE(SUBSTITUTE(SUBSTITUTE(SUBSTITUTE(SUBSTITUTE(_xlpm.Major,"Indstrl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478" spans="1:13" hidden="1" x14ac:dyDescent="0.75">
      <c r="A1478" s="31">
        <v>81714115</v>
      </c>
      <c r="B1478" s="27" t="s">
        <v>679</v>
      </c>
      <c r="C1478" s="27" t="s">
        <v>3006</v>
      </c>
      <c r="D1478" s="27" t="s">
        <v>3007</v>
      </c>
      <c r="E1478" s="27" t="s">
        <v>14</v>
      </c>
      <c r="F1478" s="32">
        <v>46077.344444444447</v>
      </c>
      <c r="G1478" s="32">
        <v>46100.644444444442</v>
      </c>
      <c r="H1478" s="27">
        <v>795440</v>
      </c>
      <c r="I1478" s="27" t="s">
        <v>2024</v>
      </c>
      <c r="J1478" s="27" t="s">
        <v>40</v>
      </c>
      <c r="K1478" s="27">
        <v>0</v>
      </c>
      <c r="L1478" s="27" t="s">
        <v>3533</v>
      </c>
      <c r="M1478" s="9" t="str" cm="1">
        <f t="array" ref="M1478">_xlfn.LET(_xlpm.Major,I1478,_xlpm.CleanMajor,TRIM(SUBSTITUTE(SUBSTITUTE(SUBSTITUTE(SUBSTITUTE(SUBSTITUTE(SUBSTITUTE(_xlpm.Major,"Indstrl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479" spans="1:13" hidden="1" x14ac:dyDescent="0.75">
      <c r="A1479" s="33">
        <v>81731169</v>
      </c>
      <c r="B1479" s="34" t="s">
        <v>2635</v>
      </c>
      <c r="C1479" s="34" t="s">
        <v>3008</v>
      </c>
      <c r="D1479" s="34" t="s">
        <v>3009</v>
      </c>
      <c r="E1479" s="34" t="s">
        <v>14</v>
      </c>
      <c r="F1479" s="35">
        <v>46077.479166666664</v>
      </c>
      <c r="G1479" s="35">
        <v>46100.640972222223</v>
      </c>
      <c r="H1479" s="34">
        <v>770588</v>
      </c>
      <c r="I1479" s="34" t="s">
        <v>2960</v>
      </c>
      <c r="J1479" s="34" t="s">
        <v>32</v>
      </c>
      <c r="K1479" s="34">
        <v>0</v>
      </c>
      <c r="L1479" s="34" t="s">
        <v>3533</v>
      </c>
      <c r="M1479" s="9" t="str" cm="1">
        <f t="array" ref="M1479">_xlfn.LET(_xlpm.Major,I1479,_xlpm.CleanMajor,TRIM(SUBSTITUTE(SUBSTITUTE(SUBSTITUTE(SUBSTITUTE(SUBSTITUTE(SUBSTITUTE(_xlpm.Major,"Indstrl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480" spans="1:13" hidden="1" x14ac:dyDescent="0.75">
      <c r="A1480" s="31">
        <v>81750664</v>
      </c>
      <c r="B1480" s="27" t="s">
        <v>1851</v>
      </c>
      <c r="C1480" s="27" t="s">
        <v>3010</v>
      </c>
      <c r="D1480" s="27" t="s">
        <v>3011</v>
      </c>
      <c r="E1480" s="27" t="s">
        <v>14</v>
      </c>
      <c r="F1480" s="32">
        <v>46077.769444444442</v>
      </c>
      <c r="G1480" s="32">
        <v>46100.647916666669</v>
      </c>
      <c r="H1480" s="27">
        <v>703946</v>
      </c>
      <c r="I1480" s="27" t="s">
        <v>3012</v>
      </c>
      <c r="J1480" s="27" t="s">
        <v>40</v>
      </c>
      <c r="K1480" s="27">
        <v>0</v>
      </c>
      <c r="L1480" s="27" t="s">
        <v>3533</v>
      </c>
      <c r="M1480" s="9" t="str" cm="1">
        <f t="array" ref="M1480">_xlfn.LET(_xlpm.Major,I1480,_xlpm.CleanMajor,TRIM(SUBSTITUTE(SUBSTITUTE(SUBSTITUTE(SUBSTITUTE(SUBSTITUTE(SUBSTITUTE(_xlpm.Major,"Indstrl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481" spans="1:13" hidden="1" x14ac:dyDescent="0.75">
      <c r="A1481" s="33">
        <v>81752566</v>
      </c>
      <c r="B1481" s="34" t="s">
        <v>3013</v>
      </c>
      <c r="C1481" s="34" t="s">
        <v>870</v>
      </c>
      <c r="D1481" s="34" t="s">
        <v>3014</v>
      </c>
      <c r="E1481" s="34" t="s">
        <v>14</v>
      </c>
      <c r="F1481" s="35">
        <v>46077.863888888889</v>
      </c>
      <c r="G1481" s="35">
        <v>46100.669444444444</v>
      </c>
      <c r="H1481" s="34">
        <v>790074</v>
      </c>
      <c r="I1481" s="34" t="s">
        <v>2954</v>
      </c>
      <c r="J1481" s="34" t="s">
        <v>40</v>
      </c>
      <c r="K1481" s="34">
        <v>0</v>
      </c>
      <c r="L1481" s="34" t="s">
        <v>3533</v>
      </c>
      <c r="M1481" s="9" t="str" cm="1">
        <f t="array" ref="M1481">_xlfn.LET(_xlpm.Major,I1481,_xlpm.CleanMajor,TRIM(SUBSTITUTE(SUBSTITUTE(SUBSTITUTE(SUBSTITUTE(SUBSTITUTE(SUBSTITUTE(_xlpm.Major,"Indstrl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482" spans="1:13" hidden="1" x14ac:dyDescent="0.75">
      <c r="A1482" s="31">
        <v>81754036</v>
      </c>
      <c r="B1482" s="27" t="s">
        <v>3015</v>
      </c>
      <c r="C1482" s="27" t="s">
        <v>880</v>
      </c>
      <c r="D1482" s="27" t="s">
        <v>3016</v>
      </c>
      <c r="E1482" s="27" t="s">
        <v>14</v>
      </c>
      <c r="F1482" s="32">
        <v>46078.013888888891</v>
      </c>
      <c r="G1482" s="32">
        <v>46100.651388888888</v>
      </c>
      <c r="H1482" s="27">
        <v>719364</v>
      </c>
      <c r="I1482" s="27" t="s">
        <v>2024</v>
      </c>
      <c r="J1482" s="27" t="s">
        <v>40</v>
      </c>
      <c r="K1482" s="27">
        <v>0</v>
      </c>
      <c r="L1482" s="27" t="s">
        <v>3533</v>
      </c>
      <c r="M1482" s="9" t="str" cm="1">
        <f t="array" ref="M1482">_xlfn.LET(_xlpm.Major,I1482,_xlpm.CleanMajor,TRIM(SUBSTITUTE(SUBSTITUTE(SUBSTITUTE(SUBSTITUTE(SUBSTITUTE(SUBSTITUTE(_xlpm.Major,"Indstrl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483" spans="1:13" hidden="1" x14ac:dyDescent="0.75">
      <c r="A1483" s="33">
        <v>81766585</v>
      </c>
      <c r="B1483" s="34" t="s">
        <v>916</v>
      </c>
      <c r="C1483" s="34" t="s">
        <v>3017</v>
      </c>
      <c r="D1483" s="34" t="s">
        <v>3018</v>
      </c>
      <c r="E1483" s="34" t="s">
        <v>14</v>
      </c>
      <c r="F1483" s="35">
        <v>46078.386805555558</v>
      </c>
      <c r="G1483" s="35">
        <v>46100.69027777778</v>
      </c>
      <c r="H1483" s="34">
        <v>776276</v>
      </c>
      <c r="I1483" s="34" t="s">
        <v>2960</v>
      </c>
      <c r="J1483" s="34" t="s">
        <v>32</v>
      </c>
      <c r="K1483" s="34">
        <v>0</v>
      </c>
      <c r="L1483" s="34" t="s">
        <v>3533</v>
      </c>
      <c r="M1483" s="9" t="str" cm="1">
        <f t="array" ref="M1483">_xlfn.LET(_xlpm.Major,I1483,_xlpm.CleanMajor,TRIM(SUBSTITUTE(SUBSTITUTE(SUBSTITUTE(SUBSTITUTE(SUBSTITUTE(SUBSTITUTE(_xlpm.Major,"Indstrl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484" spans="1:13" hidden="1" x14ac:dyDescent="0.75">
      <c r="A1484" s="31">
        <v>81798091</v>
      </c>
      <c r="B1484" s="27" t="s">
        <v>3019</v>
      </c>
      <c r="C1484" s="27" t="s">
        <v>3020</v>
      </c>
      <c r="D1484" s="27" t="s">
        <v>3021</v>
      </c>
      <c r="E1484" s="27" t="s">
        <v>14</v>
      </c>
      <c r="F1484" s="32">
        <v>46078.638888888891</v>
      </c>
      <c r="G1484" s="32">
        <v>46100.643750000003</v>
      </c>
      <c r="H1484" s="27">
        <v>756333</v>
      </c>
      <c r="I1484" s="27" t="s">
        <v>2963</v>
      </c>
      <c r="J1484" s="27" t="s">
        <v>40</v>
      </c>
      <c r="K1484" s="27">
        <v>0</v>
      </c>
      <c r="L1484" s="27" t="s">
        <v>3533</v>
      </c>
      <c r="M1484" s="9" t="str" cm="1">
        <f t="array" ref="M1484">_xlfn.LET(_xlpm.Major,I1484,_xlpm.CleanMajor,TRIM(SUBSTITUTE(SUBSTITUTE(SUBSTITUTE(SUBSTITUTE(SUBSTITUTE(SUBSTITUTE(_xlpm.Major,"Indstrl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485" spans="1:13" hidden="1" x14ac:dyDescent="0.75">
      <c r="A1485" s="33">
        <v>81798125</v>
      </c>
      <c r="B1485" s="34" t="s">
        <v>2350</v>
      </c>
      <c r="C1485" s="34" t="s">
        <v>3022</v>
      </c>
      <c r="D1485" s="34" t="s">
        <v>3023</v>
      </c>
      <c r="E1485" s="34" t="s">
        <v>14</v>
      </c>
      <c r="F1485" s="35">
        <v>46078.63958333333</v>
      </c>
      <c r="G1485" s="35">
        <v>46100.645138888889</v>
      </c>
      <c r="H1485" s="34">
        <v>795112</v>
      </c>
      <c r="I1485" s="34" t="s">
        <v>2963</v>
      </c>
      <c r="J1485" s="34" t="s">
        <v>40</v>
      </c>
      <c r="K1485" s="34">
        <v>0</v>
      </c>
      <c r="L1485" s="34" t="s">
        <v>3533</v>
      </c>
      <c r="M1485" s="9" t="str" cm="1">
        <f t="array" ref="M1485">_xlfn.LET(_xlpm.Major,I1485,_xlpm.CleanMajor,TRIM(SUBSTITUTE(SUBSTITUTE(SUBSTITUTE(SUBSTITUTE(SUBSTITUTE(SUBSTITUTE(_xlpm.Major,"Indstrl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486" spans="1:13" hidden="1" x14ac:dyDescent="0.75">
      <c r="A1486" s="31">
        <v>81798204</v>
      </c>
      <c r="B1486" s="27" t="s">
        <v>996</v>
      </c>
      <c r="C1486" s="27" t="s">
        <v>789</v>
      </c>
      <c r="D1486" s="27" t="s">
        <v>3024</v>
      </c>
      <c r="E1486" s="27" t="s">
        <v>14</v>
      </c>
      <c r="F1486" s="32">
        <v>46078.640972222223</v>
      </c>
      <c r="G1486" s="32">
        <v>46100.648611111108</v>
      </c>
      <c r="H1486" s="27">
        <v>794609</v>
      </c>
      <c r="I1486" s="27" t="s">
        <v>2963</v>
      </c>
      <c r="J1486" s="27" t="s">
        <v>40</v>
      </c>
      <c r="K1486" s="27">
        <v>0</v>
      </c>
      <c r="L1486" s="27" t="s">
        <v>3533</v>
      </c>
      <c r="M1486" s="9" t="str" cm="1">
        <f t="array" ref="M1486">_xlfn.LET(_xlpm.Major,I1486,_xlpm.CleanMajor,TRIM(SUBSTITUTE(SUBSTITUTE(SUBSTITUTE(SUBSTITUTE(SUBSTITUTE(SUBSTITUTE(_xlpm.Major,"Indstrl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487" spans="1:13" hidden="1" x14ac:dyDescent="0.75">
      <c r="A1487" s="33">
        <v>81811381</v>
      </c>
      <c r="B1487" s="34" t="s">
        <v>3025</v>
      </c>
      <c r="C1487" s="34" t="s">
        <v>404</v>
      </c>
      <c r="D1487" s="34" t="s">
        <v>3026</v>
      </c>
      <c r="E1487" s="34" t="s">
        <v>14</v>
      </c>
      <c r="F1487" s="35">
        <v>46079.352777777778</v>
      </c>
      <c r="G1487" s="35">
        <v>46100.647222222222</v>
      </c>
      <c r="H1487" s="34">
        <v>713401</v>
      </c>
      <c r="I1487" s="34" t="s">
        <v>2963</v>
      </c>
      <c r="J1487" s="34" t="s">
        <v>40</v>
      </c>
      <c r="K1487" s="34">
        <v>0</v>
      </c>
      <c r="L1487" s="34" t="s">
        <v>3533</v>
      </c>
      <c r="M1487" s="9" t="str" cm="1">
        <f t="array" ref="M1487">_xlfn.LET(_xlpm.Major,I1487,_xlpm.CleanMajor,TRIM(SUBSTITUTE(SUBSTITUTE(SUBSTITUTE(SUBSTITUTE(SUBSTITUTE(SUBSTITUTE(_xlpm.Major,"Indstrl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488" spans="1:13" x14ac:dyDescent="0.75">
      <c r="A1488" s="31">
        <v>81836633</v>
      </c>
      <c r="B1488" s="27" t="s">
        <v>213</v>
      </c>
      <c r="C1488" s="27" t="s">
        <v>3027</v>
      </c>
      <c r="D1488" s="27" t="s">
        <v>3028</v>
      </c>
      <c r="E1488" s="27" t="s">
        <v>14</v>
      </c>
      <c r="F1488" s="32">
        <v>46079.569444444445</v>
      </c>
      <c r="G1488" s="32"/>
      <c r="H1488" s="27">
        <v>798489</v>
      </c>
      <c r="I1488" s="27" t="s">
        <v>1850</v>
      </c>
      <c r="J1488" s="27" t="s">
        <v>126</v>
      </c>
      <c r="K1488" s="27">
        <v>0</v>
      </c>
      <c r="L1488" s="27" t="s">
        <v>3533</v>
      </c>
      <c r="M1488" s="9" t="str" cm="1">
        <f t="array" ref="M1488">_xlfn.LET(_xlpm.Major,I1488,_xlpm.CleanMajor,TRIM(SUBSTITUTE(SUBSTITUTE(SUBSTITUTE(SUBSTITUTE(SUBSTITUTE(SUBSTITUTE(_xlpm.Major,"Indstrl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489" spans="1:13" hidden="1" x14ac:dyDescent="0.75">
      <c r="A1489" s="33">
        <v>81843906</v>
      </c>
      <c r="B1489" s="34" t="s">
        <v>3029</v>
      </c>
      <c r="C1489" s="34" t="s">
        <v>3030</v>
      </c>
      <c r="D1489" s="34" t="s">
        <v>3031</v>
      </c>
      <c r="E1489" s="34" t="s">
        <v>14</v>
      </c>
      <c r="F1489" s="35">
        <v>46079.790277777778</v>
      </c>
      <c r="G1489" s="35">
        <v>46100.676388888889</v>
      </c>
      <c r="H1489" s="34">
        <v>419123</v>
      </c>
      <c r="I1489" s="34" t="s">
        <v>2024</v>
      </c>
      <c r="J1489" s="34" t="s">
        <v>40</v>
      </c>
      <c r="K1489" s="34">
        <v>0</v>
      </c>
      <c r="L1489" s="34" t="s">
        <v>3533</v>
      </c>
      <c r="M1489" s="9" t="str" cm="1">
        <f t="array" ref="M1489">_xlfn.LET(_xlpm.Major,I1489,_xlpm.CleanMajor,TRIM(SUBSTITUTE(SUBSTITUTE(SUBSTITUTE(SUBSTITUTE(SUBSTITUTE(SUBSTITUTE(_xlpm.Major,"Indstrl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490" spans="1:13" x14ac:dyDescent="0.75">
      <c r="A1490" s="31">
        <v>81844446</v>
      </c>
      <c r="B1490" s="27" t="s">
        <v>3032</v>
      </c>
      <c r="C1490" s="27" t="s">
        <v>105</v>
      </c>
      <c r="D1490" s="27" t="s">
        <v>3033</v>
      </c>
      <c r="E1490" s="27" t="s">
        <v>14</v>
      </c>
      <c r="F1490" s="32">
        <v>46079.833333333336</v>
      </c>
      <c r="G1490" s="32"/>
      <c r="H1490" s="27">
        <v>782125</v>
      </c>
      <c r="I1490" s="27" t="s">
        <v>2024</v>
      </c>
      <c r="J1490" s="27" t="s">
        <v>40</v>
      </c>
      <c r="K1490" s="27">
        <v>0</v>
      </c>
      <c r="L1490" s="27" t="s">
        <v>3533</v>
      </c>
      <c r="M1490" s="9" t="str" cm="1">
        <f t="array" ref="M1490">_xlfn.LET(_xlpm.Major,I1490,_xlpm.CleanMajor,TRIM(SUBSTITUTE(SUBSTITUTE(SUBSTITUTE(SUBSTITUTE(SUBSTITUTE(SUBSTITUTE(_xlpm.Major,"Indstrl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491" spans="1:13" hidden="1" x14ac:dyDescent="0.75">
      <c r="A1491" s="33">
        <v>81844472</v>
      </c>
      <c r="B1491" s="34" t="s">
        <v>3034</v>
      </c>
      <c r="C1491" s="34" t="s">
        <v>3035</v>
      </c>
      <c r="D1491" s="34" t="s">
        <v>3036</v>
      </c>
      <c r="E1491" s="34" t="s">
        <v>14</v>
      </c>
      <c r="F1491" s="35">
        <v>46079.836111111108</v>
      </c>
      <c r="G1491" s="35">
        <v>46100.650694444441</v>
      </c>
      <c r="H1491" s="34">
        <v>769939</v>
      </c>
      <c r="I1491" s="34" t="s">
        <v>3037</v>
      </c>
      <c r="J1491" s="34" t="s">
        <v>20</v>
      </c>
      <c r="K1491" s="34">
        <v>0</v>
      </c>
      <c r="L1491" s="34" t="s">
        <v>3533</v>
      </c>
      <c r="M1491" s="9" t="str" cm="1">
        <f t="array" ref="M1491">_xlfn.LET(_xlpm.Major,I1491,_xlpm.CleanMajor,TRIM(SUBSTITUTE(SUBSTITUTE(SUBSTITUTE(SUBSTITUTE(SUBSTITUTE(SUBSTITUTE(_xlpm.Major,"Indstrl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492" spans="1:13" hidden="1" x14ac:dyDescent="0.75">
      <c r="A1492" s="31">
        <v>81856713</v>
      </c>
      <c r="B1492" s="27" t="s">
        <v>500</v>
      </c>
      <c r="C1492" s="27" t="s">
        <v>3038</v>
      </c>
      <c r="D1492" s="27" t="s">
        <v>3039</v>
      </c>
      <c r="E1492" s="27" t="s">
        <v>14</v>
      </c>
      <c r="F1492" s="32">
        <v>46080.479861111111</v>
      </c>
      <c r="G1492" s="32">
        <v>46100.643055555556</v>
      </c>
      <c r="H1492" s="27">
        <v>794843</v>
      </c>
      <c r="I1492" s="27" t="s">
        <v>2024</v>
      </c>
      <c r="J1492" s="27" t="s">
        <v>40</v>
      </c>
      <c r="K1492" s="27">
        <v>0</v>
      </c>
      <c r="L1492" s="27" t="s">
        <v>3533</v>
      </c>
      <c r="M1492" s="9" t="str" cm="1">
        <f t="array" ref="M1492">_xlfn.LET(_xlpm.Major,I1492,_xlpm.CleanMajor,TRIM(SUBSTITUTE(SUBSTITUTE(SUBSTITUTE(SUBSTITUTE(SUBSTITUTE(SUBSTITUTE(_xlpm.Major,"Indstrl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493" spans="1:13" hidden="1" x14ac:dyDescent="0.75">
      <c r="A1493" s="33">
        <v>81856911</v>
      </c>
      <c r="B1493" s="34" t="s">
        <v>916</v>
      </c>
      <c r="C1493" s="34" t="s">
        <v>2029</v>
      </c>
      <c r="D1493" s="34" t="s">
        <v>3040</v>
      </c>
      <c r="E1493" s="34" t="s">
        <v>14</v>
      </c>
      <c r="F1493" s="35">
        <v>46080.484027777777</v>
      </c>
      <c r="G1493" s="35">
        <v>46100.643055555556</v>
      </c>
      <c r="H1493" s="34">
        <v>692333</v>
      </c>
      <c r="I1493" s="34" t="s">
        <v>2024</v>
      </c>
      <c r="J1493" s="34" t="s">
        <v>40</v>
      </c>
      <c r="K1493" s="34">
        <v>0</v>
      </c>
      <c r="L1493" s="34" t="s">
        <v>3533</v>
      </c>
      <c r="M1493" s="9" t="str" cm="1">
        <f t="array" ref="M1493">_xlfn.LET(_xlpm.Major,I1493,_xlpm.CleanMajor,TRIM(SUBSTITUTE(SUBSTITUTE(SUBSTITUTE(SUBSTITUTE(SUBSTITUTE(SUBSTITUTE(_xlpm.Major,"Indstrl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494" spans="1:13" x14ac:dyDescent="0.75">
      <c r="A1494" s="31">
        <v>81857072</v>
      </c>
      <c r="B1494" s="27" t="s">
        <v>3041</v>
      </c>
      <c r="C1494" s="27" t="s">
        <v>3042</v>
      </c>
      <c r="D1494" s="27" t="s">
        <v>3043</v>
      </c>
      <c r="E1494" s="27" t="s">
        <v>14</v>
      </c>
      <c r="F1494" s="32">
        <v>46080.486805555556</v>
      </c>
      <c r="G1494" s="32"/>
      <c r="H1494" s="27">
        <v>664070</v>
      </c>
      <c r="I1494" s="27" t="s">
        <v>2954</v>
      </c>
      <c r="J1494" s="27" t="s">
        <v>40</v>
      </c>
      <c r="K1494" s="27">
        <v>0</v>
      </c>
      <c r="L1494" s="27" t="s">
        <v>3533</v>
      </c>
      <c r="M1494" s="9" t="str" cm="1">
        <f t="array" ref="M1494">_xlfn.LET(_xlpm.Major,I1494,_xlpm.CleanMajor,TRIM(SUBSTITUTE(SUBSTITUTE(SUBSTITUTE(SUBSTITUTE(SUBSTITUTE(SUBSTITUTE(_xlpm.Major,"Indstrl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495" spans="1:13" hidden="1" x14ac:dyDescent="0.75">
      <c r="A1495" s="33">
        <v>81858318</v>
      </c>
      <c r="B1495" s="34" t="s">
        <v>720</v>
      </c>
      <c r="C1495" s="34" t="s">
        <v>3044</v>
      </c>
      <c r="D1495" s="34" t="s">
        <v>3045</v>
      </c>
      <c r="E1495" s="34" t="s">
        <v>14</v>
      </c>
      <c r="F1495" s="35">
        <v>46080.524305555555</v>
      </c>
      <c r="G1495" s="35">
        <v>46100.65</v>
      </c>
      <c r="H1495" s="34">
        <v>786943</v>
      </c>
      <c r="I1495" s="34" t="s">
        <v>549</v>
      </c>
      <c r="J1495" s="34" t="s">
        <v>32</v>
      </c>
      <c r="K1495" s="34">
        <v>0</v>
      </c>
      <c r="L1495" s="34" t="s">
        <v>3533</v>
      </c>
      <c r="M1495" s="9" t="str" cm="1">
        <f t="array" ref="M1495">_xlfn.LET(_xlpm.Major,I1495,_xlpm.CleanMajor,TRIM(SUBSTITUTE(SUBSTITUTE(SUBSTITUTE(SUBSTITUTE(SUBSTITUTE(SUBSTITUTE(_xlpm.Major,"Indstrl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496" spans="1:13" hidden="1" x14ac:dyDescent="0.75">
      <c r="A1496" s="31">
        <v>81859132</v>
      </c>
      <c r="B1496" s="27" t="s">
        <v>3046</v>
      </c>
      <c r="C1496" s="27" t="s">
        <v>3047</v>
      </c>
      <c r="D1496" s="27" t="s">
        <v>3048</v>
      </c>
      <c r="E1496" s="27" t="s">
        <v>14</v>
      </c>
      <c r="F1496" s="32">
        <v>46080.547222222223</v>
      </c>
      <c r="G1496" s="32">
        <v>46100.686805555553</v>
      </c>
      <c r="H1496" s="27">
        <v>797057</v>
      </c>
      <c r="I1496" s="27" t="s">
        <v>2024</v>
      </c>
      <c r="J1496" s="27" t="s">
        <v>40</v>
      </c>
      <c r="K1496" s="27">
        <v>0</v>
      </c>
      <c r="L1496" s="27" t="s">
        <v>3533</v>
      </c>
      <c r="M1496" s="9" t="str" cm="1">
        <f t="array" ref="M1496">_xlfn.LET(_xlpm.Major,I1496,_xlpm.CleanMajor,TRIM(SUBSTITUTE(SUBSTITUTE(SUBSTITUTE(SUBSTITUTE(SUBSTITUTE(SUBSTITUTE(_xlpm.Major,"Indstrl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497" spans="1:13" hidden="1" x14ac:dyDescent="0.75">
      <c r="A1497" s="33">
        <v>81859361</v>
      </c>
      <c r="B1497" s="34" t="s">
        <v>3049</v>
      </c>
      <c r="C1497" s="34" t="s">
        <v>3050</v>
      </c>
      <c r="D1497" s="34" t="s">
        <v>3051</v>
      </c>
      <c r="E1497" s="34" t="s">
        <v>14</v>
      </c>
      <c r="F1497" s="35">
        <v>46080.557638888888</v>
      </c>
      <c r="G1497" s="35">
        <v>46100.647916666669</v>
      </c>
      <c r="H1497" s="34">
        <v>793831</v>
      </c>
      <c r="I1497" s="34" t="s">
        <v>2024</v>
      </c>
      <c r="J1497" s="34" t="s">
        <v>40</v>
      </c>
      <c r="K1497" s="34">
        <v>0</v>
      </c>
      <c r="L1497" s="34" t="s">
        <v>3533</v>
      </c>
      <c r="M1497" s="9" t="str" cm="1">
        <f t="array" ref="M1497">_xlfn.LET(_xlpm.Major,I1497,_xlpm.CleanMajor,TRIM(SUBSTITUTE(SUBSTITUTE(SUBSTITUTE(SUBSTITUTE(SUBSTITUTE(SUBSTITUTE(_xlpm.Major,"Indstrl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498" spans="1:13" hidden="1" x14ac:dyDescent="0.75">
      <c r="A1498" s="31">
        <v>81862225</v>
      </c>
      <c r="B1498" s="27" t="s">
        <v>3052</v>
      </c>
      <c r="C1498" s="27" t="s">
        <v>970</v>
      </c>
      <c r="D1498" s="27" t="s">
        <v>3053</v>
      </c>
      <c r="E1498" s="27" t="s">
        <v>14</v>
      </c>
      <c r="F1498" s="32">
        <v>46080.74722222222</v>
      </c>
      <c r="G1498" s="32">
        <v>46100.645138888889</v>
      </c>
      <c r="H1498" s="27">
        <v>765036</v>
      </c>
      <c r="I1498" s="27" t="s">
        <v>2960</v>
      </c>
      <c r="J1498" s="27" t="s">
        <v>32</v>
      </c>
      <c r="K1498" s="27">
        <v>0</v>
      </c>
      <c r="L1498" s="27" t="s">
        <v>3533</v>
      </c>
      <c r="M1498" s="9" t="str" cm="1">
        <f t="array" ref="M1498">_xlfn.LET(_xlpm.Major,I1498,_xlpm.CleanMajor,TRIM(SUBSTITUTE(SUBSTITUTE(SUBSTITUTE(SUBSTITUTE(SUBSTITUTE(SUBSTITUTE(_xlpm.Major,"Indstrl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499" spans="1:13" hidden="1" x14ac:dyDescent="0.75">
      <c r="A1499" s="33">
        <v>81862782</v>
      </c>
      <c r="B1499" s="34" t="s">
        <v>262</v>
      </c>
      <c r="C1499" s="34" t="s">
        <v>3054</v>
      </c>
      <c r="D1499" s="34" t="s">
        <v>3055</v>
      </c>
      <c r="E1499" s="34" t="s">
        <v>14</v>
      </c>
      <c r="F1499" s="35">
        <v>46080.84652777778</v>
      </c>
      <c r="G1499" s="35">
        <v>46100.643750000003</v>
      </c>
      <c r="H1499" s="34">
        <v>755324</v>
      </c>
      <c r="I1499" s="34" t="s">
        <v>2024</v>
      </c>
      <c r="J1499" s="34" t="s">
        <v>40</v>
      </c>
      <c r="K1499" s="34">
        <v>0</v>
      </c>
      <c r="L1499" s="34" t="s">
        <v>3533</v>
      </c>
      <c r="M1499" s="9" t="str" cm="1">
        <f t="array" ref="M1499">_xlfn.LET(_xlpm.Major,I1499,_xlpm.CleanMajor,TRIM(SUBSTITUTE(SUBSTITUTE(SUBSTITUTE(SUBSTITUTE(SUBSTITUTE(SUBSTITUTE(_xlpm.Major,"Indstrl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00" spans="1:13" hidden="1" x14ac:dyDescent="0.75">
      <c r="A1500" s="31">
        <v>81863352</v>
      </c>
      <c r="B1500" s="27" t="s">
        <v>791</v>
      </c>
      <c r="C1500" s="27" t="s">
        <v>3056</v>
      </c>
      <c r="D1500" s="27" t="s">
        <v>3057</v>
      </c>
      <c r="E1500" s="27" t="s">
        <v>14</v>
      </c>
      <c r="F1500" s="32">
        <v>46081.060416666667</v>
      </c>
      <c r="G1500" s="32">
        <v>46100.670138888891</v>
      </c>
      <c r="H1500" s="27">
        <v>795489</v>
      </c>
      <c r="I1500" s="27" t="s">
        <v>2024</v>
      </c>
      <c r="J1500" s="27" t="s">
        <v>40</v>
      </c>
      <c r="K1500" s="27">
        <v>0</v>
      </c>
      <c r="L1500" s="27" t="s">
        <v>3533</v>
      </c>
      <c r="M1500" s="9" t="str" cm="1">
        <f t="array" ref="M1500">_xlfn.LET(_xlpm.Major,I1500,_xlpm.CleanMajor,TRIM(SUBSTITUTE(SUBSTITUTE(SUBSTITUTE(SUBSTITUTE(SUBSTITUTE(SUBSTITUTE(_xlpm.Major,"Indstrl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01" spans="1:13" x14ac:dyDescent="0.75">
      <c r="A1501" s="33">
        <v>81865621</v>
      </c>
      <c r="B1501" s="34" t="s">
        <v>3058</v>
      </c>
      <c r="C1501" s="34" t="s">
        <v>3059</v>
      </c>
      <c r="D1501" s="34" t="s">
        <v>3060</v>
      </c>
      <c r="E1501" s="34" t="s">
        <v>14</v>
      </c>
      <c r="F1501" s="35">
        <v>46081.666666666664</v>
      </c>
      <c r="G1501" s="35"/>
      <c r="H1501" s="34">
        <v>795212</v>
      </c>
      <c r="I1501" s="34" t="s">
        <v>2024</v>
      </c>
      <c r="J1501" s="34" t="s">
        <v>40</v>
      </c>
      <c r="K1501" s="34">
        <v>0</v>
      </c>
      <c r="L1501" s="34" t="s">
        <v>3533</v>
      </c>
      <c r="M1501" s="9" t="str" cm="1">
        <f t="array" ref="M1501">_xlfn.LET(_xlpm.Major,I1501,_xlpm.CleanMajor,TRIM(SUBSTITUTE(SUBSTITUTE(SUBSTITUTE(SUBSTITUTE(SUBSTITUTE(SUBSTITUTE(_xlpm.Major,"Indstrl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02" spans="1:13" hidden="1" x14ac:dyDescent="0.75">
      <c r="A1502" s="31">
        <v>81865640</v>
      </c>
      <c r="B1502" s="27" t="s">
        <v>3061</v>
      </c>
      <c r="C1502" s="27" t="s">
        <v>3062</v>
      </c>
      <c r="D1502" s="27" t="s">
        <v>3063</v>
      </c>
      <c r="E1502" s="27" t="s">
        <v>14</v>
      </c>
      <c r="F1502" s="32">
        <v>46081.67083333333</v>
      </c>
      <c r="G1502" s="32">
        <v>46100.65347222222</v>
      </c>
      <c r="H1502" s="27">
        <v>330808</v>
      </c>
      <c r="I1502" s="27" t="s">
        <v>2024</v>
      </c>
      <c r="J1502" s="27" t="s">
        <v>40</v>
      </c>
      <c r="K1502" s="27">
        <v>0</v>
      </c>
      <c r="L1502" s="27" t="s">
        <v>3533</v>
      </c>
      <c r="M1502" s="9" t="str" cm="1">
        <f t="array" ref="M1502">_xlfn.LET(_xlpm.Major,I1502,_xlpm.CleanMajor,TRIM(SUBSTITUTE(SUBSTITUTE(SUBSTITUTE(SUBSTITUTE(SUBSTITUTE(SUBSTITUTE(_xlpm.Major,"Indstrl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03" spans="1:13" hidden="1" x14ac:dyDescent="0.75">
      <c r="A1503" s="33">
        <v>81866343</v>
      </c>
      <c r="B1503" s="34" t="s">
        <v>3064</v>
      </c>
      <c r="C1503" s="34" t="s">
        <v>3065</v>
      </c>
      <c r="D1503" s="34" t="s">
        <v>3066</v>
      </c>
      <c r="E1503" s="34" t="s">
        <v>14</v>
      </c>
      <c r="F1503" s="35">
        <v>46081.705555555556</v>
      </c>
      <c r="G1503" s="35">
        <v>46100.647916666669</v>
      </c>
      <c r="H1503" s="34">
        <v>747402</v>
      </c>
      <c r="I1503" s="34" t="s">
        <v>2954</v>
      </c>
      <c r="J1503" s="34" t="s">
        <v>40</v>
      </c>
      <c r="K1503" s="34">
        <v>0</v>
      </c>
      <c r="L1503" s="34" t="s">
        <v>3533</v>
      </c>
      <c r="M1503" s="9" t="str" cm="1">
        <f t="array" ref="M1503">_xlfn.LET(_xlpm.Major,I1503,_xlpm.CleanMajor,TRIM(SUBSTITUTE(SUBSTITUTE(SUBSTITUTE(SUBSTITUTE(SUBSTITUTE(SUBSTITUTE(_xlpm.Major,"Indstrl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04" spans="1:13" hidden="1" x14ac:dyDescent="0.75">
      <c r="A1504" s="31">
        <v>81866556</v>
      </c>
      <c r="B1504" s="27" t="s">
        <v>3067</v>
      </c>
      <c r="C1504" s="27" t="s">
        <v>3068</v>
      </c>
      <c r="D1504" s="27" t="s">
        <v>3069</v>
      </c>
      <c r="E1504" s="27" t="s">
        <v>14</v>
      </c>
      <c r="F1504" s="32">
        <v>46081.757638888892</v>
      </c>
      <c r="G1504" s="32">
        <v>46100.644444444442</v>
      </c>
      <c r="H1504" s="27">
        <v>699021</v>
      </c>
      <c r="I1504" s="27" t="s">
        <v>2024</v>
      </c>
      <c r="J1504" s="27" t="s">
        <v>40</v>
      </c>
      <c r="K1504" s="27">
        <v>0</v>
      </c>
      <c r="L1504" s="27" t="s">
        <v>3533</v>
      </c>
      <c r="M1504" s="9" t="str" cm="1">
        <f t="array" ref="M1504">_xlfn.LET(_xlpm.Major,I1504,_xlpm.CleanMajor,TRIM(SUBSTITUTE(SUBSTITUTE(SUBSTITUTE(SUBSTITUTE(SUBSTITUTE(SUBSTITUTE(_xlpm.Major,"Indstrl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05" spans="1:13" hidden="1" x14ac:dyDescent="0.75">
      <c r="A1505" s="33">
        <v>81871793</v>
      </c>
      <c r="B1505" s="34" t="s">
        <v>3070</v>
      </c>
      <c r="C1505" s="34" t="s">
        <v>3071</v>
      </c>
      <c r="D1505" s="34" t="s">
        <v>3072</v>
      </c>
      <c r="E1505" s="34" t="s">
        <v>14</v>
      </c>
      <c r="F1505" s="35">
        <v>46082.788194444445</v>
      </c>
      <c r="G1505" s="35">
        <v>46100.643750000003</v>
      </c>
      <c r="H1505" s="34">
        <v>756895</v>
      </c>
      <c r="I1505" s="34" t="s">
        <v>2960</v>
      </c>
      <c r="J1505" s="34" t="s">
        <v>32</v>
      </c>
      <c r="K1505" s="34">
        <v>0</v>
      </c>
      <c r="L1505" s="34" t="s">
        <v>3533</v>
      </c>
      <c r="M1505" s="9" t="str" cm="1">
        <f t="array" ref="M1505">_xlfn.LET(_xlpm.Major,I1505,_xlpm.CleanMajor,TRIM(SUBSTITUTE(SUBSTITUTE(SUBSTITUTE(SUBSTITUTE(SUBSTITUTE(SUBSTITUTE(_xlpm.Major,"Indstrl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06" spans="1:13" x14ac:dyDescent="0.75">
      <c r="A1506" s="31">
        <v>81873367</v>
      </c>
      <c r="B1506" s="27" t="s">
        <v>2160</v>
      </c>
      <c r="C1506" s="27" t="s">
        <v>82</v>
      </c>
      <c r="D1506" s="27" t="s">
        <v>3073</v>
      </c>
      <c r="E1506" s="27" t="s">
        <v>14</v>
      </c>
      <c r="F1506" s="32">
        <v>46083.043749999997</v>
      </c>
      <c r="G1506" s="32"/>
      <c r="H1506" s="27">
        <v>581249</v>
      </c>
      <c r="I1506" s="27" t="s">
        <v>2954</v>
      </c>
      <c r="J1506" s="27" t="s">
        <v>40</v>
      </c>
      <c r="K1506" s="27">
        <v>0</v>
      </c>
      <c r="L1506" s="27" t="s">
        <v>3533</v>
      </c>
      <c r="M1506" s="9" t="str" cm="1">
        <f t="array" ref="M1506">_xlfn.LET(_xlpm.Major,I1506,_xlpm.CleanMajor,TRIM(SUBSTITUTE(SUBSTITUTE(SUBSTITUTE(SUBSTITUTE(SUBSTITUTE(SUBSTITUTE(_xlpm.Major,"Indstrl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07" spans="1:13" hidden="1" x14ac:dyDescent="0.75">
      <c r="A1507" s="33">
        <v>81881519</v>
      </c>
      <c r="B1507" s="34" t="s">
        <v>2118</v>
      </c>
      <c r="C1507" s="34" t="s">
        <v>2427</v>
      </c>
      <c r="D1507" s="34" t="s">
        <v>3074</v>
      </c>
      <c r="E1507" s="34" t="s">
        <v>14</v>
      </c>
      <c r="F1507" s="35">
        <v>46083.40347222222</v>
      </c>
      <c r="G1507" s="35">
        <v>46100.647916666669</v>
      </c>
      <c r="H1507" s="34">
        <v>756890</v>
      </c>
      <c r="I1507" s="34" t="s">
        <v>2960</v>
      </c>
      <c r="J1507" s="34" t="s">
        <v>32</v>
      </c>
      <c r="K1507" s="34">
        <v>0</v>
      </c>
      <c r="L1507" s="34" t="s">
        <v>3533</v>
      </c>
      <c r="M1507" s="9" t="str" cm="1">
        <f t="array" ref="M1507">_xlfn.LET(_xlpm.Major,I1507,_xlpm.CleanMajor,TRIM(SUBSTITUTE(SUBSTITUTE(SUBSTITUTE(SUBSTITUTE(SUBSTITUTE(SUBSTITUTE(_xlpm.Major,"Indstrl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08" spans="1:13" hidden="1" x14ac:dyDescent="0.75">
      <c r="A1508" s="31">
        <v>81891044</v>
      </c>
      <c r="B1508" s="27" t="s">
        <v>1048</v>
      </c>
      <c r="C1508" s="27" t="s">
        <v>2729</v>
      </c>
      <c r="D1508" s="27" t="s">
        <v>3075</v>
      </c>
      <c r="E1508" s="27" t="s">
        <v>14</v>
      </c>
      <c r="F1508" s="32">
        <v>46083.538194444445</v>
      </c>
      <c r="G1508" s="32">
        <v>46100.647916666669</v>
      </c>
      <c r="H1508" s="27">
        <v>761022</v>
      </c>
      <c r="I1508" s="27" t="s">
        <v>2960</v>
      </c>
      <c r="J1508" s="27" t="s">
        <v>32</v>
      </c>
      <c r="K1508" s="27">
        <v>0</v>
      </c>
      <c r="L1508" s="27" t="s">
        <v>3533</v>
      </c>
      <c r="M1508" s="9" t="str" cm="1">
        <f t="array" ref="M1508">_xlfn.LET(_xlpm.Major,I1508,_xlpm.CleanMajor,TRIM(SUBSTITUTE(SUBSTITUTE(SUBSTITUTE(SUBSTITUTE(SUBSTITUTE(SUBSTITUTE(_xlpm.Major,"Indstrl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09" spans="1:13" hidden="1" x14ac:dyDescent="0.75">
      <c r="A1509" s="33">
        <v>81899471</v>
      </c>
      <c r="B1509" s="34" t="s">
        <v>2966</v>
      </c>
      <c r="C1509" s="34" t="s">
        <v>75</v>
      </c>
      <c r="D1509" s="34" t="s">
        <v>3076</v>
      </c>
      <c r="E1509" s="34" t="s">
        <v>14</v>
      </c>
      <c r="F1509" s="35">
        <v>46083.722222222219</v>
      </c>
      <c r="G1509" s="35">
        <v>46100.629861111112</v>
      </c>
      <c r="H1509" s="34">
        <v>715331</v>
      </c>
      <c r="I1509" s="34" t="s">
        <v>3077</v>
      </c>
      <c r="J1509" s="34" t="s">
        <v>40</v>
      </c>
      <c r="K1509" s="34">
        <v>0</v>
      </c>
      <c r="L1509" s="34" t="s">
        <v>3533</v>
      </c>
      <c r="M1509" s="9" t="str" cm="1">
        <f t="array" ref="M1509">_xlfn.LET(_xlpm.Major,I1509,_xlpm.CleanMajor,TRIM(SUBSTITUTE(SUBSTITUTE(SUBSTITUTE(SUBSTITUTE(SUBSTITUTE(SUBSTITUTE(_xlpm.Major,"Indstrl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510" spans="1:13" hidden="1" x14ac:dyDescent="0.75">
      <c r="A1510" s="31">
        <v>81899937</v>
      </c>
      <c r="B1510" s="27" t="s">
        <v>810</v>
      </c>
      <c r="C1510" s="27" t="s">
        <v>3078</v>
      </c>
      <c r="D1510" s="27" t="s">
        <v>3079</v>
      </c>
      <c r="E1510" s="27" t="s">
        <v>14</v>
      </c>
      <c r="F1510" s="32">
        <v>46083.750694444447</v>
      </c>
      <c r="G1510" s="32">
        <v>46100.668749999997</v>
      </c>
      <c r="H1510" s="27">
        <v>757240</v>
      </c>
      <c r="I1510" s="27" t="s">
        <v>3080</v>
      </c>
      <c r="J1510" s="27" t="s">
        <v>32</v>
      </c>
      <c r="K1510" s="27">
        <v>0</v>
      </c>
      <c r="L1510" s="27" t="s">
        <v>3533</v>
      </c>
      <c r="M1510" s="9" t="str" cm="1">
        <f t="array" ref="M1510">_xlfn.LET(_xlpm.Major,I1510,_xlpm.CleanMajor,TRIM(SUBSTITUTE(SUBSTITUTE(SUBSTITUTE(SUBSTITUTE(SUBSTITUTE(SUBSTITUTE(_xlpm.Major,"Indstrl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511" spans="1:13" hidden="1" x14ac:dyDescent="0.75">
      <c r="A1511" s="33">
        <v>81900853</v>
      </c>
      <c r="B1511" s="34" t="s">
        <v>93</v>
      </c>
      <c r="C1511" s="34" t="s">
        <v>219</v>
      </c>
      <c r="D1511" s="34" t="s">
        <v>3081</v>
      </c>
      <c r="E1511" s="34" t="s">
        <v>14</v>
      </c>
      <c r="F1511" s="35">
        <v>46083.804861111108</v>
      </c>
      <c r="G1511" s="35">
        <v>46100.686805555553</v>
      </c>
      <c r="H1511" s="34">
        <v>768529</v>
      </c>
      <c r="I1511" s="34" t="s">
        <v>2024</v>
      </c>
      <c r="J1511" s="34" t="s">
        <v>40</v>
      </c>
      <c r="K1511" s="34">
        <v>0</v>
      </c>
      <c r="L1511" s="34" t="s">
        <v>3533</v>
      </c>
      <c r="M1511" s="9" t="str" cm="1">
        <f t="array" ref="M1511">_xlfn.LET(_xlpm.Major,I1511,_xlpm.CleanMajor,TRIM(SUBSTITUTE(SUBSTITUTE(SUBSTITUTE(SUBSTITUTE(SUBSTITUTE(SUBSTITUTE(_xlpm.Major,"Indstrl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12" spans="1:13" hidden="1" x14ac:dyDescent="0.75">
      <c r="A1512" s="31">
        <v>81901859</v>
      </c>
      <c r="B1512" s="27" t="s">
        <v>916</v>
      </c>
      <c r="C1512" s="27" t="s">
        <v>3082</v>
      </c>
      <c r="D1512" s="27" t="s">
        <v>3083</v>
      </c>
      <c r="E1512" s="27" t="s">
        <v>14</v>
      </c>
      <c r="F1512" s="32">
        <v>46083.880555555559</v>
      </c>
      <c r="G1512" s="32">
        <v>46100.656944444447</v>
      </c>
      <c r="H1512" s="27">
        <v>757107</v>
      </c>
      <c r="I1512" s="27" t="s">
        <v>2960</v>
      </c>
      <c r="J1512" s="27" t="s">
        <v>32</v>
      </c>
      <c r="K1512" s="27">
        <v>0</v>
      </c>
      <c r="L1512" s="27" t="s">
        <v>3533</v>
      </c>
      <c r="M1512" s="9" t="str" cm="1">
        <f t="array" ref="M1512">_xlfn.LET(_xlpm.Major,I1512,_xlpm.CleanMajor,TRIM(SUBSTITUTE(SUBSTITUTE(SUBSTITUTE(SUBSTITUTE(SUBSTITUTE(SUBSTITUTE(_xlpm.Major,"Indstrl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13" spans="1:13" hidden="1" x14ac:dyDescent="0.75">
      <c r="A1513" s="33">
        <v>81917045</v>
      </c>
      <c r="B1513" s="34" t="s">
        <v>2544</v>
      </c>
      <c r="C1513" s="34" t="s">
        <v>880</v>
      </c>
      <c r="D1513" s="34" t="s">
        <v>3084</v>
      </c>
      <c r="E1513" s="34" t="s">
        <v>14</v>
      </c>
      <c r="F1513" s="35">
        <v>46084.445833333331</v>
      </c>
      <c r="G1513" s="35">
        <v>46100.645138888889</v>
      </c>
      <c r="H1513" s="34">
        <v>796611</v>
      </c>
      <c r="I1513" s="34" t="s">
        <v>1850</v>
      </c>
      <c r="J1513" s="34" t="s">
        <v>50</v>
      </c>
      <c r="K1513" s="34">
        <v>0</v>
      </c>
      <c r="L1513" s="34" t="s">
        <v>3533</v>
      </c>
      <c r="M1513" s="9" t="str" cm="1">
        <f t="array" ref="M1513">_xlfn.LET(_xlpm.Major,I1513,_xlpm.CleanMajor,TRIM(SUBSTITUTE(SUBSTITUTE(SUBSTITUTE(SUBSTITUTE(SUBSTITUTE(SUBSTITUTE(_xlpm.Major,"Indstrl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14" spans="1:13" hidden="1" x14ac:dyDescent="0.75">
      <c r="A1514" s="31">
        <v>81921493</v>
      </c>
      <c r="B1514" s="27" t="s">
        <v>1018</v>
      </c>
      <c r="C1514" s="27" t="s">
        <v>3085</v>
      </c>
      <c r="D1514" s="27" t="s">
        <v>3086</v>
      </c>
      <c r="E1514" s="27" t="s">
        <v>14</v>
      </c>
      <c r="F1514" s="32">
        <v>46084.490972222222</v>
      </c>
      <c r="G1514" s="32">
        <v>46100.64166666667</v>
      </c>
      <c r="H1514" s="27">
        <v>758362</v>
      </c>
      <c r="I1514" s="27" t="s">
        <v>3087</v>
      </c>
      <c r="J1514" s="27" t="s">
        <v>32</v>
      </c>
      <c r="K1514" s="27">
        <v>0</v>
      </c>
      <c r="L1514" s="27" t="s">
        <v>3533</v>
      </c>
      <c r="M1514" s="9" t="str" cm="1">
        <f t="array" ref="M1514">_xlfn.LET(_xlpm.Major,I1514,_xlpm.CleanMajor,TRIM(SUBSTITUTE(SUBSTITUTE(SUBSTITUTE(SUBSTITUTE(SUBSTITUTE(SUBSTITUTE(_xlpm.Major,"Indstrl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515" spans="1:13" hidden="1" x14ac:dyDescent="0.75">
      <c r="A1515" s="33">
        <v>81929911</v>
      </c>
      <c r="B1515" s="34" t="s">
        <v>3088</v>
      </c>
      <c r="C1515" s="34" t="s">
        <v>3089</v>
      </c>
      <c r="D1515" s="34" t="s">
        <v>3090</v>
      </c>
      <c r="E1515" s="34" t="s">
        <v>14</v>
      </c>
      <c r="F1515" s="35">
        <v>46084.588194444441</v>
      </c>
      <c r="G1515" s="35">
        <v>46100.644444444442</v>
      </c>
      <c r="H1515" s="34">
        <v>649593</v>
      </c>
      <c r="I1515" s="34" t="s">
        <v>2024</v>
      </c>
      <c r="J1515" s="34" t="s">
        <v>40</v>
      </c>
      <c r="K1515" s="34">
        <v>0</v>
      </c>
      <c r="L1515" s="34" t="s">
        <v>3533</v>
      </c>
      <c r="M1515" s="9" t="str" cm="1">
        <f t="array" ref="M1515">_xlfn.LET(_xlpm.Major,I1515,_xlpm.CleanMajor,TRIM(SUBSTITUTE(SUBSTITUTE(SUBSTITUTE(SUBSTITUTE(SUBSTITUTE(SUBSTITUTE(_xlpm.Major,"Indstrl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16" spans="1:13" hidden="1" x14ac:dyDescent="0.75">
      <c r="A1516" s="31">
        <v>81932176</v>
      </c>
      <c r="B1516" s="27" t="s">
        <v>3091</v>
      </c>
      <c r="C1516" s="27" t="s">
        <v>3092</v>
      </c>
      <c r="D1516" s="27" t="s">
        <v>3093</v>
      </c>
      <c r="E1516" s="27" t="s">
        <v>14</v>
      </c>
      <c r="F1516" s="32">
        <v>46084.650694444441</v>
      </c>
      <c r="G1516" s="32">
        <v>46100.693055555559</v>
      </c>
      <c r="H1516" s="27">
        <v>796439</v>
      </c>
      <c r="I1516" s="27" t="s">
        <v>2024</v>
      </c>
      <c r="J1516" s="27" t="s">
        <v>40</v>
      </c>
      <c r="K1516" s="27">
        <v>0</v>
      </c>
      <c r="L1516" s="27" t="s">
        <v>3533</v>
      </c>
      <c r="M1516" s="9" t="str" cm="1">
        <f t="array" ref="M1516">_xlfn.LET(_xlpm.Major,I1516,_xlpm.CleanMajor,TRIM(SUBSTITUTE(SUBSTITUTE(SUBSTITUTE(SUBSTITUTE(SUBSTITUTE(SUBSTITUTE(_xlpm.Major,"Indstrl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17" spans="1:13" hidden="1" x14ac:dyDescent="0.75">
      <c r="A1517" s="33">
        <v>81933733</v>
      </c>
      <c r="B1517" s="34" t="s">
        <v>829</v>
      </c>
      <c r="C1517" s="34" t="s">
        <v>3094</v>
      </c>
      <c r="D1517" s="34" t="s">
        <v>3095</v>
      </c>
      <c r="E1517" s="34" t="s">
        <v>14</v>
      </c>
      <c r="F1517" s="35">
        <v>46084.701388888891</v>
      </c>
      <c r="G1517" s="35">
        <v>46100.64166666667</v>
      </c>
      <c r="H1517" s="34">
        <v>780961</v>
      </c>
      <c r="I1517" s="34" t="s">
        <v>2024</v>
      </c>
      <c r="J1517" s="34" t="s">
        <v>40</v>
      </c>
      <c r="K1517" s="34">
        <v>0</v>
      </c>
      <c r="L1517" s="34" t="s">
        <v>3533</v>
      </c>
      <c r="M1517" s="9" t="str" cm="1">
        <f t="array" ref="M1517">_xlfn.LET(_xlpm.Major,I1517,_xlpm.CleanMajor,TRIM(SUBSTITUTE(SUBSTITUTE(SUBSTITUTE(SUBSTITUTE(SUBSTITUTE(SUBSTITUTE(_xlpm.Major,"Indstrl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18" spans="1:13" hidden="1" x14ac:dyDescent="0.75">
      <c r="A1518" s="31">
        <v>81933736</v>
      </c>
      <c r="B1518" s="27" t="s">
        <v>1769</v>
      </c>
      <c r="C1518" s="27" t="s">
        <v>3096</v>
      </c>
      <c r="D1518" s="27" t="s">
        <v>3097</v>
      </c>
      <c r="E1518" s="27" t="s">
        <v>14</v>
      </c>
      <c r="F1518" s="32">
        <v>46084.701388888891</v>
      </c>
      <c r="G1518" s="32">
        <v>46100.645138888889</v>
      </c>
      <c r="H1518" s="27">
        <v>771246</v>
      </c>
      <c r="I1518" s="27" t="s">
        <v>2960</v>
      </c>
      <c r="J1518" s="27" t="s">
        <v>32</v>
      </c>
      <c r="K1518" s="27">
        <v>0</v>
      </c>
      <c r="L1518" s="27" t="s">
        <v>3533</v>
      </c>
      <c r="M1518" s="9" t="str" cm="1">
        <f t="array" ref="M1518">_xlfn.LET(_xlpm.Major,I1518,_xlpm.CleanMajor,TRIM(SUBSTITUTE(SUBSTITUTE(SUBSTITUTE(SUBSTITUTE(SUBSTITUTE(SUBSTITUTE(_xlpm.Major,"Indstrl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19" spans="1:13" hidden="1" x14ac:dyDescent="0.75">
      <c r="A1519" s="33">
        <v>81934836</v>
      </c>
      <c r="B1519" s="34" t="s">
        <v>3098</v>
      </c>
      <c r="C1519" s="34" t="s">
        <v>3099</v>
      </c>
      <c r="D1519" s="34" t="s">
        <v>3100</v>
      </c>
      <c r="E1519" s="34" t="s">
        <v>14</v>
      </c>
      <c r="F1519" s="35">
        <v>46084.759722222225</v>
      </c>
      <c r="G1519" s="35">
        <v>46100.65</v>
      </c>
      <c r="H1519" s="34">
        <v>762221</v>
      </c>
      <c r="I1519" s="34" t="s">
        <v>3101</v>
      </c>
      <c r="J1519" s="34" t="s">
        <v>32</v>
      </c>
      <c r="K1519" s="34">
        <v>0</v>
      </c>
      <c r="L1519" s="34" t="s">
        <v>3533</v>
      </c>
      <c r="M1519" s="9" t="str" cm="1">
        <f t="array" ref="M1519">_xlfn.LET(_xlpm.Major,I1519,_xlpm.CleanMajor,TRIM(SUBSTITUTE(SUBSTITUTE(SUBSTITUTE(SUBSTITUTE(SUBSTITUTE(SUBSTITUTE(_xlpm.Major,"Indstrl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520" spans="1:13" hidden="1" x14ac:dyDescent="0.75">
      <c r="A1520" s="31">
        <v>81936266</v>
      </c>
      <c r="B1520" s="27" t="s">
        <v>2926</v>
      </c>
      <c r="C1520" s="27" t="s">
        <v>3102</v>
      </c>
      <c r="D1520" s="27" t="s">
        <v>3103</v>
      </c>
      <c r="E1520" s="27" t="s">
        <v>14</v>
      </c>
      <c r="F1520" s="32">
        <v>46084.856944444444</v>
      </c>
      <c r="G1520" s="32">
        <v>46100.654166666667</v>
      </c>
      <c r="H1520" s="27">
        <v>758417</v>
      </c>
      <c r="I1520" s="27" t="s">
        <v>2960</v>
      </c>
      <c r="J1520" s="27" t="s">
        <v>32</v>
      </c>
      <c r="K1520" s="27">
        <v>0</v>
      </c>
      <c r="L1520" s="27" t="s">
        <v>3533</v>
      </c>
      <c r="M1520" s="9" t="str" cm="1">
        <f t="array" ref="M1520">_xlfn.LET(_xlpm.Major,I1520,_xlpm.CleanMajor,TRIM(SUBSTITUTE(SUBSTITUTE(SUBSTITUTE(SUBSTITUTE(SUBSTITUTE(SUBSTITUTE(_xlpm.Major,"Indstrl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21" spans="1:13" x14ac:dyDescent="0.75">
      <c r="A1521" s="33">
        <v>81956078</v>
      </c>
      <c r="B1521" s="34" t="s">
        <v>1134</v>
      </c>
      <c r="C1521" s="34" t="s">
        <v>1353</v>
      </c>
      <c r="D1521" s="34" t="s">
        <v>3104</v>
      </c>
      <c r="E1521" s="34" t="s">
        <v>14</v>
      </c>
      <c r="F1521" s="35">
        <v>46085.474305555559</v>
      </c>
      <c r="G1521" s="35"/>
      <c r="H1521" s="34">
        <v>809249</v>
      </c>
      <c r="I1521" s="34" t="s">
        <v>2960</v>
      </c>
      <c r="J1521" s="34" t="s">
        <v>20</v>
      </c>
      <c r="K1521" s="34">
        <v>0</v>
      </c>
      <c r="L1521" s="34" t="s">
        <v>3533</v>
      </c>
      <c r="M1521" s="9" t="str" cm="1">
        <f t="array" ref="M1521">_xlfn.LET(_xlpm.Major,I1521,_xlpm.CleanMajor,TRIM(SUBSTITUTE(SUBSTITUTE(SUBSTITUTE(SUBSTITUTE(SUBSTITUTE(SUBSTITUTE(_xlpm.Major,"Indstrl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22" spans="1:13" hidden="1" x14ac:dyDescent="0.75">
      <c r="A1522" s="31">
        <v>81961453</v>
      </c>
      <c r="B1522" s="27" t="s">
        <v>3105</v>
      </c>
      <c r="C1522" s="27" t="s">
        <v>2427</v>
      </c>
      <c r="D1522" s="27" t="s">
        <v>3106</v>
      </c>
      <c r="E1522" s="27" t="s">
        <v>14</v>
      </c>
      <c r="F1522" s="32">
        <v>46085.526388888888</v>
      </c>
      <c r="G1522" s="32">
        <v>46100.645833333336</v>
      </c>
      <c r="H1522" s="27">
        <v>768733</v>
      </c>
      <c r="I1522" s="27" t="s">
        <v>2954</v>
      </c>
      <c r="J1522" s="27" t="s">
        <v>40</v>
      </c>
      <c r="K1522" s="27">
        <v>0</v>
      </c>
      <c r="L1522" s="27" t="s">
        <v>3533</v>
      </c>
      <c r="M1522" s="9" t="str" cm="1">
        <f t="array" ref="M1522">_xlfn.LET(_xlpm.Major,I1522,_xlpm.CleanMajor,TRIM(SUBSTITUTE(SUBSTITUTE(SUBSTITUTE(SUBSTITUTE(SUBSTITUTE(SUBSTITUTE(_xlpm.Major,"Indstrl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23" spans="1:13" hidden="1" x14ac:dyDescent="0.75">
      <c r="A1523" s="33">
        <v>81964331</v>
      </c>
      <c r="B1523" s="34" t="s">
        <v>610</v>
      </c>
      <c r="C1523" s="34" t="s">
        <v>1957</v>
      </c>
      <c r="D1523" s="34" t="s">
        <v>3107</v>
      </c>
      <c r="E1523" s="34" t="s">
        <v>14</v>
      </c>
      <c r="F1523" s="35">
        <v>46085.565972222219</v>
      </c>
      <c r="G1523" s="35">
        <v>46100.658333333333</v>
      </c>
      <c r="H1523" s="34">
        <v>810474</v>
      </c>
      <c r="I1523" s="34" t="s">
        <v>2024</v>
      </c>
      <c r="J1523" s="34" t="s">
        <v>40</v>
      </c>
      <c r="K1523" s="34">
        <v>0</v>
      </c>
      <c r="L1523" s="34" t="s">
        <v>3533</v>
      </c>
      <c r="M1523" s="9" t="str" cm="1">
        <f t="array" ref="M1523">_xlfn.LET(_xlpm.Major,I1523,_xlpm.CleanMajor,TRIM(SUBSTITUTE(SUBSTITUTE(SUBSTITUTE(SUBSTITUTE(SUBSTITUTE(SUBSTITUTE(_xlpm.Major,"Indstrl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24" spans="1:13" hidden="1" x14ac:dyDescent="0.75">
      <c r="A1524" s="31">
        <v>81965561</v>
      </c>
      <c r="B1524" s="27" t="s">
        <v>724</v>
      </c>
      <c r="C1524" s="27" t="s">
        <v>3108</v>
      </c>
      <c r="D1524" s="27" t="s">
        <v>3109</v>
      </c>
      <c r="E1524" s="27" t="s">
        <v>14</v>
      </c>
      <c r="F1524" s="32">
        <v>46085.588888888888</v>
      </c>
      <c r="G1524" s="32">
        <v>46100.64166666667</v>
      </c>
      <c r="H1524" s="27">
        <v>795919</v>
      </c>
      <c r="I1524" s="27" t="s">
        <v>2024</v>
      </c>
      <c r="J1524" s="27" t="s">
        <v>40</v>
      </c>
      <c r="K1524" s="27">
        <v>0</v>
      </c>
      <c r="L1524" s="27" t="s">
        <v>3533</v>
      </c>
      <c r="M1524" s="9" t="str" cm="1">
        <f t="array" ref="M1524">_xlfn.LET(_xlpm.Major,I1524,_xlpm.CleanMajor,TRIM(SUBSTITUTE(SUBSTITUTE(SUBSTITUTE(SUBSTITUTE(SUBSTITUTE(SUBSTITUTE(_xlpm.Major,"Indstrl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25" spans="1:13" hidden="1" x14ac:dyDescent="0.75">
      <c r="A1525" s="33">
        <v>81965928</v>
      </c>
      <c r="B1525" s="34" t="s">
        <v>3110</v>
      </c>
      <c r="C1525" s="34" t="s">
        <v>870</v>
      </c>
      <c r="D1525" s="34" t="s">
        <v>3111</v>
      </c>
      <c r="E1525" s="34" t="s">
        <v>14</v>
      </c>
      <c r="F1525" s="35">
        <v>46085.597222222219</v>
      </c>
      <c r="G1525" s="35">
        <v>46100.667361111111</v>
      </c>
      <c r="H1525" s="34">
        <v>782960</v>
      </c>
      <c r="I1525" s="34" t="s">
        <v>2960</v>
      </c>
      <c r="J1525" s="34" t="s">
        <v>32</v>
      </c>
      <c r="K1525" s="34">
        <v>0</v>
      </c>
      <c r="L1525" s="34" t="s">
        <v>3533</v>
      </c>
      <c r="M1525" s="9" t="str" cm="1">
        <f t="array" ref="M1525">_xlfn.LET(_xlpm.Major,I1525,_xlpm.CleanMajor,TRIM(SUBSTITUTE(SUBSTITUTE(SUBSTITUTE(SUBSTITUTE(SUBSTITUTE(SUBSTITUTE(_xlpm.Major,"Indstrl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26" spans="1:13" hidden="1" x14ac:dyDescent="0.75">
      <c r="A1526" s="31">
        <v>81972035</v>
      </c>
      <c r="B1526" s="27" t="s">
        <v>2635</v>
      </c>
      <c r="C1526" s="27" t="s">
        <v>498</v>
      </c>
      <c r="D1526" s="27" t="s">
        <v>3112</v>
      </c>
      <c r="E1526" s="27" t="s">
        <v>14</v>
      </c>
      <c r="F1526" s="32">
        <v>46085.904166666667</v>
      </c>
      <c r="G1526" s="32">
        <v>46100.642361111109</v>
      </c>
      <c r="H1526" s="27">
        <v>647197</v>
      </c>
      <c r="I1526" s="27" t="s">
        <v>3113</v>
      </c>
      <c r="J1526" s="27" t="s">
        <v>16</v>
      </c>
      <c r="K1526" s="27">
        <v>0</v>
      </c>
      <c r="L1526" s="27" t="s">
        <v>3533</v>
      </c>
      <c r="M1526" s="9" t="str" cm="1">
        <f t="array" ref="M1526">_xlfn.LET(_xlpm.Major,I1526,_xlpm.CleanMajor,TRIM(SUBSTITUTE(SUBSTITUTE(SUBSTITUTE(SUBSTITUTE(SUBSTITUTE(SUBSTITUTE(_xlpm.Major,"Indstrl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527" spans="1:13" hidden="1" x14ac:dyDescent="0.75">
      <c r="A1527" s="33">
        <v>81981662</v>
      </c>
      <c r="B1527" s="34" t="s">
        <v>829</v>
      </c>
      <c r="C1527" s="34" t="s">
        <v>3114</v>
      </c>
      <c r="D1527" s="34" t="s">
        <v>3115</v>
      </c>
      <c r="E1527" s="34" t="s">
        <v>14</v>
      </c>
      <c r="F1527" s="35">
        <v>46086.425694444442</v>
      </c>
      <c r="G1527" s="35">
        <v>46100.651388888888</v>
      </c>
      <c r="H1527" s="34">
        <v>793832</v>
      </c>
      <c r="I1527" s="34" t="s">
        <v>2024</v>
      </c>
      <c r="J1527" s="34" t="s">
        <v>40</v>
      </c>
      <c r="K1527" s="34">
        <v>0</v>
      </c>
      <c r="L1527" s="34" t="s">
        <v>3533</v>
      </c>
      <c r="M1527" s="9" t="str" cm="1">
        <f t="array" ref="M1527">_xlfn.LET(_xlpm.Major,I1527,_xlpm.CleanMajor,TRIM(SUBSTITUTE(SUBSTITUTE(SUBSTITUTE(SUBSTITUTE(SUBSTITUTE(SUBSTITUTE(_xlpm.Major,"Indstrl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28" spans="1:13" x14ac:dyDescent="0.75">
      <c r="A1528" s="31">
        <v>81994045</v>
      </c>
      <c r="B1528" s="27" t="s">
        <v>3116</v>
      </c>
      <c r="C1528" s="27" t="s">
        <v>3117</v>
      </c>
      <c r="D1528" s="27" t="s">
        <v>3118</v>
      </c>
      <c r="E1528" s="27" t="s">
        <v>14</v>
      </c>
      <c r="F1528" s="32">
        <v>46086.695833333331</v>
      </c>
      <c r="G1528" s="32"/>
      <c r="H1528" s="27">
        <v>768405</v>
      </c>
      <c r="I1528" s="27" t="s">
        <v>2954</v>
      </c>
      <c r="J1528" s="27" t="s">
        <v>40</v>
      </c>
      <c r="K1528" s="27">
        <v>0</v>
      </c>
      <c r="L1528" s="27" t="s">
        <v>3533</v>
      </c>
      <c r="M1528" s="9" t="str" cm="1">
        <f t="array" ref="M1528">_xlfn.LET(_xlpm.Major,I1528,_xlpm.CleanMajor,TRIM(SUBSTITUTE(SUBSTITUTE(SUBSTITUTE(SUBSTITUTE(SUBSTITUTE(SUBSTITUTE(_xlpm.Major,"Indstrl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29" spans="1:13" x14ac:dyDescent="0.75">
      <c r="A1529" s="33">
        <v>82003690</v>
      </c>
      <c r="B1529" s="34" t="s">
        <v>3119</v>
      </c>
      <c r="C1529" s="34" t="s">
        <v>2035</v>
      </c>
      <c r="D1529" s="34" t="s">
        <v>3120</v>
      </c>
      <c r="E1529" s="34" t="s">
        <v>14</v>
      </c>
      <c r="F1529" s="35">
        <v>46087.39166666667</v>
      </c>
      <c r="G1529" s="35"/>
      <c r="H1529" s="34">
        <v>804225</v>
      </c>
      <c r="I1529" s="34" t="s">
        <v>1850</v>
      </c>
      <c r="J1529" s="34" t="s">
        <v>126</v>
      </c>
      <c r="K1529" s="34">
        <v>0</v>
      </c>
      <c r="L1529" s="34" t="s">
        <v>3533</v>
      </c>
      <c r="M1529" s="9" t="str" cm="1">
        <f t="array" ref="M1529">_xlfn.LET(_xlpm.Major,I1529,_xlpm.CleanMajor,TRIM(SUBSTITUTE(SUBSTITUTE(SUBSTITUTE(SUBSTITUTE(SUBSTITUTE(SUBSTITUTE(_xlpm.Major,"Indstrl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30" spans="1:13" x14ac:dyDescent="0.75">
      <c r="A1530" s="31">
        <v>82008391</v>
      </c>
      <c r="B1530" s="27" t="s">
        <v>3121</v>
      </c>
      <c r="C1530" s="27" t="s">
        <v>608</v>
      </c>
      <c r="D1530" s="27" t="s">
        <v>3122</v>
      </c>
      <c r="E1530" s="27" t="s">
        <v>14</v>
      </c>
      <c r="F1530" s="32">
        <v>46087.517361111109</v>
      </c>
      <c r="G1530" s="32"/>
      <c r="H1530" s="27">
        <v>792348</v>
      </c>
      <c r="I1530" s="27" t="s">
        <v>2963</v>
      </c>
      <c r="J1530" s="27" t="s">
        <v>40</v>
      </c>
      <c r="K1530" s="27">
        <v>0</v>
      </c>
      <c r="L1530" s="27" t="s">
        <v>3533</v>
      </c>
      <c r="M1530" s="9" t="str" cm="1">
        <f t="array" ref="M1530">_xlfn.LET(_xlpm.Major,I1530,_xlpm.CleanMajor,TRIM(SUBSTITUTE(SUBSTITUTE(SUBSTITUTE(SUBSTITUTE(SUBSTITUTE(SUBSTITUTE(_xlpm.Major,"Indstrl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531" spans="1:13" hidden="1" x14ac:dyDescent="0.75">
      <c r="A1531" s="33">
        <v>82015667</v>
      </c>
      <c r="B1531" s="34" t="s">
        <v>385</v>
      </c>
      <c r="C1531" s="34" t="s">
        <v>3123</v>
      </c>
      <c r="D1531" s="34" t="s">
        <v>3124</v>
      </c>
      <c r="E1531" s="34" t="s">
        <v>14</v>
      </c>
      <c r="F1531" s="35">
        <v>46088.875</v>
      </c>
      <c r="G1531" s="35">
        <v>46100.647916666669</v>
      </c>
      <c r="H1531" s="34">
        <v>792351</v>
      </c>
      <c r="I1531" s="34" t="s">
        <v>2963</v>
      </c>
      <c r="J1531" s="34" t="s">
        <v>40</v>
      </c>
      <c r="K1531" s="34">
        <v>0</v>
      </c>
      <c r="L1531" s="34" t="s">
        <v>3533</v>
      </c>
      <c r="M1531" s="9" t="str" cm="1">
        <f t="array" ref="M1531">_xlfn.LET(_xlpm.Major,I1531,_xlpm.CleanMajor,TRIM(SUBSTITUTE(SUBSTITUTE(SUBSTITUTE(SUBSTITUTE(SUBSTITUTE(SUBSTITUTE(_xlpm.Major,"Indstrl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532" spans="1:13" x14ac:dyDescent="0.75">
      <c r="A1532" s="31">
        <v>82021107</v>
      </c>
      <c r="B1532" s="27" t="s">
        <v>3125</v>
      </c>
      <c r="C1532" s="27" t="s">
        <v>3126</v>
      </c>
      <c r="D1532" s="27" t="s">
        <v>3127</v>
      </c>
      <c r="E1532" s="27" t="s">
        <v>14</v>
      </c>
      <c r="F1532" s="32">
        <v>46090.065972222219</v>
      </c>
      <c r="G1532" s="32"/>
      <c r="H1532" s="27">
        <v>795072</v>
      </c>
      <c r="I1532" s="27" t="s">
        <v>585</v>
      </c>
      <c r="J1532" s="27" t="s">
        <v>32</v>
      </c>
      <c r="K1532" s="27">
        <v>0</v>
      </c>
      <c r="L1532" s="27" t="s">
        <v>3533</v>
      </c>
      <c r="M1532" s="9" t="str" cm="1">
        <f t="array" ref="M1532">_xlfn.LET(_xlpm.Major,I1532,_xlpm.CleanMajor,TRIM(SUBSTITUTE(SUBSTITUTE(SUBSTITUTE(SUBSTITUTE(SUBSTITUTE(SUBSTITUTE(_xlpm.Major,"Indstrl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533" spans="1:13" hidden="1" x14ac:dyDescent="0.75">
      <c r="A1533" s="33">
        <v>82037121</v>
      </c>
      <c r="B1533" s="34" t="s">
        <v>2070</v>
      </c>
      <c r="C1533" s="34" t="s">
        <v>1353</v>
      </c>
      <c r="D1533" s="34" t="s">
        <v>2071</v>
      </c>
      <c r="E1533" s="34" t="s">
        <v>14</v>
      </c>
      <c r="F1533" s="35">
        <v>46090.666666666664</v>
      </c>
      <c r="G1533" s="35">
        <v>46100.64166666667</v>
      </c>
      <c r="H1533" s="34">
        <v>781552</v>
      </c>
      <c r="I1533" s="34" t="s">
        <v>2024</v>
      </c>
      <c r="J1533" s="34" t="s">
        <v>16</v>
      </c>
      <c r="K1533" s="34">
        <v>0</v>
      </c>
      <c r="L1533" s="34" t="s">
        <v>3533</v>
      </c>
      <c r="M1533" s="9" t="str" cm="1">
        <f t="array" ref="M1533">_xlfn.LET(_xlpm.Major,I1533,_xlpm.CleanMajor,TRIM(SUBSTITUTE(SUBSTITUTE(SUBSTITUTE(SUBSTITUTE(SUBSTITUTE(SUBSTITUTE(_xlpm.Major,"Indstrl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34" spans="1:13" hidden="1" x14ac:dyDescent="0.75">
      <c r="A1534" s="31">
        <v>82037128</v>
      </c>
      <c r="B1534" s="27" t="s">
        <v>3128</v>
      </c>
      <c r="C1534" s="27" t="s">
        <v>3129</v>
      </c>
      <c r="D1534" s="27" t="s">
        <v>3130</v>
      </c>
      <c r="E1534" s="27" t="s">
        <v>14</v>
      </c>
      <c r="F1534" s="32">
        <v>46090.667361111111</v>
      </c>
      <c r="G1534" s="32">
        <v>46100.642361111109</v>
      </c>
      <c r="H1534" s="27">
        <v>805407</v>
      </c>
      <c r="I1534" s="27" t="s">
        <v>2024</v>
      </c>
      <c r="J1534" s="27" t="s">
        <v>40</v>
      </c>
      <c r="K1534" s="27">
        <v>0</v>
      </c>
      <c r="L1534" s="27" t="s">
        <v>3533</v>
      </c>
      <c r="M1534" s="9" t="str" cm="1">
        <f t="array" ref="M1534">_xlfn.LET(_xlpm.Major,I1534,_xlpm.CleanMajor,TRIM(SUBSTITUTE(SUBSTITUTE(SUBSTITUTE(SUBSTITUTE(SUBSTITUTE(SUBSTITUTE(_xlpm.Major,"Indstrl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35" spans="1:13" hidden="1" x14ac:dyDescent="0.75">
      <c r="A1535" s="33">
        <v>82037517</v>
      </c>
      <c r="B1535" s="34" t="s">
        <v>3131</v>
      </c>
      <c r="C1535" s="34" t="s">
        <v>3132</v>
      </c>
      <c r="D1535" s="34" t="s">
        <v>3133</v>
      </c>
      <c r="E1535" s="34" t="s">
        <v>14</v>
      </c>
      <c r="F1535" s="35">
        <v>46090.681250000001</v>
      </c>
      <c r="G1535" s="35">
        <v>46100.642361111109</v>
      </c>
      <c r="H1535" s="34">
        <v>758228</v>
      </c>
      <c r="I1535" s="34" t="s">
        <v>2960</v>
      </c>
      <c r="J1535" s="34" t="s">
        <v>32</v>
      </c>
      <c r="K1535" s="34">
        <v>0</v>
      </c>
      <c r="L1535" s="34" t="s">
        <v>3533</v>
      </c>
      <c r="M1535" s="9" t="str" cm="1">
        <f t="array" ref="M1535">_xlfn.LET(_xlpm.Major,I1535,_xlpm.CleanMajor,TRIM(SUBSTITUTE(SUBSTITUTE(SUBSTITUTE(SUBSTITUTE(SUBSTITUTE(SUBSTITUTE(_xlpm.Major,"Indstrl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36" spans="1:13" hidden="1" x14ac:dyDescent="0.75">
      <c r="A1536" s="31">
        <v>82037999</v>
      </c>
      <c r="B1536" s="27" t="s">
        <v>3134</v>
      </c>
      <c r="C1536" s="27" t="s">
        <v>3135</v>
      </c>
      <c r="D1536" s="27" t="s">
        <v>3136</v>
      </c>
      <c r="E1536" s="27" t="s">
        <v>14</v>
      </c>
      <c r="F1536" s="32">
        <v>46090.711111111108</v>
      </c>
      <c r="G1536" s="32">
        <v>46100.651388888888</v>
      </c>
      <c r="H1536" s="27">
        <v>801335</v>
      </c>
      <c r="I1536" s="27" t="s">
        <v>2024</v>
      </c>
      <c r="J1536" s="27" t="s">
        <v>40</v>
      </c>
      <c r="K1536" s="27">
        <v>0</v>
      </c>
      <c r="L1536" s="27" t="s">
        <v>3533</v>
      </c>
      <c r="M1536" s="9" t="str" cm="1">
        <f t="array" ref="M1536">_xlfn.LET(_xlpm.Major,I1536,_xlpm.CleanMajor,TRIM(SUBSTITUTE(SUBSTITUTE(SUBSTITUTE(SUBSTITUTE(SUBSTITUTE(SUBSTITUTE(_xlpm.Major,"Indstrl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37" spans="1:13" hidden="1" x14ac:dyDescent="0.75">
      <c r="A1537" s="33">
        <v>82038004</v>
      </c>
      <c r="B1537" s="34" t="s">
        <v>479</v>
      </c>
      <c r="C1537" s="34" t="s">
        <v>3137</v>
      </c>
      <c r="D1537" s="34" t="s">
        <v>3138</v>
      </c>
      <c r="E1537" s="34" t="s">
        <v>14</v>
      </c>
      <c r="F1537" s="35">
        <v>46090.711111111108</v>
      </c>
      <c r="G1537" s="35">
        <v>46100.684027777781</v>
      </c>
      <c r="H1537" s="34">
        <v>738376</v>
      </c>
      <c r="I1537" s="34" t="s">
        <v>2960</v>
      </c>
      <c r="J1537" s="34" t="s">
        <v>32</v>
      </c>
      <c r="K1537" s="34">
        <v>0</v>
      </c>
      <c r="L1537" s="34" t="s">
        <v>3533</v>
      </c>
      <c r="M1537" s="9" t="str" cm="1">
        <f t="array" ref="M1537">_xlfn.LET(_xlpm.Major,I1537,_xlpm.CleanMajor,TRIM(SUBSTITUTE(SUBSTITUTE(SUBSTITUTE(SUBSTITUTE(SUBSTITUTE(SUBSTITUTE(_xlpm.Major,"Indstrl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38" spans="1:13" hidden="1" x14ac:dyDescent="0.75">
      <c r="A1538" s="31">
        <v>82038032</v>
      </c>
      <c r="B1538" s="27" t="s">
        <v>3139</v>
      </c>
      <c r="C1538" s="27" t="s">
        <v>473</v>
      </c>
      <c r="D1538" s="27" t="s">
        <v>3140</v>
      </c>
      <c r="E1538" s="27" t="s">
        <v>14</v>
      </c>
      <c r="F1538" s="32">
        <v>46090.713194444441</v>
      </c>
      <c r="G1538" s="32">
        <v>46100.683333333334</v>
      </c>
      <c r="H1538" s="27">
        <v>765000</v>
      </c>
      <c r="I1538" s="27" t="s">
        <v>2960</v>
      </c>
      <c r="J1538" s="27" t="s">
        <v>32</v>
      </c>
      <c r="K1538" s="27">
        <v>0</v>
      </c>
      <c r="L1538" s="27" t="s">
        <v>3533</v>
      </c>
      <c r="M1538" s="9" t="str" cm="1">
        <f t="array" ref="M1538">_xlfn.LET(_xlpm.Major,I1538,_xlpm.CleanMajor,TRIM(SUBSTITUTE(SUBSTITUTE(SUBSTITUTE(SUBSTITUTE(SUBSTITUTE(SUBSTITUTE(_xlpm.Major,"Indstrl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39" spans="1:13" hidden="1" x14ac:dyDescent="0.75">
      <c r="A1539" s="33">
        <v>82038054</v>
      </c>
      <c r="B1539" s="34" t="s">
        <v>3141</v>
      </c>
      <c r="C1539" s="34" t="s">
        <v>880</v>
      </c>
      <c r="D1539" s="34" t="s">
        <v>3142</v>
      </c>
      <c r="E1539" s="34" t="s">
        <v>14</v>
      </c>
      <c r="F1539" s="35">
        <v>46090.714583333334</v>
      </c>
      <c r="G1539" s="35">
        <v>46100.654166666667</v>
      </c>
      <c r="H1539" s="34">
        <v>757170</v>
      </c>
      <c r="I1539" s="34" t="s">
        <v>2954</v>
      </c>
      <c r="J1539" s="34" t="s">
        <v>40</v>
      </c>
      <c r="K1539" s="34">
        <v>0</v>
      </c>
      <c r="L1539" s="34" t="s">
        <v>3533</v>
      </c>
      <c r="M1539" s="9" t="str" cm="1">
        <f t="array" ref="M1539">_xlfn.LET(_xlpm.Major,I1539,_xlpm.CleanMajor,TRIM(SUBSTITUTE(SUBSTITUTE(SUBSTITUTE(SUBSTITUTE(SUBSTITUTE(SUBSTITUTE(_xlpm.Major,"Indstrl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40" spans="1:13" hidden="1" x14ac:dyDescent="0.75">
      <c r="A1540" s="31">
        <v>82038679</v>
      </c>
      <c r="B1540" s="27" t="s">
        <v>224</v>
      </c>
      <c r="C1540" s="27" t="s">
        <v>3143</v>
      </c>
      <c r="D1540" s="27" t="s">
        <v>3144</v>
      </c>
      <c r="E1540" s="27" t="s">
        <v>14</v>
      </c>
      <c r="F1540" s="32">
        <v>46090.765277777777</v>
      </c>
      <c r="G1540" s="32">
        <v>46100.645138888889</v>
      </c>
      <c r="H1540" s="27">
        <v>757211</v>
      </c>
      <c r="I1540" s="27" t="s">
        <v>3101</v>
      </c>
      <c r="J1540" s="27" t="s">
        <v>32</v>
      </c>
      <c r="K1540" s="27">
        <v>0</v>
      </c>
      <c r="L1540" s="27" t="s">
        <v>3533</v>
      </c>
      <c r="M1540" s="9" t="str" cm="1">
        <f t="array" ref="M1540">_xlfn.LET(_xlpm.Major,I1540,_xlpm.CleanMajor,TRIM(SUBSTITUTE(SUBSTITUTE(SUBSTITUTE(SUBSTITUTE(SUBSTITUTE(SUBSTITUTE(_xlpm.Major,"Indstrl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541" spans="1:13" hidden="1" x14ac:dyDescent="0.75">
      <c r="A1541" s="33">
        <v>82038688</v>
      </c>
      <c r="B1541" s="34" t="s">
        <v>2435</v>
      </c>
      <c r="C1541" s="34" t="s">
        <v>3145</v>
      </c>
      <c r="D1541" s="34" t="s">
        <v>3146</v>
      </c>
      <c r="E1541" s="34" t="s">
        <v>14</v>
      </c>
      <c r="F1541" s="35">
        <v>46090.765277777777</v>
      </c>
      <c r="G1541" s="35">
        <v>46100.643750000003</v>
      </c>
      <c r="H1541" s="34">
        <v>787486</v>
      </c>
      <c r="I1541" s="34" t="s">
        <v>2024</v>
      </c>
      <c r="J1541" s="34" t="s">
        <v>40</v>
      </c>
      <c r="K1541" s="34">
        <v>0</v>
      </c>
      <c r="L1541" s="34" t="s">
        <v>3533</v>
      </c>
      <c r="M1541" s="9" t="str" cm="1">
        <f t="array" ref="M1541">_xlfn.LET(_xlpm.Major,I1541,_xlpm.CleanMajor,TRIM(SUBSTITUTE(SUBSTITUTE(SUBSTITUTE(SUBSTITUTE(SUBSTITUTE(SUBSTITUTE(_xlpm.Major,"Indstrl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42" spans="1:13" hidden="1" x14ac:dyDescent="0.75">
      <c r="A1542" s="31">
        <v>82038702</v>
      </c>
      <c r="B1542" s="27" t="s">
        <v>3147</v>
      </c>
      <c r="C1542" s="27" t="s">
        <v>3148</v>
      </c>
      <c r="D1542" s="27" t="s">
        <v>3149</v>
      </c>
      <c r="E1542" s="27" t="s">
        <v>14</v>
      </c>
      <c r="F1542" s="32">
        <v>46090.76666666667</v>
      </c>
      <c r="G1542" s="32">
        <v>46100.645833333336</v>
      </c>
      <c r="H1542" s="27">
        <v>785300</v>
      </c>
      <c r="I1542" s="27" t="s">
        <v>2024</v>
      </c>
      <c r="J1542" s="27" t="s">
        <v>16</v>
      </c>
      <c r="K1542" s="27">
        <v>0</v>
      </c>
      <c r="L1542" s="27" t="s">
        <v>3533</v>
      </c>
      <c r="M1542" s="9" t="str" cm="1">
        <f t="array" ref="M1542">_xlfn.LET(_xlpm.Major,I1542,_xlpm.CleanMajor,TRIM(SUBSTITUTE(SUBSTITUTE(SUBSTITUTE(SUBSTITUTE(SUBSTITUTE(SUBSTITUTE(_xlpm.Major,"Indstrl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43" spans="1:13" hidden="1" x14ac:dyDescent="0.75">
      <c r="A1543" s="33">
        <v>82038873</v>
      </c>
      <c r="B1543" s="34" t="s">
        <v>1586</v>
      </c>
      <c r="C1543" s="34" t="s">
        <v>3150</v>
      </c>
      <c r="D1543" s="34" t="s">
        <v>3151</v>
      </c>
      <c r="E1543" s="34" t="s">
        <v>14</v>
      </c>
      <c r="F1543" s="35">
        <v>46090.782638888886</v>
      </c>
      <c r="G1543" s="35">
        <v>46100.67083333333</v>
      </c>
      <c r="H1543" s="34">
        <v>732687</v>
      </c>
      <c r="I1543" s="34" t="s">
        <v>2954</v>
      </c>
      <c r="J1543" s="34" t="s">
        <v>40</v>
      </c>
      <c r="K1543" s="34">
        <v>0</v>
      </c>
      <c r="L1543" s="34" t="s">
        <v>3533</v>
      </c>
      <c r="M1543" s="9" t="str" cm="1">
        <f t="array" ref="M1543">_xlfn.LET(_xlpm.Major,I1543,_xlpm.CleanMajor,TRIM(SUBSTITUTE(SUBSTITUTE(SUBSTITUTE(SUBSTITUTE(SUBSTITUTE(SUBSTITUTE(_xlpm.Major,"Indstrl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44" spans="1:13" hidden="1" x14ac:dyDescent="0.75">
      <c r="A1544" s="31">
        <v>82039121</v>
      </c>
      <c r="B1544" s="27" t="s">
        <v>3152</v>
      </c>
      <c r="C1544" s="27" t="s">
        <v>3153</v>
      </c>
      <c r="D1544" s="27" t="s">
        <v>3154</v>
      </c>
      <c r="E1544" s="27" t="s">
        <v>14</v>
      </c>
      <c r="F1544" s="32">
        <v>46090.800694444442</v>
      </c>
      <c r="G1544" s="32">
        <v>46100.642361111109</v>
      </c>
      <c r="H1544" s="27">
        <v>792122</v>
      </c>
      <c r="I1544" s="27" t="s">
        <v>2024</v>
      </c>
      <c r="J1544" s="27" t="s">
        <v>40</v>
      </c>
      <c r="K1544" s="27">
        <v>0</v>
      </c>
      <c r="L1544" s="27" t="s">
        <v>3533</v>
      </c>
      <c r="M1544" s="9" t="str" cm="1">
        <f t="array" ref="M1544">_xlfn.LET(_xlpm.Major,I1544,_xlpm.CleanMajor,TRIM(SUBSTITUTE(SUBSTITUTE(SUBSTITUTE(SUBSTITUTE(SUBSTITUTE(SUBSTITUTE(_xlpm.Major,"Indstrl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45" spans="1:13" hidden="1" x14ac:dyDescent="0.75">
      <c r="A1545" s="33">
        <v>82039360</v>
      </c>
      <c r="B1545" s="34" t="s">
        <v>586</v>
      </c>
      <c r="C1545" s="34" t="s">
        <v>3155</v>
      </c>
      <c r="D1545" s="34" t="s">
        <v>3156</v>
      </c>
      <c r="E1545" s="34" t="s">
        <v>14</v>
      </c>
      <c r="F1545" s="35">
        <v>46090.820138888892</v>
      </c>
      <c r="G1545" s="35">
        <v>46100.654166666667</v>
      </c>
      <c r="H1545" s="34">
        <v>758451</v>
      </c>
      <c r="I1545" s="34" t="s">
        <v>2954</v>
      </c>
      <c r="J1545" s="34" t="s">
        <v>40</v>
      </c>
      <c r="K1545" s="34">
        <v>0</v>
      </c>
      <c r="L1545" s="34" t="s">
        <v>3533</v>
      </c>
      <c r="M1545" s="9" t="str" cm="1">
        <f t="array" ref="M1545">_xlfn.LET(_xlpm.Major,I1545,_xlpm.CleanMajor,TRIM(SUBSTITUTE(SUBSTITUTE(SUBSTITUTE(SUBSTITUTE(SUBSTITUTE(SUBSTITUTE(_xlpm.Major,"Indstrl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46" spans="1:13" hidden="1" x14ac:dyDescent="0.75">
      <c r="A1546" s="31">
        <v>82039537</v>
      </c>
      <c r="B1546" s="27" t="s">
        <v>3157</v>
      </c>
      <c r="C1546" s="27" t="s">
        <v>2878</v>
      </c>
      <c r="D1546" s="27" t="s">
        <v>3158</v>
      </c>
      <c r="E1546" s="27" t="s">
        <v>14</v>
      </c>
      <c r="F1546" s="32">
        <v>46090.836111111108</v>
      </c>
      <c r="G1546" s="32">
        <v>46100.649305555555</v>
      </c>
      <c r="H1546" s="27">
        <v>797559</v>
      </c>
      <c r="I1546" s="27" t="s">
        <v>2024</v>
      </c>
      <c r="J1546" s="27" t="s">
        <v>40</v>
      </c>
      <c r="K1546" s="27">
        <v>0</v>
      </c>
      <c r="L1546" s="27" t="s">
        <v>3533</v>
      </c>
      <c r="M1546" s="9" t="str" cm="1">
        <f t="array" ref="M1546">_xlfn.LET(_xlpm.Major,I1546,_xlpm.CleanMajor,TRIM(SUBSTITUTE(SUBSTITUTE(SUBSTITUTE(SUBSTITUTE(SUBSTITUTE(SUBSTITUTE(_xlpm.Major,"Indstrl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47" spans="1:13" hidden="1" x14ac:dyDescent="0.75">
      <c r="A1547" s="33">
        <v>82039539</v>
      </c>
      <c r="B1547" s="34" t="s">
        <v>3159</v>
      </c>
      <c r="C1547" s="34" t="s">
        <v>735</v>
      </c>
      <c r="D1547" s="34" t="s">
        <v>3160</v>
      </c>
      <c r="E1547" s="34" t="s">
        <v>14</v>
      </c>
      <c r="F1547" s="35">
        <v>46090.836111111108</v>
      </c>
      <c r="G1547" s="35">
        <v>46100.640972222223</v>
      </c>
      <c r="H1547" s="34">
        <v>804863</v>
      </c>
      <c r="I1547" s="34" t="s">
        <v>2024</v>
      </c>
      <c r="J1547" s="34" t="s">
        <v>40</v>
      </c>
      <c r="K1547" s="34">
        <v>0</v>
      </c>
      <c r="L1547" s="34" t="s">
        <v>3533</v>
      </c>
      <c r="M1547" s="9" t="str" cm="1">
        <f t="array" ref="M1547">_xlfn.LET(_xlpm.Major,I1547,_xlpm.CleanMajor,TRIM(SUBSTITUTE(SUBSTITUTE(SUBSTITUTE(SUBSTITUTE(SUBSTITUTE(SUBSTITUTE(_xlpm.Major,"Indstrl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48" spans="1:13" hidden="1" x14ac:dyDescent="0.75">
      <c r="A1548" s="31">
        <v>82039819</v>
      </c>
      <c r="B1548" s="27" t="s">
        <v>679</v>
      </c>
      <c r="C1548" s="27" t="s">
        <v>3161</v>
      </c>
      <c r="D1548" s="27" t="s">
        <v>3162</v>
      </c>
      <c r="E1548" s="27" t="s">
        <v>14</v>
      </c>
      <c r="F1548" s="32">
        <v>46090.859722222223</v>
      </c>
      <c r="G1548" s="32">
        <v>46100.645833333336</v>
      </c>
      <c r="H1548" s="27">
        <v>735309</v>
      </c>
      <c r="I1548" s="27" t="s">
        <v>2960</v>
      </c>
      <c r="J1548" s="27" t="s">
        <v>32</v>
      </c>
      <c r="K1548" s="27">
        <v>0</v>
      </c>
      <c r="L1548" s="27" t="s">
        <v>3533</v>
      </c>
      <c r="M1548" s="9" t="str" cm="1">
        <f t="array" ref="M1548">_xlfn.LET(_xlpm.Major,I1548,_xlpm.CleanMajor,TRIM(SUBSTITUTE(SUBSTITUTE(SUBSTITUTE(SUBSTITUTE(SUBSTITUTE(SUBSTITUTE(_xlpm.Major,"Indstrl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49" spans="1:13" hidden="1" x14ac:dyDescent="0.75">
      <c r="A1549" s="33">
        <v>82039854</v>
      </c>
      <c r="B1549" s="34" t="s">
        <v>2435</v>
      </c>
      <c r="C1549" s="34" t="s">
        <v>1483</v>
      </c>
      <c r="D1549" s="34" t="s">
        <v>3163</v>
      </c>
      <c r="E1549" s="34" t="s">
        <v>14</v>
      </c>
      <c r="F1549" s="35">
        <v>46090.862500000003</v>
      </c>
      <c r="G1549" s="35">
        <v>46100.663194444445</v>
      </c>
      <c r="H1549" s="34">
        <v>765181</v>
      </c>
      <c r="I1549" s="34" t="s">
        <v>2960</v>
      </c>
      <c r="J1549" s="34" t="s">
        <v>32</v>
      </c>
      <c r="K1549" s="34">
        <v>0</v>
      </c>
      <c r="L1549" s="34" t="s">
        <v>3533</v>
      </c>
      <c r="M1549" s="9" t="str" cm="1">
        <f t="array" ref="M1549">_xlfn.LET(_xlpm.Major,I1549,_xlpm.CleanMajor,TRIM(SUBSTITUTE(SUBSTITUTE(SUBSTITUTE(SUBSTITUTE(SUBSTITUTE(SUBSTITUTE(_xlpm.Major,"Indstrl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50" spans="1:13" x14ac:dyDescent="0.75">
      <c r="A1550" s="31">
        <v>82040228</v>
      </c>
      <c r="B1550" s="27" t="s">
        <v>2372</v>
      </c>
      <c r="C1550" s="27" t="s">
        <v>2373</v>
      </c>
      <c r="D1550" s="27" t="s">
        <v>2374</v>
      </c>
      <c r="E1550" s="27" t="s">
        <v>14</v>
      </c>
      <c r="F1550" s="32">
        <v>46097.770833333336</v>
      </c>
      <c r="G1550" s="32"/>
      <c r="H1550" s="27">
        <v>804817</v>
      </c>
      <c r="I1550" s="27" t="s">
        <v>2054</v>
      </c>
      <c r="J1550" s="27" t="s">
        <v>20</v>
      </c>
      <c r="K1550" s="27">
        <v>0</v>
      </c>
      <c r="L1550" s="27" t="s">
        <v>3533</v>
      </c>
      <c r="M1550" s="9" t="str" cm="1">
        <f t="array" ref="M1550">_xlfn.LET(_xlpm.Major,I1550,_xlpm.CleanMajor,TRIM(SUBSTITUTE(SUBSTITUTE(SUBSTITUTE(SUBSTITUTE(SUBSTITUTE(SUBSTITUTE(_xlpm.Major,"Indstrl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551" spans="1:13" hidden="1" x14ac:dyDescent="0.75">
      <c r="A1551" s="33">
        <v>82043922</v>
      </c>
      <c r="B1551" s="34" t="s">
        <v>355</v>
      </c>
      <c r="C1551" s="34" t="s">
        <v>3164</v>
      </c>
      <c r="D1551" s="34" t="s">
        <v>3165</v>
      </c>
      <c r="E1551" s="34" t="s">
        <v>14</v>
      </c>
      <c r="F1551" s="35">
        <v>46091.335416666669</v>
      </c>
      <c r="G1551" s="35">
        <v>46100.642361111109</v>
      </c>
      <c r="H1551" s="34">
        <v>721837</v>
      </c>
      <c r="I1551" s="34" t="s">
        <v>2024</v>
      </c>
      <c r="J1551" s="34" t="s">
        <v>40</v>
      </c>
      <c r="K1551" s="34">
        <v>0</v>
      </c>
      <c r="L1551" s="34" t="s">
        <v>3533</v>
      </c>
      <c r="M1551" s="9" t="str" cm="1">
        <f t="array" ref="M1551">_xlfn.LET(_xlpm.Major,I1551,_xlpm.CleanMajor,TRIM(SUBSTITUTE(SUBSTITUTE(SUBSTITUTE(SUBSTITUTE(SUBSTITUTE(SUBSTITUTE(_xlpm.Major,"Indstrl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52" spans="1:13" hidden="1" x14ac:dyDescent="0.75">
      <c r="A1552" s="31">
        <v>82044609</v>
      </c>
      <c r="B1552" s="27" t="s">
        <v>142</v>
      </c>
      <c r="C1552" s="27" t="s">
        <v>3166</v>
      </c>
      <c r="D1552" s="27" t="s">
        <v>3167</v>
      </c>
      <c r="E1552" s="27" t="s">
        <v>14</v>
      </c>
      <c r="F1552" s="32">
        <v>46091.351388888892</v>
      </c>
      <c r="G1552" s="32">
        <v>46100.647222222222</v>
      </c>
      <c r="H1552" s="27">
        <v>760521</v>
      </c>
      <c r="I1552" s="27" t="s">
        <v>2960</v>
      </c>
      <c r="J1552" s="27" t="s">
        <v>32</v>
      </c>
      <c r="K1552" s="27">
        <v>0</v>
      </c>
      <c r="L1552" s="27" t="s">
        <v>3533</v>
      </c>
      <c r="M1552" s="9" t="str" cm="1">
        <f t="array" ref="M1552">_xlfn.LET(_xlpm.Major,I1552,_xlpm.CleanMajor,TRIM(SUBSTITUTE(SUBSTITUTE(SUBSTITUTE(SUBSTITUTE(SUBSTITUTE(SUBSTITUTE(_xlpm.Major,"Indstrl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53" spans="1:13" hidden="1" x14ac:dyDescent="0.75">
      <c r="A1553" s="33">
        <v>82046000</v>
      </c>
      <c r="B1553" s="34" t="s">
        <v>67</v>
      </c>
      <c r="C1553" s="34" t="s">
        <v>1148</v>
      </c>
      <c r="D1553" s="34" t="s">
        <v>3168</v>
      </c>
      <c r="E1553" s="34" t="s">
        <v>14</v>
      </c>
      <c r="F1553" s="35">
        <v>46091.379861111112</v>
      </c>
      <c r="G1553" s="35">
        <v>46100.643055555556</v>
      </c>
      <c r="H1553" s="34">
        <v>756851</v>
      </c>
      <c r="I1553" s="34" t="s">
        <v>2024</v>
      </c>
      <c r="J1553" s="34" t="s">
        <v>40</v>
      </c>
      <c r="K1553" s="34">
        <v>0</v>
      </c>
      <c r="L1553" s="34" t="s">
        <v>3533</v>
      </c>
      <c r="M1553" s="9" t="str" cm="1">
        <f t="array" ref="M1553">_xlfn.LET(_xlpm.Major,I1553,_xlpm.CleanMajor,TRIM(SUBSTITUTE(SUBSTITUTE(SUBSTITUTE(SUBSTITUTE(SUBSTITUTE(SUBSTITUTE(_xlpm.Major,"Indstrl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54" spans="1:13" hidden="1" x14ac:dyDescent="0.75">
      <c r="A1554" s="31">
        <v>82052128</v>
      </c>
      <c r="B1554" s="27" t="s">
        <v>2412</v>
      </c>
      <c r="C1554" s="27" t="s">
        <v>2427</v>
      </c>
      <c r="D1554" s="27" t="s">
        <v>3169</v>
      </c>
      <c r="E1554" s="27" t="s">
        <v>14</v>
      </c>
      <c r="F1554" s="32">
        <v>46091.5</v>
      </c>
      <c r="G1554" s="32">
        <v>46100.643055555556</v>
      </c>
      <c r="H1554" s="27">
        <v>802036</v>
      </c>
      <c r="I1554" s="27" t="s">
        <v>2033</v>
      </c>
      <c r="J1554" s="27" t="s">
        <v>20</v>
      </c>
      <c r="K1554" s="27">
        <v>0</v>
      </c>
      <c r="L1554" s="27" t="s">
        <v>3533</v>
      </c>
      <c r="M1554" s="9" t="str" cm="1">
        <f t="array" ref="M1554">_xlfn.LET(_xlpm.Major,I1554,_xlpm.CleanMajor,TRIM(SUBSTITUTE(SUBSTITUTE(SUBSTITUTE(SUBSTITUTE(SUBSTITUTE(SUBSTITUTE(_xlpm.Major,"Indstrl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55" spans="1:13" hidden="1" x14ac:dyDescent="0.75">
      <c r="A1555" s="33">
        <v>82058618</v>
      </c>
      <c r="B1555" s="34" t="s">
        <v>1375</v>
      </c>
      <c r="C1555" s="34" t="s">
        <v>1101</v>
      </c>
      <c r="D1555" s="34" t="s">
        <v>3170</v>
      </c>
      <c r="E1555" s="34" t="s">
        <v>14</v>
      </c>
      <c r="F1555" s="35">
        <v>46091.741666666669</v>
      </c>
      <c r="G1555" s="35">
        <v>46100.643750000003</v>
      </c>
      <c r="H1555" s="34">
        <v>758111</v>
      </c>
      <c r="I1555" s="34" t="s">
        <v>2960</v>
      </c>
      <c r="J1555" s="34" t="s">
        <v>32</v>
      </c>
      <c r="K1555" s="34">
        <v>0</v>
      </c>
      <c r="L1555" s="34" t="s">
        <v>3533</v>
      </c>
      <c r="M1555" s="9" t="str" cm="1">
        <f t="array" ref="M1555">_xlfn.LET(_xlpm.Major,I1555,_xlpm.CleanMajor,TRIM(SUBSTITUTE(SUBSTITUTE(SUBSTITUTE(SUBSTITUTE(SUBSTITUTE(SUBSTITUTE(_xlpm.Major,"Indstrl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56" spans="1:13" hidden="1" x14ac:dyDescent="0.75">
      <c r="A1556" s="31">
        <v>82058644</v>
      </c>
      <c r="B1556" s="27" t="s">
        <v>336</v>
      </c>
      <c r="C1556" s="27" t="s">
        <v>3171</v>
      </c>
      <c r="D1556" s="27" t="s">
        <v>3172</v>
      </c>
      <c r="E1556" s="27" t="s">
        <v>14</v>
      </c>
      <c r="F1556" s="32">
        <v>46091.744444444441</v>
      </c>
      <c r="G1556" s="32">
        <v>46100.647222222222</v>
      </c>
      <c r="H1556" s="27">
        <v>765637</v>
      </c>
      <c r="I1556" s="27" t="s">
        <v>2960</v>
      </c>
      <c r="J1556" s="27" t="s">
        <v>32</v>
      </c>
      <c r="K1556" s="27">
        <v>0</v>
      </c>
      <c r="L1556" s="27" t="s">
        <v>3533</v>
      </c>
      <c r="M1556" s="9" t="str" cm="1">
        <f t="array" ref="M1556">_xlfn.LET(_xlpm.Major,I1556,_xlpm.CleanMajor,TRIM(SUBSTITUTE(SUBSTITUTE(SUBSTITUTE(SUBSTITUTE(SUBSTITUTE(SUBSTITUTE(_xlpm.Major,"Indstrl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57" spans="1:13" hidden="1" x14ac:dyDescent="0.75">
      <c r="A1557" s="33">
        <v>82058907</v>
      </c>
      <c r="B1557" s="34" t="s">
        <v>593</v>
      </c>
      <c r="C1557" s="34" t="s">
        <v>3173</v>
      </c>
      <c r="D1557" s="34" t="s">
        <v>3174</v>
      </c>
      <c r="E1557" s="34" t="s">
        <v>14</v>
      </c>
      <c r="F1557" s="35">
        <v>46091.768055555556</v>
      </c>
      <c r="G1557" s="35">
        <v>46100.655555555553</v>
      </c>
      <c r="H1557" s="34">
        <v>795900</v>
      </c>
      <c r="I1557" s="34" t="s">
        <v>2024</v>
      </c>
      <c r="J1557" s="34" t="s">
        <v>40</v>
      </c>
      <c r="K1557" s="34">
        <v>0</v>
      </c>
      <c r="L1557" s="34" t="s">
        <v>3533</v>
      </c>
      <c r="M1557" s="9" t="str" cm="1">
        <f t="array" ref="M1557">_xlfn.LET(_xlpm.Major,I1557,_xlpm.CleanMajor,TRIM(SUBSTITUTE(SUBSTITUTE(SUBSTITUTE(SUBSTITUTE(SUBSTITUTE(SUBSTITUTE(_xlpm.Major,"Indstrl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58" spans="1:13" hidden="1" x14ac:dyDescent="0.75">
      <c r="A1558" s="31">
        <v>82059370</v>
      </c>
      <c r="B1558" s="27" t="s">
        <v>3175</v>
      </c>
      <c r="C1558" s="27" t="s">
        <v>52</v>
      </c>
      <c r="D1558" s="27" t="s">
        <v>3176</v>
      </c>
      <c r="E1558" s="27" t="s">
        <v>14</v>
      </c>
      <c r="F1558" s="32">
        <v>46091.807638888888</v>
      </c>
      <c r="G1558" s="32">
        <v>46100.646527777775</v>
      </c>
      <c r="H1558" s="27">
        <v>640155</v>
      </c>
      <c r="I1558" s="27" t="s">
        <v>2024</v>
      </c>
      <c r="J1558" s="27" t="s">
        <v>16</v>
      </c>
      <c r="K1558" s="27">
        <v>0</v>
      </c>
      <c r="L1558" s="27" t="s">
        <v>3533</v>
      </c>
      <c r="M1558" s="9" t="str" cm="1">
        <f t="array" ref="M1558">_xlfn.LET(_xlpm.Major,I1558,_xlpm.CleanMajor,TRIM(SUBSTITUTE(SUBSTITUTE(SUBSTITUTE(SUBSTITUTE(SUBSTITUTE(SUBSTITUTE(_xlpm.Major,"Indstrl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59" spans="1:13" hidden="1" x14ac:dyDescent="0.75">
      <c r="A1559" s="33">
        <v>82059848</v>
      </c>
      <c r="B1559" s="34" t="s">
        <v>986</v>
      </c>
      <c r="C1559" s="34" t="s">
        <v>3177</v>
      </c>
      <c r="D1559" s="34" t="s">
        <v>3178</v>
      </c>
      <c r="E1559" s="34" t="s">
        <v>14</v>
      </c>
      <c r="F1559" s="35">
        <v>46091.853472222225</v>
      </c>
      <c r="G1559" s="35">
        <v>46100.643750000003</v>
      </c>
      <c r="H1559" s="34">
        <v>759716</v>
      </c>
      <c r="I1559" s="34" t="s">
        <v>2024</v>
      </c>
      <c r="J1559" s="34" t="s">
        <v>32</v>
      </c>
      <c r="K1559" s="34">
        <v>0</v>
      </c>
      <c r="L1559" s="34" t="s">
        <v>3533</v>
      </c>
      <c r="M1559" s="9" t="str" cm="1">
        <f t="array" ref="M1559">_xlfn.LET(_xlpm.Major,I1559,_xlpm.CleanMajor,TRIM(SUBSTITUTE(SUBSTITUTE(SUBSTITUTE(SUBSTITUTE(SUBSTITUTE(SUBSTITUTE(_xlpm.Major,"Indstrl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60" spans="1:13" hidden="1" x14ac:dyDescent="0.75">
      <c r="A1560" s="31">
        <v>82081337</v>
      </c>
      <c r="B1560" s="27" t="s">
        <v>3179</v>
      </c>
      <c r="C1560" s="27" t="s">
        <v>3180</v>
      </c>
      <c r="D1560" s="27" t="s">
        <v>3181</v>
      </c>
      <c r="E1560" s="27" t="s">
        <v>14</v>
      </c>
      <c r="F1560" s="32">
        <v>46092.605555555558</v>
      </c>
      <c r="G1560" s="32">
        <v>46100.650694444441</v>
      </c>
      <c r="H1560" s="27">
        <v>729780</v>
      </c>
      <c r="I1560" s="27" t="s">
        <v>2960</v>
      </c>
      <c r="J1560" s="27" t="s">
        <v>16</v>
      </c>
      <c r="K1560" s="27">
        <v>0</v>
      </c>
      <c r="L1560" s="27" t="s">
        <v>3533</v>
      </c>
      <c r="M1560" s="9" t="str" cm="1">
        <f t="array" ref="M1560">_xlfn.LET(_xlpm.Major,I1560,_xlpm.CleanMajor,TRIM(SUBSTITUTE(SUBSTITUTE(SUBSTITUTE(SUBSTITUTE(SUBSTITUTE(SUBSTITUTE(_xlpm.Major,"Indstrl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61" spans="1:13" hidden="1" x14ac:dyDescent="0.75">
      <c r="A1561" s="33">
        <v>82082507</v>
      </c>
      <c r="B1561" s="34" t="s">
        <v>385</v>
      </c>
      <c r="C1561" s="34" t="s">
        <v>1084</v>
      </c>
      <c r="D1561" s="34" t="s">
        <v>3182</v>
      </c>
      <c r="E1561" s="34" t="s">
        <v>14</v>
      </c>
      <c r="F1561" s="35">
        <v>46092.640972222223</v>
      </c>
      <c r="G1561" s="35">
        <v>46100.647222222222</v>
      </c>
      <c r="H1561" s="34">
        <v>794813</v>
      </c>
      <c r="I1561" s="34" t="s">
        <v>2024</v>
      </c>
      <c r="J1561" s="34" t="s">
        <v>16</v>
      </c>
      <c r="K1561" s="34">
        <v>0</v>
      </c>
      <c r="L1561" s="34" t="s">
        <v>3533</v>
      </c>
      <c r="M1561" s="9" t="str" cm="1">
        <f t="array" ref="M1561">_xlfn.LET(_xlpm.Major,I1561,_xlpm.CleanMajor,TRIM(SUBSTITUTE(SUBSTITUTE(SUBSTITUTE(SUBSTITUTE(SUBSTITUTE(SUBSTITUTE(_xlpm.Major,"Indstrl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62" spans="1:13" hidden="1" x14ac:dyDescent="0.75">
      <c r="A1562" s="31">
        <v>82083364</v>
      </c>
      <c r="B1562" s="27" t="s">
        <v>1886</v>
      </c>
      <c r="C1562" s="27" t="s">
        <v>3183</v>
      </c>
      <c r="D1562" s="27" t="s">
        <v>3184</v>
      </c>
      <c r="E1562" s="27" t="s">
        <v>14</v>
      </c>
      <c r="F1562" s="32">
        <v>46092.679166666669</v>
      </c>
      <c r="G1562" s="32">
        <v>46100.645138888889</v>
      </c>
      <c r="H1562" s="27">
        <v>707618</v>
      </c>
      <c r="I1562" s="27" t="s">
        <v>2954</v>
      </c>
      <c r="J1562" s="27" t="s">
        <v>40</v>
      </c>
      <c r="K1562" s="27">
        <v>0</v>
      </c>
      <c r="L1562" s="27" t="s">
        <v>3533</v>
      </c>
      <c r="M1562" s="9" t="str" cm="1">
        <f t="array" ref="M1562">_xlfn.LET(_xlpm.Major,I1562,_xlpm.CleanMajor,TRIM(SUBSTITUTE(SUBSTITUTE(SUBSTITUTE(SUBSTITUTE(SUBSTITUTE(SUBSTITUTE(_xlpm.Major,"Indstrl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63" spans="1:13" hidden="1" x14ac:dyDescent="0.75">
      <c r="A1563" s="33">
        <v>82086013</v>
      </c>
      <c r="B1563" s="34" t="s">
        <v>3185</v>
      </c>
      <c r="C1563" s="34" t="s">
        <v>3186</v>
      </c>
      <c r="D1563" s="34" t="s">
        <v>3187</v>
      </c>
      <c r="E1563" s="34" t="s">
        <v>14</v>
      </c>
      <c r="F1563" s="35">
        <v>46092.918749999997</v>
      </c>
      <c r="G1563" s="35">
        <v>46100.65</v>
      </c>
      <c r="H1563" s="34">
        <v>719808</v>
      </c>
      <c r="I1563" s="34" t="s">
        <v>2954</v>
      </c>
      <c r="J1563" s="34" t="s">
        <v>40</v>
      </c>
      <c r="K1563" s="34">
        <v>0</v>
      </c>
      <c r="L1563" s="34" t="s">
        <v>3533</v>
      </c>
      <c r="M1563" s="9" t="str" cm="1">
        <f t="array" ref="M1563">_xlfn.LET(_xlpm.Major,I1563,_xlpm.CleanMajor,TRIM(SUBSTITUTE(SUBSTITUTE(SUBSTITUTE(SUBSTITUTE(SUBSTITUTE(SUBSTITUTE(_xlpm.Major,"Indstrl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64" spans="1:13" hidden="1" x14ac:dyDescent="0.75">
      <c r="A1564" s="31">
        <v>82092835</v>
      </c>
      <c r="B1564" s="27" t="s">
        <v>2975</v>
      </c>
      <c r="C1564" s="27" t="s">
        <v>3188</v>
      </c>
      <c r="D1564" s="27" t="s">
        <v>3189</v>
      </c>
      <c r="E1564" s="27" t="s">
        <v>14</v>
      </c>
      <c r="F1564" s="32">
        <v>46093.411111111112</v>
      </c>
      <c r="G1564" s="32">
        <v>46100.64166666667</v>
      </c>
      <c r="H1564" s="27">
        <v>720462</v>
      </c>
      <c r="I1564" s="27" t="s">
        <v>2024</v>
      </c>
      <c r="J1564" s="27" t="s">
        <v>40</v>
      </c>
      <c r="K1564" s="27">
        <v>0</v>
      </c>
      <c r="L1564" s="27" t="s">
        <v>3533</v>
      </c>
      <c r="M1564" s="9" t="str" cm="1">
        <f t="array" ref="M1564">_xlfn.LET(_xlpm.Major,I1564,_xlpm.CleanMajor,TRIM(SUBSTITUTE(SUBSTITUTE(SUBSTITUTE(SUBSTITUTE(SUBSTITUTE(SUBSTITUTE(_xlpm.Major,"Indstrl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65" spans="1:13" hidden="1" x14ac:dyDescent="0.75">
      <c r="A1565" s="33">
        <v>82095482</v>
      </c>
      <c r="B1565" s="34" t="s">
        <v>1065</v>
      </c>
      <c r="C1565" s="34" t="s">
        <v>3190</v>
      </c>
      <c r="D1565" s="34" t="s">
        <v>3191</v>
      </c>
      <c r="E1565" s="34" t="s">
        <v>14</v>
      </c>
      <c r="F1565" s="35">
        <v>46093.459722222222</v>
      </c>
      <c r="G1565" s="35">
        <v>46100.64166666667</v>
      </c>
      <c r="H1565" s="34">
        <v>758298</v>
      </c>
      <c r="I1565" s="34" t="s">
        <v>2960</v>
      </c>
      <c r="J1565" s="34" t="s">
        <v>32</v>
      </c>
      <c r="K1565" s="34">
        <v>0</v>
      </c>
      <c r="L1565" s="34" t="s">
        <v>3533</v>
      </c>
      <c r="M1565" s="9" t="str" cm="1">
        <f t="array" ref="M1565">_xlfn.LET(_xlpm.Major,I1565,_xlpm.CleanMajor,TRIM(SUBSTITUTE(SUBSTITUTE(SUBSTITUTE(SUBSTITUTE(SUBSTITUTE(SUBSTITUTE(_xlpm.Major,"Indstrl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66" spans="1:13" hidden="1" x14ac:dyDescent="0.75">
      <c r="A1566" s="31">
        <v>82101790</v>
      </c>
      <c r="B1566" s="27" t="s">
        <v>381</v>
      </c>
      <c r="C1566" s="27" t="s">
        <v>1113</v>
      </c>
      <c r="D1566" s="27" t="s">
        <v>3192</v>
      </c>
      <c r="E1566" s="27" t="s">
        <v>14</v>
      </c>
      <c r="F1566" s="32">
        <v>46093.634722222225</v>
      </c>
      <c r="G1566" s="32">
        <v>46100.649305555555</v>
      </c>
      <c r="H1566" s="27">
        <v>693725</v>
      </c>
      <c r="I1566" s="27" t="s">
        <v>2024</v>
      </c>
      <c r="J1566" s="27" t="s">
        <v>40</v>
      </c>
      <c r="K1566" s="27">
        <v>0</v>
      </c>
      <c r="L1566" s="27" t="s">
        <v>3533</v>
      </c>
      <c r="M1566" s="9" t="str" cm="1">
        <f t="array" ref="M1566">_xlfn.LET(_xlpm.Major,I1566,_xlpm.CleanMajor,TRIM(SUBSTITUTE(SUBSTITUTE(SUBSTITUTE(SUBSTITUTE(SUBSTITUTE(SUBSTITUTE(_xlpm.Major,"Indstrl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67" spans="1:13" hidden="1" x14ac:dyDescent="0.75">
      <c r="A1567" s="33">
        <v>82103445</v>
      </c>
      <c r="B1567" s="34" t="s">
        <v>3193</v>
      </c>
      <c r="C1567" s="34" t="s">
        <v>3194</v>
      </c>
      <c r="D1567" s="34" t="s">
        <v>3195</v>
      </c>
      <c r="E1567" s="34" t="s">
        <v>14</v>
      </c>
      <c r="F1567" s="35">
        <v>46093.738194444442</v>
      </c>
      <c r="G1567" s="35">
        <v>46100.643750000003</v>
      </c>
      <c r="H1567" s="34">
        <v>798053</v>
      </c>
      <c r="I1567" s="34" t="s">
        <v>2024</v>
      </c>
      <c r="J1567" s="34" t="s">
        <v>40</v>
      </c>
      <c r="K1567" s="34">
        <v>0</v>
      </c>
      <c r="L1567" s="34" t="s">
        <v>3533</v>
      </c>
      <c r="M1567" s="9" t="str" cm="1">
        <f t="array" ref="M1567">_xlfn.LET(_xlpm.Major,I1567,_xlpm.CleanMajor,TRIM(SUBSTITUTE(SUBSTITUTE(SUBSTITUTE(SUBSTITUTE(SUBSTITUTE(SUBSTITUTE(_xlpm.Major,"Indstrl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68" spans="1:13" hidden="1" x14ac:dyDescent="0.75">
      <c r="A1568" s="31">
        <v>82103453</v>
      </c>
      <c r="B1568" s="27" t="s">
        <v>3196</v>
      </c>
      <c r="C1568" s="27" t="s">
        <v>52</v>
      </c>
      <c r="D1568" s="27" t="s">
        <v>3197</v>
      </c>
      <c r="E1568" s="27" t="s">
        <v>14</v>
      </c>
      <c r="F1568" s="32">
        <v>46093.738888888889</v>
      </c>
      <c r="G1568" s="32">
        <v>46100.646527777775</v>
      </c>
      <c r="H1568" s="27">
        <v>480861</v>
      </c>
      <c r="I1568" s="27" t="s">
        <v>2954</v>
      </c>
      <c r="J1568" s="27" t="s">
        <v>40</v>
      </c>
      <c r="K1568" s="27">
        <v>0</v>
      </c>
      <c r="L1568" s="27" t="s">
        <v>3533</v>
      </c>
      <c r="M1568" s="9" t="str" cm="1">
        <f t="array" ref="M1568">_xlfn.LET(_xlpm.Major,I1568,_xlpm.CleanMajor,TRIM(SUBSTITUTE(SUBSTITUTE(SUBSTITUTE(SUBSTITUTE(SUBSTITUTE(SUBSTITUTE(_xlpm.Major,"Indstrl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69" spans="1:13" x14ac:dyDescent="0.75">
      <c r="A1569" s="33">
        <v>82103454</v>
      </c>
      <c r="B1569" s="34" t="s">
        <v>3198</v>
      </c>
      <c r="C1569" s="34" t="s">
        <v>3199</v>
      </c>
      <c r="D1569" s="34" t="s">
        <v>3200</v>
      </c>
      <c r="E1569" s="34" t="s">
        <v>14</v>
      </c>
      <c r="F1569" s="35">
        <v>46093.738888888889</v>
      </c>
      <c r="G1569" s="35"/>
      <c r="H1569" s="34">
        <v>745605</v>
      </c>
      <c r="I1569" s="34" t="s">
        <v>2024</v>
      </c>
      <c r="J1569" s="34" t="s">
        <v>40</v>
      </c>
      <c r="K1569" s="34">
        <v>0</v>
      </c>
      <c r="L1569" s="34" t="s">
        <v>3533</v>
      </c>
      <c r="M1569" s="9" t="str" cm="1">
        <f t="array" ref="M1569">_xlfn.LET(_xlpm.Major,I1569,_xlpm.CleanMajor,TRIM(SUBSTITUTE(SUBSTITUTE(SUBSTITUTE(SUBSTITUTE(SUBSTITUTE(SUBSTITUTE(_xlpm.Major,"Indstrl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70" spans="1:13" hidden="1" x14ac:dyDescent="0.75">
      <c r="A1570" s="31">
        <v>82103462</v>
      </c>
      <c r="B1570" s="27" t="s">
        <v>3201</v>
      </c>
      <c r="C1570" s="27" t="s">
        <v>3202</v>
      </c>
      <c r="D1570" s="27" t="s">
        <v>3203</v>
      </c>
      <c r="E1570" s="27" t="s">
        <v>14</v>
      </c>
      <c r="F1570" s="32">
        <v>46093.739583333336</v>
      </c>
      <c r="G1570" s="32">
        <v>46100.674305555556</v>
      </c>
      <c r="H1570" s="27">
        <v>714480</v>
      </c>
      <c r="I1570" s="27" t="s">
        <v>2024</v>
      </c>
      <c r="J1570" s="27" t="s">
        <v>40</v>
      </c>
      <c r="K1570" s="27">
        <v>0</v>
      </c>
      <c r="L1570" s="27" t="s">
        <v>3533</v>
      </c>
      <c r="M1570" s="9" t="str" cm="1">
        <f t="array" ref="M1570">_xlfn.LET(_xlpm.Major,I1570,_xlpm.CleanMajor,TRIM(SUBSTITUTE(SUBSTITUTE(SUBSTITUTE(SUBSTITUTE(SUBSTITUTE(SUBSTITUTE(_xlpm.Major,"Indstrl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71" spans="1:13" hidden="1" x14ac:dyDescent="0.75">
      <c r="A1571" s="33">
        <v>82103516</v>
      </c>
      <c r="B1571" s="34" t="s">
        <v>3204</v>
      </c>
      <c r="C1571" s="34" t="s">
        <v>1691</v>
      </c>
      <c r="D1571" s="34" t="s">
        <v>3205</v>
      </c>
      <c r="E1571" s="34" t="s">
        <v>14</v>
      </c>
      <c r="F1571" s="35">
        <v>46093.745833333334</v>
      </c>
      <c r="G1571" s="35">
        <v>46100.65902777778</v>
      </c>
      <c r="H1571" s="34">
        <v>756703</v>
      </c>
      <c r="I1571" s="34" t="s">
        <v>2960</v>
      </c>
      <c r="J1571" s="34" t="s">
        <v>32</v>
      </c>
      <c r="K1571" s="34">
        <v>0</v>
      </c>
      <c r="L1571" s="34" t="s">
        <v>3533</v>
      </c>
      <c r="M1571" s="9" t="str" cm="1">
        <f t="array" ref="M1571">_xlfn.LET(_xlpm.Major,I1571,_xlpm.CleanMajor,TRIM(SUBSTITUTE(SUBSTITUTE(SUBSTITUTE(SUBSTITUTE(SUBSTITUTE(SUBSTITUTE(_xlpm.Major,"Indstrl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72" spans="1:13" hidden="1" x14ac:dyDescent="0.75">
      <c r="A1572" s="31">
        <v>82103531</v>
      </c>
      <c r="B1572" s="27" t="s">
        <v>670</v>
      </c>
      <c r="C1572" s="27" t="s">
        <v>3206</v>
      </c>
      <c r="D1572" s="27" t="s">
        <v>3207</v>
      </c>
      <c r="E1572" s="27" t="s">
        <v>14</v>
      </c>
      <c r="F1572" s="32">
        <v>46093.74722222222</v>
      </c>
      <c r="G1572" s="32">
        <v>46100.64166666667</v>
      </c>
      <c r="H1572" s="27">
        <v>780638</v>
      </c>
      <c r="I1572" s="27" t="s">
        <v>3208</v>
      </c>
      <c r="J1572" s="27" t="s">
        <v>40</v>
      </c>
      <c r="K1572" s="27">
        <v>0</v>
      </c>
      <c r="L1572" s="27" t="s">
        <v>3533</v>
      </c>
      <c r="M1572" s="9" t="str" cm="1">
        <f t="array" ref="M1572">_xlfn.LET(_xlpm.Major,I1572,_xlpm.CleanMajor,TRIM(SUBSTITUTE(SUBSTITUTE(SUBSTITUTE(SUBSTITUTE(SUBSTITUTE(SUBSTITUTE(_xlpm.Major,"Indstrl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573" spans="1:13" hidden="1" x14ac:dyDescent="0.75">
      <c r="A1573" s="33">
        <v>82103534</v>
      </c>
      <c r="B1573" s="34" t="s">
        <v>3209</v>
      </c>
      <c r="C1573" s="34" t="s">
        <v>3210</v>
      </c>
      <c r="D1573" s="34" t="s">
        <v>3211</v>
      </c>
      <c r="E1573" s="34" t="s">
        <v>14</v>
      </c>
      <c r="F1573" s="35">
        <v>46093.74722222222</v>
      </c>
      <c r="G1573" s="35">
        <v>46100.664583333331</v>
      </c>
      <c r="H1573" s="34">
        <v>778352</v>
      </c>
      <c r="I1573" s="34" t="s">
        <v>1854</v>
      </c>
      <c r="J1573" s="34" t="s">
        <v>40</v>
      </c>
      <c r="K1573" s="34">
        <v>0</v>
      </c>
      <c r="L1573" s="34" t="s">
        <v>3533</v>
      </c>
      <c r="M1573" s="9" t="str" cm="1">
        <f t="array" ref="M1573">_xlfn.LET(_xlpm.Major,I1573,_xlpm.CleanMajor,TRIM(SUBSTITUTE(SUBSTITUTE(SUBSTITUTE(SUBSTITUTE(SUBSTITUTE(SUBSTITUTE(_xlpm.Major,"Indstrl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74" spans="1:13" hidden="1" x14ac:dyDescent="0.75">
      <c r="A1574" s="31">
        <v>82103909</v>
      </c>
      <c r="B1574" s="27" t="s">
        <v>3212</v>
      </c>
      <c r="C1574" s="27" t="s">
        <v>880</v>
      </c>
      <c r="D1574" s="27" t="s">
        <v>3213</v>
      </c>
      <c r="E1574" s="27" t="s">
        <v>14</v>
      </c>
      <c r="F1574" s="32">
        <v>46093.78125</v>
      </c>
      <c r="G1574" s="32">
        <v>46100.64166666667</v>
      </c>
      <c r="H1574" s="27">
        <v>795471</v>
      </c>
      <c r="I1574" s="27" t="s">
        <v>2024</v>
      </c>
      <c r="J1574" s="27" t="s">
        <v>40</v>
      </c>
      <c r="K1574" s="27">
        <v>0</v>
      </c>
      <c r="L1574" s="27" t="s">
        <v>3533</v>
      </c>
      <c r="M1574" s="9" t="str" cm="1">
        <f t="array" ref="M1574">_xlfn.LET(_xlpm.Major,I1574,_xlpm.CleanMajor,TRIM(SUBSTITUTE(SUBSTITUTE(SUBSTITUTE(SUBSTITUTE(SUBSTITUTE(SUBSTITUTE(_xlpm.Major,"Indstrl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75" spans="1:13" hidden="1" x14ac:dyDescent="0.75">
      <c r="A1575" s="33">
        <v>82104988</v>
      </c>
      <c r="B1575" s="34" t="s">
        <v>2080</v>
      </c>
      <c r="C1575" s="34" t="s">
        <v>3214</v>
      </c>
      <c r="D1575" s="34" t="s">
        <v>3215</v>
      </c>
      <c r="E1575" s="34" t="s">
        <v>14</v>
      </c>
      <c r="F1575" s="35">
        <v>46093.956944444442</v>
      </c>
      <c r="G1575" s="35">
        <v>46100.649305555555</v>
      </c>
      <c r="H1575" s="34">
        <v>682491</v>
      </c>
      <c r="I1575" s="34" t="s">
        <v>1854</v>
      </c>
      <c r="J1575" s="34" t="s">
        <v>40</v>
      </c>
      <c r="K1575" s="34">
        <v>0</v>
      </c>
      <c r="L1575" s="34" t="s">
        <v>3533</v>
      </c>
      <c r="M1575" s="9" t="str" cm="1">
        <f t="array" ref="M1575">_xlfn.LET(_xlpm.Major,I1575,_xlpm.CleanMajor,TRIM(SUBSTITUTE(SUBSTITUTE(SUBSTITUTE(SUBSTITUTE(SUBSTITUTE(SUBSTITUTE(_xlpm.Major,"Indstrl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76" spans="1:13" hidden="1" x14ac:dyDescent="0.75">
      <c r="A1576" s="31">
        <v>82105650</v>
      </c>
      <c r="B1576" s="27" t="s">
        <v>970</v>
      </c>
      <c r="C1576" s="27" t="s">
        <v>2549</v>
      </c>
      <c r="D1576" s="27" t="s">
        <v>3216</v>
      </c>
      <c r="E1576" s="27" t="s">
        <v>14</v>
      </c>
      <c r="F1576" s="32">
        <v>46094.244444444441</v>
      </c>
      <c r="G1576" s="32">
        <v>46100.664583333331</v>
      </c>
      <c r="H1576" s="27">
        <v>711665</v>
      </c>
      <c r="I1576" s="27" t="s">
        <v>2954</v>
      </c>
      <c r="J1576" s="27" t="s">
        <v>40</v>
      </c>
      <c r="K1576" s="27">
        <v>0</v>
      </c>
      <c r="L1576" s="27" t="s">
        <v>3533</v>
      </c>
      <c r="M1576" s="9" t="str" cm="1">
        <f t="array" ref="M1576">_xlfn.LET(_xlpm.Major,I1576,_xlpm.CleanMajor,TRIM(SUBSTITUTE(SUBSTITUTE(SUBSTITUTE(SUBSTITUTE(SUBSTITUTE(SUBSTITUTE(_xlpm.Major,"Indstrl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77" spans="1:13" hidden="1" x14ac:dyDescent="0.75">
      <c r="A1577" s="33">
        <v>82107911</v>
      </c>
      <c r="B1577" s="34" t="s">
        <v>3217</v>
      </c>
      <c r="C1577" s="34" t="s">
        <v>3218</v>
      </c>
      <c r="D1577" s="34" t="s">
        <v>3219</v>
      </c>
      <c r="E1577" s="34" t="s">
        <v>14</v>
      </c>
      <c r="F1577" s="35">
        <v>46094.363194444442</v>
      </c>
      <c r="G1577" s="35">
        <v>46100.652083333334</v>
      </c>
      <c r="H1577" s="34">
        <v>759330</v>
      </c>
      <c r="I1577" s="34" t="s">
        <v>2033</v>
      </c>
      <c r="J1577" s="34" t="s">
        <v>32</v>
      </c>
      <c r="K1577" s="34">
        <v>0</v>
      </c>
      <c r="L1577" s="34" t="s">
        <v>3533</v>
      </c>
      <c r="M1577" s="9" t="str" cm="1">
        <f t="array" ref="M1577">_xlfn.LET(_xlpm.Major,I1577,_xlpm.CleanMajor,TRIM(SUBSTITUTE(SUBSTITUTE(SUBSTITUTE(SUBSTITUTE(SUBSTITUTE(SUBSTITUTE(_xlpm.Major,"Indstrl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78" spans="1:13" hidden="1" x14ac:dyDescent="0.75">
      <c r="A1578" s="31">
        <v>82114439</v>
      </c>
      <c r="B1578" s="27" t="s">
        <v>766</v>
      </c>
      <c r="C1578" s="27" t="s">
        <v>75</v>
      </c>
      <c r="D1578" s="27" t="s">
        <v>2528</v>
      </c>
      <c r="E1578" s="27" t="s">
        <v>14</v>
      </c>
      <c r="F1578" s="32">
        <v>46094.78402777778</v>
      </c>
      <c r="G1578" s="32">
        <v>46100.648611111108</v>
      </c>
      <c r="H1578" s="27">
        <v>752370</v>
      </c>
      <c r="I1578" s="27" t="s">
        <v>652</v>
      </c>
      <c r="J1578" s="27" t="s">
        <v>40</v>
      </c>
      <c r="K1578" s="27">
        <v>0</v>
      </c>
      <c r="L1578" s="27" t="s">
        <v>3533</v>
      </c>
      <c r="M1578" s="9" t="str" cm="1">
        <f t="array" ref="M1578">_xlfn.LET(_xlpm.Major,I1578,_xlpm.CleanMajor,TRIM(SUBSTITUTE(SUBSTITUTE(SUBSTITUTE(SUBSTITUTE(SUBSTITUTE(SUBSTITUTE(_xlpm.Major,"Indstrl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579" spans="1:13" hidden="1" x14ac:dyDescent="0.75">
      <c r="A1579" s="33">
        <v>82114950</v>
      </c>
      <c r="B1579" s="34" t="s">
        <v>561</v>
      </c>
      <c r="C1579" s="34" t="s">
        <v>680</v>
      </c>
      <c r="D1579" s="34" t="s">
        <v>3220</v>
      </c>
      <c r="E1579" s="34" t="s">
        <v>14</v>
      </c>
      <c r="F1579" s="35">
        <v>46094.902777777781</v>
      </c>
      <c r="G1579" s="35">
        <v>46100.65902777778</v>
      </c>
      <c r="H1579" s="34">
        <v>790449</v>
      </c>
      <c r="I1579" s="34" t="s">
        <v>2954</v>
      </c>
      <c r="J1579" s="34" t="s">
        <v>40</v>
      </c>
      <c r="K1579" s="34">
        <v>0</v>
      </c>
      <c r="L1579" s="34" t="s">
        <v>3533</v>
      </c>
      <c r="M1579" s="9" t="str" cm="1">
        <f t="array" ref="M1579">_xlfn.LET(_xlpm.Major,I1579,_xlpm.CleanMajor,TRIM(SUBSTITUTE(SUBSTITUTE(SUBSTITUTE(SUBSTITUTE(SUBSTITUTE(SUBSTITUTE(_xlpm.Major,"Indstrl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80" spans="1:13" hidden="1" x14ac:dyDescent="0.75">
      <c r="A1580" s="31">
        <v>82115092</v>
      </c>
      <c r="B1580" s="27" t="s">
        <v>3221</v>
      </c>
      <c r="C1580" s="27" t="s">
        <v>422</v>
      </c>
      <c r="D1580" s="27" t="s">
        <v>3222</v>
      </c>
      <c r="E1580" s="27" t="s">
        <v>14</v>
      </c>
      <c r="F1580" s="32">
        <v>46094.955555555556</v>
      </c>
      <c r="G1580" s="32">
        <v>46100.677777777775</v>
      </c>
      <c r="H1580" s="27">
        <v>768241</v>
      </c>
      <c r="I1580" s="27" t="s">
        <v>3223</v>
      </c>
      <c r="J1580" s="27" t="s">
        <v>322</v>
      </c>
      <c r="K1580" s="27">
        <v>0</v>
      </c>
      <c r="L1580" s="27" t="s">
        <v>3533</v>
      </c>
      <c r="M1580" s="9" t="str" cm="1">
        <f t="array" ref="M1580">_xlfn.LET(_xlpm.Major,I1580,_xlpm.CleanMajor,TRIM(SUBSTITUTE(SUBSTITUTE(SUBSTITUTE(SUBSTITUTE(SUBSTITUTE(SUBSTITUTE(_xlpm.Major,"Indstrl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581" spans="1:13" hidden="1" x14ac:dyDescent="0.75">
      <c r="A1581" s="33">
        <v>82115965</v>
      </c>
      <c r="B1581" s="34" t="s">
        <v>3224</v>
      </c>
      <c r="C1581" s="34" t="s">
        <v>3225</v>
      </c>
      <c r="D1581" s="34" t="s">
        <v>3226</v>
      </c>
      <c r="E1581" s="34" t="s">
        <v>14</v>
      </c>
      <c r="F1581" s="35">
        <v>46095.45416666667</v>
      </c>
      <c r="G1581" s="35">
        <v>46100.640972222223</v>
      </c>
      <c r="H1581" s="34">
        <v>768596</v>
      </c>
      <c r="I1581" s="34" t="s">
        <v>2960</v>
      </c>
      <c r="J1581" s="34" t="s">
        <v>32</v>
      </c>
      <c r="K1581" s="34">
        <v>0</v>
      </c>
      <c r="L1581" s="34" t="s">
        <v>3533</v>
      </c>
      <c r="M1581" s="9" t="str" cm="1">
        <f t="array" ref="M1581">_xlfn.LET(_xlpm.Major,I1581,_xlpm.CleanMajor,TRIM(SUBSTITUTE(SUBSTITUTE(SUBSTITUTE(SUBSTITUTE(SUBSTITUTE(SUBSTITUTE(_xlpm.Major,"Indstrl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82" spans="1:13" x14ac:dyDescent="0.75">
      <c r="A1582" s="31">
        <v>82117201</v>
      </c>
      <c r="B1582" s="27" t="s">
        <v>2347</v>
      </c>
      <c r="C1582" s="27" t="s">
        <v>3227</v>
      </c>
      <c r="D1582" s="27" t="s">
        <v>3228</v>
      </c>
      <c r="E1582" s="27" t="s">
        <v>14</v>
      </c>
      <c r="F1582" s="32">
        <v>46095.85833333333</v>
      </c>
      <c r="G1582" s="32"/>
      <c r="H1582" s="27">
        <v>672215</v>
      </c>
      <c r="I1582" s="27" t="s">
        <v>2024</v>
      </c>
      <c r="J1582" s="27" t="s">
        <v>16</v>
      </c>
      <c r="K1582" s="27">
        <v>0</v>
      </c>
      <c r="L1582" s="27" t="s">
        <v>3533</v>
      </c>
      <c r="M1582" s="9" t="str" cm="1">
        <f t="array" ref="M1582">_xlfn.LET(_xlpm.Major,I1582,_xlpm.CleanMajor,TRIM(SUBSTITUTE(SUBSTITUTE(SUBSTITUTE(SUBSTITUTE(SUBSTITUTE(SUBSTITUTE(_xlpm.Major,"Indstrl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83" spans="1:13" hidden="1" x14ac:dyDescent="0.75">
      <c r="A1583" s="33">
        <v>82117280</v>
      </c>
      <c r="B1583" s="34" t="s">
        <v>2975</v>
      </c>
      <c r="C1583" s="34" t="s">
        <v>3137</v>
      </c>
      <c r="D1583" s="34" t="s">
        <v>3229</v>
      </c>
      <c r="E1583" s="34" t="s">
        <v>14</v>
      </c>
      <c r="F1583" s="35">
        <v>46095.88958333333</v>
      </c>
      <c r="G1583" s="35">
        <v>46100.647916666669</v>
      </c>
      <c r="H1583" s="34">
        <v>762351</v>
      </c>
      <c r="I1583" s="34" t="s">
        <v>3230</v>
      </c>
      <c r="J1583" s="34" t="s">
        <v>32</v>
      </c>
      <c r="K1583" s="34">
        <v>0</v>
      </c>
      <c r="L1583" s="34" t="s">
        <v>3533</v>
      </c>
      <c r="M1583" s="9" t="str" cm="1">
        <f t="array" ref="M1583">_xlfn.LET(_xlpm.Major,I1583,_xlpm.CleanMajor,TRIM(SUBSTITUTE(SUBSTITUTE(SUBSTITUTE(SUBSTITUTE(SUBSTITUTE(SUBSTITUTE(_xlpm.Major,"Indstrl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584" spans="1:13" hidden="1" x14ac:dyDescent="0.75">
      <c r="A1584" s="31">
        <v>82119434</v>
      </c>
      <c r="B1584" s="27" t="s">
        <v>2966</v>
      </c>
      <c r="C1584" s="27" t="s">
        <v>3231</v>
      </c>
      <c r="D1584" s="27" t="s">
        <v>3232</v>
      </c>
      <c r="E1584" s="27" t="s">
        <v>14</v>
      </c>
      <c r="F1584" s="32">
        <v>46096.591666666667</v>
      </c>
      <c r="G1584" s="32">
        <v>46100.682638888888</v>
      </c>
      <c r="H1584" s="27">
        <v>670513</v>
      </c>
      <c r="I1584" s="27" t="s">
        <v>2024</v>
      </c>
      <c r="J1584" s="27" t="s">
        <v>40</v>
      </c>
      <c r="K1584" s="27">
        <v>0</v>
      </c>
      <c r="L1584" s="27" t="s">
        <v>3533</v>
      </c>
      <c r="M1584" s="9" t="str" cm="1">
        <f t="array" ref="M1584">_xlfn.LET(_xlpm.Major,I1584,_xlpm.CleanMajor,TRIM(SUBSTITUTE(SUBSTITUTE(SUBSTITUTE(SUBSTITUTE(SUBSTITUTE(SUBSTITUTE(_xlpm.Major,"Indstrl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85" spans="1:13" x14ac:dyDescent="0.75">
      <c r="A1585" s="33">
        <v>82123439</v>
      </c>
      <c r="B1585" s="34" t="s">
        <v>679</v>
      </c>
      <c r="C1585" s="34" t="s">
        <v>3233</v>
      </c>
      <c r="D1585" s="34" t="s">
        <v>3234</v>
      </c>
      <c r="E1585" s="34" t="s">
        <v>14</v>
      </c>
      <c r="F1585" s="35">
        <v>46097.303472222222</v>
      </c>
      <c r="G1585" s="35"/>
      <c r="H1585" s="34">
        <v>605988</v>
      </c>
      <c r="I1585" s="34" t="s">
        <v>3941</v>
      </c>
      <c r="J1585" s="34" t="s">
        <v>3235</v>
      </c>
      <c r="K1585" s="34">
        <v>0</v>
      </c>
      <c r="L1585" s="34" t="s">
        <v>3533</v>
      </c>
      <c r="M1585" s="9" t="str" cm="1">
        <f t="array" ref="M1585">_xlfn.LET(_xlpm.Major,I1585,_xlpm.CleanMajor,TRIM(SUBSTITUTE(SUBSTITUTE(SUBSTITUTE(SUBSTITUTE(SUBSTITUTE(SUBSTITUTE(_xlpm.Major,"Indstrl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586" spans="1:13" hidden="1" x14ac:dyDescent="0.75">
      <c r="A1586" s="31">
        <v>82124975</v>
      </c>
      <c r="B1586" s="27" t="s">
        <v>3015</v>
      </c>
      <c r="C1586" s="27" t="s">
        <v>3236</v>
      </c>
      <c r="D1586" s="27" t="s">
        <v>3237</v>
      </c>
      <c r="E1586" s="27" t="s">
        <v>14</v>
      </c>
      <c r="F1586" s="32">
        <v>46097.347222222219</v>
      </c>
      <c r="G1586" s="32">
        <v>46100.654166666667</v>
      </c>
      <c r="H1586" s="27">
        <v>782377</v>
      </c>
      <c r="I1586" s="27" t="s">
        <v>2960</v>
      </c>
      <c r="J1586" s="27" t="s">
        <v>20</v>
      </c>
      <c r="K1586" s="27">
        <v>0</v>
      </c>
      <c r="L1586" s="27" t="s">
        <v>3533</v>
      </c>
      <c r="M1586" s="9" t="str" cm="1">
        <f t="array" ref="M1586">_xlfn.LET(_xlpm.Major,I1586,_xlpm.CleanMajor,TRIM(SUBSTITUTE(SUBSTITUTE(SUBSTITUTE(SUBSTITUTE(SUBSTITUTE(SUBSTITUTE(_xlpm.Major,"Indstrl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87" spans="1:13" hidden="1" x14ac:dyDescent="0.75">
      <c r="A1587" s="33">
        <v>82124979</v>
      </c>
      <c r="B1587" s="34" t="s">
        <v>3238</v>
      </c>
      <c r="C1587" s="34" t="s">
        <v>1989</v>
      </c>
      <c r="D1587" s="34" t="s">
        <v>3239</v>
      </c>
      <c r="E1587" s="34" t="s">
        <v>14</v>
      </c>
      <c r="F1587" s="35">
        <v>46097.347222222219</v>
      </c>
      <c r="G1587" s="35">
        <v>46100.652777777781</v>
      </c>
      <c r="H1587" s="34">
        <v>779333</v>
      </c>
      <c r="I1587" s="34" t="s">
        <v>2033</v>
      </c>
      <c r="J1587" s="34" t="s">
        <v>20</v>
      </c>
      <c r="K1587" s="34">
        <v>0</v>
      </c>
      <c r="L1587" s="34" t="s">
        <v>3533</v>
      </c>
      <c r="M1587" s="9" t="str" cm="1">
        <f t="array" ref="M1587">_xlfn.LET(_xlpm.Major,I1587,_xlpm.CleanMajor,TRIM(SUBSTITUTE(SUBSTITUTE(SUBSTITUTE(SUBSTITUTE(SUBSTITUTE(SUBSTITUTE(_xlpm.Major,"Indstrl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88" spans="1:13" x14ac:dyDescent="0.75">
      <c r="A1588" s="31">
        <v>82125288</v>
      </c>
      <c r="B1588" s="27" t="s">
        <v>3240</v>
      </c>
      <c r="C1588" s="27" t="s">
        <v>404</v>
      </c>
      <c r="D1588" s="27" t="s">
        <v>3241</v>
      </c>
      <c r="E1588" s="27" t="s">
        <v>14</v>
      </c>
      <c r="F1588" s="32">
        <v>46097.357638888891</v>
      </c>
      <c r="G1588" s="32"/>
      <c r="H1588" s="27">
        <v>776294</v>
      </c>
      <c r="I1588" s="27" t="s">
        <v>549</v>
      </c>
      <c r="J1588" s="27" t="s">
        <v>20</v>
      </c>
      <c r="K1588" s="27">
        <v>0</v>
      </c>
      <c r="L1588" s="27" t="s">
        <v>3533</v>
      </c>
      <c r="M1588" s="9" t="str" cm="1">
        <f t="array" ref="M1588">_xlfn.LET(_xlpm.Major,I1588,_xlpm.CleanMajor,TRIM(SUBSTITUTE(SUBSTITUTE(SUBSTITUTE(SUBSTITUTE(SUBSTITUTE(SUBSTITUTE(_xlpm.Major,"Indstrl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589" spans="1:13" hidden="1" x14ac:dyDescent="0.75">
      <c r="A1589" s="33">
        <v>82125440</v>
      </c>
      <c r="B1589" s="34" t="s">
        <v>3242</v>
      </c>
      <c r="C1589" s="34" t="s">
        <v>3243</v>
      </c>
      <c r="D1589" s="34" t="s">
        <v>3244</v>
      </c>
      <c r="E1589" s="34" t="s">
        <v>14</v>
      </c>
      <c r="F1589" s="35">
        <v>46097.362500000003</v>
      </c>
      <c r="G1589" s="35">
        <v>46100.697916666664</v>
      </c>
      <c r="H1589" s="34">
        <v>758495</v>
      </c>
      <c r="I1589" s="34" t="s">
        <v>2960</v>
      </c>
      <c r="J1589" s="34" t="s">
        <v>32</v>
      </c>
      <c r="K1589" s="34">
        <v>0</v>
      </c>
      <c r="L1589" s="34" t="s">
        <v>3533</v>
      </c>
      <c r="M1589" s="9" t="str" cm="1">
        <f t="array" ref="M1589">_xlfn.LET(_xlpm.Major,I1589,_xlpm.CleanMajor,TRIM(SUBSTITUTE(SUBSTITUTE(SUBSTITUTE(SUBSTITUTE(SUBSTITUTE(SUBSTITUTE(_xlpm.Major,"Indstrl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90" spans="1:13" hidden="1" x14ac:dyDescent="0.75">
      <c r="A1590" s="31">
        <v>82125828</v>
      </c>
      <c r="B1590" s="27" t="s">
        <v>213</v>
      </c>
      <c r="C1590" s="27" t="s">
        <v>3245</v>
      </c>
      <c r="D1590" s="27" t="s">
        <v>3246</v>
      </c>
      <c r="E1590" s="27" t="s">
        <v>14</v>
      </c>
      <c r="F1590" s="32">
        <v>46097.377083333333</v>
      </c>
      <c r="G1590" s="32">
        <v>46100.686111111114</v>
      </c>
      <c r="H1590" s="27">
        <v>737949</v>
      </c>
      <c r="I1590" s="27" t="s">
        <v>3247</v>
      </c>
      <c r="J1590" s="27" t="s">
        <v>32</v>
      </c>
      <c r="K1590" s="27">
        <v>0</v>
      </c>
      <c r="L1590" s="27" t="s">
        <v>3533</v>
      </c>
      <c r="M1590" s="9" t="str" cm="1">
        <f t="array" ref="M1590">_xlfn.LET(_xlpm.Major,I1590,_xlpm.CleanMajor,TRIM(SUBSTITUTE(SUBSTITUTE(SUBSTITUTE(SUBSTITUTE(SUBSTITUTE(SUBSTITUTE(_xlpm.Major,"Indstrl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91" spans="1:13" hidden="1" x14ac:dyDescent="0.75">
      <c r="A1591" s="33">
        <v>82127322</v>
      </c>
      <c r="B1591" s="34" t="s">
        <v>3248</v>
      </c>
      <c r="C1591" s="34" t="s">
        <v>3225</v>
      </c>
      <c r="D1591" s="34" t="s">
        <v>3249</v>
      </c>
      <c r="E1591" s="34" t="s">
        <v>14</v>
      </c>
      <c r="F1591" s="35">
        <v>46097.412499999999</v>
      </c>
      <c r="G1591" s="35">
        <v>46100.654166666667</v>
      </c>
      <c r="H1591" s="34">
        <v>770782</v>
      </c>
      <c r="I1591" s="34" t="s">
        <v>2960</v>
      </c>
      <c r="J1591" s="34" t="s">
        <v>32</v>
      </c>
      <c r="K1591" s="34">
        <v>0</v>
      </c>
      <c r="L1591" s="34" t="s">
        <v>3533</v>
      </c>
      <c r="M1591" s="9" t="str" cm="1">
        <f t="array" ref="M1591">_xlfn.LET(_xlpm.Major,I1591,_xlpm.CleanMajor,TRIM(SUBSTITUTE(SUBSTITUTE(SUBSTITUTE(SUBSTITUTE(SUBSTITUTE(SUBSTITUTE(_xlpm.Major,"Indstrl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92" spans="1:13" hidden="1" x14ac:dyDescent="0.75">
      <c r="A1592" s="31">
        <v>82127708</v>
      </c>
      <c r="B1592" s="27" t="s">
        <v>259</v>
      </c>
      <c r="C1592" s="27" t="s">
        <v>3250</v>
      </c>
      <c r="D1592" s="27" t="s">
        <v>3251</v>
      </c>
      <c r="E1592" s="27" t="s">
        <v>14</v>
      </c>
      <c r="F1592" s="32">
        <v>46097.421527777777</v>
      </c>
      <c r="G1592" s="32">
        <v>46100.676388888889</v>
      </c>
      <c r="H1592" s="27">
        <v>599140</v>
      </c>
      <c r="I1592" s="27" t="s">
        <v>2024</v>
      </c>
      <c r="J1592" s="27" t="s">
        <v>40</v>
      </c>
      <c r="K1592" s="27">
        <v>0</v>
      </c>
      <c r="L1592" s="27" t="s">
        <v>3533</v>
      </c>
      <c r="M1592" s="9" t="str" cm="1">
        <f t="array" ref="M1592">_xlfn.LET(_xlpm.Major,I1592,_xlpm.CleanMajor,TRIM(SUBSTITUTE(SUBSTITUTE(SUBSTITUTE(SUBSTITUTE(SUBSTITUTE(SUBSTITUTE(_xlpm.Major,"Indstrl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93" spans="1:13" hidden="1" x14ac:dyDescent="0.75">
      <c r="A1593" s="33">
        <v>82127904</v>
      </c>
      <c r="B1593" s="34" t="s">
        <v>2101</v>
      </c>
      <c r="C1593" s="34" t="s">
        <v>2973</v>
      </c>
      <c r="D1593" s="34" t="s">
        <v>3252</v>
      </c>
      <c r="E1593" s="34" t="s">
        <v>14</v>
      </c>
      <c r="F1593" s="35">
        <v>46097.425694444442</v>
      </c>
      <c r="G1593" s="35">
        <v>46100.658333333333</v>
      </c>
      <c r="H1593" s="34">
        <v>619091</v>
      </c>
      <c r="I1593" s="34" t="s">
        <v>2024</v>
      </c>
      <c r="J1593" s="34" t="s">
        <v>40</v>
      </c>
      <c r="K1593" s="34">
        <v>0</v>
      </c>
      <c r="L1593" s="34" t="s">
        <v>3533</v>
      </c>
      <c r="M1593" s="9" t="str" cm="1">
        <f t="array" ref="M1593">_xlfn.LET(_xlpm.Major,I1593,_xlpm.CleanMajor,TRIM(SUBSTITUTE(SUBSTITUTE(SUBSTITUTE(SUBSTITUTE(SUBSTITUTE(SUBSTITUTE(_xlpm.Major,"Indstrl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94" spans="1:13" hidden="1" x14ac:dyDescent="0.75">
      <c r="A1594" s="31">
        <v>82132549</v>
      </c>
      <c r="B1594" s="27" t="s">
        <v>3253</v>
      </c>
      <c r="C1594" s="27" t="s">
        <v>3254</v>
      </c>
      <c r="D1594" s="27" t="s">
        <v>3255</v>
      </c>
      <c r="E1594" s="27" t="s">
        <v>14</v>
      </c>
      <c r="F1594" s="32">
        <v>46097.558333333334</v>
      </c>
      <c r="G1594" s="32">
        <v>46100.647916666669</v>
      </c>
      <c r="H1594" s="27">
        <v>780612</v>
      </c>
      <c r="I1594" s="27" t="s">
        <v>2024</v>
      </c>
      <c r="J1594" s="27" t="s">
        <v>40</v>
      </c>
      <c r="K1594" s="27">
        <v>0</v>
      </c>
      <c r="L1594" s="27" t="s">
        <v>3533</v>
      </c>
      <c r="M1594" s="9" t="str" cm="1">
        <f t="array" ref="M1594">_xlfn.LET(_xlpm.Major,I1594,_xlpm.CleanMajor,TRIM(SUBSTITUTE(SUBSTITUTE(SUBSTITUTE(SUBSTITUTE(SUBSTITUTE(SUBSTITUTE(_xlpm.Major,"Indstrl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95" spans="1:13" hidden="1" x14ac:dyDescent="0.75">
      <c r="A1595" s="33">
        <v>82135240</v>
      </c>
      <c r="B1595" s="34" t="s">
        <v>2920</v>
      </c>
      <c r="C1595" s="34" t="s">
        <v>3256</v>
      </c>
      <c r="D1595" s="34" t="s">
        <v>3257</v>
      </c>
      <c r="E1595" s="34" t="s">
        <v>14</v>
      </c>
      <c r="F1595" s="35">
        <v>46097.649305555555</v>
      </c>
      <c r="G1595" s="35">
        <v>46100.652083333334</v>
      </c>
      <c r="H1595" s="34">
        <v>678857</v>
      </c>
      <c r="I1595" s="34" t="s">
        <v>2024</v>
      </c>
      <c r="J1595" s="34" t="s">
        <v>40</v>
      </c>
      <c r="K1595" s="34">
        <v>0</v>
      </c>
      <c r="L1595" s="34" t="s">
        <v>3533</v>
      </c>
      <c r="M1595" s="9" t="str" cm="1">
        <f t="array" ref="M1595">_xlfn.LET(_xlpm.Major,I1595,_xlpm.CleanMajor,TRIM(SUBSTITUTE(SUBSTITUTE(SUBSTITUTE(SUBSTITUTE(SUBSTITUTE(SUBSTITUTE(_xlpm.Major,"Indstrl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96" spans="1:13" hidden="1" x14ac:dyDescent="0.75">
      <c r="A1596" s="31">
        <v>82136435</v>
      </c>
      <c r="B1596" s="27" t="s">
        <v>385</v>
      </c>
      <c r="C1596" s="27" t="s">
        <v>3258</v>
      </c>
      <c r="D1596" s="27" t="s">
        <v>3259</v>
      </c>
      <c r="E1596" s="27" t="s">
        <v>14</v>
      </c>
      <c r="F1596" s="32">
        <v>46097.701388888891</v>
      </c>
      <c r="G1596" s="32">
        <v>46100.652083333334</v>
      </c>
      <c r="H1596" s="27">
        <v>736865</v>
      </c>
      <c r="I1596" s="27" t="s">
        <v>3260</v>
      </c>
      <c r="J1596" s="27" t="s">
        <v>32</v>
      </c>
      <c r="K1596" s="27">
        <v>0</v>
      </c>
      <c r="L1596" s="27" t="s">
        <v>3533</v>
      </c>
      <c r="M1596" s="9" t="str" cm="1">
        <f t="array" ref="M1596">_xlfn.LET(_xlpm.Major,I1596,_xlpm.CleanMajor,TRIM(SUBSTITUTE(SUBSTITUTE(SUBSTITUTE(SUBSTITUTE(SUBSTITUTE(SUBSTITUTE(_xlpm.Major,"Indstrl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597" spans="1:13" hidden="1" x14ac:dyDescent="0.75">
      <c r="A1597" s="33">
        <v>82136878</v>
      </c>
      <c r="B1597" s="34" t="s">
        <v>586</v>
      </c>
      <c r="C1597" s="34" t="s">
        <v>3261</v>
      </c>
      <c r="D1597" s="34" t="s">
        <v>3262</v>
      </c>
      <c r="E1597" s="34" t="s">
        <v>14</v>
      </c>
      <c r="F1597" s="35">
        <v>46097.73333333333</v>
      </c>
      <c r="G1597" s="35">
        <v>46100.64166666667</v>
      </c>
      <c r="H1597" s="34">
        <v>737741</v>
      </c>
      <c r="I1597" s="34" t="s">
        <v>2024</v>
      </c>
      <c r="J1597" s="34" t="s">
        <v>40</v>
      </c>
      <c r="K1597" s="34">
        <v>0</v>
      </c>
      <c r="L1597" s="34" t="s">
        <v>3533</v>
      </c>
      <c r="M1597" s="9" t="str" cm="1">
        <f t="array" ref="M1597">_xlfn.LET(_xlpm.Major,I1597,_xlpm.CleanMajor,TRIM(SUBSTITUTE(SUBSTITUTE(SUBSTITUTE(SUBSTITUTE(SUBSTITUTE(SUBSTITUTE(_xlpm.Major,"Indstrl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98" spans="1:13" hidden="1" x14ac:dyDescent="0.75">
      <c r="A1598" s="31">
        <v>82136951</v>
      </c>
      <c r="B1598" s="27" t="s">
        <v>596</v>
      </c>
      <c r="C1598" s="27" t="s">
        <v>1286</v>
      </c>
      <c r="D1598" s="27" t="s">
        <v>3263</v>
      </c>
      <c r="E1598" s="27" t="s">
        <v>14</v>
      </c>
      <c r="F1598" s="32">
        <v>46097.738888888889</v>
      </c>
      <c r="G1598" s="32">
        <v>46100.642361111109</v>
      </c>
      <c r="H1598" s="27">
        <v>782127</v>
      </c>
      <c r="I1598" s="27" t="s">
        <v>2024</v>
      </c>
      <c r="J1598" s="27" t="s">
        <v>16</v>
      </c>
      <c r="K1598" s="27">
        <v>0</v>
      </c>
      <c r="L1598" s="27" t="s">
        <v>3533</v>
      </c>
      <c r="M1598" s="9" t="str" cm="1">
        <f t="array" ref="M1598">_xlfn.LET(_xlpm.Major,I1598,_xlpm.CleanMajor,TRIM(SUBSTITUTE(SUBSTITUTE(SUBSTITUTE(SUBSTITUTE(SUBSTITUTE(SUBSTITUTE(_xlpm.Major,"Indstrl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599" spans="1:13" hidden="1" x14ac:dyDescent="0.75">
      <c r="A1599" s="33">
        <v>82137223</v>
      </c>
      <c r="B1599" s="34" t="s">
        <v>93</v>
      </c>
      <c r="C1599" s="34" t="s">
        <v>3264</v>
      </c>
      <c r="D1599" s="34" t="s">
        <v>3265</v>
      </c>
      <c r="E1599" s="34" t="s">
        <v>14</v>
      </c>
      <c r="F1599" s="35">
        <v>46097.761111111111</v>
      </c>
      <c r="G1599" s="35">
        <v>46100.667361111111</v>
      </c>
      <c r="H1599" s="34">
        <v>689630</v>
      </c>
      <c r="I1599" s="34" t="s">
        <v>2024</v>
      </c>
      <c r="J1599" s="34" t="s">
        <v>40</v>
      </c>
      <c r="K1599" s="34">
        <v>0</v>
      </c>
      <c r="L1599" s="34" t="s">
        <v>3533</v>
      </c>
      <c r="M1599" s="9" t="str" cm="1">
        <f t="array" ref="M1599">_xlfn.LET(_xlpm.Major,I1599,_xlpm.CleanMajor,TRIM(SUBSTITUTE(SUBSTITUTE(SUBSTITUTE(SUBSTITUTE(SUBSTITUTE(SUBSTITUTE(_xlpm.Major,"Indstrl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00" spans="1:13" x14ac:dyDescent="0.75">
      <c r="A1600" s="31">
        <v>82138569</v>
      </c>
      <c r="B1600" s="27" t="s">
        <v>3266</v>
      </c>
      <c r="C1600" s="27" t="s">
        <v>3267</v>
      </c>
      <c r="D1600" s="27" t="s">
        <v>3268</v>
      </c>
      <c r="E1600" s="27" t="s">
        <v>14</v>
      </c>
      <c r="F1600" s="32">
        <v>46097.893750000003</v>
      </c>
      <c r="G1600" s="32"/>
      <c r="H1600" s="27">
        <v>783451</v>
      </c>
      <c r="I1600" s="27" t="s">
        <v>341</v>
      </c>
      <c r="J1600" s="27" t="s">
        <v>126</v>
      </c>
      <c r="K1600" s="27">
        <v>0</v>
      </c>
      <c r="L1600" s="27" t="s">
        <v>3533</v>
      </c>
      <c r="M1600" s="9" t="str" cm="1">
        <f t="array" ref="M1600">_xlfn.LET(_xlpm.Major,I1600,_xlpm.CleanMajor,TRIM(SUBSTITUTE(SUBSTITUTE(SUBSTITUTE(SUBSTITUTE(SUBSTITUTE(SUBSTITUTE(_xlpm.Major,"Indstrl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601" spans="1:13" hidden="1" x14ac:dyDescent="0.75">
      <c r="A1601" s="33">
        <v>82138990</v>
      </c>
      <c r="B1601" s="34" t="s">
        <v>3269</v>
      </c>
      <c r="C1601" s="34" t="s">
        <v>2708</v>
      </c>
      <c r="D1601" s="34" t="s">
        <v>3270</v>
      </c>
      <c r="E1601" s="34" t="s">
        <v>14</v>
      </c>
      <c r="F1601" s="35">
        <v>46097.96597222222</v>
      </c>
      <c r="G1601" s="35">
        <v>46100.648611111108</v>
      </c>
      <c r="H1601" s="34">
        <v>179569</v>
      </c>
      <c r="I1601" s="34" t="s">
        <v>2024</v>
      </c>
      <c r="J1601" s="34" t="s">
        <v>40</v>
      </c>
      <c r="K1601" s="34">
        <v>0</v>
      </c>
      <c r="L1601" s="34" t="s">
        <v>3533</v>
      </c>
      <c r="M1601" s="9" t="str" cm="1">
        <f t="array" ref="M1601">_xlfn.LET(_xlpm.Major,I1601,_xlpm.CleanMajor,TRIM(SUBSTITUTE(SUBSTITUTE(SUBSTITUTE(SUBSTITUTE(SUBSTITUTE(SUBSTITUTE(_xlpm.Major,"Indstrl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02" spans="1:13" hidden="1" x14ac:dyDescent="0.75">
      <c r="A1602" s="31">
        <v>82139083</v>
      </c>
      <c r="B1602" s="27" t="s">
        <v>1021</v>
      </c>
      <c r="C1602" s="27" t="s">
        <v>3271</v>
      </c>
      <c r="D1602" s="27" t="s">
        <v>3272</v>
      </c>
      <c r="E1602" s="27" t="s">
        <v>14</v>
      </c>
      <c r="F1602" s="32">
        <v>46097.995138888888</v>
      </c>
      <c r="G1602" s="32">
        <v>46100.669444444444</v>
      </c>
      <c r="H1602" s="27">
        <v>713780</v>
      </c>
      <c r="I1602" s="27" t="s">
        <v>2024</v>
      </c>
      <c r="J1602" s="27" t="s">
        <v>16</v>
      </c>
      <c r="K1602" s="27">
        <v>0</v>
      </c>
      <c r="L1602" s="27" t="s">
        <v>3533</v>
      </c>
      <c r="M1602" s="9" t="str" cm="1">
        <f t="array" ref="M1602">_xlfn.LET(_xlpm.Major,I1602,_xlpm.CleanMajor,TRIM(SUBSTITUTE(SUBSTITUTE(SUBSTITUTE(SUBSTITUTE(SUBSTITUTE(SUBSTITUTE(_xlpm.Major,"Indstrl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03" spans="1:13" x14ac:dyDescent="0.75">
      <c r="A1603" s="33">
        <v>82139237</v>
      </c>
      <c r="B1603" s="34" t="s">
        <v>3273</v>
      </c>
      <c r="C1603" s="34" t="s">
        <v>3274</v>
      </c>
      <c r="D1603" s="34" t="s">
        <v>3275</v>
      </c>
      <c r="E1603" s="34" t="s">
        <v>14</v>
      </c>
      <c r="F1603" s="35">
        <v>46098.071527777778</v>
      </c>
      <c r="G1603" s="35"/>
      <c r="H1603" s="34">
        <v>812526</v>
      </c>
      <c r="I1603" s="34" t="s">
        <v>2024</v>
      </c>
      <c r="J1603" s="34" t="s">
        <v>40</v>
      </c>
      <c r="K1603" s="34">
        <v>0</v>
      </c>
      <c r="L1603" s="34" t="s">
        <v>3533</v>
      </c>
      <c r="M1603" s="9" t="str" cm="1">
        <f t="array" ref="M1603">_xlfn.LET(_xlpm.Major,I1603,_xlpm.CleanMajor,TRIM(SUBSTITUTE(SUBSTITUTE(SUBSTITUTE(SUBSTITUTE(SUBSTITUTE(SUBSTITUTE(_xlpm.Major,"Indstrl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04" spans="1:13" hidden="1" x14ac:dyDescent="0.75">
      <c r="A1604" s="31">
        <v>82144339</v>
      </c>
      <c r="B1604" s="27" t="s">
        <v>3276</v>
      </c>
      <c r="C1604" s="27" t="s">
        <v>3277</v>
      </c>
      <c r="D1604" s="27" t="s">
        <v>3278</v>
      </c>
      <c r="E1604" s="27" t="s">
        <v>14</v>
      </c>
      <c r="F1604" s="32">
        <v>46098.400000000001</v>
      </c>
      <c r="G1604" s="32">
        <v>46100.65902777778</v>
      </c>
      <c r="H1604" s="27">
        <v>799516</v>
      </c>
      <c r="I1604" s="27" t="s">
        <v>2954</v>
      </c>
      <c r="J1604" s="27" t="s">
        <v>40</v>
      </c>
      <c r="K1604" s="27">
        <v>0</v>
      </c>
      <c r="L1604" s="27" t="s">
        <v>3533</v>
      </c>
      <c r="M1604" s="9" t="str" cm="1">
        <f t="array" ref="M1604">_xlfn.LET(_xlpm.Major,I1604,_xlpm.CleanMajor,TRIM(SUBSTITUTE(SUBSTITUTE(SUBSTITUTE(SUBSTITUTE(SUBSTITUTE(SUBSTITUTE(_xlpm.Major,"Indstrl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05" spans="1:13" hidden="1" x14ac:dyDescent="0.75">
      <c r="A1605" s="33">
        <v>82146442</v>
      </c>
      <c r="B1605" s="34" t="s">
        <v>345</v>
      </c>
      <c r="C1605" s="34" t="s">
        <v>2525</v>
      </c>
      <c r="D1605" s="34" t="s">
        <v>3279</v>
      </c>
      <c r="E1605" s="34" t="s">
        <v>14</v>
      </c>
      <c r="F1605" s="35">
        <v>46098.427777777775</v>
      </c>
      <c r="G1605" s="35">
        <v>46100.652083333334</v>
      </c>
      <c r="H1605" s="34">
        <v>781222</v>
      </c>
      <c r="I1605" s="34" t="s">
        <v>3208</v>
      </c>
      <c r="J1605" s="34" t="s">
        <v>40</v>
      </c>
      <c r="K1605" s="34">
        <v>0</v>
      </c>
      <c r="L1605" s="34" t="s">
        <v>3533</v>
      </c>
      <c r="M1605" s="9" t="str" cm="1">
        <f t="array" ref="M1605">_xlfn.LET(_xlpm.Major,I1605,_xlpm.CleanMajor,TRIM(SUBSTITUTE(SUBSTITUTE(SUBSTITUTE(SUBSTITUTE(SUBSTITUTE(SUBSTITUTE(_xlpm.Major,"Indstrl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606" spans="1:13" hidden="1" x14ac:dyDescent="0.75">
      <c r="A1606" s="31">
        <v>82147847</v>
      </c>
      <c r="B1606" s="27" t="s">
        <v>259</v>
      </c>
      <c r="C1606" s="27" t="s">
        <v>637</v>
      </c>
      <c r="D1606" s="27" t="s">
        <v>638</v>
      </c>
      <c r="E1606" s="27" t="s">
        <v>14</v>
      </c>
      <c r="F1606" s="32">
        <v>46098.461805555555</v>
      </c>
      <c r="G1606" s="32">
        <v>46100.668749999997</v>
      </c>
      <c r="H1606" s="27">
        <v>810992</v>
      </c>
      <c r="I1606" s="27" t="s">
        <v>553</v>
      </c>
      <c r="J1606" s="27" t="s">
        <v>40</v>
      </c>
      <c r="K1606" s="27">
        <v>0</v>
      </c>
      <c r="L1606" s="27" t="s">
        <v>3533</v>
      </c>
      <c r="M1606" s="9" t="str" cm="1">
        <f t="array" ref="M1606">_xlfn.LET(_xlpm.Major,I1606,_xlpm.CleanMajor,TRIM(SUBSTITUTE(SUBSTITUTE(SUBSTITUTE(SUBSTITUTE(SUBSTITUTE(SUBSTITUTE(_xlpm.Major,"Indstrl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607" spans="1:13" hidden="1" x14ac:dyDescent="0.75">
      <c r="A1607" s="33">
        <v>82151414</v>
      </c>
      <c r="B1607" s="34" t="s">
        <v>3280</v>
      </c>
      <c r="C1607" s="34" t="s">
        <v>3281</v>
      </c>
      <c r="D1607" s="34" t="s">
        <v>3282</v>
      </c>
      <c r="E1607" s="34" t="s">
        <v>14</v>
      </c>
      <c r="F1607" s="35">
        <v>46098.532638888886</v>
      </c>
      <c r="G1607" s="35">
        <v>46100.652777777781</v>
      </c>
      <c r="H1607" s="34">
        <v>761042</v>
      </c>
      <c r="I1607" s="34" t="s">
        <v>2960</v>
      </c>
      <c r="J1607" s="34" t="s">
        <v>32</v>
      </c>
      <c r="K1607" s="34">
        <v>0</v>
      </c>
      <c r="L1607" s="34" t="s">
        <v>3533</v>
      </c>
      <c r="M1607" s="9" t="str" cm="1">
        <f t="array" ref="M1607">_xlfn.LET(_xlpm.Major,I1607,_xlpm.CleanMajor,TRIM(SUBSTITUTE(SUBSTITUTE(SUBSTITUTE(SUBSTITUTE(SUBSTITUTE(SUBSTITUTE(_xlpm.Major,"Indstrl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08" spans="1:13" hidden="1" x14ac:dyDescent="0.75">
      <c r="A1608" s="31">
        <v>82151659</v>
      </c>
      <c r="B1608" s="27" t="s">
        <v>689</v>
      </c>
      <c r="C1608" s="27" t="s">
        <v>3283</v>
      </c>
      <c r="D1608" s="27" t="s">
        <v>3284</v>
      </c>
      <c r="E1608" s="27" t="s">
        <v>14</v>
      </c>
      <c r="F1608" s="32">
        <v>46098.539583333331</v>
      </c>
      <c r="G1608" s="32">
        <v>46100.665277777778</v>
      </c>
      <c r="H1608" s="27">
        <v>806902</v>
      </c>
      <c r="I1608" s="27" t="s">
        <v>3208</v>
      </c>
      <c r="J1608" s="27" t="s">
        <v>40</v>
      </c>
      <c r="K1608" s="27">
        <v>0</v>
      </c>
      <c r="L1608" s="27" t="s">
        <v>3533</v>
      </c>
      <c r="M1608" s="9" t="str" cm="1">
        <f t="array" ref="M1608">_xlfn.LET(_xlpm.Major,I1608,_xlpm.CleanMajor,TRIM(SUBSTITUTE(SUBSTITUTE(SUBSTITUTE(SUBSTITUTE(SUBSTITUTE(SUBSTITUTE(_xlpm.Major,"Indstrl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609" spans="1:13" x14ac:dyDescent="0.75">
      <c r="A1609" s="33">
        <v>82154202</v>
      </c>
      <c r="B1609" s="34" t="s">
        <v>2474</v>
      </c>
      <c r="C1609" s="34" t="s">
        <v>3285</v>
      </c>
      <c r="D1609" s="34" t="s">
        <v>3286</v>
      </c>
      <c r="E1609" s="34" t="s">
        <v>14</v>
      </c>
      <c r="F1609" s="35">
        <v>46098.599305555559</v>
      </c>
      <c r="G1609" s="35"/>
      <c r="H1609" s="34">
        <v>686535</v>
      </c>
      <c r="I1609" s="34" t="s">
        <v>2024</v>
      </c>
      <c r="J1609" s="34" t="s">
        <v>16</v>
      </c>
      <c r="K1609" s="34">
        <v>0</v>
      </c>
      <c r="L1609" s="34" t="s">
        <v>3533</v>
      </c>
      <c r="M1609" s="9" t="str" cm="1">
        <f t="array" ref="M1609">_xlfn.LET(_xlpm.Major,I1609,_xlpm.CleanMajor,TRIM(SUBSTITUTE(SUBSTITUTE(SUBSTITUTE(SUBSTITUTE(SUBSTITUTE(SUBSTITUTE(_xlpm.Major,"Indstrl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10" spans="1:13" hidden="1" x14ac:dyDescent="0.75">
      <c r="A1610" s="31">
        <v>82155239</v>
      </c>
      <c r="B1610" s="27" t="s">
        <v>2209</v>
      </c>
      <c r="C1610" s="27" t="s">
        <v>3287</v>
      </c>
      <c r="D1610" s="27" t="s">
        <v>3288</v>
      </c>
      <c r="E1610" s="27" t="s">
        <v>14</v>
      </c>
      <c r="F1610" s="32">
        <v>46098.643055555556</v>
      </c>
      <c r="G1610" s="32">
        <v>46100.651388888888</v>
      </c>
      <c r="H1610" s="27">
        <v>737727</v>
      </c>
      <c r="I1610" s="27" t="s">
        <v>2024</v>
      </c>
      <c r="J1610" s="27" t="s">
        <v>16</v>
      </c>
      <c r="K1610" s="27">
        <v>0</v>
      </c>
      <c r="L1610" s="27" t="s">
        <v>3533</v>
      </c>
      <c r="M1610" s="9" t="str" cm="1">
        <f t="array" ref="M1610">_xlfn.LET(_xlpm.Major,I1610,_xlpm.CleanMajor,TRIM(SUBSTITUTE(SUBSTITUTE(SUBSTITUTE(SUBSTITUTE(SUBSTITUTE(SUBSTITUTE(_xlpm.Major,"Indstrl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11" spans="1:13" x14ac:dyDescent="0.75">
      <c r="A1611" s="33">
        <v>82156002</v>
      </c>
      <c r="B1611" s="34" t="s">
        <v>3289</v>
      </c>
      <c r="C1611" s="34" t="s">
        <v>3290</v>
      </c>
      <c r="D1611" s="34" t="s">
        <v>3291</v>
      </c>
      <c r="E1611" s="34" t="s">
        <v>14</v>
      </c>
      <c r="F1611" s="35">
        <v>46098.677777777775</v>
      </c>
      <c r="G1611" s="35"/>
      <c r="H1611" s="34">
        <v>813942</v>
      </c>
      <c r="I1611" s="34" t="s">
        <v>3292</v>
      </c>
      <c r="J1611" s="34" t="s">
        <v>126</v>
      </c>
      <c r="K1611" s="34">
        <v>0</v>
      </c>
      <c r="L1611" s="34" t="s">
        <v>3533</v>
      </c>
      <c r="M1611" s="9" t="str" cm="1">
        <f t="array" ref="M1611">_xlfn.LET(_xlpm.Major,I1611,_xlpm.CleanMajor,TRIM(SUBSTITUTE(SUBSTITUTE(SUBSTITUTE(SUBSTITUTE(SUBSTITUTE(SUBSTITUTE(_xlpm.Major,"Indstrl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612" spans="1:13" hidden="1" x14ac:dyDescent="0.75">
      <c r="A1612" s="31">
        <v>82156084</v>
      </c>
      <c r="B1612" s="27" t="s">
        <v>1693</v>
      </c>
      <c r="C1612" s="27" t="s">
        <v>3293</v>
      </c>
      <c r="D1612" s="27" t="s">
        <v>3294</v>
      </c>
      <c r="E1612" s="27" t="s">
        <v>14</v>
      </c>
      <c r="F1612" s="32">
        <v>46098.682638888888</v>
      </c>
      <c r="G1612" s="32">
        <v>46100.64166666667</v>
      </c>
      <c r="H1612" s="27">
        <v>516810</v>
      </c>
      <c r="I1612" s="27" t="s">
        <v>2024</v>
      </c>
      <c r="J1612" s="27" t="s">
        <v>40</v>
      </c>
      <c r="K1612" s="27">
        <v>0</v>
      </c>
      <c r="L1612" s="27" t="s">
        <v>3533</v>
      </c>
      <c r="M1612" s="9" t="str" cm="1">
        <f t="array" ref="M1612">_xlfn.LET(_xlpm.Major,I1612,_xlpm.CleanMajor,TRIM(SUBSTITUTE(SUBSTITUTE(SUBSTITUTE(SUBSTITUTE(SUBSTITUTE(SUBSTITUTE(_xlpm.Major,"Indstrl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13" spans="1:13" hidden="1" x14ac:dyDescent="0.75">
      <c r="A1613" s="33">
        <v>82156183</v>
      </c>
      <c r="B1613" s="34" t="s">
        <v>127</v>
      </c>
      <c r="C1613" s="34" t="s">
        <v>1113</v>
      </c>
      <c r="D1613" s="34" t="s">
        <v>3295</v>
      </c>
      <c r="E1613" s="34" t="s">
        <v>14</v>
      </c>
      <c r="F1613" s="35">
        <v>46098.689583333333</v>
      </c>
      <c r="G1613" s="35">
        <v>46100.645138888889</v>
      </c>
      <c r="H1613" s="34">
        <v>757152</v>
      </c>
      <c r="I1613" s="34" t="s">
        <v>2033</v>
      </c>
      <c r="J1613" s="34" t="s">
        <v>20</v>
      </c>
      <c r="K1613" s="34">
        <v>0</v>
      </c>
      <c r="L1613" s="34" t="s">
        <v>3533</v>
      </c>
      <c r="M1613" s="9" t="str" cm="1">
        <f t="array" ref="M1613">_xlfn.LET(_xlpm.Major,I1613,_xlpm.CleanMajor,TRIM(SUBSTITUTE(SUBSTITUTE(SUBSTITUTE(SUBSTITUTE(SUBSTITUTE(SUBSTITUTE(_xlpm.Major,"Indstrl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14" spans="1:13" hidden="1" x14ac:dyDescent="0.75">
      <c r="A1614" s="31">
        <v>82156436</v>
      </c>
      <c r="B1614" s="27" t="s">
        <v>849</v>
      </c>
      <c r="C1614" s="27" t="s">
        <v>3296</v>
      </c>
      <c r="D1614" s="27" t="s">
        <v>3297</v>
      </c>
      <c r="E1614" s="27" t="s">
        <v>14</v>
      </c>
      <c r="F1614" s="32">
        <v>46098.709027777775</v>
      </c>
      <c r="G1614" s="32">
        <v>46100.688194444447</v>
      </c>
      <c r="H1614" s="27">
        <v>794152</v>
      </c>
      <c r="I1614" s="27" t="s">
        <v>2024</v>
      </c>
      <c r="J1614" s="27" t="s">
        <v>16</v>
      </c>
      <c r="K1614" s="27">
        <v>0</v>
      </c>
      <c r="L1614" s="27" t="s">
        <v>3533</v>
      </c>
      <c r="M1614" s="9" t="str" cm="1">
        <f t="array" ref="M1614">_xlfn.LET(_xlpm.Major,I1614,_xlpm.CleanMajor,TRIM(SUBSTITUTE(SUBSTITUTE(SUBSTITUTE(SUBSTITUTE(SUBSTITUTE(SUBSTITUTE(_xlpm.Major,"Indstrl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15" spans="1:13" hidden="1" x14ac:dyDescent="0.75">
      <c r="A1615" s="33">
        <v>82156570</v>
      </c>
      <c r="B1615" s="34" t="s">
        <v>1048</v>
      </c>
      <c r="C1615" s="34" t="s">
        <v>52</v>
      </c>
      <c r="D1615" s="34" t="s">
        <v>3298</v>
      </c>
      <c r="E1615" s="34" t="s">
        <v>14</v>
      </c>
      <c r="F1615" s="35">
        <v>46098.72152777778</v>
      </c>
      <c r="G1615" s="35">
        <v>46100.683333333334</v>
      </c>
      <c r="H1615" s="34">
        <v>630311</v>
      </c>
      <c r="I1615" s="34" t="s">
        <v>2024</v>
      </c>
      <c r="J1615" s="34" t="s">
        <v>40</v>
      </c>
      <c r="K1615" s="34">
        <v>0</v>
      </c>
      <c r="L1615" s="34" t="s">
        <v>3533</v>
      </c>
      <c r="M1615" s="9" t="str" cm="1">
        <f t="array" ref="M1615">_xlfn.LET(_xlpm.Major,I1615,_xlpm.CleanMajor,TRIM(SUBSTITUTE(SUBSTITUTE(SUBSTITUTE(SUBSTITUTE(SUBSTITUTE(SUBSTITUTE(_xlpm.Major,"Indstrl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16" spans="1:13" hidden="1" x14ac:dyDescent="0.75">
      <c r="A1616" s="31">
        <v>82157186</v>
      </c>
      <c r="B1616" s="27" t="s">
        <v>916</v>
      </c>
      <c r="C1616" s="27" t="s">
        <v>3299</v>
      </c>
      <c r="D1616" s="27" t="s">
        <v>3300</v>
      </c>
      <c r="E1616" s="27" t="s">
        <v>14</v>
      </c>
      <c r="F1616" s="32">
        <v>46098.76666666667</v>
      </c>
      <c r="G1616" s="32">
        <v>46100.65</v>
      </c>
      <c r="H1616" s="27">
        <v>771999</v>
      </c>
      <c r="I1616" s="27" t="s">
        <v>2960</v>
      </c>
      <c r="J1616" s="27" t="s">
        <v>20</v>
      </c>
      <c r="K1616" s="27">
        <v>0</v>
      </c>
      <c r="L1616" s="27" t="s">
        <v>3533</v>
      </c>
      <c r="M1616" s="9" t="str" cm="1">
        <f t="array" ref="M1616">_xlfn.LET(_xlpm.Major,I1616,_xlpm.CleanMajor,TRIM(SUBSTITUTE(SUBSTITUTE(SUBSTITUTE(SUBSTITUTE(SUBSTITUTE(SUBSTITUTE(_xlpm.Major,"Indstrl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17" spans="1:13" hidden="1" x14ac:dyDescent="0.75">
      <c r="A1617" s="33">
        <v>82158322</v>
      </c>
      <c r="B1617" s="34" t="s">
        <v>417</v>
      </c>
      <c r="C1617" s="34" t="s">
        <v>3301</v>
      </c>
      <c r="D1617" s="34" t="s">
        <v>3302</v>
      </c>
      <c r="E1617" s="34" t="s">
        <v>14</v>
      </c>
      <c r="F1617" s="35">
        <v>46098.9</v>
      </c>
      <c r="G1617" s="35">
        <v>46100.650694444441</v>
      </c>
      <c r="H1617" s="34">
        <v>569932</v>
      </c>
      <c r="I1617" s="34" t="s">
        <v>2954</v>
      </c>
      <c r="J1617" s="34" t="s">
        <v>40</v>
      </c>
      <c r="K1617" s="34">
        <v>0</v>
      </c>
      <c r="L1617" s="34" t="s">
        <v>3533</v>
      </c>
      <c r="M1617" s="9" t="str" cm="1">
        <f t="array" ref="M1617">_xlfn.LET(_xlpm.Major,I1617,_xlpm.CleanMajor,TRIM(SUBSTITUTE(SUBSTITUTE(SUBSTITUTE(SUBSTITUTE(SUBSTITUTE(SUBSTITUTE(_xlpm.Major,"Indstrl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18" spans="1:13" x14ac:dyDescent="0.75">
      <c r="A1618" s="31">
        <v>82158401</v>
      </c>
      <c r="B1618" s="27" t="s">
        <v>123</v>
      </c>
      <c r="C1618" s="27" t="s">
        <v>146</v>
      </c>
      <c r="D1618" s="27" t="s">
        <v>3303</v>
      </c>
      <c r="E1618" s="27" t="s">
        <v>14</v>
      </c>
      <c r="F1618" s="32">
        <v>46098.914583333331</v>
      </c>
      <c r="G1618" s="32"/>
      <c r="H1618" s="27">
        <v>647756</v>
      </c>
      <c r="I1618" s="27" t="s">
        <v>549</v>
      </c>
      <c r="J1618" s="27" t="s">
        <v>16</v>
      </c>
      <c r="K1618" s="27">
        <v>0</v>
      </c>
      <c r="L1618" s="27" t="s">
        <v>3533</v>
      </c>
      <c r="M1618" s="9" t="str" cm="1">
        <f t="array" ref="M1618">_xlfn.LET(_xlpm.Major,I1618,_xlpm.CleanMajor,TRIM(SUBSTITUTE(SUBSTITUTE(SUBSTITUTE(SUBSTITUTE(SUBSTITUTE(SUBSTITUTE(_xlpm.Major,"Indstrl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619" spans="1:13" hidden="1" x14ac:dyDescent="0.75">
      <c r="A1619" s="33">
        <v>82168372</v>
      </c>
      <c r="B1619" s="34" t="s">
        <v>234</v>
      </c>
      <c r="C1619" s="34" t="s">
        <v>3304</v>
      </c>
      <c r="D1619" s="34" t="s">
        <v>3305</v>
      </c>
      <c r="E1619" s="34" t="s">
        <v>14</v>
      </c>
      <c r="F1619" s="35">
        <v>46099.425000000003</v>
      </c>
      <c r="G1619" s="35">
        <v>46100.643055555556</v>
      </c>
      <c r="H1619" s="34">
        <v>786312</v>
      </c>
      <c r="I1619" s="34" t="s">
        <v>354</v>
      </c>
      <c r="J1619" s="34" t="s">
        <v>32</v>
      </c>
      <c r="K1619" s="34">
        <v>0</v>
      </c>
      <c r="L1619" s="34" t="s">
        <v>3533</v>
      </c>
      <c r="M1619" s="9" t="str" cm="1">
        <f t="array" ref="M1619">_xlfn.LET(_xlpm.Major,I1619,_xlpm.CleanMajor,TRIM(SUBSTITUTE(SUBSTITUTE(SUBSTITUTE(SUBSTITUTE(SUBSTITUTE(SUBSTITUTE(_xlpm.Major,"Indstrl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620" spans="1:13" hidden="1" x14ac:dyDescent="0.75">
      <c r="A1620" s="31">
        <v>82171752</v>
      </c>
      <c r="B1620" s="27" t="s">
        <v>3306</v>
      </c>
      <c r="C1620" s="27" t="s">
        <v>3307</v>
      </c>
      <c r="D1620" s="27" t="s">
        <v>3308</v>
      </c>
      <c r="E1620" s="27" t="s">
        <v>14</v>
      </c>
      <c r="F1620" s="32">
        <v>46099.481944444444</v>
      </c>
      <c r="G1620" s="32">
        <v>46100.640972222223</v>
      </c>
      <c r="H1620" s="27">
        <v>760039</v>
      </c>
      <c r="I1620" s="27" t="s">
        <v>2954</v>
      </c>
      <c r="J1620" s="27" t="s">
        <v>40</v>
      </c>
      <c r="K1620" s="27">
        <v>0</v>
      </c>
      <c r="L1620" s="27" t="s">
        <v>3533</v>
      </c>
      <c r="M1620" s="9" t="str" cm="1">
        <f t="array" ref="M1620">_xlfn.LET(_xlpm.Major,I1620,_xlpm.CleanMajor,TRIM(SUBSTITUTE(SUBSTITUTE(SUBSTITUTE(SUBSTITUTE(SUBSTITUTE(SUBSTITUTE(_xlpm.Major,"Indstrl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21" spans="1:13" hidden="1" x14ac:dyDescent="0.75">
      <c r="A1621" s="33">
        <v>82171870</v>
      </c>
      <c r="B1621" s="34" t="s">
        <v>2910</v>
      </c>
      <c r="C1621" s="34" t="s">
        <v>2131</v>
      </c>
      <c r="D1621" s="34" t="s">
        <v>3309</v>
      </c>
      <c r="E1621" s="34" t="s">
        <v>14</v>
      </c>
      <c r="F1621" s="35">
        <v>46099.48541666667</v>
      </c>
      <c r="G1621" s="35">
        <v>46100.65625</v>
      </c>
      <c r="H1621" s="34">
        <v>756481</v>
      </c>
      <c r="I1621" s="34" t="s">
        <v>1985</v>
      </c>
      <c r="J1621" s="34" t="s">
        <v>32</v>
      </c>
      <c r="K1621" s="34">
        <v>0</v>
      </c>
      <c r="L1621" s="34" t="s">
        <v>3533</v>
      </c>
      <c r="M1621" s="9" t="str" cm="1">
        <f t="array" ref="M1621">_xlfn.LET(_xlpm.Major,I1621,_xlpm.CleanMajor,TRIM(SUBSTITUTE(SUBSTITUTE(SUBSTITUTE(SUBSTITUTE(SUBSTITUTE(SUBSTITUTE(_xlpm.Major,"Indstrl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622" spans="1:13" x14ac:dyDescent="0.75">
      <c r="A1622" s="31">
        <v>82173072</v>
      </c>
      <c r="B1622" s="27" t="s">
        <v>2975</v>
      </c>
      <c r="C1622" s="27" t="s">
        <v>1270</v>
      </c>
      <c r="D1622" s="27" t="s">
        <v>3310</v>
      </c>
      <c r="E1622" s="27" t="s">
        <v>14</v>
      </c>
      <c r="F1622" s="32">
        <v>46099.511805555558</v>
      </c>
      <c r="G1622" s="32"/>
      <c r="H1622" s="27">
        <v>723767</v>
      </c>
      <c r="I1622" s="27" t="s">
        <v>2024</v>
      </c>
      <c r="J1622" s="27" t="s">
        <v>40</v>
      </c>
      <c r="K1622" s="27">
        <v>0</v>
      </c>
      <c r="L1622" s="27" t="s">
        <v>3533</v>
      </c>
      <c r="M1622" s="9" t="str" cm="1">
        <f t="array" ref="M1622">_xlfn.LET(_xlpm.Major,I1622,_xlpm.CleanMajor,TRIM(SUBSTITUTE(SUBSTITUTE(SUBSTITUTE(SUBSTITUTE(SUBSTITUTE(SUBSTITUTE(_xlpm.Major,"Indstrl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23" spans="1:13" hidden="1" x14ac:dyDescent="0.75">
      <c r="A1623" s="33">
        <v>82173899</v>
      </c>
      <c r="B1623" s="34" t="s">
        <v>3311</v>
      </c>
      <c r="C1623" s="34" t="s">
        <v>191</v>
      </c>
      <c r="D1623" s="34" t="s">
        <v>3312</v>
      </c>
      <c r="E1623" s="34" t="s">
        <v>14</v>
      </c>
      <c r="F1623" s="35">
        <v>46099.522222222222</v>
      </c>
      <c r="G1623" s="35">
        <v>46100.645833333336</v>
      </c>
      <c r="H1623" s="34">
        <v>773573</v>
      </c>
      <c r="I1623" s="34" t="s">
        <v>3208</v>
      </c>
      <c r="J1623" s="34" t="s">
        <v>40</v>
      </c>
      <c r="K1623" s="34">
        <v>0</v>
      </c>
      <c r="L1623" s="34" t="s">
        <v>3533</v>
      </c>
      <c r="M1623" s="9" t="str" cm="1">
        <f t="array" ref="M1623">_xlfn.LET(_xlpm.Major,I1623,_xlpm.CleanMajor,TRIM(SUBSTITUTE(SUBSTITUTE(SUBSTITUTE(SUBSTITUTE(SUBSTITUTE(SUBSTITUTE(_xlpm.Major,"Indstrl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624" spans="1:13" hidden="1" x14ac:dyDescent="0.75">
      <c r="A1624" s="31">
        <v>82175937</v>
      </c>
      <c r="B1624" s="27" t="s">
        <v>462</v>
      </c>
      <c r="C1624" s="27" t="s">
        <v>3313</v>
      </c>
      <c r="D1624" s="27" t="s">
        <v>3314</v>
      </c>
      <c r="E1624" s="27" t="s">
        <v>14</v>
      </c>
      <c r="F1624" s="32">
        <v>46099.53402777778</v>
      </c>
      <c r="G1624" s="32">
        <v>46100.664583333331</v>
      </c>
      <c r="H1624" s="27">
        <v>796498</v>
      </c>
      <c r="I1624" s="27" t="s">
        <v>2024</v>
      </c>
      <c r="J1624" s="27" t="s">
        <v>40</v>
      </c>
      <c r="K1624" s="27">
        <v>0</v>
      </c>
      <c r="L1624" s="27" t="s">
        <v>3533</v>
      </c>
      <c r="M1624" s="9" t="str" cm="1">
        <f t="array" ref="M1624">_xlfn.LET(_xlpm.Major,I1624,_xlpm.CleanMajor,TRIM(SUBSTITUTE(SUBSTITUTE(SUBSTITUTE(SUBSTITUTE(SUBSTITUTE(SUBSTITUTE(_xlpm.Major,"Indstrl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25" spans="1:13" hidden="1" x14ac:dyDescent="0.75">
      <c r="A1625" s="33">
        <v>82176631</v>
      </c>
      <c r="B1625" s="34" t="s">
        <v>3315</v>
      </c>
      <c r="C1625" s="34" t="s">
        <v>3316</v>
      </c>
      <c r="D1625" s="34" t="s">
        <v>3317</v>
      </c>
      <c r="E1625" s="34" t="s">
        <v>14</v>
      </c>
      <c r="F1625" s="35">
        <v>46099.539583333331</v>
      </c>
      <c r="G1625" s="35">
        <v>46100.645138888889</v>
      </c>
      <c r="H1625" s="34">
        <v>810239</v>
      </c>
      <c r="I1625" s="34" t="s">
        <v>2024</v>
      </c>
      <c r="J1625" s="34" t="s">
        <v>40</v>
      </c>
      <c r="K1625" s="34">
        <v>0</v>
      </c>
      <c r="L1625" s="34" t="s">
        <v>3533</v>
      </c>
      <c r="M1625" s="9" t="str" cm="1">
        <f t="array" ref="M1625">_xlfn.LET(_xlpm.Major,I1625,_xlpm.CleanMajor,TRIM(SUBSTITUTE(SUBSTITUTE(SUBSTITUTE(SUBSTITUTE(SUBSTITUTE(SUBSTITUTE(_xlpm.Major,"Indstrl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26" spans="1:13" x14ac:dyDescent="0.75">
      <c r="A1626" s="31">
        <v>82176641</v>
      </c>
      <c r="B1626" s="27" t="s">
        <v>3318</v>
      </c>
      <c r="C1626" s="27" t="s">
        <v>3319</v>
      </c>
      <c r="D1626" s="27" t="s">
        <v>3320</v>
      </c>
      <c r="E1626" s="27" t="s">
        <v>14</v>
      </c>
      <c r="F1626" s="32">
        <v>46099.539583333331</v>
      </c>
      <c r="G1626" s="32"/>
      <c r="H1626" s="27">
        <v>808873</v>
      </c>
      <c r="I1626" s="27" t="s">
        <v>2004</v>
      </c>
      <c r="J1626" s="27" t="s">
        <v>40</v>
      </c>
      <c r="K1626" s="27">
        <v>0</v>
      </c>
      <c r="L1626" s="27" t="s">
        <v>3533</v>
      </c>
      <c r="M1626" s="9" t="str" cm="1">
        <f t="array" ref="M1626">_xlfn.LET(_xlpm.Major,I1626,_xlpm.CleanMajor,TRIM(SUBSTITUTE(SUBSTITUTE(SUBSTITUTE(SUBSTITUTE(SUBSTITUTE(SUBSTITUTE(_xlpm.Major,"Indstrl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627" spans="1:13" hidden="1" x14ac:dyDescent="0.75">
      <c r="A1627" s="33">
        <v>82177210</v>
      </c>
      <c r="B1627" s="34" t="s">
        <v>3321</v>
      </c>
      <c r="C1627" s="34" t="s">
        <v>3322</v>
      </c>
      <c r="D1627" s="34" t="s">
        <v>3323</v>
      </c>
      <c r="E1627" s="34" t="s">
        <v>14</v>
      </c>
      <c r="F1627" s="35">
        <v>46099.554861111108</v>
      </c>
      <c r="G1627" s="35">
        <v>46100.676388888889</v>
      </c>
      <c r="H1627" s="34">
        <v>782957</v>
      </c>
      <c r="I1627" s="34" t="s">
        <v>3208</v>
      </c>
      <c r="J1627" s="34" t="s">
        <v>40</v>
      </c>
      <c r="K1627" s="34">
        <v>0</v>
      </c>
      <c r="L1627" s="34" t="s">
        <v>3533</v>
      </c>
      <c r="M1627" s="9" t="str" cm="1">
        <f t="array" ref="M1627">_xlfn.LET(_xlpm.Major,I1627,_xlpm.CleanMajor,TRIM(SUBSTITUTE(SUBSTITUTE(SUBSTITUTE(SUBSTITUTE(SUBSTITUTE(SUBSTITUTE(_xlpm.Major,"Indstrl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628" spans="1:13" hidden="1" x14ac:dyDescent="0.75">
      <c r="A1628" s="31">
        <v>82177320</v>
      </c>
      <c r="B1628" s="27" t="s">
        <v>970</v>
      </c>
      <c r="C1628" s="27" t="s">
        <v>3324</v>
      </c>
      <c r="D1628" s="27" t="s">
        <v>3325</v>
      </c>
      <c r="E1628" s="27" t="s">
        <v>14</v>
      </c>
      <c r="F1628" s="32">
        <v>46099.559027777781</v>
      </c>
      <c r="G1628" s="32">
        <v>46100.647916666669</v>
      </c>
      <c r="H1628" s="27">
        <v>754184</v>
      </c>
      <c r="I1628" s="27" t="s">
        <v>2963</v>
      </c>
      <c r="J1628" s="27" t="s">
        <v>40</v>
      </c>
      <c r="K1628" s="27">
        <v>0</v>
      </c>
      <c r="L1628" s="27" t="s">
        <v>3533</v>
      </c>
      <c r="M1628" s="9" t="str" cm="1">
        <f t="array" ref="M1628">_xlfn.LET(_xlpm.Major,I1628,_xlpm.CleanMajor,TRIM(SUBSTITUTE(SUBSTITUTE(SUBSTITUTE(SUBSTITUTE(SUBSTITUTE(SUBSTITUTE(_xlpm.Major,"Indstrl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629" spans="1:13" hidden="1" x14ac:dyDescent="0.75">
      <c r="A1629" s="33">
        <v>82177353</v>
      </c>
      <c r="B1629" s="34" t="s">
        <v>1226</v>
      </c>
      <c r="C1629" s="34" t="s">
        <v>1619</v>
      </c>
      <c r="D1629" s="34" t="s">
        <v>3326</v>
      </c>
      <c r="E1629" s="34" t="s">
        <v>14</v>
      </c>
      <c r="F1629" s="35">
        <v>46099.55972222222</v>
      </c>
      <c r="G1629" s="35">
        <v>46100.652777777781</v>
      </c>
      <c r="H1629" s="34">
        <v>781172</v>
      </c>
      <c r="I1629" s="34" t="s">
        <v>3208</v>
      </c>
      <c r="J1629" s="34" t="s">
        <v>40</v>
      </c>
      <c r="K1629" s="34">
        <v>0</v>
      </c>
      <c r="L1629" s="34" t="s">
        <v>3533</v>
      </c>
      <c r="M1629" s="9" t="str" cm="1">
        <f t="array" ref="M1629">_xlfn.LET(_xlpm.Major,I1629,_xlpm.CleanMajor,TRIM(SUBSTITUTE(SUBSTITUTE(SUBSTITUTE(SUBSTITUTE(SUBSTITUTE(SUBSTITUTE(_xlpm.Major,"Indstrl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630" spans="1:13" hidden="1" x14ac:dyDescent="0.75">
      <c r="A1630" s="31">
        <v>82177425</v>
      </c>
      <c r="B1630" s="27" t="s">
        <v>2981</v>
      </c>
      <c r="C1630" s="27" t="s">
        <v>3327</v>
      </c>
      <c r="D1630" s="27" t="s">
        <v>3328</v>
      </c>
      <c r="E1630" s="27" t="s">
        <v>14</v>
      </c>
      <c r="F1630" s="32">
        <v>46099.561805555553</v>
      </c>
      <c r="G1630" s="32">
        <v>46100.645833333336</v>
      </c>
      <c r="H1630" s="27">
        <v>771084</v>
      </c>
      <c r="I1630" s="27" t="s">
        <v>2960</v>
      </c>
      <c r="J1630" s="27" t="s">
        <v>20</v>
      </c>
      <c r="K1630" s="27">
        <v>0</v>
      </c>
      <c r="L1630" s="27" t="s">
        <v>3533</v>
      </c>
      <c r="M1630" s="9" t="str" cm="1">
        <f t="array" ref="M1630">_xlfn.LET(_xlpm.Major,I1630,_xlpm.CleanMajor,TRIM(SUBSTITUTE(SUBSTITUTE(SUBSTITUTE(SUBSTITUTE(SUBSTITUTE(SUBSTITUTE(_xlpm.Major,"Indstrl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31" spans="1:13" hidden="1" x14ac:dyDescent="0.75">
      <c r="A1631" s="33">
        <v>82177657</v>
      </c>
      <c r="B1631" s="34" t="s">
        <v>84</v>
      </c>
      <c r="C1631" s="34" t="s">
        <v>3329</v>
      </c>
      <c r="D1631" s="34" t="s">
        <v>3330</v>
      </c>
      <c r="E1631" s="34" t="s">
        <v>14</v>
      </c>
      <c r="F1631" s="35">
        <v>46099.569444444445</v>
      </c>
      <c r="G1631" s="35">
        <v>46100.643750000003</v>
      </c>
      <c r="H1631" s="34">
        <v>761552</v>
      </c>
      <c r="I1631" s="34" t="s">
        <v>2960</v>
      </c>
      <c r="J1631" s="34" t="s">
        <v>32</v>
      </c>
      <c r="K1631" s="34">
        <v>0</v>
      </c>
      <c r="L1631" s="34" t="s">
        <v>3533</v>
      </c>
      <c r="M1631" s="9" t="str" cm="1">
        <f t="array" ref="M1631">_xlfn.LET(_xlpm.Major,I1631,_xlpm.CleanMajor,TRIM(SUBSTITUTE(SUBSTITUTE(SUBSTITUTE(SUBSTITUTE(SUBSTITUTE(SUBSTITUTE(_xlpm.Major,"Indstrl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32" spans="1:13" hidden="1" x14ac:dyDescent="0.75">
      <c r="A1632" s="31">
        <v>82177660</v>
      </c>
      <c r="B1632" s="27" t="s">
        <v>976</v>
      </c>
      <c r="C1632" s="27" t="s">
        <v>3331</v>
      </c>
      <c r="D1632" s="27" t="s">
        <v>3332</v>
      </c>
      <c r="E1632" s="27" t="s">
        <v>14</v>
      </c>
      <c r="F1632" s="32">
        <v>46099.569444444445</v>
      </c>
      <c r="G1632" s="32">
        <v>46100.655555555553</v>
      </c>
      <c r="H1632" s="27">
        <v>809119</v>
      </c>
      <c r="I1632" s="27" t="s">
        <v>2024</v>
      </c>
      <c r="J1632" s="27" t="s">
        <v>40</v>
      </c>
      <c r="K1632" s="27">
        <v>0</v>
      </c>
      <c r="L1632" s="27" t="s">
        <v>3533</v>
      </c>
      <c r="M1632" s="9" t="str" cm="1">
        <f t="array" ref="M1632">_xlfn.LET(_xlpm.Major,I1632,_xlpm.CleanMajor,TRIM(SUBSTITUTE(SUBSTITUTE(SUBSTITUTE(SUBSTITUTE(SUBSTITUTE(SUBSTITUTE(_xlpm.Major,"Indstrl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33" spans="1:13" hidden="1" x14ac:dyDescent="0.75">
      <c r="A1633" s="33">
        <v>82177885</v>
      </c>
      <c r="B1633" s="34" t="s">
        <v>3333</v>
      </c>
      <c r="C1633" s="34" t="s">
        <v>3334</v>
      </c>
      <c r="D1633" s="34" t="s">
        <v>3335</v>
      </c>
      <c r="E1633" s="34" t="s">
        <v>14</v>
      </c>
      <c r="F1633" s="35">
        <v>46099.579861111109</v>
      </c>
      <c r="G1633" s="35">
        <v>46100.674305555556</v>
      </c>
      <c r="H1633" s="34">
        <v>781922</v>
      </c>
      <c r="I1633" s="34" t="s">
        <v>2960</v>
      </c>
      <c r="J1633" s="34" t="s">
        <v>32</v>
      </c>
      <c r="K1633" s="34">
        <v>0</v>
      </c>
      <c r="L1633" s="34" t="s">
        <v>3533</v>
      </c>
      <c r="M1633" s="9" t="str" cm="1">
        <f t="array" ref="M1633">_xlfn.LET(_xlpm.Major,I1633,_xlpm.CleanMajor,TRIM(SUBSTITUTE(SUBSTITUTE(SUBSTITUTE(SUBSTITUTE(SUBSTITUTE(SUBSTITUTE(_xlpm.Major,"Indstrl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34" spans="1:13" hidden="1" x14ac:dyDescent="0.75">
      <c r="A1634" s="31">
        <v>82177976</v>
      </c>
      <c r="B1634" s="27" t="s">
        <v>3034</v>
      </c>
      <c r="C1634" s="27" t="s">
        <v>404</v>
      </c>
      <c r="D1634" s="27" t="s">
        <v>3336</v>
      </c>
      <c r="E1634" s="27" t="s">
        <v>14</v>
      </c>
      <c r="F1634" s="32">
        <v>46099.583333333336</v>
      </c>
      <c r="G1634" s="32">
        <v>46100.663194444445</v>
      </c>
      <c r="H1634" s="27">
        <v>698070</v>
      </c>
      <c r="I1634" s="27" t="s">
        <v>2024</v>
      </c>
      <c r="J1634" s="27" t="s">
        <v>40</v>
      </c>
      <c r="K1634" s="27">
        <v>0</v>
      </c>
      <c r="L1634" s="27" t="s">
        <v>3533</v>
      </c>
      <c r="M1634" s="9" t="str" cm="1">
        <f t="array" ref="M1634">_xlfn.LET(_xlpm.Major,I1634,_xlpm.CleanMajor,TRIM(SUBSTITUTE(SUBSTITUTE(SUBSTITUTE(SUBSTITUTE(SUBSTITUTE(SUBSTITUTE(_xlpm.Major,"Indstrl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35" spans="1:13" hidden="1" x14ac:dyDescent="0.75">
      <c r="A1635" s="33">
        <v>82178155</v>
      </c>
      <c r="B1635" s="34" t="s">
        <v>3337</v>
      </c>
      <c r="C1635" s="34" t="s">
        <v>3338</v>
      </c>
      <c r="D1635" s="34" t="s">
        <v>3339</v>
      </c>
      <c r="E1635" s="34" t="s">
        <v>14</v>
      </c>
      <c r="F1635" s="35">
        <v>46099.588888888888</v>
      </c>
      <c r="G1635" s="35">
        <v>46100.656944444447</v>
      </c>
      <c r="H1635" s="34">
        <v>770558</v>
      </c>
      <c r="I1635" s="34" t="s">
        <v>2960</v>
      </c>
      <c r="J1635" s="34" t="s">
        <v>20</v>
      </c>
      <c r="K1635" s="34">
        <v>0</v>
      </c>
      <c r="L1635" s="34" t="s">
        <v>3533</v>
      </c>
      <c r="M1635" s="9" t="str" cm="1">
        <f t="array" ref="M1635">_xlfn.LET(_xlpm.Major,I1635,_xlpm.CleanMajor,TRIM(SUBSTITUTE(SUBSTITUTE(SUBSTITUTE(SUBSTITUTE(SUBSTITUTE(SUBSTITUTE(_xlpm.Major,"Indstrl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36" spans="1:13" hidden="1" x14ac:dyDescent="0.75">
      <c r="A1636" s="31">
        <v>82178646</v>
      </c>
      <c r="B1636" s="27" t="s">
        <v>1693</v>
      </c>
      <c r="C1636" s="27" t="s">
        <v>2068</v>
      </c>
      <c r="D1636" s="27" t="s">
        <v>2069</v>
      </c>
      <c r="E1636" s="27" t="s">
        <v>14</v>
      </c>
      <c r="F1636" s="32">
        <v>46099.601388888892</v>
      </c>
      <c r="G1636" s="32">
        <v>46100.65347222222</v>
      </c>
      <c r="H1636" s="27">
        <v>767587</v>
      </c>
      <c r="I1636" s="27" t="s">
        <v>549</v>
      </c>
      <c r="J1636" s="27" t="s">
        <v>32</v>
      </c>
      <c r="K1636" s="27">
        <v>0</v>
      </c>
      <c r="L1636" s="27" t="s">
        <v>3533</v>
      </c>
      <c r="M1636" s="9" t="str" cm="1">
        <f t="array" ref="M1636">_xlfn.LET(_xlpm.Major,I1636,_xlpm.CleanMajor,TRIM(SUBSTITUTE(SUBSTITUTE(SUBSTITUTE(SUBSTITUTE(SUBSTITUTE(SUBSTITUTE(_xlpm.Major,"Indstrl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637" spans="1:13" hidden="1" x14ac:dyDescent="0.75">
      <c r="A1637" s="33">
        <v>82178796</v>
      </c>
      <c r="B1637" s="34" t="s">
        <v>234</v>
      </c>
      <c r="C1637" s="34" t="s">
        <v>3340</v>
      </c>
      <c r="D1637" s="34" t="s">
        <v>3341</v>
      </c>
      <c r="E1637" s="34" t="s">
        <v>14</v>
      </c>
      <c r="F1637" s="35">
        <v>46099.605555555558</v>
      </c>
      <c r="G1637" s="35">
        <v>46100.647222222222</v>
      </c>
      <c r="H1637" s="34">
        <v>594631</v>
      </c>
      <c r="I1637" s="34" t="s">
        <v>2954</v>
      </c>
      <c r="J1637" s="34" t="s">
        <v>40</v>
      </c>
      <c r="K1637" s="34">
        <v>0</v>
      </c>
      <c r="L1637" s="34" t="s">
        <v>3533</v>
      </c>
      <c r="M1637" s="9" t="str" cm="1">
        <f t="array" ref="M1637">_xlfn.LET(_xlpm.Major,I1637,_xlpm.CleanMajor,TRIM(SUBSTITUTE(SUBSTITUTE(SUBSTITUTE(SUBSTITUTE(SUBSTITUTE(SUBSTITUTE(_xlpm.Major,"Indstrl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38" spans="1:13" hidden="1" x14ac:dyDescent="0.75">
      <c r="A1638" s="31">
        <v>82178861</v>
      </c>
      <c r="B1638" s="27" t="s">
        <v>2975</v>
      </c>
      <c r="C1638" s="27" t="s">
        <v>3340</v>
      </c>
      <c r="D1638" s="27" t="s">
        <v>3342</v>
      </c>
      <c r="E1638" s="27" t="s">
        <v>14</v>
      </c>
      <c r="F1638" s="32">
        <v>46099.606944444444</v>
      </c>
      <c r="G1638" s="32">
        <v>46100.647916666669</v>
      </c>
      <c r="H1638" s="27">
        <v>720475</v>
      </c>
      <c r="I1638" s="27" t="s">
        <v>2024</v>
      </c>
      <c r="J1638" s="27" t="s">
        <v>40</v>
      </c>
      <c r="K1638" s="27">
        <v>0</v>
      </c>
      <c r="L1638" s="27" t="s">
        <v>3533</v>
      </c>
      <c r="M1638" s="9" t="str" cm="1">
        <f t="array" ref="M1638">_xlfn.LET(_xlpm.Major,I1638,_xlpm.CleanMajor,TRIM(SUBSTITUTE(SUBSTITUTE(SUBSTITUTE(SUBSTITUTE(SUBSTITUTE(SUBSTITUTE(_xlpm.Major,"Indstrl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39" spans="1:13" hidden="1" x14ac:dyDescent="0.75">
      <c r="A1639" s="33">
        <v>82180016</v>
      </c>
      <c r="B1639" s="34" t="s">
        <v>720</v>
      </c>
      <c r="C1639" s="34" t="s">
        <v>3343</v>
      </c>
      <c r="D1639" s="34" t="s">
        <v>3344</v>
      </c>
      <c r="E1639" s="34" t="s">
        <v>14</v>
      </c>
      <c r="F1639" s="35">
        <v>46099.628472222219</v>
      </c>
      <c r="G1639" s="35">
        <v>46100.651388888888</v>
      </c>
      <c r="H1639" s="34">
        <v>792354</v>
      </c>
      <c r="I1639" s="34" t="s">
        <v>2963</v>
      </c>
      <c r="J1639" s="34" t="s">
        <v>40</v>
      </c>
      <c r="K1639" s="34">
        <v>0</v>
      </c>
      <c r="L1639" s="34" t="s">
        <v>3533</v>
      </c>
      <c r="M1639" s="9" t="str" cm="1">
        <f t="array" ref="M1639">_xlfn.LET(_xlpm.Major,I1639,_xlpm.CleanMajor,TRIM(SUBSTITUTE(SUBSTITUTE(SUBSTITUTE(SUBSTITUTE(SUBSTITUTE(SUBSTITUTE(_xlpm.Major,"Indstrl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640" spans="1:13" x14ac:dyDescent="0.75">
      <c r="A1640" s="31">
        <v>82180027</v>
      </c>
      <c r="B1640" s="27" t="s">
        <v>123</v>
      </c>
      <c r="C1640" s="27" t="s">
        <v>337</v>
      </c>
      <c r="D1640" s="27" t="s">
        <v>3345</v>
      </c>
      <c r="E1640" s="27" t="s">
        <v>14</v>
      </c>
      <c r="F1640" s="32">
        <v>46099.628472222219</v>
      </c>
      <c r="G1640" s="32"/>
      <c r="H1640" s="27">
        <v>681691</v>
      </c>
      <c r="I1640" s="27" t="s">
        <v>2024</v>
      </c>
      <c r="J1640" s="27" t="s">
        <v>16</v>
      </c>
      <c r="K1640" s="27">
        <v>0</v>
      </c>
      <c r="L1640" s="27" t="s">
        <v>3533</v>
      </c>
      <c r="M1640" s="9" t="str" cm="1">
        <f t="array" ref="M1640">_xlfn.LET(_xlpm.Major,I1640,_xlpm.CleanMajor,TRIM(SUBSTITUTE(SUBSTITUTE(SUBSTITUTE(SUBSTITUTE(SUBSTITUTE(SUBSTITUTE(_xlpm.Major,"Indstrl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41" spans="1:13" x14ac:dyDescent="0.75">
      <c r="A1641" s="33">
        <v>82181134</v>
      </c>
      <c r="B1641" s="34" t="s">
        <v>3346</v>
      </c>
      <c r="C1641" s="34" t="s">
        <v>3347</v>
      </c>
      <c r="D1641" s="34" t="s">
        <v>3348</v>
      </c>
      <c r="E1641" s="34" t="s">
        <v>14</v>
      </c>
      <c r="F1641" s="35">
        <v>46099.655555555553</v>
      </c>
      <c r="G1641" s="35"/>
      <c r="H1641" s="34">
        <v>527964</v>
      </c>
      <c r="I1641" s="34" t="s">
        <v>2024</v>
      </c>
      <c r="J1641" s="34" t="s">
        <v>16</v>
      </c>
      <c r="K1641" s="34">
        <v>0</v>
      </c>
      <c r="L1641" s="34" t="s">
        <v>3533</v>
      </c>
      <c r="M1641" s="9" t="str" cm="1">
        <f t="array" ref="M1641">_xlfn.LET(_xlpm.Major,I1641,_xlpm.CleanMajor,TRIM(SUBSTITUTE(SUBSTITUTE(SUBSTITUTE(SUBSTITUTE(SUBSTITUTE(SUBSTITUTE(_xlpm.Major,"Indstrl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42" spans="1:13" x14ac:dyDescent="0.75">
      <c r="A1642" s="31">
        <v>82181249</v>
      </c>
      <c r="B1642" s="27" t="s">
        <v>385</v>
      </c>
      <c r="C1642" s="27" t="s">
        <v>296</v>
      </c>
      <c r="D1642" s="27" t="s">
        <v>3349</v>
      </c>
      <c r="E1642" s="27" t="s">
        <v>14</v>
      </c>
      <c r="F1642" s="32">
        <v>46099.660416666666</v>
      </c>
      <c r="G1642" s="32"/>
      <c r="H1642" s="27">
        <v>810808</v>
      </c>
      <c r="I1642" s="27" t="s">
        <v>652</v>
      </c>
      <c r="J1642" s="27" t="s">
        <v>40</v>
      </c>
      <c r="K1642" s="27">
        <v>0</v>
      </c>
      <c r="L1642" s="27" t="s">
        <v>3533</v>
      </c>
      <c r="M1642" s="9" t="str" cm="1">
        <f t="array" ref="M1642">_xlfn.LET(_xlpm.Major,I1642,_xlpm.CleanMajor,TRIM(SUBSTITUTE(SUBSTITUTE(SUBSTITUTE(SUBSTITUTE(SUBSTITUTE(SUBSTITUTE(_xlpm.Major,"Indstrl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643" spans="1:13" hidden="1" x14ac:dyDescent="0.75">
      <c r="A1643" s="33">
        <v>82181383</v>
      </c>
      <c r="B1643" s="34" t="s">
        <v>1134</v>
      </c>
      <c r="C1643" s="34" t="s">
        <v>1113</v>
      </c>
      <c r="D1643" s="34" t="s">
        <v>3350</v>
      </c>
      <c r="E1643" s="34" t="s">
        <v>14</v>
      </c>
      <c r="F1643" s="35">
        <v>46099.667361111111</v>
      </c>
      <c r="G1643" s="35">
        <v>46100.675000000003</v>
      </c>
      <c r="H1643" s="34">
        <v>791243</v>
      </c>
      <c r="I1643" s="34" t="s">
        <v>2004</v>
      </c>
      <c r="J1643" s="34" t="s">
        <v>40</v>
      </c>
      <c r="K1643" s="34">
        <v>0</v>
      </c>
      <c r="L1643" s="34" t="s">
        <v>3533</v>
      </c>
      <c r="M1643" s="9" t="str" cm="1">
        <f t="array" ref="M1643">_xlfn.LET(_xlpm.Major,I1643,_xlpm.CleanMajor,TRIM(SUBSTITUTE(SUBSTITUTE(SUBSTITUTE(SUBSTITUTE(SUBSTITUTE(SUBSTITUTE(_xlpm.Major,"Indstrl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644" spans="1:13" hidden="1" x14ac:dyDescent="0.75">
      <c r="A1644" s="31">
        <v>82182340</v>
      </c>
      <c r="B1644" s="27" t="s">
        <v>3351</v>
      </c>
      <c r="C1644" s="27" t="s">
        <v>1615</v>
      </c>
      <c r="D1644" s="27" t="s">
        <v>3352</v>
      </c>
      <c r="E1644" s="27" t="s">
        <v>14</v>
      </c>
      <c r="F1644" s="32">
        <v>46099.701388888891</v>
      </c>
      <c r="G1644" s="32">
        <v>46100.660416666666</v>
      </c>
      <c r="H1644" s="27">
        <v>797646</v>
      </c>
      <c r="I1644" s="27" t="s">
        <v>2024</v>
      </c>
      <c r="J1644" s="27" t="s">
        <v>40</v>
      </c>
      <c r="K1644" s="27">
        <v>0</v>
      </c>
      <c r="L1644" s="27" t="s">
        <v>3533</v>
      </c>
      <c r="M1644" s="9" t="str" cm="1">
        <f t="array" ref="M1644">_xlfn.LET(_xlpm.Major,I1644,_xlpm.CleanMajor,TRIM(SUBSTITUTE(SUBSTITUTE(SUBSTITUTE(SUBSTITUTE(SUBSTITUTE(SUBSTITUTE(_xlpm.Major,"Indstrl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45" spans="1:13" x14ac:dyDescent="0.75">
      <c r="A1645" s="33">
        <v>82182812</v>
      </c>
      <c r="B1645" s="34" t="s">
        <v>986</v>
      </c>
      <c r="C1645" s="34" t="s">
        <v>1113</v>
      </c>
      <c r="D1645" s="34" t="s">
        <v>3353</v>
      </c>
      <c r="E1645" s="34" t="s">
        <v>14</v>
      </c>
      <c r="F1645" s="35">
        <v>46099.731249999997</v>
      </c>
      <c r="G1645" s="35"/>
      <c r="H1645" s="34">
        <v>761062</v>
      </c>
      <c r="I1645" s="34" t="s">
        <v>2033</v>
      </c>
      <c r="J1645" s="34" t="s">
        <v>32</v>
      </c>
      <c r="K1645" s="34">
        <v>0</v>
      </c>
      <c r="L1645" s="34" t="s">
        <v>3533</v>
      </c>
      <c r="M1645" s="9" t="str" cm="1">
        <f t="array" ref="M1645">_xlfn.LET(_xlpm.Major,I1645,_xlpm.CleanMajor,TRIM(SUBSTITUTE(SUBSTITUTE(SUBSTITUTE(SUBSTITUTE(SUBSTITUTE(SUBSTITUTE(_xlpm.Major,"Indstrl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46" spans="1:13" x14ac:dyDescent="0.75">
      <c r="A1646" s="31">
        <v>82182855</v>
      </c>
      <c r="B1646" s="27" t="s">
        <v>1883</v>
      </c>
      <c r="C1646" s="27" t="s">
        <v>1148</v>
      </c>
      <c r="D1646" s="27" t="s">
        <v>3354</v>
      </c>
      <c r="E1646" s="27" t="s">
        <v>14</v>
      </c>
      <c r="F1646" s="32">
        <v>46099.736805555556</v>
      </c>
      <c r="G1646" s="32"/>
      <c r="H1646" s="27">
        <v>754465</v>
      </c>
      <c r="I1646" s="27" t="s">
        <v>3208</v>
      </c>
      <c r="J1646" s="27" t="s">
        <v>40</v>
      </c>
      <c r="K1646" s="27">
        <v>0</v>
      </c>
      <c r="L1646" s="27" t="s">
        <v>3533</v>
      </c>
      <c r="M1646" s="9" t="str" cm="1">
        <f t="array" ref="M1646">_xlfn.LET(_xlpm.Major,I1646,_xlpm.CleanMajor,TRIM(SUBSTITUTE(SUBSTITUTE(SUBSTITUTE(SUBSTITUTE(SUBSTITUTE(SUBSTITUTE(_xlpm.Major,"Indstrl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647" spans="1:13" hidden="1" x14ac:dyDescent="0.75">
      <c r="A1647" s="33">
        <v>82183104</v>
      </c>
      <c r="B1647" s="34" t="s">
        <v>1434</v>
      </c>
      <c r="C1647" s="34" t="s">
        <v>3355</v>
      </c>
      <c r="D1647" s="34" t="s">
        <v>3356</v>
      </c>
      <c r="E1647" s="34" t="s">
        <v>14</v>
      </c>
      <c r="F1647" s="35">
        <v>46099.756249999999</v>
      </c>
      <c r="G1647" s="35">
        <v>46100.674305555556</v>
      </c>
      <c r="H1647" s="34">
        <v>808006</v>
      </c>
      <c r="I1647" s="34" t="s">
        <v>2004</v>
      </c>
      <c r="J1647" s="34" t="s">
        <v>40</v>
      </c>
      <c r="K1647" s="34">
        <v>0</v>
      </c>
      <c r="L1647" s="34" t="s">
        <v>3533</v>
      </c>
      <c r="M1647" s="9" t="str" cm="1">
        <f t="array" ref="M1647">_xlfn.LET(_xlpm.Major,I1647,_xlpm.CleanMajor,TRIM(SUBSTITUTE(SUBSTITUTE(SUBSTITUTE(SUBSTITUTE(SUBSTITUTE(SUBSTITUTE(_xlpm.Major,"Indstrl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648" spans="1:13" hidden="1" x14ac:dyDescent="0.75">
      <c r="A1648" s="31">
        <v>82183424</v>
      </c>
      <c r="B1648" s="27" t="s">
        <v>234</v>
      </c>
      <c r="C1648" s="27" t="s">
        <v>3357</v>
      </c>
      <c r="D1648" s="27" t="s">
        <v>3358</v>
      </c>
      <c r="E1648" s="27" t="s">
        <v>14</v>
      </c>
      <c r="F1648" s="32">
        <v>46099.788888888892</v>
      </c>
      <c r="G1648" s="32">
        <v>46100.647222222222</v>
      </c>
      <c r="H1648" s="27">
        <v>812116</v>
      </c>
      <c r="I1648" s="27" t="s">
        <v>2024</v>
      </c>
      <c r="J1648" s="27" t="s">
        <v>40</v>
      </c>
      <c r="K1648" s="27">
        <v>0</v>
      </c>
      <c r="L1648" s="27" t="s">
        <v>3533</v>
      </c>
      <c r="M1648" s="9" t="str" cm="1">
        <f t="array" ref="M1648">_xlfn.LET(_xlpm.Major,I1648,_xlpm.CleanMajor,TRIM(SUBSTITUTE(SUBSTITUTE(SUBSTITUTE(SUBSTITUTE(SUBSTITUTE(SUBSTITUTE(_xlpm.Major,"Indstrl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49" spans="1:13" hidden="1" x14ac:dyDescent="0.75">
      <c r="A1649" s="33">
        <v>82183576</v>
      </c>
      <c r="B1649" s="34" t="s">
        <v>3359</v>
      </c>
      <c r="C1649" s="34" t="s">
        <v>2121</v>
      </c>
      <c r="D1649" s="34" t="s">
        <v>3360</v>
      </c>
      <c r="E1649" s="34" t="s">
        <v>14</v>
      </c>
      <c r="F1649" s="35">
        <v>46099.803472222222</v>
      </c>
      <c r="G1649" s="35">
        <v>46100.643055555556</v>
      </c>
      <c r="H1649" s="34">
        <v>796501</v>
      </c>
      <c r="I1649" s="34" t="s">
        <v>2024</v>
      </c>
      <c r="J1649" s="34" t="s">
        <v>40</v>
      </c>
      <c r="K1649" s="34">
        <v>0</v>
      </c>
      <c r="L1649" s="34" t="s">
        <v>3533</v>
      </c>
      <c r="M1649" s="9" t="str" cm="1">
        <f t="array" ref="M1649">_xlfn.LET(_xlpm.Major,I1649,_xlpm.CleanMajor,TRIM(SUBSTITUTE(SUBSTITUTE(SUBSTITUTE(SUBSTITUTE(SUBSTITUTE(SUBSTITUTE(_xlpm.Major,"Indstrl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50" spans="1:13" hidden="1" x14ac:dyDescent="0.75">
      <c r="A1650" s="31">
        <v>82183911</v>
      </c>
      <c r="B1650" s="27" t="s">
        <v>127</v>
      </c>
      <c r="C1650" s="27" t="s">
        <v>3361</v>
      </c>
      <c r="D1650" s="27" t="s">
        <v>3362</v>
      </c>
      <c r="E1650" s="27" t="s">
        <v>14</v>
      </c>
      <c r="F1650" s="32">
        <v>46099.84375</v>
      </c>
      <c r="G1650" s="32">
        <v>46100.643055555556</v>
      </c>
      <c r="H1650" s="27">
        <v>796464</v>
      </c>
      <c r="I1650" s="27" t="s">
        <v>2024</v>
      </c>
      <c r="J1650" s="27" t="s">
        <v>40</v>
      </c>
      <c r="K1650" s="27">
        <v>0</v>
      </c>
      <c r="L1650" s="27" t="s">
        <v>3533</v>
      </c>
      <c r="M1650" s="9" t="str" cm="1">
        <f t="array" ref="M1650">_xlfn.LET(_xlpm.Major,I1650,_xlpm.CleanMajor,TRIM(SUBSTITUTE(SUBSTITUTE(SUBSTITUTE(SUBSTITUTE(SUBSTITUTE(SUBSTITUTE(_xlpm.Major,"Indstrl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51" spans="1:13" hidden="1" x14ac:dyDescent="0.75">
      <c r="A1651" s="33">
        <v>82184016</v>
      </c>
      <c r="B1651" s="34" t="s">
        <v>3363</v>
      </c>
      <c r="C1651" s="34" t="s">
        <v>1555</v>
      </c>
      <c r="D1651" s="34" t="s">
        <v>3364</v>
      </c>
      <c r="E1651" s="34" t="s">
        <v>14</v>
      </c>
      <c r="F1651" s="35">
        <v>46099.85833333333</v>
      </c>
      <c r="G1651" s="35">
        <v>46100.670138888891</v>
      </c>
      <c r="H1651" s="34">
        <v>758834</v>
      </c>
      <c r="I1651" s="34" t="s">
        <v>2004</v>
      </c>
      <c r="J1651" s="34" t="s">
        <v>32</v>
      </c>
      <c r="K1651" s="34">
        <v>0</v>
      </c>
      <c r="L1651" s="34" t="s">
        <v>3533</v>
      </c>
      <c r="M1651" s="9" t="str" cm="1">
        <f t="array" ref="M1651">_xlfn.LET(_xlpm.Major,I1651,_xlpm.CleanMajor,TRIM(SUBSTITUTE(SUBSTITUTE(SUBSTITUTE(SUBSTITUTE(SUBSTITUTE(SUBSTITUTE(_xlpm.Major,"Indstrl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652" spans="1:13" hidden="1" x14ac:dyDescent="0.75">
      <c r="A1652" s="31">
        <v>82184153</v>
      </c>
      <c r="B1652" s="27" t="s">
        <v>3365</v>
      </c>
      <c r="C1652" s="27" t="s">
        <v>3366</v>
      </c>
      <c r="D1652" s="27" t="s">
        <v>3367</v>
      </c>
      <c r="E1652" s="27" t="s">
        <v>14</v>
      </c>
      <c r="F1652" s="32">
        <v>46099.879861111112</v>
      </c>
      <c r="G1652" s="32">
        <v>46100.645138888889</v>
      </c>
      <c r="H1652" s="27">
        <v>652772</v>
      </c>
      <c r="I1652" s="27" t="s">
        <v>3368</v>
      </c>
      <c r="J1652" s="27" t="s">
        <v>16</v>
      </c>
      <c r="K1652" s="27">
        <v>0</v>
      </c>
      <c r="L1652" s="27" t="s">
        <v>3533</v>
      </c>
      <c r="M1652" s="9" t="str" cm="1">
        <f t="array" ref="M1652">_xlfn.LET(_xlpm.Major,I1652,_xlpm.CleanMajor,TRIM(SUBSTITUTE(SUBSTITUTE(SUBSTITUTE(SUBSTITUTE(SUBSTITUTE(SUBSTITUTE(_xlpm.Major,"Indstrl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Performing Arts</v>
      </c>
    </row>
    <row r="1653" spans="1:13" hidden="1" x14ac:dyDescent="0.75">
      <c r="A1653" s="33">
        <v>82184242</v>
      </c>
      <c r="B1653" s="34" t="s">
        <v>245</v>
      </c>
      <c r="C1653" s="34" t="s">
        <v>3369</v>
      </c>
      <c r="D1653" s="34" t="s">
        <v>3370</v>
      </c>
      <c r="E1653" s="34" t="s">
        <v>14</v>
      </c>
      <c r="F1653" s="35">
        <v>46099.898611111108</v>
      </c>
      <c r="G1653" s="35">
        <v>46100.650694444441</v>
      </c>
      <c r="H1653" s="34">
        <v>761284</v>
      </c>
      <c r="I1653" s="34" t="s">
        <v>2024</v>
      </c>
      <c r="J1653" s="34" t="s">
        <v>40</v>
      </c>
      <c r="K1653" s="34">
        <v>0</v>
      </c>
      <c r="L1653" s="34" t="s">
        <v>3533</v>
      </c>
      <c r="M1653" s="9" t="str" cm="1">
        <f t="array" ref="M1653">_xlfn.LET(_xlpm.Major,I1653,_xlpm.CleanMajor,TRIM(SUBSTITUTE(SUBSTITUTE(SUBSTITUTE(SUBSTITUTE(SUBSTITUTE(SUBSTITUTE(_xlpm.Major,"Indstrl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54" spans="1:13" hidden="1" x14ac:dyDescent="0.75">
      <c r="A1654" s="31">
        <v>82184272</v>
      </c>
      <c r="B1654" s="27" t="s">
        <v>3371</v>
      </c>
      <c r="C1654" s="27" t="s">
        <v>1564</v>
      </c>
      <c r="D1654" s="27" t="s">
        <v>3372</v>
      </c>
      <c r="E1654" s="27" t="s">
        <v>14</v>
      </c>
      <c r="F1654" s="32">
        <v>46099.904861111114</v>
      </c>
      <c r="G1654" s="32">
        <v>46100.65902777778</v>
      </c>
      <c r="H1654" s="27">
        <v>695398</v>
      </c>
      <c r="I1654" s="27" t="s">
        <v>2024</v>
      </c>
      <c r="J1654" s="27" t="s">
        <v>40</v>
      </c>
      <c r="K1654" s="27">
        <v>0</v>
      </c>
      <c r="L1654" s="27" t="s">
        <v>3533</v>
      </c>
      <c r="M1654" s="9" t="str" cm="1">
        <f t="array" ref="M1654">_xlfn.LET(_xlpm.Major,I1654,_xlpm.CleanMajor,TRIM(SUBSTITUTE(SUBSTITUTE(SUBSTITUTE(SUBSTITUTE(SUBSTITUTE(SUBSTITUTE(_xlpm.Major,"Indstrl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55" spans="1:13" hidden="1" x14ac:dyDescent="0.75">
      <c r="A1655" s="33">
        <v>82184424</v>
      </c>
      <c r="B1655" s="34" t="s">
        <v>3373</v>
      </c>
      <c r="C1655" s="34" t="s">
        <v>3374</v>
      </c>
      <c r="D1655" s="34" t="s">
        <v>3375</v>
      </c>
      <c r="E1655" s="34" t="s">
        <v>14</v>
      </c>
      <c r="F1655" s="35">
        <v>46099.940972222219</v>
      </c>
      <c r="G1655" s="35">
        <v>46100.652777777781</v>
      </c>
      <c r="H1655" s="34">
        <v>784182</v>
      </c>
      <c r="I1655" s="34" t="s">
        <v>2033</v>
      </c>
      <c r="J1655" s="34" t="s">
        <v>50</v>
      </c>
      <c r="K1655" s="34">
        <v>0</v>
      </c>
      <c r="L1655" s="34" t="s">
        <v>3533</v>
      </c>
      <c r="M1655" s="9" t="str" cm="1">
        <f t="array" ref="M1655">_xlfn.LET(_xlpm.Major,I1655,_xlpm.CleanMajor,TRIM(SUBSTITUTE(SUBSTITUTE(SUBSTITUTE(SUBSTITUTE(SUBSTITUTE(SUBSTITUTE(_xlpm.Major,"Indstrl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56" spans="1:13" hidden="1" x14ac:dyDescent="0.75">
      <c r="A1656" s="31">
        <v>82184435</v>
      </c>
      <c r="B1656" s="27" t="s">
        <v>3129</v>
      </c>
      <c r="C1656" s="27" t="s">
        <v>3044</v>
      </c>
      <c r="D1656" s="27" t="s">
        <v>3376</v>
      </c>
      <c r="E1656" s="27" t="s">
        <v>14</v>
      </c>
      <c r="F1656" s="32">
        <v>46099.946527777778</v>
      </c>
      <c r="G1656" s="32">
        <v>46100.675694444442</v>
      </c>
      <c r="H1656" s="27">
        <v>777681</v>
      </c>
      <c r="I1656" s="27" t="s">
        <v>1854</v>
      </c>
      <c r="J1656" s="27" t="s">
        <v>40</v>
      </c>
      <c r="K1656" s="27">
        <v>0</v>
      </c>
      <c r="L1656" s="27" t="s">
        <v>3533</v>
      </c>
      <c r="M1656" s="9" t="str" cm="1">
        <f t="array" ref="M1656">_xlfn.LET(_xlpm.Major,I1656,_xlpm.CleanMajor,TRIM(SUBSTITUTE(SUBSTITUTE(SUBSTITUTE(SUBSTITUTE(SUBSTITUTE(SUBSTITUTE(_xlpm.Major,"Indstrl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57" spans="1:13" hidden="1" x14ac:dyDescent="0.75">
      <c r="A1657" s="33">
        <v>82184505</v>
      </c>
      <c r="B1657" s="34" t="s">
        <v>590</v>
      </c>
      <c r="C1657" s="34" t="s">
        <v>3377</v>
      </c>
      <c r="D1657" s="34" t="s">
        <v>3378</v>
      </c>
      <c r="E1657" s="34" t="s">
        <v>14</v>
      </c>
      <c r="F1657" s="35">
        <v>46099.964583333334</v>
      </c>
      <c r="G1657" s="35">
        <v>46100.643055555556</v>
      </c>
      <c r="H1657" s="34">
        <v>776240</v>
      </c>
      <c r="I1657" s="34" t="s">
        <v>2024</v>
      </c>
      <c r="J1657" s="34" t="s">
        <v>16</v>
      </c>
      <c r="K1657" s="34">
        <v>0</v>
      </c>
      <c r="L1657" s="34" t="s">
        <v>3533</v>
      </c>
      <c r="M1657" s="9" t="str" cm="1">
        <f t="array" ref="M1657">_xlfn.LET(_xlpm.Major,I1657,_xlpm.CleanMajor,TRIM(SUBSTITUTE(SUBSTITUTE(SUBSTITUTE(SUBSTITUTE(SUBSTITUTE(SUBSTITUTE(_xlpm.Major,"Indstrl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58" spans="1:13" hidden="1" x14ac:dyDescent="0.75">
      <c r="A1658" s="31">
        <v>82184540</v>
      </c>
      <c r="B1658" s="27" t="s">
        <v>3379</v>
      </c>
      <c r="C1658" s="27" t="s">
        <v>970</v>
      </c>
      <c r="D1658" s="27" t="s">
        <v>3380</v>
      </c>
      <c r="E1658" s="27" t="s">
        <v>14</v>
      </c>
      <c r="F1658" s="32">
        <v>46099.981249999997</v>
      </c>
      <c r="G1658" s="32">
        <v>46100.654166666667</v>
      </c>
      <c r="H1658" s="27">
        <v>773652</v>
      </c>
      <c r="I1658" s="27" t="s">
        <v>2960</v>
      </c>
      <c r="J1658" s="27" t="s">
        <v>20</v>
      </c>
      <c r="K1658" s="27">
        <v>0</v>
      </c>
      <c r="L1658" s="27" t="s">
        <v>3533</v>
      </c>
      <c r="M1658" s="9" t="str" cm="1">
        <f t="array" ref="M1658">_xlfn.LET(_xlpm.Major,I1658,_xlpm.CleanMajor,TRIM(SUBSTITUTE(SUBSTITUTE(SUBSTITUTE(SUBSTITUTE(SUBSTITUTE(SUBSTITUTE(_xlpm.Major,"Indstrl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59" spans="1:13" hidden="1" x14ac:dyDescent="0.75">
      <c r="A1659" s="33">
        <v>82186128</v>
      </c>
      <c r="B1659" s="34" t="s">
        <v>3381</v>
      </c>
      <c r="C1659" s="34" t="s">
        <v>605</v>
      </c>
      <c r="D1659" s="34" t="s">
        <v>3382</v>
      </c>
      <c r="E1659" s="34" t="s">
        <v>14</v>
      </c>
      <c r="F1659" s="35">
        <v>46100.290277777778</v>
      </c>
      <c r="G1659" s="35">
        <v>46100.652777777781</v>
      </c>
      <c r="H1659" s="34">
        <v>782496</v>
      </c>
      <c r="I1659" s="34" t="s">
        <v>1854</v>
      </c>
      <c r="J1659" s="34" t="s">
        <v>40</v>
      </c>
      <c r="K1659" s="34">
        <v>0</v>
      </c>
      <c r="L1659" s="34" t="s">
        <v>3533</v>
      </c>
      <c r="M1659" s="9" t="str" cm="1">
        <f t="array" ref="M1659">_xlfn.LET(_xlpm.Major,I1659,_xlpm.CleanMajor,TRIM(SUBSTITUTE(SUBSTITUTE(SUBSTITUTE(SUBSTITUTE(SUBSTITUTE(SUBSTITUTE(_xlpm.Major,"Indstrl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60" spans="1:13" x14ac:dyDescent="0.75">
      <c r="A1660" s="31">
        <v>82186705</v>
      </c>
      <c r="B1660" s="27" t="s">
        <v>3383</v>
      </c>
      <c r="C1660" s="27" t="s">
        <v>3020</v>
      </c>
      <c r="D1660" s="27" t="s">
        <v>3384</v>
      </c>
      <c r="E1660" s="27" t="s">
        <v>14</v>
      </c>
      <c r="F1660" s="32">
        <v>46100.301388888889</v>
      </c>
      <c r="G1660" s="32"/>
      <c r="H1660" s="27">
        <v>804053</v>
      </c>
      <c r="I1660" s="27" t="s">
        <v>2004</v>
      </c>
      <c r="J1660" s="27" t="s">
        <v>32</v>
      </c>
      <c r="K1660" s="27">
        <v>0</v>
      </c>
      <c r="L1660" s="27" t="s">
        <v>3533</v>
      </c>
      <c r="M1660" s="9" t="str" cm="1">
        <f t="array" ref="M1660">_xlfn.LET(_xlpm.Major,I1660,_xlpm.CleanMajor,TRIM(SUBSTITUTE(SUBSTITUTE(SUBSTITUTE(SUBSTITUTE(SUBSTITUTE(SUBSTITUTE(_xlpm.Major,"Indstrl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661" spans="1:13" hidden="1" x14ac:dyDescent="0.75">
      <c r="A1661" s="33">
        <v>82188740</v>
      </c>
      <c r="B1661" s="34" t="s">
        <v>3385</v>
      </c>
      <c r="C1661" s="34" t="s">
        <v>3386</v>
      </c>
      <c r="D1661" s="34" t="s">
        <v>3387</v>
      </c>
      <c r="E1661" s="34" t="s">
        <v>14</v>
      </c>
      <c r="F1661" s="35">
        <v>46100.359722222223</v>
      </c>
      <c r="G1661" s="35">
        <v>46100.662499999999</v>
      </c>
      <c r="H1661" s="34">
        <v>712323</v>
      </c>
      <c r="I1661" s="34" t="s">
        <v>2024</v>
      </c>
      <c r="J1661" s="34" t="s">
        <v>40</v>
      </c>
      <c r="K1661" s="34">
        <v>0</v>
      </c>
      <c r="L1661" s="34" t="s">
        <v>3533</v>
      </c>
      <c r="M1661" s="9" t="str" cm="1">
        <f t="array" ref="M1661">_xlfn.LET(_xlpm.Major,I1661,_xlpm.CleanMajor,TRIM(SUBSTITUTE(SUBSTITUTE(SUBSTITUTE(SUBSTITUTE(SUBSTITUTE(SUBSTITUTE(_xlpm.Major,"Indstrl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62" spans="1:13" hidden="1" x14ac:dyDescent="0.75">
      <c r="A1662" s="31">
        <v>82188791</v>
      </c>
      <c r="B1662" s="27" t="s">
        <v>3388</v>
      </c>
      <c r="C1662" s="27" t="s">
        <v>3389</v>
      </c>
      <c r="D1662" s="27" t="s">
        <v>3390</v>
      </c>
      <c r="E1662" s="27" t="s">
        <v>14</v>
      </c>
      <c r="F1662" s="32">
        <v>46100.361111111109</v>
      </c>
      <c r="G1662" s="32">
        <v>46100.642361111109</v>
      </c>
      <c r="H1662" s="27">
        <v>804724</v>
      </c>
      <c r="I1662" s="27" t="s">
        <v>2024</v>
      </c>
      <c r="J1662" s="27" t="s">
        <v>40</v>
      </c>
      <c r="K1662" s="27">
        <v>0</v>
      </c>
      <c r="L1662" s="27" t="s">
        <v>3533</v>
      </c>
      <c r="M1662" s="9" t="str" cm="1">
        <f t="array" ref="M1662">_xlfn.LET(_xlpm.Major,I1662,_xlpm.CleanMajor,TRIM(SUBSTITUTE(SUBSTITUTE(SUBSTITUTE(SUBSTITUTE(SUBSTITUTE(SUBSTITUTE(_xlpm.Major,"Indstrl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63" spans="1:13" x14ac:dyDescent="0.75">
      <c r="A1663" s="33">
        <v>82191115</v>
      </c>
      <c r="B1663" s="34" t="s">
        <v>107</v>
      </c>
      <c r="C1663" s="34" t="s">
        <v>3391</v>
      </c>
      <c r="D1663" s="34" t="s">
        <v>3392</v>
      </c>
      <c r="E1663" s="34" t="s">
        <v>14</v>
      </c>
      <c r="F1663" s="35">
        <v>46100.404861111114</v>
      </c>
      <c r="G1663" s="35"/>
      <c r="H1663" s="34">
        <v>810813</v>
      </c>
      <c r="I1663" s="34" t="s">
        <v>2024</v>
      </c>
      <c r="J1663" s="34" t="s">
        <v>40</v>
      </c>
      <c r="K1663" s="34">
        <v>0</v>
      </c>
      <c r="L1663" s="34" t="s">
        <v>3533</v>
      </c>
      <c r="M1663" s="9" t="str" cm="1">
        <f t="array" ref="M1663">_xlfn.LET(_xlpm.Major,I1663,_xlpm.CleanMajor,TRIM(SUBSTITUTE(SUBSTITUTE(SUBSTITUTE(SUBSTITUTE(SUBSTITUTE(SUBSTITUTE(_xlpm.Major,"Indstrl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64" spans="1:13" hidden="1" x14ac:dyDescent="0.75">
      <c r="A1664" s="31">
        <v>82191781</v>
      </c>
      <c r="B1664" s="27" t="s">
        <v>3381</v>
      </c>
      <c r="C1664" s="27" t="s">
        <v>1028</v>
      </c>
      <c r="D1664" s="27" t="s">
        <v>3393</v>
      </c>
      <c r="E1664" s="27" t="s">
        <v>14</v>
      </c>
      <c r="F1664" s="32">
        <v>46100.411805555559</v>
      </c>
      <c r="G1664" s="32">
        <v>46100.665277777778</v>
      </c>
      <c r="H1664" s="27">
        <v>785297</v>
      </c>
      <c r="I1664" s="27" t="s">
        <v>2024</v>
      </c>
      <c r="J1664" s="27" t="s">
        <v>40</v>
      </c>
      <c r="K1664" s="27">
        <v>0</v>
      </c>
      <c r="L1664" s="27" t="s">
        <v>3533</v>
      </c>
      <c r="M1664" s="9" t="str" cm="1">
        <f t="array" ref="M1664">_xlfn.LET(_xlpm.Major,I1664,_xlpm.CleanMajor,TRIM(SUBSTITUTE(SUBSTITUTE(SUBSTITUTE(SUBSTITUTE(SUBSTITUTE(SUBSTITUTE(_xlpm.Major,"Indstrl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65" spans="1:13" hidden="1" x14ac:dyDescent="0.75">
      <c r="A1665" s="33">
        <v>82193022</v>
      </c>
      <c r="B1665" s="34" t="s">
        <v>689</v>
      </c>
      <c r="C1665" s="34" t="s">
        <v>3394</v>
      </c>
      <c r="D1665" s="34" t="s">
        <v>3395</v>
      </c>
      <c r="E1665" s="34" t="s">
        <v>14</v>
      </c>
      <c r="F1665" s="35">
        <v>46100.429166666669</v>
      </c>
      <c r="G1665" s="35">
        <v>46100.679861111108</v>
      </c>
      <c r="H1665" s="34">
        <v>809016</v>
      </c>
      <c r="I1665" s="34" t="s">
        <v>1854</v>
      </c>
      <c r="J1665" s="34" t="s">
        <v>40</v>
      </c>
      <c r="K1665" s="34">
        <v>0</v>
      </c>
      <c r="L1665" s="34" t="s">
        <v>3533</v>
      </c>
      <c r="M1665" s="9" t="str" cm="1">
        <f t="array" ref="M1665">_xlfn.LET(_xlpm.Major,I1665,_xlpm.CleanMajor,TRIM(SUBSTITUTE(SUBSTITUTE(SUBSTITUTE(SUBSTITUTE(SUBSTITUTE(SUBSTITUTE(_xlpm.Major,"Indstrl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66" spans="1:13" hidden="1" x14ac:dyDescent="0.75">
      <c r="A1666" s="31">
        <v>82193764</v>
      </c>
      <c r="B1666" s="27" t="s">
        <v>3373</v>
      </c>
      <c r="C1666" s="27" t="s">
        <v>3396</v>
      </c>
      <c r="D1666" s="27" t="s">
        <v>3397</v>
      </c>
      <c r="E1666" s="27" t="s">
        <v>14</v>
      </c>
      <c r="F1666" s="32">
        <v>46100.438194444447</v>
      </c>
      <c r="G1666" s="32">
        <v>46100.646527777775</v>
      </c>
      <c r="H1666" s="27">
        <v>780948</v>
      </c>
      <c r="I1666" s="27" t="s">
        <v>3208</v>
      </c>
      <c r="J1666" s="27" t="s">
        <v>40</v>
      </c>
      <c r="K1666" s="27">
        <v>0</v>
      </c>
      <c r="L1666" s="27" t="s">
        <v>3533</v>
      </c>
      <c r="M1666" s="9" t="str" cm="1">
        <f t="array" ref="M1666">_xlfn.LET(_xlpm.Major,I1666,_xlpm.CleanMajor,TRIM(SUBSTITUTE(SUBSTITUTE(SUBSTITUTE(SUBSTITUTE(SUBSTITUTE(SUBSTITUTE(_xlpm.Major,"Indstrl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667" spans="1:13" hidden="1" x14ac:dyDescent="0.75">
      <c r="A1667" s="33">
        <v>82193797</v>
      </c>
      <c r="B1667" s="34" t="s">
        <v>734</v>
      </c>
      <c r="C1667" s="34" t="s">
        <v>2380</v>
      </c>
      <c r="D1667" s="34" t="s">
        <v>3398</v>
      </c>
      <c r="E1667" s="34" t="s">
        <v>14</v>
      </c>
      <c r="F1667" s="35">
        <v>46100.438888888886</v>
      </c>
      <c r="G1667" s="35">
        <v>46100.719444444447</v>
      </c>
      <c r="H1667" s="34">
        <v>796053</v>
      </c>
      <c r="I1667" s="34" t="s">
        <v>2024</v>
      </c>
      <c r="J1667" s="34" t="s">
        <v>40</v>
      </c>
      <c r="K1667" s="34">
        <v>0</v>
      </c>
      <c r="L1667" s="34" t="s">
        <v>3533</v>
      </c>
      <c r="M1667" s="9" t="str" cm="1">
        <f t="array" ref="M1667">_xlfn.LET(_xlpm.Major,I1667,_xlpm.CleanMajor,TRIM(SUBSTITUTE(SUBSTITUTE(SUBSTITUTE(SUBSTITUTE(SUBSTITUTE(SUBSTITUTE(_xlpm.Major,"Indstrl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68" spans="1:13" x14ac:dyDescent="0.75">
      <c r="A1668" s="31">
        <v>82194315</v>
      </c>
      <c r="B1668" s="27" t="s">
        <v>253</v>
      </c>
      <c r="C1668" s="27" t="s">
        <v>935</v>
      </c>
      <c r="D1668" s="27" t="s">
        <v>3399</v>
      </c>
      <c r="E1668" s="27" t="s">
        <v>14</v>
      </c>
      <c r="F1668" s="32">
        <v>46100.445138888892</v>
      </c>
      <c r="G1668" s="32"/>
      <c r="H1668" s="27">
        <v>648233</v>
      </c>
      <c r="I1668" s="27" t="s">
        <v>2024</v>
      </c>
      <c r="J1668" s="27" t="s">
        <v>40</v>
      </c>
      <c r="K1668" s="27">
        <v>0</v>
      </c>
      <c r="L1668" s="27" t="s">
        <v>3533</v>
      </c>
      <c r="M1668" s="9" t="str" cm="1">
        <f t="array" ref="M1668">_xlfn.LET(_xlpm.Major,I1668,_xlpm.CleanMajor,TRIM(SUBSTITUTE(SUBSTITUTE(SUBSTITUTE(SUBSTITUTE(SUBSTITUTE(SUBSTITUTE(_xlpm.Major,"Indstrl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69" spans="1:13" hidden="1" x14ac:dyDescent="0.75">
      <c r="A1669" s="33">
        <v>82195356</v>
      </c>
      <c r="B1669" s="34" t="s">
        <v>253</v>
      </c>
      <c r="C1669" s="34" t="s">
        <v>735</v>
      </c>
      <c r="D1669" s="34" t="s">
        <v>3400</v>
      </c>
      <c r="E1669" s="34" t="s">
        <v>14</v>
      </c>
      <c r="F1669" s="35">
        <v>46100.461111111108</v>
      </c>
      <c r="G1669" s="35">
        <v>46100.7</v>
      </c>
      <c r="H1669" s="34">
        <v>723001</v>
      </c>
      <c r="I1669" s="34" t="s">
        <v>2024</v>
      </c>
      <c r="J1669" s="34" t="s">
        <v>40</v>
      </c>
      <c r="K1669" s="34">
        <v>0</v>
      </c>
      <c r="L1669" s="34" t="s">
        <v>3533</v>
      </c>
      <c r="M1669" s="9" t="str" cm="1">
        <f t="array" ref="M1669">_xlfn.LET(_xlpm.Major,I1669,_xlpm.CleanMajor,TRIM(SUBSTITUTE(SUBSTITUTE(SUBSTITUTE(SUBSTITUTE(SUBSTITUTE(SUBSTITUTE(_xlpm.Major,"Indstrl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70" spans="1:13" x14ac:dyDescent="0.75">
      <c r="A1670" s="31">
        <v>82196394</v>
      </c>
      <c r="B1670" s="27" t="s">
        <v>593</v>
      </c>
      <c r="C1670" s="27" t="s">
        <v>3401</v>
      </c>
      <c r="D1670" s="27" t="s">
        <v>3402</v>
      </c>
      <c r="E1670" s="27" t="s">
        <v>14</v>
      </c>
      <c r="F1670" s="32">
        <v>46100.477777777778</v>
      </c>
      <c r="G1670" s="32"/>
      <c r="H1670" s="27">
        <v>781560</v>
      </c>
      <c r="I1670" s="27" t="s">
        <v>1854</v>
      </c>
      <c r="J1670" s="27" t="s">
        <v>40</v>
      </c>
      <c r="K1670" s="27">
        <v>0</v>
      </c>
      <c r="L1670" s="27" t="s">
        <v>3533</v>
      </c>
      <c r="M1670" s="9" t="str" cm="1">
        <f t="array" ref="M1670">_xlfn.LET(_xlpm.Major,I1670,_xlpm.CleanMajor,TRIM(SUBSTITUTE(SUBSTITUTE(SUBSTITUTE(SUBSTITUTE(SUBSTITUTE(SUBSTITUTE(_xlpm.Major,"Indstrl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71" spans="1:13" hidden="1" x14ac:dyDescent="0.75">
      <c r="A1671" s="33">
        <v>82196439</v>
      </c>
      <c r="B1671" s="34" t="s">
        <v>3403</v>
      </c>
      <c r="C1671" s="34" t="s">
        <v>3404</v>
      </c>
      <c r="D1671" s="34" t="s">
        <v>3405</v>
      </c>
      <c r="E1671" s="34" t="s">
        <v>14</v>
      </c>
      <c r="F1671" s="35">
        <v>46100.478472222225</v>
      </c>
      <c r="G1671" s="35">
        <v>46100.645138888889</v>
      </c>
      <c r="H1671" s="34">
        <v>694629</v>
      </c>
      <c r="I1671" s="34" t="s">
        <v>2580</v>
      </c>
      <c r="J1671" s="34" t="s">
        <v>16</v>
      </c>
      <c r="K1671" s="34">
        <v>0</v>
      </c>
      <c r="L1671" s="34" t="s">
        <v>3533</v>
      </c>
      <c r="M1671" s="9" t="str" cm="1">
        <f t="array" ref="M1671">_xlfn.LET(_xlpm.Major,I1671,_xlpm.CleanMajor,TRIM(SUBSTITUTE(SUBSTITUTE(SUBSTITUTE(SUBSTITUTE(SUBSTITUTE(SUBSTITUTE(_xlpm.Major,"Indstrl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Performing Arts</v>
      </c>
    </row>
    <row r="1672" spans="1:13" hidden="1" x14ac:dyDescent="0.75">
      <c r="A1672" s="31">
        <v>82196902</v>
      </c>
      <c r="B1672" s="27" t="s">
        <v>1018</v>
      </c>
      <c r="C1672" s="27" t="s">
        <v>75</v>
      </c>
      <c r="D1672" s="27" t="s">
        <v>3406</v>
      </c>
      <c r="E1672" s="27" t="s">
        <v>14</v>
      </c>
      <c r="F1672" s="32">
        <v>46100.481944444444</v>
      </c>
      <c r="G1672" s="32">
        <v>46100.646527777775</v>
      </c>
      <c r="H1672" s="27">
        <v>762150</v>
      </c>
      <c r="I1672" s="27" t="s">
        <v>2960</v>
      </c>
      <c r="J1672" s="27" t="s">
        <v>32</v>
      </c>
      <c r="K1672" s="27">
        <v>0</v>
      </c>
      <c r="L1672" s="27" t="s">
        <v>3533</v>
      </c>
      <c r="M1672" s="9" t="str" cm="1">
        <f t="array" ref="M1672">_xlfn.LET(_xlpm.Major,I1672,_xlpm.CleanMajor,TRIM(SUBSTITUTE(SUBSTITUTE(SUBSTITUTE(SUBSTITUTE(SUBSTITUTE(SUBSTITUTE(_xlpm.Major,"Indstrl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73" spans="1:13" hidden="1" x14ac:dyDescent="0.75">
      <c r="A1673" s="33">
        <v>82198093</v>
      </c>
      <c r="B1673" s="34" t="s">
        <v>3407</v>
      </c>
      <c r="C1673" s="34" t="s">
        <v>3408</v>
      </c>
      <c r="D1673" s="34" t="s">
        <v>3409</v>
      </c>
      <c r="E1673" s="34" t="s">
        <v>14</v>
      </c>
      <c r="F1673" s="35">
        <v>46100.497916666667</v>
      </c>
      <c r="G1673" s="35">
        <v>46100.681250000001</v>
      </c>
      <c r="H1673" s="34">
        <v>705083</v>
      </c>
      <c r="I1673" s="34" t="s">
        <v>652</v>
      </c>
      <c r="J1673" s="34" t="s">
        <v>322</v>
      </c>
      <c r="K1673" s="34">
        <v>0</v>
      </c>
      <c r="L1673" s="34" t="s">
        <v>3533</v>
      </c>
      <c r="M1673" s="9" t="str" cm="1">
        <f t="array" ref="M1673">_xlfn.LET(_xlpm.Major,I1673,_xlpm.CleanMajor,TRIM(SUBSTITUTE(SUBSTITUTE(SUBSTITUTE(SUBSTITUTE(SUBSTITUTE(SUBSTITUTE(_xlpm.Major,"Indstrl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674" spans="1:13" x14ac:dyDescent="0.75">
      <c r="A1674" s="31">
        <v>82198951</v>
      </c>
      <c r="B1674" s="27" t="s">
        <v>610</v>
      </c>
      <c r="C1674" s="27" t="s">
        <v>2927</v>
      </c>
      <c r="D1674" s="27" t="s">
        <v>3410</v>
      </c>
      <c r="E1674" s="27" t="s">
        <v>14</v>
      </c>
      <c r="F1674" s="32">
        <v>46100.513888888891</v>
      </c>
      <c r="G1674" s="32"/>
      <c r="H1674" s="27">
        <v>799406</v>
      </c>
      <c r="I1674" s="27" t="s">
        <v>1850</v>
      </c>
      <c r="J1674" s="27" t="s">
        <v>126</v>
      </c>
      <c r="K1674" s="27">
        <v>0</v>
      </c>
      <c r="L1674" s="27" t="s">
        <v>3533</v>
      </c>
      <c r="M1674" s="9" t="str" cm="1">
        <f t="array" ref="M1674">_xlfn.LET(_xlpm.Major,I1674,_xlpm.CleanMajor,TRIM(SUBSTITUTE(SUBSTITUTE(SUBSTITUTE(SUBSTITUTE(SUBSTITUTE(SUBSTITUTE(_xlpm.Major,"Indstrl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75" spans="1:13" hidden="1" x14ac:dyDescent="0.75">
      <c r="A1675" s="33">
        <v>82199562</v>
      </c>
      <c r="B1675" s="34" t="s">
        <v>342</v>
      </c>
      <c r="C1675" s="34" t="s">
        <v>82</v>
      </c>
      <c r="D1675" s="34" t="s">
        <v>3411</v>
      </c>
      <c r="E1675" s="34" t="s">
        <v>14</v>
      </c>
      <c r="F1675" s="35">
        <v>46100.531944444447</v>
      </c>
      <c r="G1675" s="35">
        <v>46100.675694444442</v>
      </c>
      <c r="H1675" s="34">
        <v>812105</v>
      </c>
      <c r="I1675" s="34" t="s">
        <v>2954</v>
      </c>
      <c r="J1675" s="34" t="s">
        <v>40</v>
      </c>
      <c r="K1675" s="34">
        <v>0</v>
      </c>
      <c r="L1675" s="34" t="s">
        <v>3533</v>
      </c>
      <c r="M1675" s="9" t="str" cm="1">
        <f t="array" ref="M1675">_xlfn.LET(_xlpm.Major,I1675,_xlpm.CleanMajor,TRIM(SUBSTITUTE(SUBSTITUTE(SUBSTITUTE(SUBSTITUTE(SUBSTITUTE(SUBSTITUTE(_xlpm.Major,"Indstrl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76" spans="1:13" hidden="1" x14ac:dyDescent="0.75">
      <c r="A1676" s="31">
        <v>82199939</v>
      </c>
      <c r="B1676" s="27" t="s">
        <v>3015</v>
      </c>
      <c r="C1676" s="27" t="s">
        <v>3412</v>
      </c>
      <c r="D1676" s="27" t="s">
        <v>3413</v>
      </c>
      <c r="E1676" s="27" t="s">
        <v>14</v>
      </c>
      <c r="F1676" s="32">
        <v>46100.539583333331</v>
      </c>
      <c r="G1676" s="32">
        <v>46100.646527777775</v>
      </c>
      <c r="H1676" s="27">
        <v>697473</v>
      </c>
      <c r="I1676" s="27" t="s">
        <v>2024</v>
      </c>
      <c r="J1676" s="27" t="s">
        <v>40</v>
      </c>
      <c r="K1676" s="27">
        <v>0</v>
      </c>
      <c r="L1676" s="27" t="s">
        <v>3533</v>
      </c>
      <c r="M1676" s="9" t="str" cm="1">
        <f t="array" ref="M1676">_xlfn.LET(_xlpm.Major,I1676,_xlpm.CleanMajor,TRIM(SUBSTITUTE(SUBSTITUTE(SUBSTITUTE(SUBSTITUTE(SUBSTITUTE(SUBSTITUTE(_xlpm.Major,"Indstrl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77" spans="1:13" x14ac:dyDescent="0.75">
      <c r="A1677" s="33">
        <v>82200073</v>
      </c>
      <c r="B1677" s="34" t="s">
        <v>3414</v>
      </c>
      <c r="C1677" s="34" t="s">
        <v>3415</v>
      </c>
      <c r="D1677" s="34" t="s">
        <v>3416</v>
      </c>
      <c r="E1677" s="34" t="s">
        <v>14</v>
      </c>
      <c r="F1677" s="35">
        <v>46100.542361111111</v>
      </c>
      <c r="G1677" s="35"/>
      <c r="H1677" s="34"/>
      <c r="I1677" s="34" t="s">
        <v>3417</v>
      </c>
      <c r="J1677" s="34"/>
      <c r="K1677" s="34">
        <v>0</v>
      </c>
      <c r="L1677" s="34" t="s">
        <v>3533</v>
      </c>
      <c r="M1677" s="9" t="str" cm="1">
        <f t="array" ref="M1677">_xlfn.LET(_xlpm.Major,I1677,_xlpm.CleanMajor,TRIM(SUBSTITUTE(SUBSTITUTE(SUBSTITUTE(SUBSTITUTE(SUBSTITUTE(SUBSTITUTE(_xlpm.Major,"Indstrl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78" spans="1:13" hidden="1" x14ac:dyDescent="0.75">
      <c r="A1678" s="31">
        <v>82200984</v>
      </c>
      <c r="B1678" s="27" t="s">
        <v>3418</v>
      </c>
      <c r="C1678" s="27" t="s">
        <v>3419</v>
      </c>
      <c r="D1678" s="27" t="s">
        <v>3420</v>
      </c>
      <c r="E1678" s="27" t="s">
        <v>14</v>
      </c>
      <c r="F1678" s="32">
        <v>46100.570833333331</v>
      </c>
      <c r="G1678" s="32">
        <v>46100.663194444445</v>
      </c>
      <c r="H1678" s="27">
        <v>767353</v>
      </c>
      <c r="I1678" s="27" t="s">
        <v>2960</v>
      </c>
      <c r="J1678" s="27" t="s">
        <v>32</v>
      </c>
      <c r="K1678" s="27">
        <v>0</v>
      </c>
      <c r="L1678" s="27" t="s">
        <v>3533</v>
      </c>
      <c r="M1678" s="9" t="str" cm="1">
        <f t="array" ref="M1678">_xlfn.LET(_xlpm.Major,I1678,_xlpm.CleanMajor,TRIM(SUBSTITUTE(SUBSTITUTE(SUBSTITUTE(SUBSTITUTE(SUBSTITUTE(SUBSTITUTE(_xlpm.Major,"Indstrl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79" spans="1:13" hidden="1" x14ac:dyDescent="0.75">
      <c r="A1679" s="33">
        <v>82201254</v>
      </c>
      <c r="B1679" s="34" t="s">
        <v>2435</v>
      </c>
      <c r="C1679" s="34" t="s">
        <v>3421</v>
      </c>
      <c r="D1679" s="34" t="s">
        <v>3422</v>
      </c>
      <c r="E1679" s="34" t="s">
        <v>14</v>
      </c>
      <c r="F1679" s="35">
        <v>46100.581944444442</v>
      </c>
      <c r="G1679" s="35">
        <v>46100.65</v>
      </c>
      <c r="H1679" s="34">
        <v>794057</v>
      </c>
      <c r="I1679" s="34" t="s">
        <v>2024</v>
      </c>
      <c r="J1679" s="34" t="s">
        <v>40</v>
      </c>
      <c r="K1679" s="34">
        <v>0</v>
      </c>
      <c r="L1679" s="34" t="s">
        <v>3533</v>
      </c>
      <c r="M1679" s="9" t="str" cm="1">
        <f t="array" ref="M1679">_xlfn.LET(_xlpm.Major,I1679,_xlpm.CleanMajor,TRIM(SUBSTITUTE(SUBSTITUTE(SUBSTITUTE(SUBSTITUTE(SUBSTITUTE(SUBSTITUTE(_xlpm.Major,"Indstrl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80" spans="1:13" hidden="1" x14ac:dyDescent="0.75">
      <c r="A1680" s="31">
        <v>82201528</v>
      </c>
      <c r="B1680" s="27" t="s">
        <v>41</v>
      </c>
      <c r="C1680" s="27" t="s">
        <v>1286</v>
      </c>
      <c r="D1680" s="27" t="s">
        <v>3423</v>
      </c>
      <c r="E1680" s="27" t="s">
        <v>14</v>
      </c>
      <c r="F1680" s="32">
        <v>46100.595138888886</v>
      </c>
      <c r="G1680" s="32">
        <v>46100.695833333331</v>
      </c>
      <c r="H1680" s="27">
        <v>784589</v>
      </c>
      <c r="I1680" s="27" t="s">
        <v>2960</v>
      </c>
      <c r="J1680" s="27" t="s">
        <v>20</v>
      </c>
      <c r="K1680" s="27">
        <v>0</v>
      </c>
      <c r="L1680" s="27" t="s">
        <v>3533</v>
      </c>
      <c r="M1680" s="9" t="str" cm="1">
        <f t="array" ref="M1680">_xlfn.LET(_xlpm.Major,I1680,_xlpm.CleanMajor,TRIM(SUBSTITUTE(SUBSTITUTE(SUBSTITUTE(SUBSTITUTE(SUBSTITUTE(SUBSTITUTE(_xlpm.Major,"Indstrl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81" spans="1:13" hidden="1" x14ac:dyDescent="0.75">
      <c r="A1681" s="33">
        <v>82201620</v>
      </c>
      <c r="B1681" s="34" t="s">
        <v>3424</v>
      </c>
      <c r="C1681" s="34" t="s">
        <v>3425</v>
      </c>
      <c r="D1681" s="34" t="s">
        <v>3426</v>
      </c>
      <c r="E1681" s="34" t="s">
        <v>14</v>
      </c>
      <c r="F1681" s="35">
        <v>46100.599305555559</v>
      </c>
      <c r="G1681" s="35">
        <v>46100.656944444447</v>
      </c>
      <c r="H1681" s="34">
        <v>756580</v>
      </c>
      <c r="I1681" s="34" t="s">
        <v>2960</v>
      </c>
      <c r="J1681" s="34" t="s">
        <v>32</v>
      </c>
      <c r="K1681" s="34">
        <v>0</v>
      </c>
      <c r="L1681" s="34" t="s">
        <v>3533</v>
      </c>
      <c r="M1681" s="9" t="str" cm="1">
        <f t="array" ref="M1681">_xlfn.LET(_xlpm.Major,I1681,_xlpm.CleanMajor,TRIM(SUBSTITUTE(SUBSTITUTE(SUBSTITUTE(SUBSTITUTE(SUBSTITUTE(SUBSTITUTE(_xlpm.Major,"Indstrl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82" spans="1:13" x14ac:dyDescent="0.75">
      <c r="A1682" s="31">
        <v>82201680</v>
      </c>
      <c r="B1682" s="27" t="s">
        <v>381</v>
      </c>
      <c r="C1682" s="27" t="s">
        <v>3427</v>
      </c>
      <c r="D1682" s="27" t="s">
        <v>3428</v>
      </c>
      <c r="E1682" s="27" t="s">
        <v>14</v>
      </c>
      <c r="F1682" s="32">
        <v>46100.602777777778</v>
      </c>
      <c r="G1682" s="32"/>
      <c r="H1682" s="27">
        <v>731863</v>
      </c>
      <c r="I1682" s="27" t="s">
        <v>2024</v>
      </c>
      <c r="J1682" s="27" t="s">
        <v>40</v>
      </c>
      <c r="K1682" s="27">
        <v>0</v>
      </c>
      <c r="L1682" s="27" t="s">
        <v>3533</v>
      </c>
      <c r="M1682" s="9" t="str" cm="1">
        <f t="array" ref="M1682">_xlfn.LET(_xlpm.Major,I1682,_xlpm.CleanMajor,TRIM(SUBSTITUTE(SUBSTITUTE(SUBSTITUTE(SUBSTITUTE(SUBSTITUTE(SUBSTITUTE(_xlpm.Major,"Indstrl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83" spans="1:13" hidden="1" x14ac:dyDescent="0.75">
      <c r="A1683" s="33">
        <v>82201831</v>
      </c>
      <c r="B1683" s="34" t="s">
        <v>2095</v>
      </c>
      <c r="C1683" s="34" t="s">
        <v>312</v>
      </c>
      <c r="D1683" s="34" t="s">
        <v>3429</v>
      </c>
      <c r="E1683" s="34" t="s">
        <v>14</v>
      </c>
      <c r="F1683" s="35">
        <v>46100.611111111109</v>
      </c>
      <c r="G1683" s="35">
        <v>46100.650694444441</v>
      </c>
      <c r="H1683" s="34">
        <v>762261</v>
      </c>
      <c r="I1683" s="34" t="s">
        <v>2960</v>
      </c>
      <c r="J1683" s="34" t="s">
        <v>32</v>
      </c>
      <c r="K1683" s="34">
        <v>0</v>
      </c>
      <c r="L1683" s="34" t="s">
        <v>3533</v>
      </c>
      <c r="M1683" s="9" t="str" cm="1">
        <f t="array" ref="M1683">_xlfn.LET(_xlpm.Major,I1683,_xlpm.CleanMajor,TRIM(SUBSTITUTE(SUBSTITUTE(SUBSTITUTE(SUBSTITUTE(SUBSTITUTE(SUBSTITUTE(_xlpm.Major,"Indstrl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84" spans="1:13" hidden="1" x14ac:dyDescent="0.75">
      <c r="A1684" s="31">
        <v>82201992</v>
      </c>
      <c r="B1684" s="27" t="s">
        <v>3430</v>
      </c>
      <c r="C1684" s="27" t="s">
        <v>3431</v>
      </c>
      <c r="D1684" s="27" t="s">
        <v>3432</v>
      </c>
      <c r="E1684" s="27" t="s">
        <v>14</v>
      </c>
      <c r="F1684" s="32">
        <v>46100.615972222222</v>
      </c>
      <c r="G1684" s="32">
        <v>46100.683333333334</v>
      </c>
      <c r="H1684" s="27">
        <v>665496</v>
      </c>
      <c r="I1684" s="27" t="s">
        <v>2004</v>
      </c>
      <c r="J1684" s="27" t="s">
        <v>40</v>
      </c>
      <c r="K1684" s="27">
        <v>0</v>
      </c>
      <c r="L1684" s="27" t="s">
        <v>3533</v>
      </c>
      <c r="M1684" s="9" t="str" cm="1">
        <f t="array" ref="M1684">_xlfn.LET(_xlpm.Major,I1684,_xlpm.CleanMajor,TRIM(SUBSTITUTE(SUBSTITUTE(SUBSTITUTE(SUBSTITUTE(SUBSTITUTE(SUBSTITUTE(_xlpm.Major,"Indstrl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685" spans="1:13" hidden="1" x14ac:dyDescent="0.75">
      <c r="A1685" s="33">
        <v>82202403</v>
      </c>
      <c r="B1685" s="34" t="s">
        <v>175</v>
      </c>
      <c r="C1685" s="34" t="s">
        <v>3433</v>
      </c>
      <c r="D1685" s="34" t="s">
        <v>3434</v>
      </c>
      <c r="E1685" s="34" t="s">
        <v>14</v>
      </c>
      <c r="F1685" s="35"/>
      <c r="G1685" s="35">
        <v>46100.629861111112</v>
      </c>
      <c r="H1685" s="34">
        <v>759690</v>
      </c>
      <c r="I1685" s="34" t="s">
        <v>2960</v>
      </c>
      <c r="J1685" s="34" t="s">
        <v>32</v>
      </c>
      <c r="K1685" s="34">
        <v>0</v>
      </c>
      <c r="L1685" s="34" t="s">
        <v>3533</v>
      </c>
      <c r="M1685" s="9" t="str" cm="1">
        <f t="array" ref="M1685">_xlfn.LET(_xlpm.Major,I1685,_xlpm.CleanMajor,TRIM(SUBSTITUTE(SUBSTITUTE(SUBSTITUTE(SUBSTITUTE(SUBSTITUTE(SUBSTITUTE(_xlpm.Major,"Indstrl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86" spans="1:13" hidden="1" x14ac:dyDescent="0.75">
      <c r="A1686" s="31">
        <v>82202563</v>
      </c>
      <c r="B1686" s="27" t="s">
        <v>253</v>
      </c>
      <c r="C1686" s="27" t="s">
        <v>1483</v>
      </c>
      <c r="D1686" s="27" t="s">
        <v>3435</v>
      </c>
      <c r="E1686" s="27" t="s">
        <v>14</v>
      </c>
      <c r="F1686" s="32">
        <v>46100.637499999997</v>
      </c>
      <c r="G1686" s="32">
        <v>46100.646527777775</v>
      </c>
      <c r="H1686" s="27">
        <v>760569</v>
      </c>
      <c r="I1686" s="27" t="s">
        <v>2960</v>
      </c>
      <c r="J1686" s="27" t="s">
        <v>32</v>
      </c>
      <c r="K1686" s="27">
        <v>0</v>
      </c>
      <c r="L1686" s="27" t="s">
        <v>3533</v>
      </c>
      <c r="M1686" s="9" t="str" cm="1">
        <f t="array" ref="M1686">_xlfn.LET(_xlpm.Major,I1686,_xlpm.CleanMajor,TRIM(SUBSTITUTE(SUBSTITUTE(SUBSTITUTE(SUBSTITUTE(SUBSTITUTE(SUBSTITUTE(_xlpm.Major,"Indstrl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87" spans="1:13" hidden="1" x14ac:dyDescent="0.75">
      <c r="A1687" s="33">
        <v>82202625</v>
      </c>
      <c r="B1687" s="34" t="s">
        <v>1544</v>
      </c>
      <c r="C1687" s="34" t="s">
        <v>3436</v>
      </c>
      <c r="D1687" s="34" t="s">
        <v>3437</v>
      </c>
      <c r="E1687" s="34" t="s">
        <v>14</v>
      </c>
      <c r="F1687" s="35"/>
      <c r="G1687" s="35">
        <v>46100.64166666667</v>
      </c>
      <c r="H1687" s="34">
        <v>714066</v>
      </c>
      <c r="I1687" s="34" t="s">
        <v>2024</v>
      </c>
      <c r="J1687" s="34" t="s">
        <v>40</v>
      </c>
      <c r="K1687" s="34">
        <v>0</v>
      </c>
      <c r="L1687" s="34" t="s">
        <v>3533</v>
      </c>
      <c r="M1687" s="9" t="str" cm="1">
        <f t="array" ref="M1687">_xlfn.LET(_xlpm.Major,I1687,_xlpm.CleanMajor,TRIM(SUBSTITUTE(SUBSTITUTE(SUBSTITUTE(SUBSTITUTE(SUBSTITUTE(SUBSTITUTE(_xlpm.Major,"Indstrl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88" spans="1:13" hidden="1" x14ac:dyDescent="0.75">
      <c r="A1688" s="31">
        <v>82202640</v>
      </c>
      <c r="B1688" s="27" t="s">
        <v>593</v>
      </c>
      <c r="C1688" s="27" t="s">
        <v>3438</v>
      </c>
      <c r="D1688" s="27" t="s">
        <v>3439</v>
      </c>
      <c r="E1688" s="27" t="s">
        <v>14</v>
      </c>
      <c r="F1688" s="32"/>
      <c r="G1688" s="32">
        <v>46100.642361111109</v>
      </c>
      <c r="H1688" s="27">
        <v>602184</v>
      </c>
      <c r="I1688" s="27" t="s">
        <v>2024</v>
      </c>
      <c r="J1688" s="27" t="s">
        <v>16</v>
      </c>
      <c r="K1688" s="27">
        <v>0</v>
      </c>
      <c r="L1688" s="27" t="s">
        <v>3533</v>
      </c>
      <c r="M1688" s="9" t="str" cm="1">
        <f t="array" ref="M1688">_xlfn.LET(_xlpm.Major,I1688,_xlpm.CleanMajor,TRIM(SUBSTITUTE(SUBSTITUTE(SUBSTITUTE(SUBSTITUTE(SUBSTITUTE(SUBSTITUTE(_xlpm.Major,"Indstrl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89" spans="1:13" hidden="1" x14ac:dyDescent="0.75">
      <c r="A1689" s="33">
        <v>82202644</v>
      </c>
      <c r="B1689" s="34" t="s">
        <v>385</v>
      </c>
      <c r="C1689" s="34" t="s">
        <v>3440</v>
      </c>
      <c r="D1689" s="34" t="s">
        <v>3441</v>
      </c>
      <c r="E1689" s="34" t="s">
        <v>14</v>
      </c>
      <c r="F1689" s="35"/>
      <c r="G1689" s="35">
        <v>46100.642361111109</v>
      </c>
      <c r="H1689" s="34">
        <v>624947</v>
      </c>
      <c r="I1689" s="34" t="s">
        <v>2954</v>
      </c>
      <c r="J1689" s="34" t="s">
        <v>40</v>
      </c>
      <c r="K1689" s="34">
        <v>0</v>
      </c>
      <c r="L1689" s="34" t="s">
        <v>3533</v>
      </c>
      <c r="M1689" s="9" t="str" cm="1">
        <f t="array" ref="M1689">_xlfn.LET(_xlpm.Major,I1689,_xlpm.CleanMajor,TRIM(SUBSTITUTE(SUBSTITUTE(SUBSTITUTE(SUBSTITUTE(SUBSTITUTE(SUBSTITUTE(_xlpm.Major,"Indstrl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90" spans="1:13" hidden="1" x14ac:dyDescent="0.75">
      <c r="A1690" s="31">
        <v>82202645</v>
      </c>
      <c r="B1690" s="27" t="s">
        <v>1048</v>
      </c>
      <c r="C1690" s="27" t="s">
        <v>3442</v>
      </c>
      <c r="D1690" s="27" t="s">
        <v>3443</v>
      </c>
      <c r="E1690" s="27" t="s">
        <v>14</v>
      </c>
      <c r="F1690" s="32"/>
      <c r="G1690" s="32">
        <v>46100.642361111109</v>
      </c>
      <c r="H1690" s="27">
        <v>438239</v>
      </c>
      <c r="I1690" s="27" t="s">
        <v>3444</v>
      </c>
      <c r="J1690" s="27" t="s">
        <v>40</v>
      </c>
      <c r="K1690" s="27">
        <v>0</v>
      </c>
      <c r="L1690" s="27" t="s">
        <v>3533</v>
      </c>
      <c r="M1690" s="9" t="str" cm="1">
        <f t="array" ref="M1690">_xlfn.LET(_xlpm.Major,I1690,_xlpm.CleanMajor,TRIM(SUBSTITUTE(SUBSTITUTE(SUBSTITUTE(SUBSTITUTE(SUBSTITUTE(SUBSTITUTE(_xlpm.Major,"Indstrl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691" spans="1:13" hidden="1" x14ac:dyDescent="0.75">
      <c r="A1691" s="33">
        <v>82202680</v>
      </c>
      <c r="B1691" s="34" t="s">
        <v>67</v>
      </c>
      <c r="C1691" s="34" t="s">
        <v>3445</v>
      </c>
      <c r="D1691" s="34" t="s">
        <v>3446</v>
      </c>
      <c r="E1691" s="34" t="s">
        <v>14</v>
      </c>
      <c r="F1691" s="35"/>
      <c r="G1691" s="35">
        <v>46100.643055555556</v>
      </c>
      <c r="H1691" s="34">
        <v>710737</v>
      </c>
      <c r="I1691" s="34" t="s">
        <v>2024</v>
      </c>
      <c r="J1691" s="34" t="s">
        <v>40</v>
      </c>
      <c r="K1691" s="34">
        <v>0</v>
      </c>
      <c r="L1691" s="34" t="s">
        <v>3533</v>
      </c>
      <c r="M1691" s="9" t="str" cm="1">
        <f t="array" ref="M1691">_xlfn.LET(_xlpm.Major,I1691,_xlpm.CleanMajor,TRIM(SUBSTITUTE(SUBSTITUTE(SUBSTITUTE(SUBSTITUTE(SUBSTITUTE(SUBSTITUTE(_xlpm.Major,"Indstrl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92" spans="1:13" hidden="1" x14ac:dyDescent="0.75">
      <c r="A1692" s="31">
        <v>82202689</v>
      </c>
      <c r="B1692" s="27" t="s">
        <v>3447</v>
      </c>
      <c r="C1692" s="27" t="s">
        <v>3448</v>
      </c>
      <c r="D1692" s="27" t="s">
        <v>3449</v>
      </c>
      <c r="E1692" s="27" t="s">
        <v>14</v>
      </c>
      <c r="F1692" s="32"/>
      <c r="G1692" s="32">
        <v>46100.643750000003</v>
      </c>
      <c r="H1692" s="27">
        <v>713962</v>
      </c>
      <c r="I1692" s="27" t="s">
        <v>2963</v>
      </c>
      <c r="J1692" s="27" t="s">
        <v>40</v>
      </c>
      <c r="K1692" s="27">
        <v>0</v>
      </c>
      <c r="L1692" s="27" t="s">
        <v>3533</v>
      </c>
      <c r="M1692" s="9" t="str" cm="1">
        <f t="array" ref="M1692">_xlfn.LET(_xlpm.Major,I1692,_xlpm.CleanMajor,TRIM(SUBSTITUTE(SUBSTITUTE(SUBSTITUTE(SUBSTITUTE(SUBSTITUTE(SUBSTITUTE(_xlpm.Major,"Indstrl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693" spans="1:13" hidden="1" x14ac:dyDescent="0.75">
      <c r="A1693" s="33">
        <v>82202697</v>
      </c>
      <c r="B1693" s="34" t="s">
        <v>816</v>
      </c>
      <c r="C1693" s="34" t="s">
        <v>3450</v>
      </c>
      <c r="D1693" s="34" t="s">
        <v>3451</v>
      </c>
      <c r="E1693" s="34" t="s">
        <v>14</v>
      </c>
      <c r="F1693" s="35"/>
      <c r="G1693" s="35">
        <v>46100.644444444442</v>
      </c>
      <c r="H1693" s="34">
        <v>778157</v>
      </c>
      <c r="I1693" s="34" t="s">
        <v>1854</v>
      </c>
      <c r="J1693" s="34" t="s">
        <v>40</v>
      </c>
      <c r="K1693" s="34">
        <v>0</v>
      </c>
      <c r="L1693" s="34" t="s">
        <v>3533</v>
      </c>
      <c r="M1693" s="9" t="str" cm="1">
        <f t="array" ref="M1693">_xlfn.LET(_xlpm.Major,I1693,_xlpm.CleanMajor,TRIM(SUBSTITUTE(SUBSTITUTE(SUBSTITUTE(SUBSTITUTE(SUBSTITUTE(SUBSTITUTE(_xlpm.Major,"Indstrl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94" spans="1:13" hidden="1" x14ac:dyDescent="0.75">
      <c r="A1694" s="31">
        <v>82202699</v>
      </c>
      <c r="B1694" s="27" t="s">
        <v>1503</v>
      </c>
      <c r="C1694" s="27" t="s">
        <v>3452</v>
      </c>
      <c r="D1694" s="27" t="s">
        <v>3453</v>
      </c>
      <c r="E1694" s="27" t="s">
        <v>14</v>
      </c>
      <c r="F1694" s="32"/>
      <c r="G1694" s="32">
        <v>46100.644444444442</v>
      </c>
      <c r="H1694" s="27">
        <v>773975</v>
      </c>
      <c r="I1694" s="27" t="s">
        <v>1985</v>
      </c>
      <c r="J1694" s="27" t="s">
        <v>20</v>
      </c>
      <c r="K1694" s="27">
        <v>0</v>
      </c>
      <c r="L1694" s="27" t="s">
        <v>3533</v>
      </c>
      <c r="M1694" s="9" t="str" cm="1">
        <f t="array" ref="M1694">_xlfn.LET(_xlpm.Major,I1694,_xlpm.CleanMajor,TRIM(SUBSTITUTE(SUBSTITUTE(SUBSTITUTE(SUBSTITUTE(SUBSTITUTE(SUBSTITUTE(_xlpm.Major,"Indstrl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695" spans="1:13" hidden="1" x14ac:dyDescent="0.75">
      <c r="A1695" s="33">
        <v>82202701</v>
      </c>
      <c r="B1695" s="34" t="s">
        <v>834</v>
      </c>
      <c r="C1695" s="34" t="s">
        <v>3454</v>
      </c>
      <c r="D1695" s="34" t="s">
        <v>3455</v>
      </c>
      <c r="E1695" s="34" t="s">
        <v>14</v>
      </c>
      <c r="F1695" s="35"/>
      <c r="G1695" s="35">
        <v>46100.644444444442</v>
      </c>
      <c r="H1695" s="34">
        <v>774243</v>
      </c>
      <c r="I1695" s="34" t="s">
        <v>2033</v>
      </c>
      <c r="J1695" s="34" t="s">
        <v>32</v>
      </c>
      <c r="K1695" s="34">
        <v>0</v>
      </c>
      <c r="L1695" s="34" t="s">
        <v>3533</v>
      </c>
      <c r="M1695" s="9" t="str" cm="1">
        <f t="array" ref="M1695">_xlfn.LET(_xlpm.Major,I1695,_xlpm.CleanMajor,TRIM(SUBSTITUTE(SUBSTITUTE(SUBSTITUTE(SUBSTITUTE(SUBSTITUTE(SUBSTITUTE(_xlpm.Major,"Indstrl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96" spans="1:13" hidden="1" x14ac:dyDescent="0.75">
      <c r="A1696" s="31">
        <v>82202703</v>
      </c>
      <c r="B1696" s="27" t="s">
        <v>3456</v>
      </c>
      <c r="C1696" s="27" t="s">
        <v>3457</v>
      </c>
      <c r="D1696" s="27" t="s">
        <v>3458</v>
      </c>
      <c r="E1696" s="27" t="s">
        <v>14</v>
      </c>
      <c r="F1696" s="32"/>
      <c r="G1696" s="32">
        <v>46100.644444444442</v>
      </c>
      <c r="H1696" s="27">
        <v>774182</v>
      </c>
      <c r="I1696" s="27" t="s">
        <v>3459</v>
      </c>
      <c r="J1696" s="27" t="s">
        <v>32</v>
      </c>
      <c r="K1696" s="27">
        <v>0</v>
      </c>
      <c r="L1696" s="27" t="s">
        <v>3533</v>
      </c>
      <c r="M1696" s="9" t="str" cm="1">
        <f t="array" ref="M1696">_xlfn.LET(_xlpm.Major,I1696,_xlpm.CleanMajor,TRIM(SUBSTITUTE(SUBSTITUTE(SUBSTITUTE(SUBSTITUTE(SUBSTITUTE(SUBSTITUTE(_xlpm.Major,"Indstrl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697" spans="1:13" hidden="1" x14ac:dyDescent="0.75">
      <c r="A1697" s="33">
        <v>82202707</v>
      </c>
      <c r="B1697" s="34" t="s">
        <v>224</v>
      </c>
      <c r="C1697" s="34" t="s">
        <v>3460</v>
      </c>
      <c r="D1697" s="34" t="s">
        <v>3461</v>
      </c>
      <c r="E1697" s="34" t="s">
        <v>14</v>
      </c>
      <c r="F1697" s="35"/>
      <c r="G1697" s="35">
        <v>46100.644444444442</v>
      </c>
      <c r="H1697" s="34">
        <v>517234</v>
      </c>
      <c r="I1697" s="34" t="s">
        <v>2024</v>
      </c>
      <c r="J1697" s="34" t="s">
        <v>16</v>
      </c>
      <c r="K1697" s="34">
        <v>0</v>
      </c>
      <c r="L1697" s="34" t="s">
        <v>3533</v>
      </c>
      <c r="M1697" s="9" t="str" cm="1">
        <f t="array" ref="M1697">_xlfn.LET(_xlpm.Major,I1697,_xlpm.CleanMajor,TRIM(SUBSTITUTE(SUBSTITUTE(SUBSTITUTE(SUBSTITUTE(SUBSTITUTE(SUBSTITUTE(_xlpm.Major,"Indstrl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98" spans="1:13" hidden="1" x14ac:dyDescent="0.75">
      <c r="A1698" s="31">
        <v>82202725</v>
      </c>
      <c r="B1698" s="27" t="s">
        <v>986</v>
      </c>
      <c r="C1698" s="27" t="s">
        <v>3462</v>
      </c>
      <c r="D1698" s="27" t="s">
        <v>3463</v>
      </c>
      <c r="E1698" s="27" t="s">
        <v>14</v>
      </c>
      <c r="F1698" s="32"/>
      <c r="G1698" s="32">
        <v>46100.645833333336</v>
      </c>
      <c r="H1698" s="27">
        <v>768991</v>
      </c>
      <c r="I1698" s="27" t="s">
        <v>2960</v>
      </c>
      <c r="J1698" s="27" t="s">
        <v>32</v>
      </c>
      <c r="K1698" s="27">
        <v>0</v>
      </c>
      <c r="L1698" s="27" t="s">
        <v>3533</v>
      </c>
      <c r="M1698" s="9" t="str" cm="1">
        <f t="array" ref="M1698">_xlfn.LET(_xlpm.Major,I1698,_xlpm.CleanMajor,TRIM(SUBSTITUTE(SUBSTITUTE(SUBSTITUTE(SUBSTITUTE(SUBSTITUTE(SUBSTITUTE(_xlpm.Major,"Indstrl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699" spans="1:13" hidden="1" x14ac:dyDescent="0.75">
      <c r="A1699" s="33">
        <v>82202730</v>
      </c>
      <c r="B1699" s="34" t="s">
        <v>668</v>
      </c>
      <c r="C1699" s="34" t="s">
        <v>3464</v>
      </c>
      <c r="D1699" s="34" t="s">
        <v>3465</v>
      </c>
      <c r="E1699" s="34" t="s">
        <v>14</v>
      </c>
      <c r="F1699" s="35"/>
      <c r="G1699" s="35">
        <v>46100.645833333336</v>
      </c>
      <c r="H1699" s="34">
        <v>762305</v>
      </c>
      <c r="I1699" s="34" t="s">
        <v>3260</v>
      </c>
      <c r="J1699" s="34" t="s">
        <v>32</v>
      </c>
      <c r="K1699" s="34">
        <v>0</v>
      </c>
      <c r="L1699" s="34" t="s">
        <v>3533</v>
      </c>
      <c r="M1699" s="9" t="str" cm="1">
        <f t="array" ref="M1699">_xlfn.LET(_xlpm.Major,I1699,_xlpm.CleanMajor,TRIM(SUBSTITUTE(SUBSTITUTE(SUBSTITUTE(SUBSTITUTE(SUBSTITUTE(SUBSTITUTE(_xlpm.Major,"Indstrl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700" spans="1:13" hidden="1" x14ac:dyDescent="0.75">
      <c r="A1700" s="31">
        <v>82202734</v>
      </c>
      <c r="B1700" s="27" t="s">
        <v>822</v>
      </c>
      <c r="C1700" s="27" t="s">
        <v>2057</v>
      </c>
      <c r="D1700" s="27" t="s">
        <v>2058</v>
      </c>
      <c r="E1700" s="27" t="s">
        <v>14</v>
      </c>
      <c r="F1700" s="32"/>
      <c r="G1700" s="32">
        <v>46100.645833333336</v>
      </c>
      <c r="H1700" s="27">
        <v>756560</v>
      </c>
      <c r="I1700" s="27" t="s">
        <v>3466</v>
      </c>
      <c r="J1700" s="27" t="s">
        <v>32</v>
      </c>
      <c r="K1700" s="27">
        <v>0</v>
      </c>
      <c r="L1700" s="27" t="s">
        <v>3533</v>
      </c>
      <c r="M1700" s="9" t="str" cm="1">
        <f t="array" ref="M1700">_xlfn.LET(_xlpm.Major,I1700,_xlpm.CleanMajor,TRIM(SUBSTITUTE(SUBSTITUTE(SUBSTITUTE(SUBSTITUTE(SUBSTITUTE(SUBSTITUTE(_xlpm.Major,"Indstrl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701" spans="1:13" hidden="1" x14ac:dyDescent="0.75">
      <c r="A1701" s="33">
        <v>82202751</v>
      </c>
      <c r="B1701" s="34" t="s">
        <v>1018</v>
      </c>
      <c r="C1701" s="34" t="s">
        <v>3467</v>
      </c>
      <c r="D1701" s="34" t="s">
        <v>3468</v>
      </c>
      <c r="E1701" s="34" t="s">
        <v>14</v>
      </c>
      <c r="F1701" s="35"/>
      <c r="G1701" s="35">
        <v>46100.646527777775</v>
      </c>
      <c r="H1701" s="34">
        <v>752737</v>
      </c>
      <c r="I1701" s="34" t="s">
        <v>2963</v>
      </c>
      <c r="J1701" s="34" t="s">
        <v>40</v>
      </c>
      <c r="K1701" s="34">
        <v>0</v>
      </c>
      <c r="L1701" s="34" t="s">
        <v>3533</v>
      </c>
      <c r="M1701" s="9" t="str" cm="1">
        <f t="array" ref="M1701">_xlfn.LET(_xlpm.Major,I1701,_xlpm.CleanMajor,TRIM(SUBSTITUTE(SUBSTITUTE(SUBSTITUTE(SUBSTITUTE(SUBSTITUTE(SUBSTITUTE(_xlpm.Major,"Indstrl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702" spans="1:13" hidden="1" x14ac:dyDescent="0.75">
      <c r="A1702" s="31">
        <v>82202782</v>
      </c>
      <c r="B1702" s="27" t="s">
        <v>3469</v>
      </c>
      <c r="C1702" s="27" t="s">
        <v>3470</v>
      </c>
      <c r="D1702" s="27" t="s">
        <v>3471</v>
      </c>
      <c r="E1702" s="27" t="s">
        <v>14</v>
      </c>
      <c r="F1702" s="32"/>
      <c r="G1702" s="32">
        <v>46100.647222222222</v>
      </c>
      <c r="H1702" s="27">
        <v>765274</v>
      </c>
      <c r="I1702" s="27" t="s">
        <v>2960</v>
      </c>
      <c r="J1702" s="27" t="s">
        <v>32</v>
      </c>
      <c r="K1702" s="27">
        <v>0</v>
      </c>
      <c r="L1702" s="27" t="s">
        <v>3533</v>
      </c>
      <c r="M1702" s="9" t="str" cm="1">
        <f t="array" ref="M1702">_xlfn.LET(_xlpm.Major,I1702,_xlpm.CleanMajor,TRIM(SUBSTITUTE(SUBSTITUTE(SUBSTITUTE(SUBSTITUTE(SUBSTITUTE(SUBSTITUTE(_xlpm.Major,"Indstrl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703" spans="1:13" hidden="1" x14ac:dyDescent="0.75">
      <c r="A1703" s="33">
        <v>82202807</v>
      </c>
      <c r="B1703" s="34" t="s">
        <v>1246</v>
      </c>
      <c r="C1703" s="34" t="s">
        <v>3472</v>
      </c>
      <c r="D1703" s="34" t="s">
        <v>3473</v>
      </c>
      <c r="E1703" s="34" t="s">
        <v>14</v>
      </c>
      <c r="F1703" s="35"/>
      <c r="G1703" s="35">
        <v>46100.649305555555</v>
      </c>
      <c r="H1703" s="34">
        <v>763868</v>
      </c>
      <c r="I1703" s="34" t="s">
        <v>2960</v>
      </c>
      <c r="J1703" s="34" t="s">
        <v>32</v>
      </c>
      <c r="K1703" s="34">
        <v>0</v>
      </c>
      <c r="L1703" s="34" t="s">
        <v>3533</v>
      </c>
      <c r="M1703" s="9" t="str" cm="1">
        <f t="array" ref="M1703">_xlfn.LET(_xlpm.Major,I1703,_xlpm.CleanMajor,TRIM(SUBSTITUTE(SUBSTITUTE(SUBSTITUTE(SUBSTITUTE(SUBSTITUTE(SUBSTITUTE(_xlpm.Major,"Indstrl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704" spans="1:13" hidden="1" x14ac:dyDescent="0.75">
      <c r="A1704" s="31">
        <v>82202812</v>
      </c>
      <c r="B1704" s="27" t="s">
        <v>3474</v>
      </c>
      <c r="C1704" s="27" t="s">
        <v>3475</v>
      </c>
      <c r="D1704" s="27" t="s">
        <v>3476</v>
      </c>
      <c r="E1704" s="27" t="s">
        <v>14</v>
      </c>
      <c r="F1704" s="32"/>
      <c r="G1704" s="32">
        <v>46100.649305555555</v>
      </c>
      <c r="H1704" s="27">
        <v>792342</v>
      </c>
      <c r="I1704" s="27" t="s">
        <v>2963</v>
      </c>
      <c r="J1704" s="27" t="s">
        <v>40</v>
      </c>
      <c r="K1704" s="27">
        <v>0</v>
      </c>
      <c r="L1704" s="27" t="s">
        <v>3533</v>
      </c>
      <c r="M1704" s="9" t="str" cm="1">
        <f t="array" ref="M1704">_xlfn.LET(_xlpm.Major,I1704,_xlpm.CleanMajor,TRIM(SUBSTITUTE(SUBSTITUTE(SUBSTITUTE(SUBSTITUTE(SUBSTITUTE(SUBSTITUTE(_xlpm.Major,"Indstrl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705" spans="1:13" hidden="1" x14ac:dyDescent="0.75">
      <c r="A1705" s="33">
        <v>82202829</v>
      </c>
      <c r="B1705" s="34" t="s">
        <v>3477</v>
      </c>
      <c r="C1705" s="34" t="s">
        <v>3478</v>
      </c>
      <c r="D1705" s="34" t="s">
        <v>3479</v>
      </c>
      <c r="E1705" s="34" t="s">
        <v>14</v>
      </c>
      <c r="F1705" s="35"/>
      <c r="G1705" s="35">
        <v>46100.649305555555</v>
      </c>
      <c r="H1705" s="34">
        <v>750407</v>
      </c>
      <c r="I1705" s="34" t="s">
        <v>2960</v>
      </c>
      <c r="J1705" s="34" t="s">
        <v>32</v>
      </c>
      <c r="K1705" s="34">
        <v>0</v>
      </c>
      <c r="L1705" s="34" t="s">
        <v>3533</v>
      </c>
      <c r="M1705" s="9" t="str" cm="1">
        <f t="array" ref="M1705">_xlfn.LET(_xlpm.Major,I1705,_xlpm.CleanMajor,TRIM(SUBSTITUTE(SUBSTITUTE(SUBSTITUTE(SUBSTITUTE(SUBSTITUTE(SUBSTITUTE(_xlpm.Major,"Indstrl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706" spans="1:13" hidden="1" x14ac:dyDescent="0.75">
      <c r="A1706" s="31">
        <v>82202839</v>
      </c>
      <c r="B1706" s="27" t="s">
        <v>610</v>
      </c>
      <c r="C1706" s="27" t="s">
        <v>3480</v>
      </c>
      <c r="D1706" s="27" t="s">
        <v>3481</v>
      </c>
      <c r="E1706" s="27" t="s">
        <v>14</v>
      </c>
      <c r="F1706" s="32"/>
      <c r="G1706" s="32">
        <v>46100.65</v>
      </c>
      <c r="H1706" s="27">
        <v>728056</v>
      </c>
      <c r="I1706" s="27" t="s">
        <v>2963</v>
      </c>
      <c r="J1706" s="27" t="s">
        <v>40</v>
      </c>
      <c r="K1706" s="27">
        <v>0</v>
      </c>
      <c r="L1706" s="27" t="s">
        <v>3533</v>
      </c>
      <c r="M1706" s="9" t="str" cm="1">
        <f t="array" ref="M1706">_xlfn.LET(_xlpm.Major,I1706,_xlpm.CleanMajor,TRIM(SUBSTITUTE(SUBSTITUTE(SUBSTITUTE(SUBSTITUTE(SUBSTITUTE(SUBSTITUTE(_xlpm.Major,"Indstrl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707" spans="1:13" hidden="1" x14ac:dyDescent="0.75">
      <c r="A1707" s="33">
        <v>82202898</v>
      </c>
      <c r="B1707" s="34" t="s">
        <v>3414</v>
      </c>
      <c r="C1707" s="34" t="s">
        <v>3415</v>
      </c>
      <c r="D1707" s="34" t="s">
        <v>3482</v>
      </c>
      <c r="E1707" s="34" t="s">
        <v>14</v>
      </c>
      <c r="F1707" s="35"/>
      <c r="G1707" s="35">
        <v>46100.65347222222</v>
      </c>
      <c r="H1707" s="34">
        <v>711588</v>
      </c>
      <c r="I1707" s="34" t="s">
        <v>2024</v>
      </c>
      <c r="J1707" s="34" t="s">
        <v>16</v>
      </c>
      <c r="K1707" s="34">
        <v>0</v>
      </c>
      <c r="L1707" s="34" t="s">
        <v>3533</v>
      </c>
      <c r="M1707" s="9" t="str" cm="1">
        <f t="array" ref="M1707">_xlfn.LET(_xlpm.Major,I1707,_xlpm.CleanMajor,TRIM(SUBSTITUTE(SUBSTITUTE(SUBSTITUTE(SUBSTITUTE(SUBSTITUTE(SUBSTITUTE(_xlpm.Major,"Indstrl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708" spans="1:13" hidden="1" x14ac:dyDescent="0.75">
      <c r="A1708" s="31">
        <v>82202967</v>
      </c>
      <c r="B1708" s="27" t="s">
        <v>3483</v>
      </c>
      <c r="C1708" s="27" t="s">
        <v>776</v>
      </c>
      <c r="D1708" s="27" t="s">
        <v>3484</v>
      </c>
      <c r="E1708" s="27" t="s">
        <v>14</v>
      </c>
      <c r="F1708" s="32"/>
      <c r="G1708" s="32">
        <v>46100.65625</v>
      </c>
      <c r="H1708" s="27">
        <v>794585</v>
      </c>
      <c r="I1708" s="27" t="s">
        <v>2963</v>
      </c>
      <c r="J1708" s="27" t="s">
        <v>40</v>
      </c>
      <c r="K1708" s="27">
        <v>0</v>
      </c>
      <c r="L1708" s="27" t="s">
        <v>3533</v>
      </c>
      <c r="M1708" s="9" t="str" cm="1">
        <f t="array" ref="M1708">_xlfn.LET(_xlpm.Major,I1708,_xlpm.CleanMajor,TRIM(SUBSTITUTE(SUBSTITUTE(SUBSTITUTE(SUBSTITUTE(SUBSTITUTE(SUBSTITUTE(_xlpm.Major,"Indstrl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709" spans="1:13" hidden="1" x14ac:dyDescent="0.75">
      <c r="A1709" s="33">
        <v>82202976</v>
      </c>
      <c r="B1709" s="34" t="s">
        <v>3485</v>
      </c>
      <c r="C1709" s="34" t="s">
        <v>3486</v>
      </c>
      <c r="D1709" s="34" t="s">
        <v>3487</v>
      </c>
      <c r="E1709" s="34" t="s">
        <v>14</v>
      </c>
      <c r="F1709" s="35"/>
      <c r="G1709" s="35">
        <v>46100.656944444447</v>
      </c>
      <c r="H1709" s="34">
        <v>792218</v>
      </c>
      <c r="I1709" s="34" t="s">
        <v>2960</v>
      </c>
      <c r="J1709" s="34" t="s">
        <v>50</v>
      </c>
      <c r="K1709" s="34">
        <v>0</v>
      </c>
      <c r="L1709" s="34" t="s">
        <v>3533</v>
      </c>
      <c r="M1709" s="9" t="str" cm="1">
        <f t="array" ref="M1709">_xlfn.LET(_xlpm.Major,I1709,_xlpm.CleanMajor,TRIM(SUBSTITUTE(SUBSTITUTE(SUBSTITUTE(SUBSTITUTE(SUBSTITUTE(SUBSTITUTE(_xlpm.Major,"Indstrl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710" spans="1:13" hidden="1" x14ac:dyDescent="0.75">
      <c r="A1710" s="31">
        <v>82202985</v>
      </c>
      <c r="B1710" s="27" t="s">
        <v>3488</v>
      </c>
      <c r="C1710" s="27" t="s">
        <v>1555</v>
      </c>
      <c r="D1710" s="27" t="s">
        <v>3489</v>
      </c>
      <c r="E1710" s="27" t="s">
        <v>14</v>
      </c>
      <c r="F1710" s="32"/>
      <c r="G1710" s="32">
        <v>46100.656944444447</v>
      </c>
      <c r="H1710" s="27">
        <v>360711</v>
      </c>
      <c r="I1710" s="27" t="s">
        <v>2024</v>
      </c>
      <c r="J1710" s="27" t="s">
        <v>40</v>
      </c>
      <c r="K1710" s="27">
        <v>0</v>
      </c>
      <c r="L1710" s="27" t="s">
        <v>3533</v>
      </c>
      <c r="M1710" s="9" t="str" cm="1">
        <f t="array" ref="M1710">_xlfn.LET(_xlpm.Major,I1710,_xlpm.CleanMajor,TRIM(SUBSTITUTE(SUBSTITUTE(SUBSTITUTE(SUBSTITUTE(SUBSTITUTE(SUBSTITUTE(_xlpm.Major,"Indstrl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711" spans="1:13" hidden="1" x14ac:dyDescent="0.75">
      <c r="A1711" s="33">
        <v>82203031</v>
      </c>
      <c r="B1711" s="34" t="s">
        <v>766</v>
      </c>
      <c r="C1711" s="34" t="s">
        <v>3490</v>
      </c>
      <c r="D1711" s="34" t="s">
        <v>3491</v>
      </c>
      <c r="E1711" s="34" t="s">
        <v>14</v>
      </c>
      <c r="F1711" s="35"/>
      <c r="G1711" s="35">
        <v>46100.65902777778</v>
      </c>
      <c r="H1711" s="34">
        <v>770901</v>
      </c>
      <c r="I1711" s="34" t="s">
        <v>2960</v>
      </c>
      <c r="J1711" s="34" t="s">
        <v>20</v>
      </c>
      <c r="K1711" s="34">
        <v>0</v>
      </c>
      <c r="L1711" s="34" t="s">
        <v>3533</v>
      </c>
      <c r="M1711" s="9" t="str" cm="1">
        <f t="array" ref="M1711">_xlfn.LET(_xlpm.Major,I1711,_xlpm.CleanMajor,TRIM(SUBSTITUTE(SUBSTITUTE(SUBSTITUTE(SUBSTITUTE(SUBSTITUTE(SUBSTITUTE(_xlpm.Major,"Indstrl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712" spans="1:13" hidden="1" x14ac:dyDescent="0.75">
      <c r="A1712" s="31">
        <v>82203038</v>
      </c>
      <c r="B1712" s="27" t="s">
        <v>3492</v>
      </c>
      <c r="C1712" s="27" t="s">
        <v>3493</v>
      </c>
      <c r="D1712" s="27" t="s">
        <v>3494</v>
      </c>
      <c r="E1712" s="27" t="s">
        <v>14</v>
      </c>
      <c r="F1712" s="32"/>
      <c r="G1712" s="32">
        <v>46100.659722222219</v>
      </c>
      <c r="H1712" s="27">
        <v>796623</v>
      </c>
      <c r="I1712" s="27" t="s">
        <v>2024</v>
      </c>
      <c r="J1712" s="27" t="s">
        <v>40</v>
      </c>
      <c r="K1712" s="27">
        <v>0</v>
      </c>
      <c r="L1712" s="27" t="s">
        <v>3533</v>
      </c>
      <c r="M1712" s="9" t="str" cm="1">
        <f t="array" ref="M1712">_xlfn.LET(_xlpm.Major,I1712,_xlpm.CleanMajor,TRIM(SUBSTITUTE(SUBSTITUTE(SUBSTITUTE(SUBSTITUTE(SUBSTITUTE(SUBSTITUTE(_xlpm.Major,"Indstrl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713" spans="1:13" hidden="1" x14ac:dyDescent="0.75">
      <c r="A1713" s="33">
        <v>82203053</v>
      </c>
      <c r="B1713" s="34" t="s">
        <v>996</v>
      </c>
      <c r="C1713" s="34" t="s">
        <v>3495</v>
      </c>
      <c r="D1713" s="34" t="s">
        <v>3496</v>
      </c>
      <c r="E1713" s="34" t="s">
        <v>14</v>
      </c>
      <c r="F1713" s="35"/>
      <c r="G1713" s="35">
        <v>46100.660416666666</v>
      </c>
      <c r="H1713" s="34">
        <v>384265</v>
      </c>
      <c r="I1713" s="34" t="s">
        <v>2024</v>
      </c>
      <c r="J1713" s="34" t="s">
        <v>16</v>
      </c>
      <c r="K1713" s="34">
        <v>0</v>
      </c>
      <c r="L1713" s="34" t="s">
        <v>3533</v>
      </c>
      <c r="M1713" s="9" t="str" cm="1">
        <f t="array" ref="M1713">_xlfn.LET(_xlpm.Major,I1713,_xlpm.CleanMajor,TRIM(SUBSTITUTE(SUBSTITUTE(SUBSTITUTE(SUBSTITUTE(SUBSTITUTE(SUBSTITUTE(_xlpm.Major,"Indstrl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714" spans="1:13" hidden="1" x14ac:dyDescent="0.75">
      <c r="A1714" s="31">
        <v>82203069</v>
      </c>
      <c r="B1714" s="27" t="s">
        <v>2104</v>
      </c>
      <c r="C1714" s="27" t="s">
        <v>219</v>
      </c>
      <c r="D1714" s="27" t="s">
        <v>2105</v>
      </c>
      <c r="E1714" s="27" t="s">
        <v>14</v>
      </c>
      <c r="F1714" s="32"/>
      <c r="G1714" s="32">
        <v>46100.661805555559</v>
      </c>
      <c r="H1714" s="27">
        <v>772173</v>
      </c>
      <c r="I1714" s="27" t="s">
        <v>1968</v>
      </c>
      <c r="J1714" s="27" t="s">
        <v>32</v>
      </c>
      <c r="K1714" s="27">
        <v>0</v>
      </c>
      <c r="L1714" s="27" t="s">
        <v>3533</v>
      </c>
      <c r="M1714" s="9" t="str" cm="1">
        <f t="array" ref="M1714">_xlfn.LET(_xlpm.Major,I1714,_xlpm.CleanMajor,TRIM(SUBSTITUTE(SUBSTITUTE(SUBSTITUTE(SUBSTITUTE(SUBSTITUTE(SUBSTITUTE(_xlpm.Major,"Indstrl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715" spans="1:13" hidden="1" x14ac:dyDescent="0.75">
      <c r="A1715" s="33">
        <v>82203129</v>
      </c>
      <c r="B1715" s="34" t="s">
        <v>3253</v>
      </c>
      <c r="C1715" s="34" t="s">
        <v>3497</v>
      </c>
      <c r="D1715" s="34" t="s">
        <v>3498</v>
      </c>
      <c r="E1715" s="34" t="s">
        <v>14</v>
      </c>
      <c r="F1715" s="35"/>
      <c r="G1715" s="35">
        <v>46100.664583333331</v>
      </c>
      <c r="H1715" s="34">
        <v>796976</v>
      </c>
      <c r="I1715" s="34" t="s">
        <v>2024</v>
      </c>
      <c r="J1715" s="34" t="s">
        <v>40</v>
      </c>
      <c r="K1715" s="34">
        <v>0</v>
      </c>
      <c r="L1715" s="34" t="s">
        <v>3533</v>
      </c>
      <c r="M1715" s="9" t="str" cm="1">
        <f t="array" ref="M1715">_xlfn.LET(_xlpm.Major,I1715,_xlpm.CleanMajor,TRIM(SUBSTITUTE(SUBSTITUTE(SUBSTITUTE(SUBSTITUTE(SUBSTITUTE(SUBSTITUTE(_xlpm.Major,"Indstrl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716" spans="1:13" hidden="1" x14ac:dyDescent="0.75">
      <c r="A1716" s="31">
        <v>82203132</v>
      </c>
      <c r="B1716" s="27" t="s">
        <v>3499</v>
      </c>
      <c r="C1716" s="27" t="s">
        <v>1512</v>
      </c>
      <c r="D1716" s="27" t="s">
        <v>3500</v>
      </c>
      <c r="E1716" s="27" t="s">
        <v>14</v>
      </c>
      <c r="F1716" s="32"/>
      <c r="G1716" s="32">
        <v>46100.664583333331</v>
      </c>
      <c r="H1716" s="27">
        <v>784407</v>
      </c>
      <c r="I1716" s="27" t="s">
        <v>631</v>
      </c>
      <c r="J1716" s="27" t="s">
        <v>32</v>
      </c>
      <c r="K1716" s="27">
        <v>0</v>
      </c>
      <c r="L1716" s="27" t="s">
        <v>3533</v>
      </c>
      <c r="M1716" s="9" t="str" cm="1">
        <f t="array" ref="M1716">_xlfn.LET(_xlpm.Major,I1716,_xlpm.CleanMajor,TRIM(SUBSTITUTE(SUBSTITUTE(SUBSTITUTE(SUBSTITUTE(SUBSTITUTE(SUBSTITUTE(_xlpm.Major,"Indstrl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717" spans="1:13" hidden="1" x14ac:dyDescent="0.75">
      <c r="A1717" s="33">
        <v>82203137</v>
      </c>
      <c r="B1717" s="34" t="s">
        <v>3501</v>
      </c>
      <c r="C1717" s="34" t="s">
        <v>1512</v>
      </c>
      <c r="D1717" s="34" t="s">
        <v>3502</v>
      </c>
      <c r="E1717" s="34" t="s">
        <v>14</v>
      </c>
      <c r="F1717" s="35"/>
      <c r="G1717" s="35">
        <v>46100.664583333331</v>
      </c>
      <c r="H1717" s="34">
        <v>784408</v>
      </c>
      <c r="I1717" s="34" t="s">
        <v>503</v>
      </c>
      <c r="J1717" s="34" t="s">
        <v>32</v>
      </c>
      <c r="K1717" s="34">
        <v>0</v>
      </c>
      <c r="L1717" s="34" t="s">
        <v>3533</v>
      </c>
      <c r="M1717" s="9" t="str" cm="1">
        <f t="array" ref="M1717">_xlfn.LET(_xlpm.Major,I1717,_xlpm.CleanMajor,TRIM(SUBSTITUTE(SUBSTITUTE(SUBSTITUTE(SUBSTITUTE(SUBSTITUTE(SUBSTITUTE(_xlpm.Major,"Indstrl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718" spans="1:13" hidden="1" x14ac:dyDescent="0.75">
      <c r="A1718" s="31">
        <v>82203159</v>
      </c>
      <c r="B1718" s="27" t="s">
        <v>1212</v>
      </c>
      <c r="C1718" s="27" t="s">
        <v>605</v>
      </c>
      <c r="D1718" s="27" t="s">
        <v>3503</v>
      </c>
      <c r="E1718" s="27" t="s">
        <v>14</v>
      </c>
      <c r="F1718" s="32"/>
      <c r="G1718" s="32">
        <v>46100.665972222225</v>
      </c>
      <c r="H1718" s="27">
        <v>800891</v>
      </c>
      <c r="I1718" s="27" t="s">
        <v>2024</v>
      </c>
      <c r="J1718" s="27" t="s">
        <v>40</v>
      </c>
      <c r="K1718" s="27">
        <v>0</v>
      </c>
      <c r="L1718" s="27" t="s">
        <v>3533</v>
      </c>
      <c r="M1718" s="9" t="str" cm="1">
        <f t="array" ref="M1718">_xlfn.LET(_xlpm.Major,I1718,_xlpm.CleanMajor,TRIM(SUBSTITUTE(SUBSTITUTE(SUBSTITUTE(SUBSTITUTE(SUBSTITUTE(SUBSTITUTE(_xlpm.Major,"Indstrl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719" spans="1:13" hidden="1" x14ac:dyDescent="0.75">
      <c r="A1719" s="33">
        <v>82203210</v>
      </c>
      <c r="B1719" s="34" t="s">
        <v>253</v>
      </c>
      <c r="C1719" s="34" t="s">
        <v>296</v>
      </c>
      <c r="D1719" s="34" t="s">
        <v>3504</v>
      </c>
      <c r="E1719" s="34" t="s">
        <v>14</v>
      </c>
      <c r="F1719" s="35"/>
      <c r="G1719" s="35">
        <v>46100.669444444444</v>
      </c>
      <c r="H1719" s="34">
        <v>651125</v>
      </c>
      <c r="I1719" s="34" t="s">
        <v>2024</v>
      </c>
      <c r="J1719" s="34" t="s">
        <v>40</v>
      </c>
      <c r="K1719" s="34">
        <v>0</v>
      </c>
      <c r="L1719" s="34" t="s">
        <v>3533</v>
      </c>
      <c r="M1719" s="9" t="str" cm="1">
        <f t="array" ref="M1719">_xlfn.LET(_xlpm.Major,I1719,_xlpm.CleanMajor,TRIM(SUBSTITUTE(SUBSTITUTE(SUBSTITUTE(SUBSTITUTE(SUBSTITUTE(SUBSTITUTE(_xlpm.Major,"Indstrl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720" spans="1:13" hidden="1" x14ac:dyDescent="0.75">
      <c r="A1720" s="31">
        <v>82203212</v>
      </c>
      <c r="B1720" s="27" t="s">
        <v>3505</v>
      </c>
      <c r="C1720" s="27" t="s">
        <v>3506</v>
      </c>
      <c r="D1720" s="27" t="s">
        <v>3507</v>
      </c>
      <c r="E1720" s="27" t="s">
        <v>14</v>
      </c>
      <c r="F1720" s="32"/>
      <c r="G1720" s="32">
        <v>46100.669444444444</v>
      </c>
      <c r="H1720" s="27">
        <v>760746</v>
      </c>
      <c r="I1720" s="27" t="s">
        <v>1985</v>
      </c>
      <c r="J1720" s="27" t="s">
        <v>32</v>
      </c>
      <c r="K1720" s="27">
        <v>0</v>
      </c>
      <c r="L1720" s="27" t="s">
        <v>3533</v>
      </c>
      <c r="M1720" s="9" t="str" cm="1">
        <f t="array" ref="M1720">_xlfn.LET(_xlpm.Major,I1720,_xlpm.CleanMajor,TRIM(SUBSTITUTE(SUBSTITUTE(SUBSTITUTE(SUBSTITUTE(SUBSTITUTE(SUBSTITUTE(_xlpm.Major,"Indstrl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721" spans="1:13" hidden="1" x14ac:dyDescent="0.75">
      <c r="A1721" s="33">
        <v>82203285</v>
      </c>
      <c r="B1721" s="34" t="s">
        <v>1851</v>
      </c>
      <c r="C1721" s="34" t="s">
        <v>1342</v>
      </c>
      <c r="D1721" s="34" t="s">
        <v>3508</v>
      </c>
      <c r="E1721" s="34" t="s">
        <v>14</v>
      </c>
      <c r="F1721" s="35"/>
      <c r="G1721" s="35">
        <v>46100.671527777777</v>
      </c>
      <c r="H1721" s="34">
        <v>514024</v>
      </c>
      <c r="I1721" s="34" t="s">
        <v>2024</v>
      </c>
      <c r="J1721" s="34" t="s">
        <v>40</v>
      </c>
      <c r="K1721" s="34">
        <v>0</v>
      </c>
      <c r="L1721" s="34" t="s">
        <v>3533</v>
      </c>
      <c r="M1721" s="9" t="str" cm="1">
        <f t="array" ref="M1721">_xlfn.LET(_xlpm.Major,I1721,_xlpm.CleanMajor,TRIM(SUBSTITUTE(SUBSTITUTE(SUBSTITUTE(SUBSTITUTE(SUBSTITUTE(SUBSTITUTE(_xlpm.Major,"Indstrl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722" spans="1:13" hidden="1" x14ac:dyDescent="0.75">
      <c r="A1722" s="31">
        <v>82203403</v>
      </c>
      <c r="B1722" s="27" t="s">
        <v>3509</v>
      </c>
      <c r="C1722" s="27" t="s">
        <v>3510</v>
      </c>
      <c r="D1722" s="27" t="s">
        <v>3511</v>
      </c>
      <c r="E1722" s="27" t="s">
        <v>14</v>
      </c>
      <c r="F1722" s="32"/>
      <c r="G1722" s="32">
        <v>46100.67291666667</v>
      </c>
      <c r="H1722" s="27">
        <v>790038</v>
      </c>
      <c r="I1722" s="27" t="s">
        <v>2024</v>
      </c>
      <c r="J1722" s="27" t="s">
        <v>16</v>
      </c>
      <c r="K1722" s="27">
        <v>0</v>
      </c>
      <c r="L1722" s="27" t="s">
        <v>3533</v>
      </c>
      <c r="M1722" s="9" t="str" cm="1">
        <f t="array" ref="M1722">_xlfn.LET(_xlpm.Major,I1722,_xlpm.CleanMajor,TRIM(SUBSTITUTE(SUBSTITUTE(SUBSTITUTE(SUBSTITUTE(SUBSTITUTE(SUBSTITUTE(_xlpm.Major,"Indstrl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723" spans="1:13" hidden="1" x14ac:dyDescent="0.75">
      <c r="A1723" s="33">
        <v>82203407</v>
      </c>
      <c r="B1723" s="34" t="s">
        <v>157</v>
      </c>
      <c r="C1723" s="34" t="s">
        <v>3512</v>
      </c>
      <c r="D1723" s="34" t="s">
        <v>3513</v>
      </c>
      <c r="E1723" s="34" t="s">
        <v>14</v>
      </c>
      <c r="F1723" s="35"/>
      <c r="G1723" s="35">
        <v>46100.673611111109</v>
      </c>
      <c r="H1723" s="34">
        <v>797215</v>
      </c>
      <c r="I1723" s="34" t="s">
        <v>80</v>
      </c>
      <c r="J1723" s="34" t="s">
        <v>32</v>
      </c>
      <c r="K1723" s="34">
        <v>0</v>
      </c>
      <c r="L1723" s="34" t="s">
        <v>3533</v>
      </c>
      <c r="M1723" s="9" t="str" cm="1">
        <f t="array" ref="M1723">_xlfn.LET(_xlpm.Major,I1723,_xlpm.CleanMajor,TRIM(SUBSTITUTE(SUBSTITUTE(SUBSTITUTE(SUBSTITUTE(SUBSTITUTE(SUBSTITUTE(_xlpm.Major,"Indstrl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724" spans="1:13" hidden="1" x14ac:dyDescent="0.75">
      <c r="A1724" s="31">
        <v>82203411</v>
      </c>
      <c r="B1724" s="27" t="s">
        <v>1598</v>
      </c>
      <c r="C1724" s="27" t="s">
        <v>3514</v>
      </c>
      <c r="D1724" s="27" t="s">
        <v>3515</v>
      </c>
      <c r="E1724" s="27" t="s">
        <v>14</v>
      </c>
      <c r="F1724" s="32"/>
      <c r="G1724" s="32">
        <v>46100.674305555556</v>
      </c>
      <c r="H1724" s="27">
        <v>797169</v>
      </c>
      <c r="I1724" s="27" t="s">
        <v>2024</v>
      </c>
      <c r="J1724" s="27" t="s">
        <v>40</v>
      </c>
      <c r="K1724" s="27">
        <v>0</v>
      </c>
      <c r="L1724" s="27" t="s">
        <v>3533</v>
      </c>
      <c r="M1724" s="9" t="str" cm="1">
        <f t="array" ref="M1724">_xlfn.LET(_xlpm.Major,I1724,_xlpm.CleanMajor,TRIM(SUBSTITUTE(SUBSTITUTE(SUBSTITUTE(SUBSTITUTE(SUBSTITUTE(SUBSTITUTE(_xlpm.Major,"Indstrl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725" spans="1:13" hidden="1" x14ac:dyDescent="0.75">
      <c r="A1725" s="33">
        <v>82203417</v>
      </c>
      <c r="B1725" s="34" t="s">
        <v>2841</v>
      </c>
      <c r="C1725" s="34" t="s">
        <v>2842</v>
      </c>
      <c r="D1725" s="34" t="s">
        <v>2843</v>
      </c>
      <c r="E1725" s="34" t="s">
        <v>14</v>
      </c>
      <c r="F1725" s="35"/>
      <c r="G1725" s="35">
        <v>46100.674305555556</v>
      </c>
      <c r="H1725" s="34">
        <v>804707</v>
      </c>
      <c r="I1725" s="34" t="s">
        <v>2494</v>
      </c>
      <c r="J1725" s="34" t="s">
        <v>32</v>
      </c>
      <c r="K1725" s="34">
        <v>0</v>
      </c>
      <c r="L1725" s="34" t="s">
        <v>3533</v>
      </c>
      <c r="M1725" s="9" t="str" cm="1">
        <f t="array" ref="M1725">_xlfn.LET(_xlpm.Major,I1725,_xlpm.CleanMajor,TRIM(SUBSTITUTE(SUBSTITUTE(SUBSTITUTE(SUBSTITUTE(SUBSTITUTE(SUBSTITUTE(_xlpm.Major,"Indstrl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726" spans="1:13" hidden="1" x14ac:dyDescent="0.75">
      <c r="A1726" s="31">
        <v>82203527</v>
      </c>
      <c r="B1726" s="27" t="s">
        <v>3516</v>
      </c>
      <c r="C1726" s="27" t="s">
        <v>185</v>
      </c>
      <c r="D1726" s="27" t="s">
        <v>3517</v>
      </c>
      <c r="E1726" s="27" t="s">
        <v>14</v>
      </c>
      <c r="F1726" s="32"/>
      <c r="G1726" s="32">
        <v>46100.675694444442</v>
      </c>
      <c r="H1726" s="27">
        <v>290236</v>
      </c>
      <c r="I1726" s="27" t="s">
        <v>2024</v>
      </c>
      <c r="J1726" s="27" t="s">
        <v>40</v>
      </c>
      <c r="K1726" s="27">
        <v>0</v>
      </c>
      <c r="L1726" s="27" t="s">
        <v>3533</v>
      </c>
      <c r="M1726" s="9" t="str" cm="1">
        <f t="array" ref="M1726">_xlfn.LET(_xlpm.Major,I1726,_xlpm.CleanMajor,TRIM(SUBSTITUTE(SUBSTITUTE(SUBSTITUTE(SUBSTITUTE(SUBSTITUTE(SUBSTITUTE(_xlpm.Major,"Indstrl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727" spans="1:13" hidden="1" x14ac:dyDescent="0.75">
      <c r="A1727" s="33">
        <v>82203540</v>
      </c>
      <c r="B1727" s="34" t="s">
        <v>3518</v>
      </c>
      <c r="C1727" s="34" t="s">
        <v>75</v>
      </c>
      <c r="D1727" s="34" t="s">
        <v>3519</v>
      </c>
      <c r="E1727" s="34" t="s">
        <v>14</v>
      </c>
      <c r="F1727" s="35"/>
      <c r="G1727" s="35">
        <v>46100.675694444442</v>
      </c>
      <c r="H1727" s="34">
        <v>814406</v>
      </c>
      <c r="I1727" s="34" t="s">
        <v>3520</v>
      </c>
      <c r="J1727" s="34" t="s">
        <v>50</v>
      </c>
      <c r="K1727" s="34">
        <v>0</v>
      </c>
      <c r="L1727" s="34" t="s">
        <v>3533</v>
      </c>
      <c r="M1727" s="9" t="str" cm="1">
        <f t="array" ref="M1727">_xlfn.LET(_xlpm.Major,I1727,_xlpm.CleanMajor,TRIM(SUBSTITUTE(SUBSTITUTE(SUBSTITUTE(SUBSTITUTE(SUBSTITUTE(SUBSTITUTE(_xlpm.Major,"Indstrl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728" spans="1:13" hidden="1" x14ac:dyDescent="0.75">
      <c r="A1728" s="31">
        <v>82203589</v>
      </c>
      <c r="B1728" s="27" t="s">
        <v>289</v>
      </c>
      <c r="C1728" s="27" t="s">
        <v>1324</v>
      </c>
      <c r="D1728" s="27" t="s">
        <v>3521</v>
      </c>
      <c r="E1728" s="27" t="s">
        <v>14</v>
      </c>
      <c r="F1728" s="32"/>
      <c r="G1728" s="32">
        <v>46100.678472222222</v>
      </c>
      <c r="H1728" s="27">
        <v>763512</v>
      </c>
      <c r="I1728" s="27" t="s">
        <v>2960</v>
      </c>
      <c r="J1728" s="27" t="s">
        <v>32</v>
      </c>
      <c r="K1728" s="27">
        <v>0</v>
      </c>
      <c r="L1728" s="27" t="s">
        <v>3533</v>
      </c>
      <c r="M1728" s="9" t="str" cm="1">
        <f t="array" ref="M1728">_xlfn.LET(_xlpm.Major,I1728,_xlpm.CleanMajor,TRIM(SUBSTITUTE(SUBSTITUTE(SUBSTITUTE(SUBSTITUTE(SUBSTITUTE(SUBSTITUTE(_xlpm.Major,"Indstrl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729" spans="1:13" hidden="1" x14ac:dyDescent="0.75">
      <c r="A1729" s="33">
        <v>82203648</v>
      </c>
      <c r="B1729" s="34" t="s">
        <v>187</v>
      </c>
      <c r="C1729" s="34" t="s">
        <v>613</v>
      </c>
      <c r="D1729" s="34" t="s">
        <v>3522</v>
      </c>
      <c r="E1729" s="34" t="s">
        <v>14</v>
      </c>
      <c r="F1729" s="35"/>
      <c r="G1729" s="35">
        <v>46100.683333333334</v>
      </c>
      <c r="H1729" s="34">
        <v>790609</v>
      </c>
      <c r="I1729" s="34" t="s">
        <v>3523</v>
      </c>
      <c r="J1729" s="34" t="s">
        <v>126</v>
      </c>
      <c r="K1729" s="34">
        <v>0</v>
      </c>
      <c r="L1729" s="34" t="s">
        <v>3533</v>
      </c>
      <c r="M1729" s="9" t="str" cm="1">
        <f t="array" ref="M1729">_xlfn.LET(_xlpm.Major,I1729,_xlpm.CleanMajor,TRIM(SUBSTITUTE(SUBSTITUTE(SUBSTITUTE(SUBSTITUTE(SUBSTITUTE(SUBSTITUTE(_xlpm.Major,"Indstrl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730" spans="1:13" hidden="1" x14ac:dyDescent="0.75">
      <c r="A1730" s="31">
        <v>82203652</v>
      </c>
      <c r="B1730" s="27" t="s">
        <v>3524</v>
      </c>
      <c r="C1730" s="27" t="s">
        <v>3525</v>
      </c>
      <c r="D1730" s="27" t="s">
        <v>3526</v>
      </c>
      <c r="E1730" s="27" t="s">
        <v>14</v>
      </c>
      <c r="F1730" s="32"/>
      <c r="G1730" s="32">
        <v>46100.684027777781</v>
      </c>
      <c r="H1730" s="27">
        <v>712370</v>
      </c>
      <c r="I1730" s="27" t="s">
        <v>2024</v>
      </c>
      <c r="J1730" s="27" t="s">
        <v>16</v>
      </c>
      <c r="K1730" s="27">
        <v>0</v>
      </c>
      <c r="L1730" s="27" t="s">
        <v>3533</v>
      </c>
      <c r="M1730" s="9" t="str" cm="1">
        <f t="array" ref="M1730">_xlfn.LET(_xlpm.Major,I1730,_xlpm.CleanMajor,TRIM(SUBSTITUTE(SUBSTITUTE(SUBSTITUTE(SUBSTITUTE(SUBSTITUTE(SUBSTITUTE(_xlpm.Major,"Indstrl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731" spans="1:13" hidden="1" x14ac:dyDescent="0.75">
      <c r="A1731" s="33">
        <v>82203865</v>
      </c>
      <c r="B1731" s="34" t="s">
        <v>2981</v>
      </c>
      <c r="C1731" s="34" t="s">
        <v>3527</v>
      </c>
      <c r="D1731" s="34" t="s">
        <v>3528</v>
      </c>
      <c r="E1731" s="34" t="s">
        <v>14</v>
      </c>
      <c r="F1731" s="35"/>
      <c r="G1731" s="35">
        <v>46100.697916666664</v>
      </c>
      <c r="H1731" s="34">
        <v>757414</v>
      </c>
      <c r="I1731" s="34" t="s">
        <v>2960</v>
      </c>
      <c r="J1731" s="34" t="s">
        <v>32</v>
      </c>
      <c r="K1731" s="34">
        <v>0</v>
      </c>
      <c r="L1731" s="34" t="s">
        <v>3533</v>
      </c>
      <c r="M1731" s="9" t="str" cm="1">
        <f t="array" ref="M1731">_xlfn.LET(_xlpm.Major,I1731,_xlpm.CleanMajor,TRIM(SUBSTITUTE(SUBSTITUTE(SUBSTITUTE(SUBSTITUTE(SUBSTITUTE(SUBSTITUTE(_xlpm.Major,"Indstrl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732" spans="1:13" hidden="1" x14ac:dyDescent="0.75">
      <c r="A1732" s="31">
        <v>82203876</v>
      </c>
      <c r="B1732" s="27" t="s">
        <v>3529</v>
      </c>
      <c r="C1732" s="27" t="s">
        <v>3530</v>
      </c>
      <c r="D1732" s="27" t="s">
        <v>3531</v>
      </c>
      <c r="E1732" s="27" t="s">
        <v>14</v>
      </c>
      <c r="F1732" s="32"/>
      <c r="G1732" s="32">
        <v>46100.699305555558</v>
      </c>
      <c r="H1732" s="27">
        <v>809846</v>
      </c>
      <c r="I1732" s="27" t="s">
        <v>2954</v>
      </c>
      <c r="J1732" s="27" t="s">
        <v>40</v>
      </c>
      <c r="K1732" s="27">
        <v>0</v>
      </c>
      <c r="L1732" s="27" t="s">
        <v>3533</v>
      </c>
      <c r="M1732" s="9" t="str" cm="1">
        <f t="array" ref="M1732">_xlfn.LET(_xlpm.Major,I1732,_xlpm.CleanMajor,TRIM(SUBSTITUTE(SUBSTITUTE(SUBSTITUTE(SUBSTITUTE(SUBSTITUTE(SUBSTITUTE(_xlpm.Major,"Indstrl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733" spans="1:13" hidden="1" x14ac:dyDescent="0.75">
      <c r="A1733" s="33">
        <v>82204163</v>
      </c>
      <c r="B1733" s="34" t="s">
        <v>190</v>
      </c>
      <c r="C1733" s="34" t="s">
        <v>1172</v>
      </c>
      <c r="D1733" s="34" t="s">
        <v>3532</v>
      </c>
      <c r="E1733" s="34" t="s">
        <v>14</v>
      </c>
      <c r="F1733" s="35"/>
      <c r="G1733" s="35">
        <v>46100.713194444441</v>
      </c>
      <c r="H1733" s="34">
        <v>813060</v>
      </c>
      <c r="I1733" s="34" t="s">
        <v>3292</v>
      </c>
      <c r="J1733" s="34" t="s">
        <v>20</v>
      </c>
      <c r="K1733" s="34">
        <v>0</v>
      </c>
      <c r="L1733" s="34" t="s">
        <v>3533</v>
      </c>
      <c r="M1733" s="9" t="str" cm="1">
        <f t="array" ref="M1733">_xlfn.LET(_xlpm.Major,I1733,_xlpm.CleanMajor,TRIM(SUBSTITUTE(SUBSTITUTE(SUBSTITUTE(SUBSTITUTE(SUBSTITUTE(SUBSTITUTE(_xlpm.Major,"Indstrl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734" spans="1:13" hidden="1" x14ac:dyDescent="0.75">
      <c r="A1734" s="8">
        <v>80448578</v>
      </c>
      <c r="B1734" s="9" t="s">
        <v>3447</v>
      </c>
      <c r="C1734" s="9" t="s">
        <v>3534</v>
      </c>
      <c r="D1734" s="9" t="s">
        <v>3535</v>
      </c>
      <c r="E1734" s="9" t="s">
        <v>14</v>
      </c>
      <c r="F1734" s="10">
        <v>45997.613888888889</v>
      </c>
      <c r="G1734" s="10">
        <v>46119.509722222225</v>
      </c>
      <c r="H1734" s="9">
        <v>769483</v>
      </c>
      <c r="I1734" s="9" t="s">
        <v>1904</v>
      </c>
      <c r="J1734" s="9" t="s">
        <v>40</v>
      </c>
      <c r="K1734" s="9">
        <v>0</v>
      </c>
      <c r="L1734" s="11" t="s">
        <v>3849</v>
      </c>
      <c r="M1734" s="9" t="str" cm="1">
        <f t="array" ref="M1734">_xlfn.LET(_xlpm.Major,I1734,_xlpm.CleanMajor,TRIM(SUBSTITUTE(SUBSTITUTE(SUBSTITUTE(SUBSTITUTE(SUBSTITUTE(SUBSTITUTE(_xlpm.Major,"Indstrl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735" spans="1:13" x14ac:dyDescent="0.75">
      <c r="A1735" s="12">
        <v>80492689</v>
      </c>
      <c r="B1735" s="13" t="s">
        <v>670</v>
      </c>
      <c r="C1735" s="13" t="s">
        <v>2366</v>
      </c>
      <c r="D1735" s="13" t="s">
        <v>2367</v>
      </c>
      <c r="E1735" s="13" t="s">
        <v>14</v>
      </c>
      <c r="F1735" s="14">
        <v>46004.450694444444</v>
      </c>
      <c r="G1735" s="14"/>
      <c r="H1735" s="13">
        <v>794016</v>
      </c>
      <c r="I1735" s="13" t="s">
        <v>2368</v>
      </c>
      <c r="J1735" s="13" t="s">
        <v>32</v>
      </c>
      <c r="K1735" s="13">
        <v>0</v>
      </c>
      <c r="L1735" s="15" t="s">
        <v>3849</v>
      </c>
      <c r="M1735" s="9" t="str" cm="1">
        <f t="array" ref="M1735">_xlfn.LET(_xlpm.Major,I1735,_xlpm.CleanMajor,TRIM(SUBSTITUTE(SUBSTITUTE(SUBSTITUTE(SUBSTITUTE(SUBSTITUTE(SUBSTITUTE(_xlpm.Major,"Indstrl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736" spans="1:13" x14ac:dyDescent="0.75">
      <c r="A1736" s="8">
        <v>80514669</v>
      </c>
      <c r="B1736" s="9" t="s">
        <v>3536</v>
      </c>
      <c r="C1736" s="9" t="s">
        <v>820</v>
      </c>
      <c r="D1736" s="9" t="s">
        <v>3537</v>
      </c>
      <c r="E1736" s="9" t="s">
        <v>14</v>
      </c>
      <c r="F1736" s="10">
        <v>46012.022916666669</v>
      </c>
      <c r="G1736" s="10"/>
      <c r="H1736" s="9">
        <v>787644</v>
      </c>
      <c r="I1736" s="9" t="s">
        <v>1831</v>
      </c>
      <c r="J1736" s="9" t="s">
        <v>20</v>
      </c>
      <c r="K1736" s="9">
        <v>0</v>
      </c>
      <c r="L1736" s="11" t="s">
        <v>3849</v>
      </c>
      <c r="M1736" s="9" t="str" cm="1">
        <f t="array" ref="M1736">_xlfn.LET(_xlpm.Major,I1736,_xlpm.CleanMajor,TRIM(SUBSTITUTE(SUBSTITUTE(SUBSTITUTE(SUBSTITUTE(SUBSTITUTE(SUBSTITUTE(_xlpm.Major,"Indstrl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737" spans="1:13" x14ac:dyDescent="0.75">
      <c r="A1737" s="12">
        <v>80598917</v>
      </c>
      <c r="B1737" s="13" t="s">
        <v>3538</v>
      </c>
      <c r="C1737" s="13" t="s">
        <v>3020</v>
      </c>
      <c r="D1737" s="13" t="s">
        <v>3539</v>
      </c>
      <c r="E1737" s="13" t="s">
        <v>14</v>
      </c>
      <c r="F1737" s="14">
        <v>46032.051388888889</v>
      </c>
      <c r="G1737" s="14"/>
      <c r="H1737" s="13">
        <v>802762</v>
      </c>
      <c r="I1737" s="13" t="s">
        <v>1786</v>
      </c>
      <c r="J1737" s="13" t="s">
        <v>126</v>
      </c>
      <c r="K1737" s="13">
        <v>0</v>
      </c>
      <c r="L1737" s="15" t="s">
        <v>3849</v>
      </c>
      <c r="M1737" s="9" t="str" cm="1">
        <f t="array" ref="M1737">_xlfn.LET(_xlpm.Major,I1737,_xlpm.CleanMajor,TRIM(SUBSTITUTE(SUBSTITUTE(SUBSTITUTE(SUBSTITUTE(SUBSTITUTE(SUBSTITUTE(_xlpm.Major,"Indstrl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738" spans="1:13" hidden="1" x14ac:dyDescent="0.75">
      <c r="A1738" s="8">
        <v>80635857</v>
      </c>
      <c r="B1738" s="9" t="s">
        <v>1695</v>
      </c>
      <c r="C1738" s="9" t="s">
        <v>3540</v>
      </c>
      <c r="D1738" s="9" t="s">
        <v>3541</v>
      </c>
      <c r="E1738" s="9" t="s">
        <v>14</v>
      </c>
      <c r="F1738" s="10">
        <v>46035.416666666664</v>
      </c>
      <c r="G1738" s="10">
        <v>46119.474305555559</v>
      </c>
      <c r="H1738" s="9">
        <v>760279</v>
      </c>
      <c r="I1738" s="9" t="s">
        <v>1167</v>
      </c>
      <c r="J1738" s="9" t="s">
        <v>32</v>
      </c>
      <c r="K1738" s="9">
        <v>0</v>
      </c>
      <c r="L1738" s="11" t="s">
        <v>3849</v>
      </c>
      <c r="M1738" s="9" t="str" cm="1">
        <f t="array" ref="M1738">_xlfn.LET(_xlpm.Major,I1738,_xlpm.CleanMajor,TRIM(SUBSTITUTE(SUBSTITUTE(SUBSTITUTE(SUBSTITUTE(SUBSTITUTE(SUBSTITUTE(_xlpm.Major,"Indstrl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39" spans="1:13" hidden="1" x14ac:dyDescent="0.75">
      <c r="A1739" s="12">
        <v>80635859</v>
      </c>
      <c r="B1739" s="13" t="s">
        <v>2405</v>
      </c>
      <c r="C1739" s="13" t="s">
        <v>2534</v>
      </c>
      <c r="D1739" s="13" t="s">
        <v>2535</v>
      </c>
      <c r="E1739" s="13" t="s">
        <v>14</v>
      </c>
      <c r="F1739" s="14">
        <v>46035.416666666664</v>
      </c>
      <c r="G1739" s="14">
        <v>46119.472222222219</v>
      </c>
      <c r="H1739" s="13">
        <v>748260</v>
      </c>
      <c r="I1739" s="13" t="s">
        <v>1167</v>
      </c>
      <c r="J1739" s="13" t="s">
        <v>32</v>
      </c>
      <c r="K1739" s="13">
        <v>0</v>
      </c>
      <c r="L1739" s="15" t="s">
        <v>3849</v>
      </c>
      <c r="M1739" s="9" t="str" cm="1">
        <f t="array" ref="M1739">_xlfn.LET(_xlpm.Major,I1739,_xlpm.CleanMajor,TRIM(SUBSTITUTE(SUBSTITUTE(SUBSTITUTE(SUBSTITUTE(SUBSTITUTE(SUBSTITUTE(_xlpm.Major,"Indstrl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40" spans="1:13" x14ac:dyDescent="0.75">
      <c r="A1740" s="8">
        <v>80635860</v>
      </c>
      <c r="B1740" s="9" t="s">
        <v>2765</v>
      </c>
      <c r="C1740" s="9" t="s">
        <v>2766</v>
      </c>
      <c r="D1740" s="9" t="s">
        <v>2767</v>
      </c>
      <c r="E1740" s="9" t="s">
        <v>14</v>
      </c>
      <c r="F1740" s="10">
        <v>46035.416666666664</v>
      </c>
      <c r="G1740" s="10"/>
      <c r="H1740" s="9">
        <v>749363</v>
      </c>
      <c r="I1740" s="9" t="s">
        <v>1167</v>
      </c>
      <c r="J1740" s="9" t="s">
        <v>32</v>
      </c>
      <c r="K1740" s="9">
        <v>0</v>
      </c>
      <c r="L1740" s="11" t="s">
        <v>3849</v>
      </c>
      <c r="M1740" s="9" t="str" cm="1">
        <f t="array" ref="M1740">_xlfn.LET(_xlpm.Major,I1740,_xlpm.CleanMajor,TRIM(SUBSTITUTE(SUBSTITUTE(SUBSTITUTE(SUBSTITUTE(SUBSTITUTE(SUBSTITUTE(_xlpm.Major,"Indstrl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41" spans="1:13" hidden="1" x14ac:dyDescent="0.75">
      <c r="A1741" s="12">
        <v>80635967</v>
      </c>
      <c r="B1741" s="13" t="s">
        <v>3542</v>
      </c>
      <c r="C1741" s="13" t="s">
        <v>3543</v>
      </c>
      <c r="D1741" s="13" t="s">
        <v>3544</v>
      </c>
      <c r="E1741" s="13" t="s">
        <v>14</v>
      </c>
      <c r="F1741" s="14">
        <v>46035.419444444444</v>
      </c>
      <c r="G1741" s="14">
        <v>46119.464583333334</v>
      </c>
      <c r="H1741" s="13">
        <v>757173</v>
      </c>
      <c r="I1741" s="13" t="s">
        <v>1167</v>
      </c>
      <c r="J1741" s="13" t="s">
        <v>32</v>
      </c>
      <c r="K1741" s="13">
        <v>0</v>
      </c>
      <c r="L1741" s="15" t="s">
        <v>3849</v>
      </c>
      <c r="M1741" s="9" t="str" cm="1">
        <f t="array" ref="M1741">_xlfn.LET(_xlpm.Major,I1741,_xlpm.CleanMajor,TRIM(SUBSTITUTE(SUBSTITUTE(SUBSTITUTE(SUBSTITUTE(SUBSTITUTE(SUBSTITUTE(_xlpm.Major,"Indstrl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42" spans="1:13" hidden="1" x14ac:dyDescent="0.75">
      <c r="A1742" s="8">
        <v>80636036</v>
      </c>
      <c r="B1742" s="9" t="s">
        <v>3545</v>
      </c>
      <c r="C1742" s="9" t="s">
        <v>1483</v>
      </c>
      <c r="D1742" s="9" t="s">
        <v>3546</v>
      </c>
      <c r="E1742" s="9" t="s">
        <v>14</v>
      </c>
      <c r="F1742" s="10">
        <v>46035.420138888891</v>
      </c>
      <c r="G1742" s="10">
        <v>46119.464583333334</v>
      </c>
      <c r="H1742" s="9">
        <v>737926</v>
      </c>
      <c r="I1742" s="9" t="s">
        <v>1167</v>
      </c>
      <c r="J1742" s="9" t="s">
        <v>32</v>
      </c>
      <c r="K1742" s="9">
        <v>0</v>
      </c>
      <c r="L1742" s="11" t="s">
        <v>3849</v>
      </c>
      <c r="M1742" s="9" t="str" cm="1">
        <f t="array" ref="M1742">_xlfn.LET(_xlpm.Major,I1742,_xlpm.CleanMajor,TRIM(SUBSTITUTE(SUBSTITUTE(SUBSTITUTE(SUBSTITUTE(SUBSTITUTE(SUBSTITUTE(_xlpm.Major,"Indstrl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43" spans="1:13" x14ac:dyDescent="0.75">
      <c r="A1743" s="12">
        <v>80636042</v>
      </c>
      <c r="B1743" s="13" t="s">
        <v>2485</v>
      </c>
      <c r="C1743" s="13" t="s">
        <v>2486</v>
      </c>
      <c r="D1743" s="13" t="s">
        <v>2487</v>
      </c>
      <c r="E1743" s="13" t="s">
        <v>14</v>
      </c>
      <c r="F1743" s="14">
        <v>46035.420138888891</v>
      </c>
      <c r="G1743" s="14"/>
      <c r="H1743" s="13">
        <v>738214</v>
      </c>
      <c r="I1743" s="13" t="s">
        <v>1167</v>
      </c>
      <c r="J1743" s="13" t="s">
        <v>32</v>
      </c>
      <c r="K1743" s="13">
        <v>0</v>
      </c>
      <c r="L1743" s="15" t="s">
        <v>3849</v>
      </c>
      <c r="M1743" s="9" t="str" cm="1">
        <f t="array" ref="M1743">_xlfn.LET(_xlpm.Major,I1743,_xlpm.CleanMajor,TRIM(SUBSTITUTE(SUBSTITUTE(SUBSTITUTE(SUBSTITUTE(SUBSTITUTE(SUBSTITUTE(_xlpm.Major,"Indstrl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44" spans="1:13" hidden="1" x14ac:dyDescent="0.75">
      <c r="A1744" s="8">
        <v>80636043</v>
      </c>
      <c r="B1744" s="9" t="s">
        <v>3547</v>
      </c>
      <c r="C1744" s="9" t="s">
        <v>3548</v>
      </c>
      <c r="D1744" s="9" t="s">
        <v>3549</v>
      </c>
      <c r="E1744" s="9" t="s">
        <v>14</v>
      </c>
      <c r="F1744" s="10">
        <v>46035.420138888891</v>
      </c>
      <c r="G1744" s="10">
        <v>46119.459722222222</v>
      </c>
      <c r="H1744" s="9">
        <v>739076</v>
      </c>
      <c r="I1744" s="9" t="s">
        <v>1167</v>
      </c>
      <c r="J1744" s="9" t="s">
        <v>32</v>
      </c>
      <c r="K1744" s="9">
        <v>0</v>
      </c>
      <c r="L1744" s="11" t="s">
        <v>3849</v>
      </c>
      <c r="M1744" s="9" t="str" cm="1">
        <f t="array" ref="M1744">_xlfn.LET(_xlpm.Major,I1744,_xlpm.CleanMajor,TRIM(SUBSTITUTE(SUBSTITUTE(SUBSTITUTE(SUBSTITUTE(SUBSTITUTE(SUBSTITUTE(_xlpm.Major,"Indstrl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45" spans="1:13" x14ac:dyDescent="0.75">
      <c r="A1745" s="12">
        <v>80636086</v>
      </c>
      <c r="B1745" s="13" t="s">
        <v>3550</v>
      </c>
      <c r="C1745" s="13" t="s">
        <v>2373</v>
      </c>
      <c r="D1745" s="13" t="s">
        <v>3551</v>
      </c>
      <c r="E1745" s="13" t="s">
        <v>14</v>
      </c>
      <c r="F1745" s="14">
        <v>46035.42083333333</v>
      </c>
      <c r="G1745" s="14"/>
      <c r="H1745" s="13">
        <v>767521</v>
      </c>
      <c r="I1745" s="13" t="s">
        <v>1167</v>
      </c>
      <c r="J1745" s="13" t="s">
        <v>32</v>
      </c>
      <c r="K1745" s="13">
        <v>0</v>
      </c>
      <c r="L1745" s="15" t="s">
        <v>3849</v>
      </c>
      <c r="M1745" s="9" t="str" cm="1">
        <f t="array" ref="M1745">_xlfn.LET(_xlpm.Major,I1745,_xlpm.CleanMajor,TRIM(SUBSTITUTE(SUBSTITUTE(SUBSTITUTE(SUBSTITUTE(SUBSTITUTE(SUBSTITUTE(_xlpm.Major,"Indstrl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46" spans="1:13" hidden="1" x14ac:dyDescent="0.75">
      <c r="A1746" s="8">
        <v>80636090</v>
      </c>
      <c r="B1746" s="9" t="s">
        <v>259</v>
      </c>
      <c r="C1746" s="9" t="s">
        <v>2387</v>
      </c>
      <c r="D1746" s="9" t="s">
        <v>2388</v>
      </c>
      <c r="E1746" s="9" t="s">
        <v>14</v>
      </c>
      <c r="F1746" s="10">
        <v>46035.42083333333</v>
      </c>
      <c r="G1746" s="10">
        <v>46119.498611111114</v>
      </c>
      <c r="H1746" s="9">
        <v>773880</v>
      </c>
      <c r="I1746" s="9" t="s">
        <v>1167</v>
      </c>
      <c r="J1746" s="9" t="s">
        <v>32</v>
      </c>
      <c r="K1746" s="9">
        <v>0</v>
      </c>
      <c r="L1746" s="11" t="s">
        <v>3849</v>
      </c>
      <c r="M1746" s="9" t="str" cm="1">
        <f t="array" ref="M1746">_xlfn.LET(_xlpm.Major,I1746,_xlpm.CleanMajor,TRIM(SUBSTITUTE(SUBSTITUTE(SUBSTITUTE(SUBSTITUTE(SUBSTITUTE(SUBSTITUTE(_xlpm.Major,"Indstrl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47" spans="1:13" hidden="1" x14ac:dyDescent="0.75">
      <c r="A1747" s="12">
        <v>80636239</v>
      </c>
      <c r="B1747" s="13" t="s">
        <v>2389</v>
      </c>
      <c r="C1747" s="13" t="s">
        <v>2390</v>
      </c>
      <c r="D1747" s="13" t="s">
        <v>2391</v>
      </c>
      <c r="E1747" s="13" t="s">
        <v>14</v>
      </c>
      <c r="F1747" s="14">
        <v>46035.423611111109</v>
      </c>
      <c r="G1747" s="14">
        <v>46119.459027777775</v>
      </c>
      <c r="H1747" s="13">
        <v>767556</v>
      </c>
      <c r="I1747" s="13" t="s">
        <v>1167</v>
      </c>
      <c r="J1747" s="13" t="s">
        <v>32</v>
      </c>
      <c r="K1747" s="13">
        <v>0</v>
      </c>
      <c r="L1747" s="15" t="s">
        <v>3849</v>
      </c>
      <c r="M1747" s="9" t="str" cm="1">
        <f t="array" ref="M1747">_xlfn.LET(_xlpm.Major,I1747,_xlpm.CleanMajor,TRIM(SUBSTITUTE(SUBSTITUTE(SUBSTITUTE(SUBSTITUTE(SUBSTITUTE(SUBSTITUTE(_xlpm.Major,"Indstrl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48" spans="1:13" hidden="1" x14ac:dyDescent="0.75">
      <c r="A1748" s="8">
        <v>80636243</v>
      </c>
      <c r="B1748" s="9" t="s">
        <v>696</v>
      </c>
      <c r="C1748" s="9" t="s">
        <v>2433</v>
      </c>
      <c r="D1748" s="9" t="s">
        <v>2434</v>
      </c>
      <c r="E1748" s="9" t="s">
        <v>14</v>
      </c>
      <c r="F1748" s="10">
        <v>46035.424305555556</v>
      </c>
      <c r="G1748" s="10">
        <v>46119.457638888889</v>
      </c>
      <c r="H1748" s="9">
        <v>774278</v>
      </c>
      <c r="I1748" s="9" t="s">
        <v>1167</v>
      </c>
      <c r="J1748" s="9" t="s">
        <v>32</v>
      </c>
      <c r="K1748" s="9">
        <v>0</v>
      </c>
      <c r="L1748" s="11" t="s">
        <v>3849</v>
      </c>
      <c r="M1748" s="9" t="str" cm="1">
        <f t="array" ref="M1748">_xlfn.LET(_xlpm.Major,I1748,_xlpm.CleanMajor,TRIM(SUBSTITUTE(SUBSTITUTE(SUBSTITUTE(SUBSTITUTE(SUBSTITUTE(SUBSTITUTE(_xlpm.Major,"Indstrl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49" spans="1:13" hidden="1" x14ac:dyDescent="0.75">
      <c r="A1749" s="12">
        <v>80636383</v>
      </c>
      <c r="B1749" s="13" t="s">
        <v>610</v>
      </c>
      <c r="C1749" s="13" t="s">
        <v>2708</v>
      </c>
      <c r="D1749" s="13" t="s">
        <v>3552</v>
      </c>
      <c r="E1749" s="13" t="s">
        <v>14</v>
      </c>
      <c r="F1749" s="14">
        <v>46035.426388888889</v>
      </c>
      <c r="G1749" s="14">
        <v>46119.456250000003</v>
      </c>
      <c r="H1749" s="13">
        <v>742949</v>
      </c>
      <c r="I1749" s="13" t="s">
        <v>1167</v>
      </c>
      <c r="J1749" s="13" t="s">
        <v>32</v>
      </c>
      <c r="K1749" s="13">
        <v>0</v>
      </c>
      <c r="L1749" s="15" t="s">
        <v>3849</v>
      </c>
      <c r="M1749" s="9" t="str" cm="1">
        <f t="array" ref="M1749">_xlfn.LET(_xlpm.Major,I1749,_xlpm.CleanMajor,TRIM(SUBSTITUTE(SUBSTITUTE(SUBSTITUTE(SUBSTITUTE(SUBSTITUTE(SUBSTITUTE(_xlpm.Major,"Indstrl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50" spans="1:13" hidden="1" x14ac:dyDescent="0.75">
      <c r="A1750" s="8">
        <v>80636621</v>
      </c>
      <c r="B1750" s="9" t="s">
        <v>3553</v>
      </c>
      <c r="C1750" s="9" t="s">
        <v>880</v>
      </c>
      <c r="D1750" s="9" t="s">
        <v>3554</v>
      </c>
      <c r="E1750" s="9" t="s">
        <v>14</v>
      </c>
      <c r="F1750" s="10">
        <v>46035.429861111108</v>
      </c>
      <c r="G1750" s="10">
        <v>46119.461111111108</v>
      </c>
      <c r="H1750" s="9">
        <v>754253</v>
      </c>
      <c r="I1750" s="9" t="s">
        <v>1167</v>
      </c>
      <c r="J1750" s="9" t="s">
        <v>32</v>
      </c>
      <c r="K1750" s="9">
        <v>0</v>
      </c>
      <c r="L1750" s="11" t="s">
        <v>3849</v>
      </c>
      <c r="M1750" s="9" t="str" cm="1">
        <f t="array" ref="M1750">_xlfn.LET(_xlpm.Major,I1750,_xlpm.CleanMajor,TRIM(SUBSTITUTE(SUBSTITUTE(SUBSTITUTE(SUBSTITUTE(SUBSTITUTE(SUBSTITUTE(_xlpm.Major,"Indstrl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51" spans="1:13" hidden="1" x14ac:dyDescent="0.75">
      <c r="A1751" s="12">
        <v>80637043</v>
      </c>
      <c r="B1751" s="13" t="s">
        <v>123</v>
      </c>
      <c r="C1751" s="13" t="s">
        <v>191</v>
      </c>
      <c r="D1751" s="13" t="s">
        <v>3555</v>
      </c>
      <c r="E1751" s="13" t="s">
        <v>14</v>
      </c>
      <c r="F1751" s="14">
        <v>46035.438194444447</v>
      </c>
      <c r="G1751" s="14">
        <v>46119.466666666667</v>
      </c>
      <c r="H1751" s="13">
        <v>708484</v>
      </c>
      <c r="I1751" s="13" t="s">
        <v>1167</v>
      </c>
      <c r="J1751" s="13" t="s">
        <v>32</v>
      </c>
      <c r="K1751" s="13">
        <v>0</v>
      </c>
      <c r="L1751" s="15" t="s">
        <v>3849</v>
      </c>
      <c r="M1751" s="9" t="str" cm="1">
        <f t="array" ref="M1751">_xlfn.LET(_xlpm.Major,I1751,_xlpm.CleanMajor,TRIM(SUBSTITUTE(SUBSTITUTE(SUBSTITUTE(SUBSTITUTE(SUBSTITUTE(SUBSTITUTE(_xlpm.Major,"Indstrl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52" spans="1:13" hidden="1" x14ac:dyDescent="0.75">
      <c r="A1752" s="8">
        <v>80637054</v>
      </c>
      <c r="B1752" s="9" t="s">
        <v>289</v>
      </c>
      <c r="C1752" s="9" t="s">
        <v>3556</v>
      </c>
      <c r="D1752" s="9" t="s">
        <v>3557</v>
      </c>
      <c r="E1752" s="9" t="s">
        <v>14</v>
      </c>
      <c r="F1752" s="10">
        <v>46104.691666666666</v>
      </c>
      <c r="G1752" s="10">
        <v>46119.456944444442</v>
      </c>
      <c r="H1752" s="9">
        <v>773393</v>
      </c>
      <c r="I1752" s="9" t="s">
        <v>1167</v>
      </c>
      <c r="J1752" s="9" t="s">
        <v>32</v>
      </c>
      <c r="K1752" s="9">
        <v>0</v>
      </c>
      <c r="L1752" s="11" t="s">
        <v>3849</v>
      </c>
      <c r="M1752" s="9" t="str" cm="1">
        <f t="array" ref="M1752">_xlfn.LET(_xlpm.Major,I1752,_xlpm.CleanMajor,TRIM(SUBSTITUTE(SUBSTITUTE(SUBSTITUTE(SUBSTITUTE(SUBSTITUTE(SUBSTITUTE(_xlpm.Major,"Indstrl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53" spans="1:13" hidden="1" x14ac:dyDescent="0.75">
      <c r="A1753" s="12">
        <v>80639997</v>
      </c>
      <c r="B1753" s="13" t="s">
        <v>3558</v>
      </c>
      <c r="C1753" s="13" t="s">
        <v>3559</v>
      </c>
      <c r="D1753" s="13" t="s">
        <v>3560</v>
      </c>
      <c r="E1753" s="13" t="s">
        <v>14</v>
      </c>
      <c r="F1753" s="14">
        <v>46035.504861111112</v>
      </c>
      <c r="G1753" s="14">
        <v>46119.461111111108</v>
      </c>
      <c r="H1753" s="13">
        <v>738349</v>
      </c>
      <c r="I1753" s="13" t="s">
        <v>1167</v>
      </c>
      <c r="J1753" s="13" t="s">
        <v>32</v>
      </c>
      <c r="K1753" s="13">
        <v>0</v>
      </c>
      <c r="L1753" s="15" t="s">
        <v>3849</v>
      </c>
      <c r="M1753" s="9" t="str" cm="1">
        <f t="array" ref="M1753">_xlfn.LET(_xlpm.Major,I1753,_xlpm.CleanMajor,TRIM(SUBSTITUTE(SUBSTITUTE(SUBSTITUTE(SUBSTITUTE(SUBSTITUTE(SUBSTITUTE(_xlpm.Major,"Indstrl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54" spans="1:13" hidden="1" x14ac:dyDescent="0.75">
      <c r="A1754" s="8">
        <v>80644088</v>
      </c>
      <c r="B1754" s="9" t="s">
        <v>472</v>
      </c>
      <c r="C1754" s="9" t="s">
        <v>3561</v>
      </c>
      <c r="D1754" s="9" t="s">
        <v>3562</v>
      </c>
      <c r="E1754" s="9" t="s">
        <v>14</v>
      </c>
      <c r="F1754" s="10">
        <v>46035.59652777778</v>
      </c>
      <c r="G1754" s="10">
        <v>46119.459027777775</v>
      </c>
      <c r="H1754" s="9">
        <v>753810</v>
      </c>
      <c r="I1754" s="9" t="s">
        <v>1167</v>
      </c>
      <c r="J1754" s="9" t="s">
        <v>32</v>
      </c>
      <c r="K1754" s="9">
        <v>0</v>
      </c>
      <c r="L1754" s="11" t="s">
        <v>3849</v>
      </c>
      <c r="M1754" s="9" t="str" cm="1">
        <f t="array" ref="M1754">_xlfn.LET(_xlpm.Major,I1754,_xlpm.CleanMajor,TRIM(SUBSTITUTE(SUBSTITUTE(SUBSTITUTE(SUBSTITUTE(SUBSTITUTE(SUBSTITUTE(_xlpm.Major,"Indstrl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55" spans="1:13" hidden="1" x14ac:dyDescent="0.75">
      <c r="A1755" s="12">
        <v>80644089</v>
      </c>
      <c r="B1755" s="13" t="s">
        <v>1778</v>
      </c>
      <c r="C1755" s="13" t="s">
        <v>1113</v>
      </c>
      <c r="D1755" s="13" t="s">
        <v>3563</v>
      </c>
      <c r="E1755" s="13" t="s">
        <v>14</v>
      </c>
      <c r="F1755" s="14">
        <v>46035.59652777778</v>
      </c>
      <c r="G1755" s="14">
        <v>46119.457638888889</v>
      </c>
      <c r="H1755" s="13">
        <v>693707</v>
      </c>
      <c r="I1755" s="13" t="s">
        <v>1167</v>
      </c>
      <c r="J1755" s="13" t="s">
        <v>32</v>
      </c>
      <c r="K1755" s="13">
        <v>0</v>
      </c>
      <c r="L1755" s="15" t="s">
        <v>3849</v>
      </c>
      <c r="M1755" s="9" t="str" cm="1">
        <f t="array" ref="M1755">_xlfn.LET(_xlpm.Major,I1755,_xlpm.CleanMajor,TRIM(SUBSTITUTE(SUBSTITUTE(SUBSTITUTE(SUBSTITUTE(SUBSTITUTE(SUBSTITUTE(_xlpm.Major,"Indstrl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56" spans="1:13" hidden="1" x14ac:dyDescent="0.75">
      <c r="A1756" s="8">
        <v>80644115</v>
      </c>
      <c r="B1756" s="9" t="s">
        <v>916</v>
      </c>
      <c r="C1756" s="9" t="s">
        <v>3564</v>
      </c>
      <c r="D1756" s="9" t="s">
        <v>3565</v>
      </c>
      <c r="E1756" s="9" t="s">
        <v>14</v>
      </c>
      <c r="F1756" s="10">
        <v>46035.597222222219</v>
      </c>
      <c r="G1756" s="10">
        <v>46119.459722222222</v>
      </c>
      <c r="H1756" s="9">
        <v>734932</v>
      </c>
      <c r="I1756" s="9" t="s">
        <v>1167</v>
      </c>
      <c r="J1756" s="9" t="s">
        <v>32</v>
      </c>
      <c r="K1756" s="9">
        <v>0</v>
      </c>
      <c r="L1756" s="11" t="s">
        <v>3849</v>
      </c>
      <c r="M1756" s="9" t="str" cm="1">
        <f t="array" ref="M1756">_xlfn.LET(_xlpm.Major,I1756,_xlpm.CleanMajor,TRIM(SUBSTITUTE(SUBSTITUTE(SUBSTITUTE(SUBSTITUTE(SUBSTITUTE(SUBSTITUTE(_xlpm.Major,"Indstrl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57" spans="1:13" hidden="1" x14ac:dyDescent="0.75">
      <c r="A1757" s="12">
        <v>80644126</v>
      </c>
      <c r="B1757" s="13" t="s">
        <v>2612</v>
      </c>
      <c r="C1757" s="13" t="s">
        <v>2613</v>
      </c>
      <c r="D1757" s="13" t="s">
        <v>2614</v>
      </c>
      <c r="E1757" s="13" t="s">
        <v>14</v>
      </c>
      <c r="F1757" s="14">
        <v>46035.597916666666</v>
      </c>
      <c r="G1757" s="14">
        <v>46119.469444444447</v>
      </c>
      <c r="H1757" s="13">
        <v>744857</v>
      </c>
      <c r="I1757" s="13" t="s">
        <v>1167</v>
      </c>
      <c r="J1757" s="13" t="s">
        <v>32</v>
      </c>
      <c r="K1757" s="13">
        <v>0</v>
      </c>
      <c r="L1757" s="15" t="s">
        <v>3849</v>
      </c>
      <c r="M1757" s="9" t="str" cm="1">
        <f t="array" ref="M1757">_xlfn.LET(_xlpm.Major,I1757,_xlpm.CleanMajor,TRIM(SUBSTITUTE(SUBSTITUTE(SUBSTITUTE(SUBSTITUTE(SUBSTITUTE(SUBSTITUTE(_xlpm.Major,"Indstrl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58" spans="1:13" hidden="1" x14ac:dyDescent="0.75">
      <c r="A1758" s="8">
        <v>80644131</v>
      </c>
      <c r="B1758" s="9" t="s">
        <v>3566</v>
      </c>
      <c r="C1758" s="9" t="s">
        <v>3567</v>
      </c>
      <c r="D1758" s="9" t="s">
        <v>3568</v>
      </c>
      <c r="E1758" s="9" t="s">
        <v>14</v>
      </c>
      <c r="F1758" s="10">
        <v>46035.597916666666</v>
      </c>
      <c r="G1758" s="10">
        <v>46119.461805555555</v>
      </c>
      <c r="H1758" s="9">
        <v>742811</v>
      </c>
      <c r="I1758" s="9" t="s">
        <v>1167</v>
      </c>
      <c r="J1758" s="9" t="s">
        <v>32</v>
      </c>
      <c r="K1758" s="9">
        <v>0</v>
      </c>
      <c r="L1758" s="11" t="s">
        <v>3849</v>
      </c>
      <c r="M1758" s="9" t="str" cm="1">
        <f t="array" ref="M1758">_xlfn.LET(_xlpm.Major,I1758,_xlpm.CleanMajor,TRIM(SUBSTITUTE(SUBSTITUTE(SUBSTITUTE(SUBSTITUTE(SUBSTITUTE(SUBSTITUTE(_xlpm.Major,"Indstrl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59" spans="1:13" hidden="1" x14ac:dyDescent="0.75">
      <c r="A1759" s="12">
        <v>80644137</v>
      </c>
      <c r="B1759" s="13" t="s">
        <v>769</v>
      </c>
      <c r="C1759" s="13" t="s">
        <v>1353</v>
      </c>
      <c r="D1759" s="13" t="s">
        <v>3569</v>
      </c>
      <c r="E1759" s="13" t="s">
        <v>14</v>
      </c>
      <c r="F1759" s="14">
        <v>46035.597916666666</v>
      </c>
      <c r="G1759" s="14">
        <v>46119.460416666669</v>
      </c>
      <c r="H1759" s="13">
        <v>760435</v>
      </c>
      <c r="I1759" s="13" t="s">
        <v>1167</v>
      </c>
      <c r="J1759" s="13" t="s">
        <v>32</v>
      </c>
      <c r="K1759" s="13">
        <v>0</v>
      </c>
      <c r="L1759" s="15" t="s">
        <v>3849</v>
      </c>
      <c r="M1759" s="9" t="str" cm="1">
        <f t="array" ref="M1759">_xlfn.LET(_xlpm.Major,I1759,_xlpm.CleanMajor,TRIM(SUBSTITUTE(SUBSTITUTE(SUBSTITUTE(SUBSTITUTE(SUBSTITUTE(SUBSTITUTE(_xlpm.Major,"Indstrl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60" spans="1:13" hidden="1" x14ac:dyDescent="0.75">
      <c r="A1760" s="8">
        <v>80644174</v>
      </c>
      <c r="B1760" s="9" t="s">
        <v>2501</v>
      </c>
      <c r="C1760" s="9" t="s">
        <v>2502</v>
      </c>
      <c r="D1760" s="9" t="s">
        <v>2503</v>
      </c>
      <c r="E1760" s="9" t="s">
        <v>14</v>
      </c>
      <c r="F1760" s="10">
        <v>46035.598611111112</v>
      </c>
      <c r="G1760" s="10">
        <v>46119.466666666667</v>
      </c>
      <c r="H1760" s="9">
        <v>651689</v>
      </c>
      <c r="I1760" s="9" t="s">
        <v>1167</v>
      </c>
      <c r="J1760" s="9" t="s">
        <v>32</v>
      </c>
      <c r="K1760" s="9">
        <v>0</v>
      </c>
      <c r="L1760" s="11" t="s">
        <v>3849</v>
      </c>
      <c r="M1760" s="9" t="str" cm="1">
        <f t="array" ref="M1760">_xlfn.LET(_xlpm.Major,I1760,_xlpm.CleanMajor,TRIM(SUBSTITUTE(SUBSTITUTE(SUBSTITUTE(SUBSTITUTE(SUBSTITUTE(SUBSTITUTE(_xlpm.Major,"Indstrl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61" spans="1:13" x14ac:dyDescent="0.75">
      <c r="A1761" s="12">
        <v>80644246</v>
      </c>
      <c r="B1761" s="13" t="s">
        <v>3570</v>
      </c>
      <c r="C1761" s="13" t="s">
        <v>3571</v>
      </c>
      <c r="D1761" s="13" t="s">
        <v>3572</v>
      </c>
      <c r="E1761" s="13" t="s">
        <v>14</v>
      </c>
      <c r="F1761" s="14">
        <v>46035.600694444445</v>
      </c>
      <c r="G1761" s="14"/>
      <c r="H1761" s="13">
        <v>757096</v>
      </c>
      <c r="I1761" s="13" t="s">
        <v>1167</v>
      </c>
      <c r="J1761" s="13" t="s">
        <v>32</v>
      </c>
      <c r="K1761" s="13">
        <v>0</v>
      </c>
      <c r="L1761" s="15" t="s">
        <v>3849</v>
      </c>
      <c r="M1761" s="9" t="str" cm="1">
        <f t="array" ref="M1761">_xlfn.LET(_xlpm.Major,I1761,_xlpm.CleanMajor,TRIM(SUBSTITUTE(SUBSTITUTE(SUBSTITUTE(SUBSTITUTE(SUBSTITUTE(SUBSTITUTE(_xlpm.Major,"Indstrl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62" spans="1:13" hidden="1" x14ac:dyDescent="0.75">
      <c r="A1762" s="8">
        <v>80644251</v>
      </c>
      <c r="B1762" s="9" t="s">
        <v>3333</v>
      </c>
      <c r="C1762" s="9" t="s">
        <v>3573</v>
      </c>
      <c r="D1762" s="9" t="s">
        <v>3574</v>
      </c>
      <c r="E1762" s="9" t="s">
        <v>14</v>
      </c>
      <c r="F1762" s="10">
        <v>46035.600694444445</v>
      </c>
      <c r="G1762" s="10">
        <v>46119.459722222222</v>
      </c>
      <c r="H1762" s="9">
        <v>764866</v>
      </c>
      <c r="I1762" s="9" t="s">
        <v>1167</v>
      </c>
      <c r="J1762" s="9" t="s">
        <v>32</v>
      </c>
      <c r="K1762" s="9">
        <v>0</v>
      </c>
      <c r="L1762" s="11" t="s">
        <v>3849</v>
      </c>
      <c r="M1762" s="9" t="str" cm="1">
        <f t="array" ref="M1762">_xlfn.LET(_xlpm.Major,I1762,_xlpm.CleanMajor,TRIM(SUBSTITUTE(SUBSTITUTE(SUBSTITUTE(SUBSTITUTE(SUBSTITUTE(SUBSTITUTE(_xlpm.Major,"Indstrl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63" spans="1:13" x14ac:dyDescent="0.75">
      <c r="A1763" s="12">
        <v>80644295</v>
      </c>
      <c r="B1763" s="13" t="s">
        <v>986</v>
      </c>
      <c r="C1763" s="13" t="s">
        <v>2889</v>
      </c>
      <c r="D1763" s="13" t="s">
        <v>2890</v>
      </c>
      <c r="E1763" s="13" t="s">
        <v>14</v>
      </c>
      <c r="F1763" s="14">
        <v>46035.602083333331</v>
      </c>
      <c r="G1763" s="14"/>
      <c r="H1763" s="13">
        <v>758901</v>
      </c>
      <c r="I1763" s="13" t="s">
        <v>1167</v>
      </c>
      <c r="J1763" s="13" t="s">
        <v>32</v>
      </c>
      <c r="K1763" s="13">
        <v>0</v>
      </c>
      <c r="L1763" s="15" t="s">
        <v>3849</v>
      </c>
      <c r="M1763" s="9" t="str" cm="1">
        <f t="array" ref="M1763">_xlfn.LET(_xlpm.Major,I1763,_xlpm.CleanMajor,TRIM(SUBSTITUTE(SUBSTITUTE(SUBSTITUTE(SUBSTITUTE(SUBSTITUTE(SUBSTITUTE(_xlpm.Major,"Indstrl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64" spans="1:13" hidden="1" x14ac:dyDescent="0.75">
      <c r="A1764" s="8">
        <v>80644339</v>
      </c>
      <c r="B1764" s="9" t="s">
        <v>253</v>
      </c>
      <c r="C1764" s="9" t="s">
        <v>3575</v>
      </c>
      <c r="D1764" s="9" t="s">
        <v>3576</v>
      </c>
      <c r="E1764" s="9" t="s">
        <v>14</v>
      </c>
      <c r="F1764" s="10">
        <v>46035.602777777778</v>
      </c>
      <c r="G1764" s="10">
        <v>46119.460416666669</v>
      </c>
      <c r="H1764" s="9">
        <v>765399</v>
      </c>
      <c r="I1764" s="9" t="s">
        <v>1167</v>
      </c>
      <c r="J1764" s="9" t="s">
        <v>32</v>
      </c>
      <c r="K1764" s="9">
        <v>0</v>
      </c>
      <c r="L1764" s="11" t="s">
        <v>3849</v>
      </c>
      <c r="M1764" s="9" t="str" cm="1">
        <f t="array" ref="M1764">_xlfn.LET(_xlpm.Major,I1764,_xlpm.CleanMajor,TRIM(SUBSTITUTE(SUBSTITUTE(SUBSTITUTE(SUBSTITUTE(SUBSTITUTE(SUBSTITUTE(_xlpm.Major,"Indstrl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65" spans="1:13" x14ac:dyDescent="0.75">
      <c r="A1765" s="12">
        <v>80644496</v>
      </c>
      <c r="B1765" s="13" t="s">
        <v>389</v>
      </c>
      <c r="C1765" s="13" t="s">
        <v>102</v>
      </c>
      <c r="D1765" s="13" t="s">
        <v>3577</v>
      </c>
      <c r="E1765" s="13" t="s">
        <v>14</v>
      </c>
      <c r="F1765" s="14">
        <v>46035.607638888891</v>
      </c>
      <c r="G1765" s="14"/>
      <c r="H1765" s="13">
        <v>738126</v>
      </c>
      <c r="I1765" s="13" t="s">
        <v>1167</v>
      </c>
      <c r="J1765" s="13" t="s">
        <v>32</v>
      </c>
      <c r="K1765" s="13">
        <v>0</v>
      </c>
      <c r="L1765" s="15" t="s">
        <v>3849</v>
      </c>
      <c r="M1765" s="9" t="str" cm="1">
        <f t="array" ref="M1765">_xlfn.LET(_xlpm.Major,I1765,_xlpm.CleanMajor,TRIM(SUBSTITUTE(SUBSTITUTE(SUBSTITUTE(SUBSTITUTE(SUBSTITUTE(SUBSTITUTE(_xlpm.Major,"Indstrl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66" spans="1:13" x14ac:dyDescent="0.75">
      <c r="A1766" s="8">
        <v>80644501</v>
      </c>
      <c r="B1766" s="9" t="s">
        <v>2182</v>
      </c>
      <c r="C1766" s="9" t="s">
        <v>2483</v>
      </c>
      <c r="D1766" s="9" t="s">
        <v>2484</v>
      </c>
      <c r="E1766" s="9" t="s">
        <v>14</v>
      </c>
      <c r="F1766" s="10">
        <v>46035.607638888891</v>
      </c>
      <c r="G1766" s="10"/>
      <c r="H1766" s="9">
        <v>742817</v>
      </c>
      <c r="I1766" s="9" t="s">
        <v>1167</v>
      </c>
      <c r="J1766" s="9" t="s">
        <v>32</v>
      </c>
      <c r="K1766" s="9">
        <v>0</v>
      </c>
      <c r="L1766" s="11" t="s">
        <v>3849</v>
      </c>
      <c r="M1766" s="9" t="str" cm="1">
        <f t="array" ref="M1766">_xlfn.LET(_xlpm.Major,I1766,_xlpm.CleanMajor,TRIM(SUBSTITUTE(SUBSTITUTE(SUBSTITUTE(SUBSTITUTE(SUBSTITUTE(SUBSTITUTE(_xlpm.Major,"Indstrl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67" spans="1:13" hidden="1" x14ac:dyDescent="0.75">
      <c r="A1767" s="12">
        <v>80647822</v>
      </c>
      <c r="B1767" s="13" t="s">
        <v>3578</v>
      </c>
      <c r="C1767" s="13" t="s">
        <v>3579</v>
      </c>
      <c r="D1767" s="13" t="s">
        <v>3580</v>
      </c>
      <c r="E1767" s="13" t="s">
        <v>14</v>
      </c>
      <c r="F1767" s="14">
        <v>46035.722222222219</v>
      </c>
      <c r="G1767" s="14">
        <v>46119.464583333334</v>
      </c>
      <c r="H1767" s="13">
        <v>768132</v>
      </c>
      <c r="I1767" s="13" t="s">
        <v>1167</v>
      </c>
      <c r="J1767" s="13" t="s">
        <v>32</v>
      </c>
      <c r="K1767" s="13">
        <v>0</v>
      </c>
      <c r="L1767" s="15" t="s">
        <v>3849</v>
      </c>
      <c r="M1767" s="9" t="str" cm="1">
        <f t="array" ref="M1767">_xlfn.LET(_xlpm.Major,I1767,_xlpm.CleanMajor,TRIM(SUBSTITUTE(SUBSTITUTE(SUBSTITUTE(SUBSTITUTE(SUBSTITUTE(SUBSTITUTE(_xlpm.Major,"Indstrl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68" spans="1:13" hidden="1" x14ac:dyDescent="0.75">
      <c r="A1768" s="8">
        <v>80651333</v>
      </c>
      <c r="B1768" s="9" t="s">
        <v>2435</v>
      </c>
      <c r="C1768" s="9" t="s">
        <v>971</v>
      </c>
      <c r="D1768" s="9" t="s">
        <v>2436</v>
      </c>
      <c r="E1768" s="9" t="s">
        <v>14</v>
      </c>
      <c r="F1768" s="10">
        <v>46035.938194444447</v>
      </c>
      <c r="G1768" s="10">
        <v>46119.51458333333</v>
      </c>
      <c r="H1768" s="9">
        <v>757730</v>
      </c>
      <c r="I1768" s="9" t="s">
        <v>1167</v>
      </c>
      <c r="J1768" s="9" t="s">
        <v>32</v>
      </c>
      <c r="K1768" s="9">
        <v>0</v>
      </c>
      <c r="L1768" s="11" t="s">
        <v>3849</v>
      </c>
      <c r="M1768" s="9" t="str" cm="1">
        <f t="array" ref="M1768">_xlfn.LET(_xlpm.Major,I1768,_xlpm.CleanMajor,TRIM(SUBSTITUTE(SUBSTITUTE(SUBSTITUTE(SUBSTITUTE(SUBSTITUTE(SUBSTITUTE(_xlpm.Major,"Indstrl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69" spans="1:13" hidden="1" x14ac:dyDescent="0.75">
      <c r="A1769" s="12">
        <v>80666407</v>
      </c>
      <c r="B1769" s="13" t="s">
        <v>2412</v>
      </c>
      <c r="C1769" s="13" t="s">
        <v>1232</v>
      </c>
      <c r="D1769" s="13" t="s">
        <v>3581</v>
      </c>
      <c r="E1769" s="13" t="s">
        <v>14</v>
      </c>
      <c r="F1769" s="14">
        <v>46036.530555555553</v>
      </c>
      <c r="G1769" s="14">
        <v>46119.470833333333</v>
      </c>
      <c r="H1769" s="13">
        <v>761188</v>
      </c>
      <c r="I1769" s="13" t="s">
        <v>1167</v>
      </c>
      <c r="J1769" s="13" t="s">
        <v>32</v>
      </c>
      <c r="K1769" s="13">
        <v>0</v>
      </c>
      <c r="L1769" s="15" t="s">
        <v>3849</v>
      </c>
      <c r="M1769" s="9" t="str" cm="1">
        <f t="array" ref="M1769">_xlfn.LET(_xlpm.Major,I1769,_xlpm.CleanMajor,TRIM(SUBSTITUTE(SUBSTITUTE(SUBSTITUTE(SUBSTITUTE(SUBSTITUTE(SUBSTITUTE(_xlpm.Major,"Indstrl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70" spans="1:13" hidden="1" x14ac:dyDescent="0.75">
      <c r="A1770" s="8">
        <v>80728146</v>
      </c>
      <c r="B1770" s="9" t="s">
        <v>2140</v>
      </c>
      <c r="C1770" s="9" t="s">
        <v>1088</v>
      </c>
      <c r="D1770" s="9" t="s">
        <v>2465</v>
      </c>
      <c r="E1770" s="9" t="s">
        <v>14</v>
      </c>
      <c r="F1770" s="10">
        <v>46040.349305555559</v>
      </c>
      <c r="G1770" s="10">
        <v>46119.482638888891</v>
      </c>
      <c r="H1770" s="9">
        <v>628237</v>
      </c>
      <c r="I1770" s="9" t="s">
        <v>1167</v>
      </c>
      <c r="J1770" s="9" t="s">
        <v>32</v>
      </c>
      <c r="K1770" s="9">
        <v>0</v>
      </c>
      <c r="L1770" s="11" t="s">
        <v>3849</v>
      </c>
      <c r="M1770" s="9" t="str" cm="1">
        <f t="array" ref="M1770">_xlfn.LET(_xlpm.Major,I1770,_xlpm.CleanMajor,TRIM(SUBSTITUTE(SUBSTITUTE(SUBSTITUTE(SUBSTITUTE(SUBSTITUTE(SUBSTITUTE(_xlpm.Major,"Indstrl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71" spans="1:13" x14ac:dyDescent="0.75">
      <c r="A1771" s="12">
        <v>80741858</v>
      </c>
      <c r="B1771" s="13" t="s">
        <v>3582</v>
      </c>
      <c r="C1771" s="13" t="s">
        <v>3583</v>
      </c>
      <c r="D1771" s="13" t="s">
        <v>3584</v>
      </c>
      <c r="E1771" s="13" t="s">
        <v>14</v>
      </c>
      <c r="F1771" s="14">
        <v>46041.726388888892</v>
      </c>
      <c r="G1771" s="14"/>
      <c r="H1771" s="13">
        <v>792321</v>
      </c>
      <c r="I1771" s="13" t="s">
        <v>1167</v>
      </c>
      <c r="J1771" s="13" t="s">
        <v>40</v>
      </c>
      <c r="K1771" s="13">
        <v>0</v>
      </c>
      <c r="L1771" s="15" t="s">
        <v>3849</v>
      </c>
      <c r="M1771" s="9" t="str" cm="1">
        <f t="array" ref="M1771">_xlfn.LET(_xlpm.Major,I1771,_xlpm.CleanMajor,TRIM(SUBSTITUTE(SUBSTITUTE(SUBSTITUTE(SUBSTITUTE(SUBSTITUTE(SUBSTITUTE(_xlpm.Major,"Indstrl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72" spans="1:13" hidden="1" x14ac:dyDescent="0.75">
      <c r="A1772" s="8">
        <v>80753366</v>
      </c>
      <c r="B1772" s="9" t="s">
        <v>3585</v>
      </c>
      <c r="C1772" s="9" t="s">
        <v>3586</v>
      </c>
      <c r="D1772" s="9" t="s">
        <v>3587</v>
      </c>
      <c r="E1772" s="9" t="s">
        <v>14</v>
      </c>
      <c r="F1772" s="10">
        <v>46042.392361111109</v>
      </c>
      <c r="G1772" s="10">
        <v>46119.462500000001</v>
      </c>
      <c r="H1772" s="9">
        <v>768003</v>
      </c>
      <c r="I1772" s="9" t="s">
        <v>1167</v>
      </c>
      <c r="J1772" s="9" t="s">
        <v>32</v>
      </c>
      <c r="K1772" s="9">
        <v>0</v>
      </c>
      <c r="L1772" s="11" t="s">
        <v>3849</v>
      </c>
      <c r="M1772" s="9" t="str" cm="1">
        <f t="array" ref="M1772">_xlfn.LET(_xlpm.Major,I1772,_xlpm.CleanMajor,TRIM(SUBSTITUTE(SUBSTITUTE(SUBSTITUTE(SUBSTITUTE(SUBSTITUTE(SUBSTITUTE(_xlpm.Major,"Indstrl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73" spans="1:13" hidden="1" x14ac:dyDescent="0.75">
      <c r="A1773" s="12">
        <v>80753445</v>
      </c>
      <c r="B1773" s="13" t="s">
        <v>3588</v>
      </c>
      <c r="C1773" s="13" t="s">
        <v>3589</v>
      </c>
      <c r="D1773" s="13" t="s">
        <v>3590</v>
      </c>
      <c r="E1773" s="13" t="s">
        <v>14</v>
      </c>
      <c r="F1773" s="14">
        <v>46042.393750000003</v>
      </c>
      <c r="G1773" s="14">
        <v>46119.511805555558</v>
      </c>
      <c r="H1773" s="13">
        <v>715872</v>
      </c>
      <c r="I1773" s="13" t="s">
        <v>1167</v>
      </c>
      <c r="J1773" s="13" t="s">
        <v>32</v>
      </c>
      <c r="K1773" s="13">
        <v>0</v>
      </c>
      <c r="L1773" s="15" t="s">
        <v>3849</v>
      </c>
      <c r="M1773" s="9" t="str" cm="1">
        <f t="array" ref="M1773">_xlfn.LET(_xlpm.Major,I1773,_xlpm.CleanMajor,TRIM(SUBSTITUTE(SUBSTITUTE(SUBSTITUTE(SUBSTITUTE(SUBSTITUTE(SUBSTITUTE(_xlpm.Major,"Indstrl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74" spans="1:13" hidden="1" x14ac:dyDescent="0.75">
      <c r="A1774" s="8">
        <v>80753736</v>
      </c>
      <c r="B1774" s="9" t="s">
        <v>642</v>
      </c>
      <c r="C1774" s="9" t="s">
        <v>3591</v>
      </c>
      <c r="D1774" s="9" t="s">
        <v>3592</v>
      </c>
      <c r="E1774" s="9" t="s">
        <v>14</v>
      </c>
      <c r="F1774" s="10">
        <v>46042.397222222222</v>
      </c>
      <c r="G1774" s="10">
        <v>46119.462500000001</v>
      </c>
      <c r="H1774" s="9">
        <v>738758</v>
      </c>
      <c r="I1774" s="9" t="s">
        <v>1167</v>
      </c>
      <c r="J1774" s="9" t="s">
        <v>32</v>
      </c>
      <c r="K1774" s="9">
        <v>0</v>
      </c>
      <c r="L1774" s="11" t="s">
        <v>3849</v>
      </c>
      <c r="M1774" s="9" t="str" cm="1">
        <f t="array" ref="M1774">_xlfn.LET(_xlpm.Major,I1774,_xlpm.CleanMajor,TRIM(SUBSTITUTE(SUBSTITUTE(SUBSTITUTE(SUBSTITUTE(SUBSTITUTE(SUBSTITUTE(_xlpm.Major,"Indstrl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75" spans="1:13" hidden="1" x14ac:dyDescent="0.75">
      <c r="A1775" s="12">
        <v>80754110</v>
      </c>
      <c r="B1775" s="13" t="s">
        <v>3593</v>
      </c>
      <c r="C1775" s="13" t="s">
        <v>296</v>
      </c>
      <c r="D1775" s="13" t="s">
        <v>3594</v>
      </c>
      <c r="E1775" s="13" t="s">
        <v>14</v>
      </c>
      <c r="F1775" s="14">
        <v>46042.40347222222</v>
      </c>
      <c r="G1775" s="14">
        <v>46119.462500000001</v>
      </c>
      <c r="H1775" s="13">
        <v>646279</v>
      </c>
      <c r="I1775" s="13" t="s">
        <v>1167</v>
      </c>
      <c r="J1775" s="13" t="s">
        <v>32</v>
      </c>
      <c r="K1775" s="13">
        <v>0</v>
      </c>
      <c r="L1775" s="15" t="s">
        <v>3849</v>
      </c>
      <c r="M1775" s="9" t="str" cm="1">
        <f t="array" ref="M1775">_xlfn.LET(_xlpm.Major,I1775,_xlpm.CleanMajor,TRIM(SUBSTITUTE(SUBSTITUTE(SUBSTITUTE(SUBSTITUTE(SUBSTITUTE(SUBSTITUTE(_xlpm.Major,"Indstrl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76" spans="1:13" x14ac:dyDescent="0.75">
      <c r="A1776" s="8">
        <v>80756945</v>
      </c>
      <c r="B1776" s="9" t="s">
        <v>596</v>
      </c>
      <c r="C1776" s="9" t="s">
        <v>3595</v>
      </c>
      <c r="D1776" s="9" t="s">
        <v>3596</v>
      </c>
      <c r="E1776" s="9" t="s">
        <v>14</v>
      </c>
      <c r="F1776" s="10">
        <v>46042.440972222219</v>
      </c>
      <c r="G1776" s="10"/>
      <c r="H1776" s="9">
        <v>737936</v>
      </c>
      <c r="I1776" s="9" t="s">
        <v>1167</v>
      </c>
      <c r="J1776" s="9" t="s">
        <v>32</v>
      </c>
      <c r="K1776" s="9">
        <v>0</v>
      </c>
      <c r="L1776" s="11" t="s">
        <v>3849</v>
      </c>
      <c r="M1776" s="9" t="str" cm="1">
        <f t="array" ref="M1776">_xlfn.LET(_xlpm.Major,I1776,_xlpm.CleanMajor,TRIM(SUBSTITUTE(SUBSTITUTE(SUBSTITUTE(SUBSTITUTE(SUBSTITUTE(SUBSTITUTE(_xlpm.Major,"Indstrl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77" spans="1:13" hidden="1" x14ac:dyDescent="0.75">
      <c r="A1777" s="12">
        <v>80758147</v>
      </c>
      <c r="B1777" s="13" t="s">
        <v>3597</v>
      </c>
      <c r="C1777" s="13" t="s">
        <v>3598</v>
      </c>
      <c r="D1777" s="13" t="s">
        <v>3599</v>
      </c>
      <c r="E1777" s="13" t="s">
        <v>14</v>
      </c>
      <c r="F1777" s="14">
        <v>46042.459027777775</v>
      </c>
      <c r="G1777" s="14">
        <v>46119.464583333334</v>
      </c>
      <c r="H1777" s="13">
        <v>765480</v>
      </c>
      <c r="I1777" s="13" t="s">
        <v>1167</v>
      </c>
      <c r="J1777" s="13" t="s">
        <v>32</v>
      </c>
      <c r="K1777" s="13">
        <v>0</v>
      </c>
      <c r="L1777" s="15" t="s">
        <v>3849</v>
      </c>
      <c r="M1777" s="9" t="str" cm="1">
        <f t="array" ref="M1777">_xlfn.LET(_xlpm.Major,I1777,_xlpm.CleanMajor,TRIM(SUBSTITUTE(SUBSTITUTE(SUBSTITUTE(SUBSTITUTE(SUBSTITUTE(SUBSTITUTE(_xlpm.Major,"Indstrl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78" spans="1:13" x14ac:dyDescent="0.75">
      <c r="A1778" s="8">
        <v>80759156</v>
      </c>
      <c r="B1778" s="9" t="s">
        <v>2443</v>
      </c>
      <c r="C1778" s="9" t="s">
        <v>2444</v>
      </c>
      <c r="D1778" s="9" t="s">
        <v>2445</v>
      </c>
      <c r="E1778" s="9" t="s">
        <v>14</v>
      </c>
      <c r="F1778" s="10">
        <v>46042.472916666666</v>
      </c>
      <c r="G1778" s="10"/>
      <c r="H1778" s="9">
        <v>744123</v>
      </c>
      <c r="I1778" s="9" t="s">
        <v>1167</v>
      </c>
      <c r="J1778" s="9" t="s">
        <v>32</v>
      </c>
      <c r="K1778" s="9">
        <v>0</v>
      </c>
      <c r="L1778" s="11" t="s">
        <v>3849</v>
      </c>
      <c r="M1778" s="9" t="str" cm="1">
        <f t="array" ref="M1778">_xlfn.LET(_xlpm.Major,I1778,_xlpm.CleanMajor,TRIM(SUBSTITUTE(SUBSTITUTE(SUBSTITUTE(SUBSTITUTE(SUBSTITUTE(SUBSTITUTE(_xlpm.Major,"Indstrl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79" spans="1:13" x14ac:dyDescent="0.75">
      <c r="A1779" s="12">
        <v>80759347</v>
      </c>
      <c r="B1779" s="13" t="s">
        <v>2776</v>
      </c>
      <c r="C1779" s="13" t="s">
        <v>185</v>
      </c>
      <c r="D1779" s="13" t="s">
        <v>2777</v>
      </c>
      <c r="E1779" s="13" t="s">
        <v>14</v>
      </c>
      <c r="F1779" s="14">
        <v>46042.475694444445</v>
      </c>
      <c r="G1779" s="14"/>
      <c r="H1779" s="13">
        <v>766219</v>
      </c>
      <c r="I1779" s="13" t="s">
        <v>1167</v>
      </c>
      <c r="J1779" s="13" t="s">
        <v>32</v>
      </c>
      <c r="K1779" s="13">
        <v>0</v>
      </c>
      <c r="L1779" s="15" t="s">
        <v>3849</v>
      </c>
      <c r="M1779" s="9" t="str" cm="1">
        <f t="array" ref="M1779">_xlfn.LET(_xlpm.Major,I1779,_xlpm.CleanMajor,TRIM(SUBSTITUTE(SUBSTITUTE(SUBSTITUTE(SUBSTITUTE(SUBSTITUTE(SUBSTITUTE(_xlpm.Major,"Indstrl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80" spans="1:13" hidden="1" x14ac:dyDescent="0.75">
      <c r="A1780" s="8">
        <v>80760898</v>
      </c>
      <c r="B1780" s="9" t="s">
        <v>127</v>
      </c>
      <c r="C1780" s="9" t="s">
        <v>3600</v>
      </c>
      <c r="D1780" s="9" t="s">
        <v>3601</v>
      </c>
      <c r="E1780" s="9" t="s">
        <v>14</v>
      </c>
      <c r="F1780" s="10">
        <v>46042.49722222222</v>
      </c>
      <c r="G1780" s="10">
        <v>46119.457638888889</v>
      </c>
      <c r="H1780" s="9">
        <v>741815</v>
      </c>
      <c r="I1780" s="9" t="s">
        <v>1167</v>
      </c>
      <c r="J1780" s="9" t="s">
        <v>32</v>
      </c>
      <c r="K1780" s="9">
        <v>0</v>
      </c>
      <c r="L1780" s="11" t="s">
        <v>3849</v>
      </c>
      <c r="M1780" s="9" t="str" cm="1">
        <f t="array" ref="M1780">_xlfn.LET(_xlpm.Major,I1780,_xlpm.CleanMajor,TRIM(SUBSTITUTE(SUBSTITUTE(SUBSTITUTE(SUBSTITUTE(SUBSTITUTE(SUBSTITUTE(_xlpm.Major,"Indstrl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81" spans="1:13" x14ac:dyDescent="0.75">
      <c r="A1781" s="12">
        <v>80816366</v>
      </c>
      <c r="B1781" s="13" t="s">
        <v>1331</v>
      </c>
      <c r="C1781" s="13" t="s">
        <v>346</v>
      </c>
      <c r="D1781" s="13" t="s">
        <v>1332</v>
      </c>
      <c r="E1781" s="13" t="s">
        <v>14</v>
      </c>
      <c r="F1781" s="14">
        <v>46043.964583333334</v>
      </c>
      <c r="G1781" s="14"/>
      <c r="H1781" s="13">
        <v>715725</v>
      </c>
      <c r="I1781" s="13" t="s">
        <v>1167</v>
      </c>
      <c r="J1781" s="13" t="s">
        <v>16</v>
      </c>
      <c r="K1781" s="13">
        <v>0</v>
      </c>
      <c r="L1781" s="15" t="s">
        <v>3849</v>
      </c>
      <c r="M1781" s="9" t="str" cm="1">
        <f t="array" ref="M1781">_xlfn.LET(_xlpm.Major,I1781,_xlpm.CleanMajor,TRIM(SUBSTITUTE(SUBSTITUTE(SUBSTITUTE(SUBSTITUTE(SUBSTITUTE(SUBSTITUTE(_xlpm.Major,"Indstrl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82" spans="1:13" x14ac:dyDescent="0.75">
      <c r="A1782" s="8">
        <v>80875460</v>
      </c>
      <c r="B1782" s="9" t="s">
        <v>1109</v>
      </c>
      <c r="C1782" s="9" t="s">
        <v>3602</v>
      </c>
      <c r="D1782" s="9" t="s">
        <v>3603</v>
      </c>
      <c r="E1782" s="9" t="s">
        <v>14</v>
      </c>
      <c r="F1782" s="10">
        <v>46046.678472222222</v>
      </c>
      <c r="G1782" s="10"/>
      <c r="H1782" s="9">
        <v>685442</v>
      </c>
      <c r="I1782" s="9" t="s">
        <v>1167</v>
      </c>
      <c r="J1782" s="9" t="s">
        <v>16</v>
      </c>
      <c r="K1782" s="9">
        <v>0</v>
      </c>
      <c r="L1782" s="11" t="s">
        <v>3849</v>
      </c>
      <c r="M1782" s="9" t="str" cm="1">
        <f t="array" ref="M1782">_xlfn.LET(_xlpm.Major,I1782,_xlpm.CleanMajor,TRIM(SUBSTITUTE(SUBSTITUTE(SUBSTITUTE(SUBSTITUTE(SUBSTITUTE(SUBSTITUTE(_xlpm.Major,"Indstrl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83" spans="1:13" x14ac:dyDescent="0.75">
      <c r="A1783" s="12">
        <v>81040957</v>
      </c>
      <c r="B1783" s="13" t="s">
        <v>1821</v>
      </c>
      <c r="C1783" s="13" t="s">
        <v>1822</v>
      </c>
      <c r="D1783" s="13" t="s">
        <v>1823</v>
      </c>
      <c r="E1783" s="13" t="s">
        <v>14</v>
      </c>
      <c r="F1783" s="14">
        <v>46052.65347222222</v>
      </c>
      <c r="G1783" s="14"/>
      <c r="H1783" s="13">
        <v>802206</v>
      </c>
      <c r="I1783" s="13" t="s">
        <v>1786</v>
      </c>
      <c r="J1783" s="13" t="s">
        <v>126</v>
      </c>
      <c r="K1783" s="13">
        <v>0</v>
      </c>
      <c r="L1783" s="15" t="s">
        <v>3849</v>
      </c>
      <c r="M1783" s="9" t="str" cm="1">
        <f t="array" ref="M1783">_xlfn.LET(_xlpm.Major,I1783,_xlpm.CleanMajor,TRIM(SUBSTITUTE(SUBSTITUTE(SUBSTITUTE(SUBSTITUTE(SUBSTITUTE(SUBSTITUTE(_xlpm.Major,"Indstrl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784" spans="1:13" hidden="1" x14ac:dyDescent="0.75">
      <c r="A1784" s="8">
        <v>81047706</v>
      </c>
      <c r="B1784" s="9" t="s">
        <v>2612</v>
      </c>
      <c r="C1784" s="9" t="s">
        <v>191</v>
      </c>
      <c r="D1784" s="9" t="s">
        <v>3604</v>
      </c>
      <c r="E1784" s="9" t="s">
        <v>14</v>
      </c>
      <c r="F1784" s="10">
        <v>46053.544444444444</v>
      </c>
      <c r="G1784" s="10">
        <v>46119.579861111109</v>
      </c>
      <c r="H1784" s="9">
        <v>776005</v>
      </c>
      <c r="I1784" s="9" t="s">
        <v>1167</v>
      </c>
      <c r="J1784" s="9" t="s">
        <v>32</v>
      </c>
      <c r="K1784" s="9">
        <v>0</v>
      </c>
      <c r="L1784" s="11" t="s">
        <v>3849</v>
      </c>
      <c r="M1784" s="9" t="str" cm="1">
        <f t="array" ref="M1784">_xlfn.LET(_xlpm.Major,I1784,_xlpm.CleanMajor,TRIM(SUBSTITUTE(SUBSTITUTE(SUBSTITUTE(SUBSTITUTE(SUBSTITUTE(SUBSTITUTE(_xlpm.Major,"Indstrl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85" spans="1:13" x14ac:dyDescent="0.75">
      <c r="A1785" s="12">
        <v>81095960</v>
      </c>
      <c r="B1785" s="13" t="s">
        <v>1280</v>
      </c>
      <c r="C1785" s="13" t="s">
        <v>2964</v>
      </c>
      <c r="D1785" s="13" t="s">
        <v>2965</v>
      </c>
      <c r="E1785" s="13" t="s">
        <v>14</v>
      </c>
      <c r="F1785" s="14">
        <v>46055.70208333333</v>
      </c>
      <c r="G1785" s="14"/>
      <c r="H1785" s="13">
        <v>770869</v>
      </c>
      <c r="I1785" s="13" t="s">
        <v>1968</v>
      </c>
      <c r="J1785" s="13" t="s">
        <v>32</v>
      </c>
      <c r="K1785" s="13">
        <v>0</v>
      </c>
      <c r="L1785" s="15" t="s">
        <v>3849</v>
      </c>
      <c r="M1785" s="9" t="str" cm="1">
        <f t="array" ref="M1785">_xlfn.LET(_xlpm.Major,I1785,_xlpm.CleanMajor,TRIM(SUBSTITUTE(SUBSTITUTE(SUBSTITUTE(SUBSTITUTE(SUBSTITUTE(SUBSTITUTE(_xlpm.Major,"Indstrl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786" spans="1:13" x14ac:dyDescent="0.75">
      <c r="A1786" s="8">
        <v>81096026</v>
      </c>
      <c r="B1786" s="9" t="s">
        <v>2966</v>
      </c>
      <c r="C1786" s="9" t="s">
        <v>2967</v>
      </c>
      <c r="D1786" s="9" t="s">
        <v>2968</v>
      </c>
      <c r="E1786" s="9" t="s">
        <v>14</v>
      </c>
      <c r="F1786" s="10">
        <v>46055.703472222223</v>
      </c>
      <c r="G1786" s="10"/>
      <c r="H1786" s="9">
        <v>775002</v>
      </c>
      <c r="I1786" s="9" t="s">
        <v>1968</v>
      </c>
      <c r="J1786" s="9" t="s">
        <v>32</v>
      </c>
      <c r="K1786" s="9">
        <v>0</v>
      </c>
      <c r="L1786" s="11" t="s">
        <v>3849</v>
      </c>
      <c r="M1786" s="9" t="str" cm="1">
        <f t="array" ref="M1786">_xlfn.LET(_xlpm.Major,I1786,_xlpm.CleanMajor,TRIM(SUBSTITUTE(SUBSTITUTE(SUBSTITUTE(SUBSTITUTE(SUBSTITUTE(SUBSTITUTE(_xlpm.Major,"Indstrl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787" spans="1:13" hidden="1" x14ac:dyDescent="0.75">
      <c r="A1787" s="12">
        <v>81136534</v>
      </c>
      <c r="B1787" s="13" t="s">
        <v>2523</v>
      </c>
      <c r="C1787" s="13" t="s">
        <v>191</v>
      </c>
      <c r="D1787" s="13" t="s">
        <v>2524</v>
      </c>
      <c r="E1787" s="13" t="s">
        <v>14</v>
      </c>
      <c r="F1787" s="14">
        <v>46056.57916666667</v>
      </c>
      <c r="G1787" s="14">
        <v>46119.477777777778</v>
      </c>
      <c r="H1787" s="13">
        <v>769407</v>
      </c>
      <c r="I1787" s="13" t="s">
        <v>1167</v>
      </c>
      <c r="J1787" s="13" t="s">
        <v>32</v>
      </c>
      <c r="K1787" s="13">
        <v>0</v>
      </c>
      <c r="L1787" s="15" t="s">
        <v>3849</v>
      </c>
      <c r="M1787" s="9" t="str" cm="1">
        <f t="array" ref="M1787">_xlfn.LET(_xlpm.Major,I1787,_xlpm.CleanMajor,TRIM(SUBSTITUTE(SUBSTITUTE(SUBSTITUTE(SUBSTITUTE(SUBSTITUTE(SUBSTITUTE(_xlpm.Major,"Indstrl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88" spans="1:13" hidden="1" x14ac:dyDescent="0.75">
      <c r="A1788" s="8">
        <v>81136712</v>
      </c>
      <c r="B1788" s="9" t="s">
        <v>2517</v>
      </c>
      <c r="C1788" s="9" t="s">
        <v>2518</v>
      </c>
      <c r="D1788" s="9" t="s">
        <v>2519</v>
      </c>
      <c r="E1788" s="9" t="s">
        <v>14</v>
      </c>
      <c r="F1788" s="10">
        <v>46056.581250000003</v>
      </c>
      <c r="G1788" s="10">
        <v>46119.51458333333</v>
      </c>
      <c r="H1788" s="9">
        <v>726126</v>
      </c>
      <c r="I1788" s="9" t="s">
        <v>1167</v>
      </c>
      <c r="J1788" s="9" t="s">
        <v>32</v>
      </c>
      <c r="K1788" s="9">
        <v>0</v>
      </c>
      <c r="L1788" s="11" t="s">
        <v>3849</v>
      </c>
      <c r="M1788" s="9" t="str" cm="1">
        <f t="array" ref="M1788">_xlfn.LET(_xlpm.Major,I1788,_xlpm.CleanMajor,TRIM(SUBSTITUTE(SUBSTITUTE(SUBSTITUTE(SUBSTITUTE(SUBSTITUTE(SUBSTITUTE(_xlpm.Major,"Indstrl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89" spans="1:13" hidden="1" x14ac:dyDescent="0.75">
      <c r="A1789" s="12">
        <v>81225006</v>
      </c>
      <c r="B1789" s="13" t="s">
        <v>1217</v>
      </c>
      <c r="C1789" s="13" t="s">
        <v>1483</v>
      </c>
      <c r="D1789" s="13" t="s">
        <v>2541</v>
      </c>
      <c r="E1789" s="13" t="s">
        <v>14</v>
      </c>
      <c r="F1789" s="14">
        <v>46058.554166666669</v>
      </c>
      <c r="G1789" s="14">
        <v>46119.466666666667</v>
      </c>
      <c r="H1789" s="13">
        <v>786906</v>
      </c>
      <c r="I1789" s="13" t="s">
        <v>1422</v>
      </c>
      <c r="J1789" s="13" t="s">
        <v>50</v>
      </c>
      <c r="K1789" s="13">
        <v>0</v>
      </c>
      <c r="L1789" s="15" t="s">
        <v>3849</v>
      </c>
      <c r="M1789" s="9" t="str" cm="1">
        <f t="array" ref="M1789">_xlfn.LET(_xlpm.Major,I1789,_xlpm.CleanMajor,TRIM(SUBSTITUTE(SUBSTITUTE(SUBSTITUTE(SUBSTITUTE(SUBSTITUTE(SUBSTITUTE(_xlpm.Major,"Indstrl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790" spans="1:13" x14ac:dyDescent="0.75">
      <c r="A1790" s="8">
        <v>81340910</v>
      </c>
      <c r="B1790" s="9" t="s">
        <v>1944</v>
      </c>
      <c r="C1790" s="9" t="s">
        <v>735</v>
      </c>
      <c r="D1790" s="9" t="s">
        <v>1945</v>
      </c>
      <c r="E1790" s="9" t="s">
        <v>14</v>
      </c>
      <c r="F1790" s="10">
        <v>46063.515972222223</v>
      </c>
      <c r="G1790" s="10"/>
      <c r="H1790" s="9">
        <v>762659</v>
      </c>
      <c r="I1790" s="9" t="s">
        <v>1904</v>
      </c>
      <c r="J1790" s="9" t="s">
        <v>32</v>
      </c>
      <c r="K1790" s="9">
        <v>0</v>
      </c>
      <c r="L1790" s="11" t="s">
        <v>3849</v>
      </c>
      <c r="M1790" s="9" t="str" cm="1">
        <f t="array" ref="M1790">_xlfn.LET(_xlpm.Major,I1790,_xlpm.CleanMajor,TRIM(SUBSTITUTE(SUBSTITUTE(SUBSTITUTE(SUBSTITUTE(SUBSTITUTE(SUBSTITUTE(_xlpm.Major,"Indstrl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791" spans="1:13" hidden="1" x14ac:dyDescent="0.75">
      <c r="A1791" s="12">
        <v>81555319</v>
      </c>
      <c r="B1791" s="13" t="s">
        <v>3542</v>
      </c>
      <c r="C1791" s="13" t="s">
        <v>3605</v>
      </c>
      <c r="D1791" s="13" t="s">
        <v>3606</v>
      </c>
      <c r="E1791" s="13" t="s">
        <v>14</v>
      </c>
      <c r="F1791" s="14">
        <v>46071.013888888891</v>
      </c>
      <c r="G1791" s="14">
        <v>46119.527083333334</v>
      </c>
      <c r="H1791" s="13">
        <v>769497</v>
      </c>
      <c r="I1791" s="13" t="s">
        <v>3607</v>
      </c>
      <c r="J1791" s="13" t="s">
        <v>32</v>
      </c>
      <c r="K1791" s="13">
        <v>0</v>
      </c>
      <c r="L1791" s="15" t="s">
        <v>3849</v>
      </c>
      <c r="M1791" s="9" t="str" cm="1">
        <f t="array" ref="M1791">_xlfn.LET(_xlpm.Major,I1791,_xlpm.CleanMajor,TRIM(SUBSTITUTE(SUBSTITUTE(SUBSTITUTE(SUBSTITUTE(SUBSTITUTE(SUBSTITUTE(_xlpm.Major,"Indstrl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792" spans="1:13" x14ac:dyDescent="0.75">
      <c r="A1792" s="8">
        <v>81599661</v>
      </c>
      <c r="B1792" s="9" t="s">
        <v>381</v>
      </c>
      <c r="C1792" s="9" t="s">
        <v>789</v>
      </c>
      <c r="D1792" s="9" t="s">
        <v>2791</v>
      </c>
      <c r="E1792" s="9" t="s">
        <v>14</v>
      </c>
      <c r="F1792" s="10">
        <v>46071.840277777781</v>
      </c>
      <c r="G1792" s="10"/>
      <c r="H1792" s="9">
        <v>797000</v>
      </c>
      <c r="I1792" s="9" t="s">
        <v>1422</v>
      </c>
      <c r="J1792" s="9" t="s">
        <v>50</v>
      </c>
      <c r="K1792" s="9">
        <v>0</v>
      </c>
      <c r="L1792" s="11" t="s">
        <v>3849</v>
      </c>
      <c r="M1792" s="9" t="str" cm="1">
        <f t="array" ref="M1792">_xlfn.LET(_xlpm.Major,I1792,_xlpm.CleanMajor,TRIM(SUBSTITUTE(SUBSTITUTE(SUBSTITUTE(SUBSTITUTE(SUBSTITUTE(SUBSTITUTE(_xlpm.Major,"Indstrl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793" spans="1:13" x14ac:dyDescent="0.75">
      <c r="A1793" s="12">
        <v>81615272</v>
      </c>
      <c r="B1793" s="13" t="s">
        <v>2511</v>
      </c>
      <c r="C1793" s="13" t="s">
        <v>2512</v>
      </c>
      <c r="D1793" s="13" t="s">
        <v>2513</v>
      </c>
      <c r="E1793" s="13" t="s">
        <v>14</v>
      </c>
      <c r="F1793" s="14">
        <v>46072.421527777777</v>
      </c>
      <c r="G1793" s="14"/>
      <c r="H1793" s="13">
        <v>787311</v>
      </c>
      <c r="I1793" s="13" t="s">
        <v>828</v>
      </c>
      <c r="J1793" s="13" t="s">
        <v>32</v>
      </c>
      <c r="K1793" s="13">
        <v>0</v>
      </c>
      <c r="L1793" s="15" t="s">
        <v>3849</v>
      </c>
      <c r="M1793" s="9" t="str" cm="1">
        <f t="array" ref="M1793">_xlfn.LET(_xlpm.Major,I1793,_xlpm.CleanMajor,TRIM(SUBSTITUTE(SUBSTITUTE(SUBSTITUTE(SUBSTITUTE(SUBSTITUTE(SUBSTITUTE(_xlpm.Major,"Indstrl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794" spans="1:13" x14ac:dyDescent="0.75">
      <c r="A1794" s="8">
        <v>81629303</v>
      </c>
      <c r="B1794" s="9" t="s">
        <v>1781</v>
      </c>
      <c r="C1794" s="9" t="s">
        <v>1782</v>
      </c>
      <c r="D1794" s="9" t="s">
        <v>1783</v>
      </c>
      <c r="E1794" s="9" t="s">
        <v>14</v>
      </c>
      <c r="F1794" s="10">
        <v>46072.574999999997</v>
      </c>
      <c r="G1794" s="10"/>
      <c r="H1794" s="9">
        <v>725845</v>
      </c>
      <c r="I1794" s="9" t="s">
        <v>652</v>
      </c>
      <c r="J1794" s="9" t="s">
        <v>16</v>
      </c>
      <c r="K1794" s="9">
        <v>0</v>
      </c>
      <c r="L1794" s="11" t="s">
        <v>3849</v>
      </c>
      <c r="M1794" s="9" t="str" cm="1">
        <f t="array" ref="M1794">_xlfn.LET(_xlpm.Major,I1794,_xlpm.CleanMajor,TRIM(SUBSTITUTE(SUBSTITUTE(SUBSTITUTE(SUBSTITUTE(SUBSTITUTE(SUBSTITUTE(_xlpm.Major,"Indstrl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795" spans="1:13" x14ac:dyDescent="0.75">
      <c r="A1795" s="12">
        <v>81699014</v>
      </c>
      <c r="B1795" s="13" t="s">
        <v>2906</v>
      </c>
      <c r="C1795" s="13" t="s">
        <v>1008</v>
      </c>
      <c r="D1795" s="13" t="s">
        <v>3608</v>
      </c>
      <c r="E1795" s="13" t="s">
        <v>14</v>
      </c>
      <c r="F1795" s="14">
        <v>46076.640277777777</v>
      </c>
      <c r="G1795" s="14"/>
      <c r="H1795" s="13">
        <v>642720</v>
      </c>
      <c r="I1795" s="13" t="s">
        <v>341</v>
      </c>
      <c r="J1795" s="13" t="s">
        <v>20</v>
      </c>
      <c r="K1795" s="13">
        <v>0</v>
      </c>
      <c r="L1795" s="15" t="s">
        <v>3849</v>
      </c>
      <c r="M1795" s="9" t="str" cm="1">
        <f t="array" ref="M1795">_xlfn.LET(_xlpm.Major,I1795,_xlpm.CleanMajor,TRIM(SUBSTITUTE(SUBSTITUTE(SUBSTITUTE(SUBSTITUTE(SUBSTITUTE(SUBSTITUTE(_xlpm.Major,"Indstrl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796" spans="1:13" x14ac:dyDescent="0.75">
      <c r="A1796" s="8">
        <v>81719103</v>
      </c>
      <c r="B1796" s="9" t="s">
        <v>253</v>
      </c>
      <c r="C1796" s="9" t="s">
        <v>2361</v>
      </c>
      <c r="D1796" s="9" t="s">
        <v>2362</v>
      </c>
      <c r="E1796" s="9" t="s">
        <v>14</v>
      </c>
      <c r="F1796" s="10">
        <v>46077.390277777777</v>
      </c>
      <c r="G1796" s="10"/>
      <c r="H1796" s="9">
        <v>805809</v>
      </c>
      <c r="I1796" s="9" t="s">
        <v>388</v>
      </c>
      <c r="J1796" s="9" t="s">
        <v>20</v>
      </c>
      <c r="K1796" s="9">
        <v>0</v>
      </c>
      <c r="L1796" s="11" t="s">
        <v>3849</v>
      </c>
      <c r="M1796" s="9" t="str" cm="1">
        <f t="array" ref="M1796">_xlfn.LET(_xlpm.Major,I1796,_xlpm.CleanMajor,TRIM(SUBSTITUTE(SUBSTITUTE(SUBSTITUTE(SUBSTITUTE(SUBSTITUTE(SUBSTITUTE(_xlpm.Major,"Indstrl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797" spans="1:13" x14ac:dyDescent="0.75">
      <c r="A1797" s="12">
        <v>81740010</v>
      </c>
      <c r="B1797" s="13" t="s">
        <v>385</v>
      </c>
      <c r="C1797" s="13" t="s">
        <v>3609</v>
      </c>
      <c r="D1797" s="13" t="s">
        <v>3610</v>
      </c>
      <c r="E1797" s="13" t="s">
        <v>14</v>
      </c>
      <c r="F1797" s="14">
        <v>46077.568749999999</v>
      </c>
      <c r="G1797" s="14"/>
      <c r="H1797" s="13">
        <v>811476</v>
      </c>
      <c r="I1797" s="13" t="s">
        <v>549</v>
      </c>
      <c r="J1797" s="13" t="s">
        <v>32</v>
      </c>
      <c r="K1797" s="13">
        <v>0</v>
      </c>
      <c r="L1797" s="15" t="s">
        <v>3849</v>
      </c>
      <c r="M1797" s="9" t="str" cm="1">
        <f t="array" ref="M1797">_xlfn.LET(_xlpm.Major,I1797,_xlpm.CleanMajor,TRIM(SUBSTITUTE(SUBSTITUTE(SUBSTITUTE(SUBSTITUTE(SUBSTITUTE(SUBSTITUTE(_xlpm.Major,"Indstrl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798" spans="1:13" x14ac:dyDescent="0.75">
      <c r="A1798" s="8">
        <v>81862937</v>
      </c>
      <c r="B1798" s="9" t="s">
        <v>3611</v>
      </c>
      <c r="C1798" s="9" t="s">
        <v>1345</v>
      </c>
      <c r="D1798" s="9" t="s">
        <v>3612</v>
      </c>
      <c r="E1798" s="9" t="s">
        <v>14</v>
      </c>
      <c r="F1798" s="10">
        <v>46080.882638888892</v>
      </c>
      <c r="G1798" s="10"/>
      <c r="H1798" s="9">
        <v>797308</v>
      </c>
      <c r="I1798" s="9" t="s">
        <v>1167</v>
      </c>
      <c r="J1798" s="9" t="s">
        <v>32</v>
      </c>
      <c r="K1798" s="9">
        <v>0</v>
      </c>
      <c r="L1798" s="11" t="s">
        <v>3849</v>
      </c>
      <c r="M1798" s="9" t="str" cm="1">
        <f t="array" ref="M1798">_xlfn.LET(_xlpm.Major,I1798,_xlpm.CleanMajor,TRIM(SUBSTITUTE(SUBSTITUTE(SUBSTITUTE(SUBSTITUTE(SUBSTITUTE(SUBSTITUTE(_xlpm.Major,"Indstrl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799" spans="1:13" x14ac:dyDescent="0.75">
      <c r="A1799" s="12">
        <v>81902434</v>
      </c>
      <c r="B1799" s="13" t="s">
        <v>3613</v>
      </c>
      <c r="C1799" s="13" t="s">
        <v>3614</v>
      </c>
      <c r="D1799" s="13" t="s">
        <v>3615</v>
      </c>
      <c r="E1799" s="13" t="s">
        <v>14</v>
      </c>
      <c r="F1799" s="14">
        <v>46083.951388888891</v>
      </c>
      <c r="G1799" s="14"/>
      <c r="H1799" s="13">
        <v>804801</v>
      </c>
      <c r="I1799" s="13" t="s">
        <v>1910</v>
      </c>
      <c r="J1799" s="13" t="s">
        <v>40</v>
      </c>
      <c r="K1799" s="13">
        <v>0</v>
      </c>
      <c r="L1799" s="15" t="s">
        <v>3849</v>
      </c>
      <c r="M1799" s="9" t="str" cm="1">
        <f t="array" ref="M1799">_xlfn.LET(_xlpm.Major,I1799,_xlpm.CleanMajor,TRIM(SUBSTITUTE(SUBSTITUTE(SUBSTITUTE(SUBSTITUTE(SUBSTITUTE(SUBSTITUTE(_xlpm.Major,"Indstrl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800" spans="1:13" x14ac:dyDescent="0.75">
      <c r="A1800" s="8">
        <v>81934149</v>
      </c>
      <c r="B1800" s="9" t="s">
        <v>385</v>
      </c>
      <c r="C1800" s="9" t="s">
        <v>1165</v>
      </c>
      <c r="D1800" s="9" t="s">
        <v>1166</v>
      </c>
      <c r="E1800" s="9" t="s">
        <v>14</v>
      </c>
      <c r="F1800" s="10">
        <v>46084.717361111114</v>
      </c>
      <c r="G1800" s="10"/>
      <c r="H1800" s="9">
        <v>742814</v>
      </c>
      <c r="I1800" s="9" t="s">
        <v>1167</v>
      </c>
      <c r="J1800" s="9" t="s">
        <v>16</v>
      </c>
      <c r="K1800" s="9">
        <v>0</v>
      </c>
      <c r="L1800" s="11" t="s">
        <v>3849</v>
      </c>
      <c r="M1800" s="9" t="str" cm="1">
        <f t="array" ref="M1800">_xlfn.LET(_xlpm.Major,I1800,_xlpm.CleanMajor,TRIM(SUBSTITUTE(SUBSTITUTE(SUBSTITUTE(SUBSTITUTE(SUBSTITUTE(SUBSTITUTE(_xlpm.Major,"Indstrl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801" spans="1:13" hidden="1" x14ac:dyDescent="0.75">
      <c r="A1801" s="12">
        <v>81967362</v>
      </c>
      <c r="B1801" s="13" t="s">
        <v>2421</v>
      </c>
      <c r="C1801" s="13" t="s">
        <v>2422</v>
      </c>
      <c r="D1801" s="13" t="s">
        <v>2423</v>
      </c>
      <c r="E1801" s="13" t="s">
        <v>14</v>
      </c>
      <c r="F1801" s="14">
        <v>46085.636111111111</v>
      </c>
      <c r="G1801" s="14">
        <v>46119.456944444442</v>
      </c>
      <c r="H1801" s="13">
        <v>742885</v>
      </c>
      <c r="I1801" s="13" t="s">
        <v>1167</v>
      </c>
      <c r="J1801" s="13" t="s">
        <v>32</v>
      </c>
      <c r="K1801" s="13">
        <v>0</v>
      </c>
      <c r="L1801" s="15" t="s">
        <v>3849</v>
      </c>
      <c r="M1801" s="9" t="str" cm="1">
        <f t="array" ref="M1801">_xlfn.LET(_xlpm.Major,I1801,_xlpm.CleanMajor,TRIM(SUBSTITUTE(SUBSTITUTE(SUBSTITUTE(SUBSTITUTE(SUBSTITUTE(SUBSTITUTE(_xlpm.Major,"Indstrl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802" spans="1:13" x14ac:dyDescent="0.75">
      <c r="A1802" s="8">
        <v>81967531</v>
      </c>
      <c r="B1802" s="9" t="s">
        <v>3616</v>
      </c>
      <c r="C1802" s="9" t="s">
        <v>3617</v>
      </c>
      <c r="D1802" s="9" t="s">
        <v>3618</v>
      </c>
      <c r="E1802" s="9" t="s">
        <v>14</v>
      </c>
      <c r="F1802" s="10">
        <v>46085.64166666667</v>
      </c>
      <c r="G1802" s="10"/>
      <c r="H1802" s="9">
        <v>793879</v>
      </c>
      <c r="I1802" s="9" t="s">
        <v>429</v>
      </c>
      <c r="J1802" s="9" t="s">
        <v>40</v>
      </c>
      <c r="K1802" s="9">
        <v>0</v>
      </c>
      <c r="L1802" s="11" t="s">
        <v>3849</v>
      </c>
      <c r="M1802" s="9" t="str" cm="1">
        <f t="array" ref="M1802">_xlfn.LET(_xlpm.Major,I1802,_xlpm.CleanMajor,TRIM(SUBSTITUTE(SUBSTITUTE(SUBSTITUTE(SUBSTITUTE(SUBSTITUTE(SUBSTITUTE(_xlpm.Major,"Indstrl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803" spans="1:13" hidden="1" x14ac:dyDescent="0.75">
      <c r="A1803" s="12">
        <v>82039504</v>
      </c>
      <c r="B1803" s="13" t="s">
        <v>187</v>
      </c>
      <c r="C1803" s="13" t="s">
        <v>2689</v>
      </c>
      <c r="D1803" s="13" t="s">
        <v>2690</v>
      </c>
      <c r="E1803" s="13" t="s">
        <v>14</v>
      </c>
      <c r="F1803" s="14">
        <v>46090.832638888889</v>
      </c>
      <c r="G1803" s="14">
        <v>46119.512499999997</v>
      </c>
      <c r="H1803" s="13">
        <v>635939</v>
      </c>
      <c r="I1803" s="13" t="s">
        <v>1904</v>
      </c>
      <c r="J1803" s="13" t="s">
        <v>40</v>
      </c>
      <c r="K1803" s="13">
        <v>0</v>
      </c>
      <c r="L1803" s="15" t="s">
        <v>3849</v>
      </c>
      <c r="M1803" s="9" t="str" cm="1">
        <f t="array" ref="M1803">_xlfn.LET(_xlpm.Major,I1803,_xlpm.CleanMajor,TRIM(SUBSTITUTE(SUBSTITUTE(SUBSTITUTE(SUBSTITUTE(SUBSTITUTE(SUBSTITUTE(_xlpm.Major,"Indstrl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804" spans="1:13" x14ac:dyDescent="0.75">
      <c r="A1804" s="8">
        <v>82085794</v>
      </c>
      <c r="B1804" s="9" t="s">
        <v>948</v>
      </c>
      <c r="C1804" s="9" t="s">
        <v>949</v>
      </c>
      <c r="D1804" s="9" t="s">
        <v>950</v>
      </c>
      <c r="E1804" s="9" t="s">
        <v>14</v>
      </c>
      <c r="F1804" s="10">
        <v>46092.879861111112</v>
      </c>
      <c r="G1804" s="10"/>
      <c r="H1804" s="9">
        <v>806202</v>
      </c>
      <c r="I1804" s="9" t="s">
        <v>763</v>
      </c>
      <c r="J1804" s="9" t="s">
        <v>50</v>
      </c>
      <c r="K1804" s="9">
        <v>0</v>
      </c>
      <c r="L1804" s="11" t="s">
        <v>3849</v>
      </c>
      <c r="M1804" s="9" t="str" cm="1">
        <f t="array" ref="M1804">_xlfn.LET(_xlpm.Major,I1804,_xlpm.CleanMajor,TRIM(SUBSTITUTE(SUBSTITUTE(SUBSTITUTE(SUBSTITUTE(SUBSTITUTE(SUBSTITUTE(_xlpm.Major,"Indstrl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805" spans="1:13" hidden="1" x14ac:dyDescent="0.75">
      <c r="A1805" s="12">
        <v>82150419</v>
      </c>
      <c r="B1805" s="13" t="s">
        <v>2474</v>
      </c>
      <c r="C1805" s="13" t="s">
        <v>2475</v>
      </c>
      <c r="D1805" s="13" t="s">
        <v>2476</v>
      </c>
      <c r="E1805" s="13" t="s">
        <v>14</v>
      </c>
      <c r="F1805" s="14">
        <v>46098.506249999999</v>
      </c>
      <c r="G1805" s="14">
        <v>46119.472222222219</v>
      </c>
      <c r="H1805" s="13">
        <v>743095</v>
      </c>
      <c r="I1805" s="13" t="s">
        <v>1167</v>
      </c>
      <c r="J1805" s="13" t="s">
        <v>32</v>
      </c>
      <c r="K1805" s="13">
        <v>0</v>
      </c>
      <c r="L1805" s="15" t="s">
        <v>3849</v>
      </c>
      <c r="M1805" s="9" t="str" cm="1">
        <f t="array" ref="M1805">_xlfn.LET(_xlpm.Major,I1805,_xlpm.CleanMajor,TRIM(SUBSTITUTE(SUBSTITUTE(SUBSTITUTE(SUBSTITUTE(SUBSTITUTE(SUBSTITUTE(_xlpm.Major,"Indstrl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806" spans="1:13" x14ac:dyDescent="0.75">
      <c r="A1806" s="8">
        <v>82150438</v>
      </c>
      <c r="B1806" s="9" t="s">
        <v>3619</v>
      </c>
      <c r="C1806" s="9" t="s">
        <v>3620</v>
      </c>
      <c r="D1806" s="9" t="s">
        <v>3621</v>
      </c>
      <c r="E1806" s="9" t="s">
        <v>14</v>
      </c>
      <c r="F1806" s="10">
        <v>46098.506944444445</v>
      </c>
      <c r="G1806" s="10"/>
      <c r="H1806" s="9">
        <v>635937</v>
      </c>
      <c r="I1806" s="9" t="s">
        <v>1167</v>
      </c>
      <c r="J1806" s="9" t="s">
        <v>32</v>
      </c>
      <c r="K1806" s="9">
        <v>0</v>
      </c>
      <c r="L1806" s="11" t="s">
        <v>3849</v>
      </c>
      <c r="M1806" s="9" t="str" cm="1">
        <f t="array" ref="M1806">_xlfn.LET(_xlpm.Major,I1806,_xlpm.CleanMajor,TRIM(SUBSTITUTE(SUBSTITUTE(SUBSTITUTE(SUBSTITUTE(SUBSTITUTE(SUBSTITUTE(_xlpm.Major,"Indstrl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807" spans="1:13" hidden="1" x14ac:dyDescent="0.75">
      <c r="A1807" s="12">
        <v>82150740</v>
      </c>
      <c r="B1807" s="13" t="s">
        <v>3622</v>
      </c>
      <c r="C1807" s="13" t="s">
        <v>312</v>
      </c>
      <c r="D1807" s="13" t="s">
        <v>3623</v>
      </c>
      <c r="E1807" s="13" t="s">
        <v>14</v>
      </c>
      <c r="F1807" s="14">
        <v>46098.51458333333</v>
      </c>
      <c r="G1807" s="14">
        <v>46119.457638888889</v>
      </c>
      <c r="H1807" s="13">
        <v>121723</v>
      </c>
      <c r="I1807" s="13" t="s">
        <v>1167</v>
      </c>
      <c r="J1807" s="13" t="s">
        <v>40</v>
      </c>
      <c r="K1807" s="13">
        <v>0</v>
      </c>
      <c r="L1807" s="15" t="s">
        <v>3849</v>
      </c>
      <c r="M1807" s="9" t="str" cm="1">
        <f t="array" ref="M1807">_xlfn.LET(_xlpm.Major,I1807,_xlpm.CleanMajor,TRIM(SUBSTITUTE(SUBSTITUTE(SUBSTITUTE(SUBSTITUTE(SUBSTITUTE(SUBSTITUTE(_xlpm.Major,"Indstrl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808" spans="1:13" hidden="1" x14ac:dyDescent="0.75">
      <c r="A1808" s="8">
        <v>82154255</v>
      </c>
      <c r="B1808" s="9" t="s">
        <v>2498</v>
      </c>
      <c r="C1808" s="9" t="s">
        <v>2499</v>
      </c>
      <c r="D1808" s="9" t="s">
        <v>2500</v>
      </c>
      <c r="E1808" s="9" t="s">
        <v>14</v>
      </c>
      <c r="F1808" s="10">
        <v>46098.601388888892</v>
      </c>
      <c r="G1808" s="10">
        <v>46119.459722222222</v>
      </c>
      <c r="H1808" s="9">
        <v>767528</v>
      </c>
      <c r="I1808" s="9" t="s">
        <v>1167</v>
      </c>
      <c r="J1808" s="9" t="s">
        <v>32</v>
      </c>
      <c r="K1808" s="9">
        <v>0</v>
      </c>
      <c r="L1808" s="11" t="s">
        <v>3849</v>
      </c>
      <c r="M1808" s="9" t="str" cm="1">
        <f t="array" ref="M1808">_xlfn.LET(_xlpm.Major,I1808,_xlpm.CleanMajor,TRIM(SUBSTITUTE(SUBSTITUTE(SUBSTITUTE(SUBSTITUTE(SUBSTITUTE(SUBSTITUTE(_xlpm.Major,"Indstrl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809" spans="1:13" x14ac:dyDescent="0.75">
      <c r="A1809" s="12">
        <v>82155070</v>
      </c>
      <c r="B1809" s="13" t="s">
        <v>3624</v>
      </c>
      <c r="C1809" s="13" t="s">
        <v>3625</v>
      </c>
      <c r="D1809" s="13" t="s">
        <v>3626</v>
      </c>
      <c r="E1809" s="13" t="s">
        <v>14</v>
      </c>
      <c r="F1809" s="14">
        <v>46098.633333333331</v>
      </c>
      <c r="G1809" s="14"/>
      <c r="H1809" s="13">
        <v>810667</v>
      </c>
      <c r="I1809" s="13" t="s">
        <v>341</v>
      </c>
      <c r="J1809" s="13" t="s">
        <v>32</v>
      </c>
      <c r="K1809" s="13">
        <v>0</v>
      </c>
      <c r="L1809" s="15" t="s">
        <v>3849</v>
      </c>
      <c r="M1809" s="9" t="str" cm="1">
        <f t="array" ref="M1809">_xlfn.LET(_xlpm.Major,I1809,_xlpm.CleanMajor,TRIM(SUBSTITUTE(SUBSTITUTE(SUBSTITUTE(SUBSTITUTE(SUBSTITUTE(SUBSTITUTE(_xlpm.Major,"Indstrl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810" spans="1:13" hidden="1" x14ac:dyDescent="0.75">
      <c r="A1810" s="8">
        <v>82158640</v>
      </c>
      <c r="B1810" s="9" t="s">
        <v>2523</v>
      </c>
      <c r="C1810" s="9" t="s">
        <v>191</v>
      </c>
      <c r="D1810" s="9" t="s">
        <v>3627</v>
      </c>
      <c r="E1810" s="9" t="s">
        <v>14</v>
      </c>
      <c r="F1810" s="10">
        <v>46098.958333333336</v>
      </c>
      <c r="G1810" s="10">
        <v>46119.463888888888</v>
      </c>
      <c r="H1810" s="9">
        <v>789269</v>
      </c>
      <c r="I1810" s="9" t="s">
        <v>664</v>
      </c>
      <c r="J1810" s="9" t="s">
        <v>50</v>
      </c>
      <c r="K1810" s="9">
        <v>0</v>
      </c>
      <c r="L1810" s="11" t="s">
        <v>3849</v>
      </c>
      <c r="M1810" s="9" t="str" cm="1">
        <f t="array" ref="M1810">_xlfn.LET(_xlpm.Major,I1810,_xlpm.CleanMajor,TRIM(SUBSTITUTE(SUBSTITUTE(SUBSTITUTE(SUBSTITUTE(SUBSTITUTE(SUBSTITUTE(_xlpm.Major,"Indstrl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811" spans="1:13" x14ac:dyDescent="0.75">
      <c r="A1811" s="12">
        <v>82177952</v>
      </c>
      <c r="B1811" s="13" t="s">
        <v>3628</v>
      </c>
      <c r="C1811" s="13" t="s">
        <v>3629</v>
      </c>
      <c r="D1811" s="13" t="s">
        <v>3630</v>
      </c>
      <c r="E1811" s="13" t="s">
        <v>14</v>
      </c>
      <c r="F1811" s="14">
        <v>46099.582638888889</v>
      </c>
      <c r="G1811" s="14"/>
      <c r="H1811" s="13">
        <v>796398</v>
      </c>
      <c r="I1811" s="13" t="s">
        <v>429</v>
      </c>
      <c r="J1811" s="13" t="s">
        <v>40</v>
      </c>
      <c r="K1811" s="13">
        <v>0</v>
      </c>
      <c r="L1811" s="15" t="s">
        <v>3849</v>
      </c>
      <c r="M1811" s="9" t="str" cm="1">
        <f t="array" ref="M1811">_xlfn.LET(_xlpm.Major,I1811,_xlpm.CleanMajor,TRIM(SUBSTITUTE(SUBSTITUTE(SUBSTITUTE(SUBSTITUTE(SUBSTITUTE(SUBSTITUTE(_xlpm.Major,"Indstrl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812" spans="1:13" hidden="1" x14ac:dyDescent="0.75">
      <c r="A1812" s="8">
        <v>82184057</v>
      </c>
      <c r="B1812" s="9" t="s">
        <v>1811</v>
      </c>
      <c r="C1812" s="9" t="s">
        <v>1812</v>
      </c>
      <c r="D1812" s="9" t="s">
        <v>1813</v>
      </c>
      <c r="E1812" s="9" t="s">
        <v>14</v>
      </c>
      <c r="F1812" s="10">
        <v>46099.863888888889</v>
      </c>
      <c r="G1812" s="10">
        <v>46119.467361111114</v>
      </c>
      <c r="H1812" s="9">
        <v>800186</v>
      </c>
      <c r="I1812" s="9" t="s">
        <v>1814</v>
      </c>
      <c r="J1812" s="9" t="s">
        <v>50</v>
      </c>
      <c r="K1812" s="9">
        <v>0</v>
      </c>
      <c r="L1812" s="11" t="s">
        <v>3849</v>
      </c>
      <c r="M1812" s="9" t="str" cm="1">
        <f t="array" ref="M1812">_xlfn.LET(_xlpm.Major,I1812,_xlpm.CleanMajor,TRIM(SUBSTITUTE(SUBSTITUTE(SUBSTITUTE(SUBSTITUTE(SUBSTITUTE(SUBSTITUTE(_xlpm.Major,"Indstrl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813" spans="1:13" x14ac:dyDescent="0.75">
      <c r="A1813" s="12">
        <v>82184653</v>
      </c>
      <c r="B1813" s="13" t="s">
        <v>3631</v>
      </c>
      <c r="C1813" s="13" t="s">
        <v>3632</v>
      </c>
      <c r="D1813" s="13" t="s">
        <v>3633</v>
      </c>
      <c r="E1813" s="13" t="s">
        <v>14</v>
      </c>
      <c r="F1813" s="14">
        <v>46100.05</v>
      </c>
      <c r="G1813" s="14"/>
      <c r="H1813" s="13">
        <v>786947</v>
      </c>
      <c r="I1813" s="13" t="s">
        <v>1814</v>
      </c>
      <c r="J1813" s="13" t="s">
        <v>50</v>
      </c>
      <c r="K1813" s="13">
        <v>0</v>
      </c>
      <c r="L1813" s="15" t="s">
        <v>3849</v>
      </c>
      <c r="M1813" s="9" t="str" cm="1">
        <f t="array" ref="M1813">_xlfn.LET(_xlpm.Major,I1813,_xlpm.CleanMajor,TRIM(SUBSTITUTE(SUBSTITUTE(SUBSTITUTE(SUBSTITUTE(SUBSTITUTE(SUBSTITUTE(_xlpm.Major,"Indstrl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814" spans="1:13" hidden="1" x14ac:dyDescent="0.75">
      <c r="A1814" s="8">
        <v>82201049</v>
      </c>
      <c r="B1814" s="9" t="s">
        <v>580</v>
      </c>
      <c r="C1814" s="9" t="s">
        <v>52</v>
      </c>
      <c r="D1814" s="9" t="s">
        <v>3634</v>
      </c>
      <c r="E1814" s="9" t="s">
        <v>14</v>
      </c>
      <c r="F1814" s="10">
        <v>46100.572916666664</v>
      </c>
      <c r="G1814" s="10">
        <v>46119.463194444441</v>
      </c>
      <c r="H1814" s="9">
        <v>782066</v>
      </c>
      <c r="I1814" s="9" t="s">
        <v>703</v>
      </c>
      <c r="J1814" s="9" t="s">
        <v>32</v>
      </c>
      <c r="K1814" s="9">
        <v>0</v>
      </c>
      <c r="L1814" s="11" t="s">
        <v>3849</v>
      </c>
      <c r="M1814" s="9" t="str" cm="1">
        <f t="array" ref="M1814">_xlfn.LET(_xlpm.Major,I1814,_xlpm.CleanMajor,TRIM(SUBSTITUTE(SUBSTITUTE(SUBSTITUTE(SUBSTITUTE(SUBSTITUTE(SUBSTITUTE(_xlpm.Major,"Indstrl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815" spans="1:13" x14ac:dyDescent="0.75">
      <c r="A1815" s="12">
        <v>82205071</v>
      </c>
      <c r="B1815" s="13" t="s">
        <v>64</v>
      </c>
      <c r="C1815" s="13" t="s">
        <v>3635</v>
      </c>
      <c r="D1815" s="13" t="s">
        <v>3636</v>
      </c>
      <c r="E1815" s="13" t="s">
        <v>14</v>
      </c>
      <c r="F1815" s="14">
        <v>46100.806944444441</v>
      </c>
      <c r="G1815" s="14"/>
      <c r="H1815" s="13">
        <v>803800</v>
      </c>
      <c r="I1815" s="13" t="s">
        <v>1981</v>
      </c>
      <c r="J1815" s="13" t="s">
        <v>50</v>
      </c>
      <c r="K1815" s="13">
        <v>0</v>
      </c>
      <c r="L1815" s="15" t="s">
        <v>3849</v>
      </c>
      <c r="M1815" s="9" t="str" cm="1">
        <f t="array" ref="M1815">_xlfn.LET(_xlpm.Major,I1815,_xlpm.CleanMajor,TRIM(SUBSTITUTE(SUBSTITUTE(SUBSTITUTE(SUBSTITUTE(SUBSTITUTE(SUBSTITUTE(_xlpm.Major,"Indstrl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816" spans="1:13" x14ac:dyDescent="0.75">
      <c r="A1816" s="8">
        <v>82218178</v>
      </c>
      <c r="B1816" s="9" t="s">
        <v>3637</v>
      </c>
      <c r="C1816" s="9" t="s">
        <v>3638</v>
      </c>
      <c r="D1816" s="9" t="s">
        <v>3639</v>
      </c>
      <c r="E1816" s="9" t="s">
        <v>14</v>
      </c>
      <c r="F1816" s="10">
        <v>46102.564583333333</v>
      </c>
      <c r="G1816" s="10"/>
      <c r="H1816" s="9">
        <v>781099</v>
      </c>
      <c r="I1816" s="9" t="s">
        <v>1167</v>
      </c>
      <c r="J1816" s="9" t="s">
        <v>40</v>
      </c>
      <c r="K1816" s="9">
        <v>0</v>
      </c>
      <c r="L1816" s="11" t="s">
        <v>3849</v>
      </c>
      <c r="M1816" s="9" t="str" cm="1">
        <f t="array" ref="M1816">_xlfn.LET(_xlpm.Major,I1816,_xlpm.CleanMajor,TRIM(SUBSTITUTE(SUBSTITUTE(SUBSTITUTE(SUBSTITUTE(SUBSTITUTE(SUBSTITUTE(_xlpm.Major,"Indstrl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817" spans="1:13" x14ac:dyDescent="0.75">
      <c r="A1817" s="12">
        <v>82218400</v>
      </c>
      <c r="B1817" s="13" t="s">
        <v>3407</v>
      </c>
      <c r="C1817" s="13" t="s">
        <v>3408</v>
      </c>
      <c r="D1817" s="13" t="s">
        <v>3409</v>
      </c>
      <c r="E1817" s="13" t="s">
        <v>14</v>
      </c>
      <c r="F1817" s="14">
        <v>46102.630555555559</v>
      </c>
      <c r="G1817" s="14"/>
      <c r="H1817" s="13">
        <v>705083</v>
      </c>
      <c r="I1817" s="13" t="s">
        <v>652</v>
      </c>
      <c r="J1817" s="13" t="s">
        <v>322</v>
      </c>
      <c r="K1817" s="13">
        <v>0</v>
      </c>
      <c r="L1817" s="15" t="s">
        <v>3849</v>
      </c>
      <c r="M1817" s="9" t="str" cm="1">
        <f t="array" ref="M1817">_xlfn.LET(_xlpm.Major,I1817,_xlpm.CleanMajor,TRIM(SUBSTITUTE(SUBSTITUTE(SUBSTITUTE(SUBSTITUTE(SUBSTITUTE(SUBSTITUTE(_xlpm.Major,"Indstrl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818" spans="1:13" hidden="1" x14ac:dyDescent="0.75">
      <c r="A1818" s="8">
        <v>82223368</v>
      </c>
      <c r="B1818" s="9" t="s">
        <v>573</v>
      </c>
      <c r="C1818" s="9" t="s">
        <v>3640</v>
      </c>
      <c r="D1818" s="9" t="s">
        <v>3641</v>
      </c>
      <c r="E1818" s="9" t="s">
        <v>14</v>
      </c>
      <c r="F1818" s="10">
        <v>46103.85</v>
      </c>
      <c r="G1818" s="10">
        <v>46119.465277777781</v>
      </c>
      <c r="H1818" s="9">
        <v>671268</v>
      </c>
      <c r="I1818" s="9" t="s">
        <v>2004</v>
      </c>
      <c r="J1818" s="9" t="s">
        <v>40</v>
      </c>
      <c r="K1818" s="9">
        <v>0</v>
      </c>
      <c r="L1818" s="11" t="s">
        <v>3849</v>
      </c>
      <c r="M1818" s="9" t="str" cm="1">
        <f t="array" ref="M1818">_xlfn.LET(_xlpm.Major,I1818,_xlpm.CleanMajor,TRIM(SUBSTITUTE(SUBSTITUTE(SUBSTITUTE(SUBSTITUTE(SUBSTITUTE(SUBSTITUTE(_xlpm.Major,"Indstrl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819" spans="1:13" x14ac:dyDescent="0.75">
      <c r="A1819" s="12">
        <v>82243215</v>
      </c>
      <c r="B1819" s="13" t="s">
        <v>1948</v>
      </c>
      <c r="C1819" s="13" t="s">
        <v>1949</v>
      </c>
      <c r="D1819" s="13" t="s">
        <v>1950</v>
      </c>
      <c r="E1819" s="13" t="s">
        <v>14</v>
      </c>
      <c r="F1819" s="14">
        <v>46104.635416666664</v>
      </c>
      <c r="G1819" s="14"/>
      <c r="H1819" s="13">
        <v>780667</v>
      </c>
      <c r="I1819" s="13" t="s">
        <v>540</v>
      </c>
      <c r="J1819" s="13" t="s">
        <v>32</v>
      </c>
      <c r="K1819" s="13">
        <v>0</v>
      </c>
      <c r="L1819" s="15" t="s">
        <v>3849</v>
      </c>
      <c r="M1819" s="9" t="str" cm="1">
        <f t="array" ref="M1819">_xlfn.LET(_xlpm.Major,I1819,_xlpm.CleanMajor,TRIM(SUBSTITUTE(SUBSTITUTE(SUBSTITUTE(SUBSTITUTE(SUBSTITUTE(SUBSTITUTE(_xlpm.Major,"Indstrl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820" spans="1:13" x14ac:dyDescent="0.75">
      <c r="A1820" s="8">
        <v>82261047</v>
      </c>
      <c r="B1820" s="9" t="s">
        <v>280</v>
      </c>
      <c r="C1820" s="9" t="s">
        <v>2878</v>
      </c>
      <c r="D1820" s="9" t="s">
        <v>3642</v>
      </c>
      <c r="E1820" s="9" t="s">
        <v>14</v>
      </c>
      <c r="F1820" s="10">
        <v>46105.436111111114</v>
      </c>
      <c r="G1820" s="10"/>
      <c r="H1820" s="9">
        <v>814058</v>
      </c>
      <c r="I1820" s="9" t="s">
        <v>563</v>
      </c>
      <c r="J1820" s="9" t="s">
        <v>20</v>
      </c>
      <c r="K1820" s="9">
        <v>0</v>
      </c>
      <c r="L1820" s="11" t="s">
        <v>3849</v>
      </c>
      <c r="M1820" s="9" t="str" cm="1">
        <f t="array" ref="M1820">_xlfn.LET(_xlpm.Major,I1820,_xlpm.CleanMajor,TRIM(SUBSTITUTE(SUBSTITUTE(SUBSTITUTE(SUBSTITUTE(SUBSTITUTE(SUBSTITUTE(_xlpm.Major,"Indstrl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821" spans="1:13" hidden="1" x14ac:dyDescent="0.75">
      <c r="A1821" s="12">
        <v>82274442</v>
      </c>
      <c r="B1821" s="13" t="s">
        <v>2007</v>
      </c>
      <c r="C1821" s="13" t="s">
        <v>2008</v>
      </c>
      <c r="D1821" s="13" t="s">
        <v>2009</v>
      </c>
      <c r="E1821" s="13" t="s">
        <v>14</v>
      </c>
      <c r="F1821" s="14">
        <v>46105.777777777781</v>
      </c>
      <c r="G1821" s="14">
        <v>46119.478472222225</v>
      </c>
      <c r="H1821" s="13">
        <v>803065</v>
      </c>
      <c r="I1821" s="13" t="s">
        <v>1422</v>
      </c>
      <c r="J1821" s="13" t="s">
        <v>126</v>
      </c>
      <c r="K1821" s="13">
        <v>0</v>
      </c>
      <c r="L1821" s="15" t="s">
        <v>3849</v>
      </c>
      <c r="M1821" s="9" t="str" cm="1">
        <f t="array" ref="M1821">_xlfn.LET(_xlpm.Major,I1821,_xlpm.CleanMajor,TRIM(SUBSTITUTE(SUBSTITUTE(SUBSTITUTE(SUBSTITUTE(SUBSTITUTE(SUBSTITUTE(_xlpm.Major,"Indstrl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822" spans="1:13" hidden="1" x14ac:dyDescent="0.75">
      <c r="A1822" s="8">
        <v>82286984</v>
      </c>
      <c r="B1822" s="9" t="s">
        <v>1935</v>
      </c>
      <c r="C1822" s="9" t="s">
        <v>910</v>
      </c>
      <c r="D1822" s="9" t="s">
        <v>1936</v>
      </c>
      <c r="E1822" s="9" t="s">
        <v>14</v>
      </c>
      <c r="F1822" s="10">
        <v>46106.40347222222</v>
      </c>
      <c r="G1822" s="10">
        <v>46119.479861111111</v>
      </c>
      <c r="H1822" s="9">
        <v>774482</v>
      </c>
      <c r="I1822" s="9" t="s">
        <v>703</v>
      </c>
      <c r="J1822" s="9" t="s">
        <v>32</v>
      </c>
      <c r="K1822" s="9">
        <v>0</v>
      </c>
      <c r="L1822" s="11" t="s">
        <v>3849</v>
      </c>
      <c r="M1822" s="9" t="str" cm="1">
        <f t="array" ref="M1822">_xlfn.LET(_xlpm.Major,I1822,_xlpm.CleanMajor,TRIM(SUBSTITUTE(SUBSTITUTE(SUBSTITUTE(SUBSTITUTE(SUBSTITUTE(SUBSTITUTE(_xlpm.Major,"Indstrl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823" spans="1:13" x14ac:dyDescent="0.75">
      <c r="A1823" s="12">
        <v>82290156</v>
      </c>
      <c r="B1823" s="13" t="s">
        <v>213</v>
      </c>
      <c r="C1823" s="13" t="s">
        <v>2010</v>
      </c>
      <c r="D1823" s="13" t="s">
        <v>2011</v>
      </c>
      <c r="E1823" s="13" t="s">
        <v>14</v>
      </c>
      <c r="F1823" s="14">
        <v>46106.438194444447</v>
      </c>
      <c r="G1823" s="14"/>
      <c r="H1823" s="13">
        <v>786142</v>
      </c>
      <c r="I1823" s="13" t="s">
        <v>429</v>
      </c>
      <c r="J1823" s="13" t="s">
        <v>50</v>
      </c>
      <c r="K1823" s="13">
        <v>0</v>
      </c>
      <c r="L1823" s="15" t="s">
        <v>3849</v>
      </c>
      <c r="M1823" s="9" t="str" cm="1">
        <f t="array" ref="M1823">_xlfn.LET(_xlpm.Major,I1823,_xlpm.CleanMajor,TRIM(SUBSTITUTE(SUBSTITUTE(SUBSTITUTE(SUBSTITUTE(SUBSTITUTE(SUBSTITUTE(_xlpm.Major,"Indstrl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824" spans="1:13" x14ac:dyDescent="0.75">
      <c r="A1824" s="8">
        <v>82294602</v>
      </c>
      <c r="B1824" s="9" t="s">
        <v>3643</v>
      </c>
      <c r="C1824" s="9" t="s">
        <v>3644</v>
      </c>
      <c r="D1824" s="9" t="s">
        <v>3645</v>
      </c>
      <c r="E1824" s="9" t="s">
        <v>14</v>
      </c>
      <c r="F1824" s="10">
        <v>46106.505555555559</v>
      </c>
      <c r="G1824" s="10"/>
      <c r="H1824" s="9">
        <v>794256</v>
      </c>
      <c r="I1824" s="9" t="s">
        <v>1422</v>
      </c>
      <c r="J1824" s="9" t="s">
        <v>50</v>
      </c>
      <c r="K1824" s="9">
        <v>0</v>
      </c>
      <c r="L1824" s="11" t="s">
        <v>3849</v>
      </c>
      <c r="M1824" s="9" t="str" cm="1">
        <f t="array" ref="M1824">_xlfn.LET(_xlpm.Major,I1824,_xlpm.CleanMajor,TRIM(SUBSTITUTE(SUBSTITUTE(SUBSTITUTE(SUBSTITUTE(SUBSTITUTE(SUBSTITUTE(_xlpm.Major,"Indstrl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825" spans="1:13" hidden="1" x14ac:dyDescent="0.75">
      <c r="A1825" s="12">
        <v>82302008</v>
      </c>
      <c r="B1825" s="13" t="s">
        <v>2612</v>
      </c>
      <c r="C1825" s="13" t="s">
        <v>2987</v>
      </c>
      <c r="D1825" s="13" t="s">
        <v>2988</v>
      </c>
      <c r="E1825" s="13" t="s">
        <v>14</v>
      </c>
      <c r="F1825" s="14">
        <v>46106.646527777775</v>
      </c>
      <c r="G1825" s="14">
        <v>46119.459722222222</v>
      </c>
      <c r="H1825" s="13">
        <v>749971</v>
      </c>
      <c r="I1825" s="13" t="s">
        <v>2963</v>
      </c>
      <c r="J1825" s="13" t="s">
        <v>40</v>
      </c>
      <c r="K1825" s="13">
        <v>0</v>
      </c>
      <c r="L1825" s="15" t="s">
        <v>3849</v>
      </c>
      <c r="M1825" s="9" t="str" cm="1">
        <f t="array" ref="M1825">_xlfn.LET(_xlpm.Major,I1825,_xlpm.CleanMajor,TRIM(SUBSTITUTE(SUBSTITUTE(SUBSTITUTE(SUBSTITUTE(SUBSTITUTE(SUBSTITUTE(_xlpm.Major,"Indstrl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826" spans="1:13" hidden="1" x14ac:dyDescent="0.75">
      <c r="A1826" s="8">
        <v>82302056</v>
      </c>
      <c r="B1826" s="9" t="s">
        <v>3646</v>
      </c>
      <c r="C1826" s="9" t="s">
        <v>3647</v>
      </c>
      <c r="D1826" s="9" t="s">
        <v>3648</v>
      </c>
      <c r="E1826" s="9" t="s">
        <v>14</v>
      </c>
      <c r="F1826" s="10">
        <v>46106.647222222222</v>
      </c>
      <c r="G1826" s="10">
        <v>46119.458333333336</v>
      </c>
      <c r="H1826" s="9">
        <v>738539</v>
      </c>
      <c r="I1826" s="9" t="s">
        <v>2963</v>
      </c>
      <c r="J1826" s="9" t="s">
        <v>40</v>
      </c>
      <c r="K1826" s="9">
        <v>0</v>
      </c>
      <c r="L1826" s="11" t="s">
        <v>3849</v>
      </c>
      <c r="M1826" s="9" t="str" cm="1">
        <f t="array" ref="M1826">_xlfn.LET(_xlpm.Major,I1826,_xlpm.CleanMajor,TRIM(SUBSTITUTE(SUBSTITUTE(SUBSTITUTE(SUBSTITUTE(SUBSTITUTE(SUBSTITUTE(_xlpm.Major,"Indstrl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827" spans="1:13" hidden="1" x14ac:dyDescent="0.75">
      <c r="A1827" s="12">
        <v>82302542</v>
      </c>
      <c r="B1827" s="13" t="s">
        <v>970</v>
      </c>
      <c r="C1827" s="13" t="s">
        <v>3649</v>
      </c>
      <c r="D1827" s="13" t="s">
        <v>3650</v>
      </c>
      <c r="E1827" s="13" t="s">
        <v>14</v>
      </c>
      <c r="F1827" s="14">
        <v>46106.663888888892</v>
      </c>
      <c r="G1827" s="14">
        <v>46119.463194444441</v>
      </c>
      <c r="H1827" s="13">
        <v>792286</v>
      </c>
      <c r="I1827" s="13" t="s">
        <v>2963</v>
      </c>
      <c r="J1827" s="13" t="s">
        <v>40</v>
      </c>
      <c r="K1827" s="13">
        <v>0</v>
      </c>
      <c r="L1827" s="15" t="s">
        <v>3849</v>
      </c>
      <c r="M1827" s="9" t="str" cm="1">
        <f t="array" ref="M1827">_xlfn.LET(_xlpm.Major,I1827,_xlpm.CleanMajor,TRIM(SUBSTITUTE(SUBSTITUTE(SUBSTITUTE(SUBSTITUTE(SUBSTITUTE(SUBSTITUTE(_xlpm.Major,"Indstrl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828" spans="1:13" hidden="1" x14ac:dyDescent="0.75">
      <c r="A1828" s="8">
        <v>82315129</v>
      </c>
      <c r="B1828" s="9" t="s">
        <v>3651</v>
      </c>
      <c r="C1828" s="9" t="s">
        <v>3652</v>
      </c>
      <c r="D1828" s="9" t="s">
        <v>3653</v>
      </c>
      <c r="E1828" s="9" t="s">
        <v>14</v>
      </c>
      <c r="F1828" s="10">
        <v>46107.417361111111</v>
      </c>
      <c r="G1828" s="10">
        <v>46119.463194444441</v>
      </c>
      <c r="H1828" s="9">
        <v>802884</v>
      </c>
      <c r="I1828" s="9" t="s">
        <v>1786</v>
      </c>
      <c r="J1828" s="9" t="s">
        <v>126</v>
      </c>
      <c r="K1828" s="9">
        <v>0</v>
      </c>
      <c r="L1828" s="11" t="s">
        <v>3849</v>
      </c>
      <c r="M1828" s="9" t="str" cm="1">
        <f t="array" ref="M1828">_xlfn.LET(_xlpm.Major,I1828,_xlpm.CleanMajor,TRIM(SUBSTITUTE(SUBSTITUTE(SUBSTITUTE(SUBSTITUTE(SUBSTITUTE(SUBSTITUTE(_xlpm.Major,"Indstrl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829" spans="1:13" x14ac:dyDescent="0.75">
      <c r="A1829" s="12">
        <v>82326353</v>
      </c>
      <c r="B1829" s="13" t="s">
        <v>2315</v>
      </c>
      <c r="C1829" s="13" t="s">
        <v>52</v>
      </c>
      <c r="D1829" s="13" t="s">
        <v>3654</v>
      </c>
      <c r="E1829" s="13" t="s">
        <v>14</v>
      </c>
      <c r="F1829" s="14">
        <v>46107.747916666667</v>
      </c>
      <c r="G1829" s="14"/>
      <c r="H1829" s="13">
        <v>811863</v>
      </c>
      <c r="I1829" s="13" t="s">
        <v>1167</v>
      </c>
      <c r="J1829" s="13" t="s">
        <v>40</v>
      </c>
      <c r="K1829" s="13">
        <v>0</v>
      </c>
      <c r="L1829" s="15" t="s">
        <v>3849</v>
      </c>
      <c r="M1829" s="9" t="str" cm="1">
        <f t="array" ref="M1829">_xlfn.LET(_xlpm.Major,I1829,_xlpm.CleanMajor,TRIM(SUBSTITUTE(SUBSTITUTE(SUBSTITUTE(SUBSTITUTE(SUBSTITUTE(SUBSTITUTE(_xlpm.Major,"Indstrl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830" spans="1:13" hidden="1" x14ac:dyDescent="0.75">
      <c r="A1830" s="8">
        <v>82327804</v>
      </c>
      <c r="B1830" s="9" t="s">
        <v>406</v>
      </c>
      <c r="C1830" s="9" t="s">
        <v>1515</v>
      </c>
      <c r="D1830" s="9" t="s">
        <v>3655</v>
      </c>
      <c r="E1830" s="9" t="s">
        <v>14</v>
      </c>
      <c r="F1830" s="10">
        <v>46108.021527777775</v>
      </c>
      <c r="G1830" s="10">
        <v>46119.509027777778</v>
      </c>
      <c r="H1830" s="9">
        <v>777400</v>
      </c>
      <c r="I1830" s="9" t="s">
        <v>1910</v>
      </c>
      <c r="J1830" s="9" t="s">
        <v>20</v>
      </c>
      <c r="K1830" s="9">
        <v>0</v>
      </c>
      <c r="L1830" s="11" t="s">
        <v>3849</v>
      </c>
      <c r="M1830" s="9" t="str" cm="1">
        <f t="array" ref="M1830">_xlfn.LET(_xlpm.Major,I1830,_xlpm.CleanMajor,TRIM(SUBSTITUTE(SUBSTITUTE(SUBSTITUTE(SUBSTITUTE(SUBSTITUTE(SUBSTITUTE(_xlpm.Major,"Indstrl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831" spans="1:13" x14ac:dyDescent="0.75">
      <c r="A1831" s="12">
        <v>82336142</v>
      </c>
      <c r="B1831" s="13" t="s">
        <v>3656</v>
      </c>
      <c r="C1831" s="13" t="s">
        <v>3657</v>
      </c>
      <c r="D1831" s="13" t="s">
        <v>3658</v>
      </c>
      <c r="E1831" s="13" t="s">
        <v>14</v>
      </c>
      <c r="F1831" s="14">
        <v>46108.423611111109</v>
      </c>
      <c r="G1831" s="14"/>
      <c r="H1831" s="13">
        <v>761050</v>
      </c>
      <c r="I1831" s="13" t="s">
        <v>1167</v>
      </c>
      <c r="J1831" s="13" t="s">
        <v>32</v>
      </c>
      <c r="K1831" s="13">
        <v>0</v>
      </c>
      <c r="L1831" s="15" t="s">
        <v>3849</v>
      </c>
      <c r="M1831" s="9" t="str" cm="1">
        <f t="array" ref="M1831">_xlfn.LET(_xlpm.Major,I1831,_xlpm.CleanMajor,TRIM(SUBSTITUTE(SUBSTITUTE(SUBSTITUTE(SUBSTITUTE(SUBSTITUTE(SUBSTITUTE(_xlpm.Major,"Indstrl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832" spans="1:13" hidden="1" x14ac:dyDescent="0.75">
      <c r="A1832" s="8">
        <v>82336416</v>
      </c>
      <c r="B1832" s="9" t="s">
        <v>788</v>
      </c>
      <c r="C1832" s="9" t="s">
        <v>3659</v>
      </c>
      <c r="D1832" s="9" t="s">
        <v>3660</v>
      </c>
      <c r="E1832" s="9" t="s">
        <v>14</v>
      </c>
      <c r="F1832" s="10">
        <v>46108.431944444441</v>
      </c>
      <c r="G1832" s="10">
        <v>46119.511111111111</v>
      </c>
      <c r="H1832" s="9">
        <v>759059</v>
      </c>
      <c r="I1832" s="9" t="s">
        <v>1167</v>
      </c>
      <c r="J1832" s="9" t="s">
        <v>32</v>
      </c>
      <c r="K1832" s="9">
        <v>0</v>
      </c>
      <c r="L1832" s="11" t="s">
        <v>3849</v>
      </c>
      <c r="M1832" s="9" t="str" cm="1">
        <f t="array" ref="M1832">_xlfn.LET(_xlpm.Major,I1832,_xlpm.CleanMajor,TRIM(SUBSTITUTE(SUBSTITUTE(SUBSTITUTE(SUBSTITUTE(SUBSTITUTE(SUBSTITUTE(_xlpm.Major,"Indstrl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833" spans="1:13" x14ac:dyDescent="0.75">
      <c r="A1833" s="12">
        <v>82337605</v>
      </c>
      <c r="B1833" s="13" t="s">
        <v>769</v>
      </c>
      <c r="C1833" s="13" t="s">
        <v>2357</v>
      </c>
      <c r="D1833" s="13" t="s">
        <v>3661</v>
      </c>
      <c r="E1833" s="13" t="s">
        <v>14</v>
      </c>
      <c r="F1833" s="14">
        <v>46108.472222222219</v>
      </c>
      <c r="G1833" s="14"/>
      <c r="H1833" s="13">
        <v>811101</v>
      </c>
      <c r="I1833" s="13" t="s">
        <v>1786</v>
      </c>
      <c r="J1833" s="13" t="s">
        <v>126</v>
      </c>
      <c r="K1833" s="13">
        <v>0</v>
      </c>
      <c r="L1833" s="15" t="s">
        <v>3849</v>
      </c>
      <c r="M1833" s="9" t="str" cm="1">
        <f t="array" ref="M1833">_xlfn.LET(_xlpm.Major,I1833,_xlpm.CleanMajor,TRIM(SUBSTITUTE(SUBSTITUTE(SUBSTITUTE(SUBSTITUTE(SUBSTITUTE(SUBSTITUTE(_xlpm.Major,"Indstrl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834" spans="1:13" hidden="1" x14ac:dyDescent="0.75">
      <c r="A1834" s="8">
        <v>82342075</v>
      </c>
      <c r="B1834" s="9" t="s">
        <v>3662</v>
      </c>
      <c r="C1834" s="9" t="s">
        <v>3663</v>
      </c>
      <c r="D1834" s="9" t="s">
        <v>3664</v>
      </c>
      <c r="E1834" s="9" t="s">
        <v>14</v>
      </c>
      <c r="F1834" s="10">
        <v>46108.9375</v>
      </c>
      <c r="G1834" s="10">
        <v>46119.461111111108</v>
      </c>
      <c r="H1834" s="9">
        <v>735038</v>
      </c>
      <c r="I1834" s="9" t="s">
        <v>1167</v>
      </c>
      <c r="J1834" s="9" t="s">
        <v>32</v>
      </c>
      <c r="K1834" s="9">
        <v>0</v>
      </c>
      <c r="L1834" s="11" t="s">
        <v>3849</v>
      </c>
      <c r="M1834" s="9" t="str" cm="1">
        <f t="array" ref="M1834">_xlfn.LET(_xlpm.Major,I1834,_xlpm.CleanMajor,TRIM(SUBSTITUTE(SUBSTITUTE(SUBSTITUTE(SUBSTITUTE(SUBSTITUTE(SUBSTITUTE(_xlpm.Major,"Indstrl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835" spans="1:13" hidden="1" x14ac:dyDescent="0.75">
      <c r="A1835" s="12">
        <v>82343674</v>
      </c>
      <c r="B1835" s="13" t="s">
        <v>3665</v>
      </c>
      <c r="C1835" s="13" t="s">
        <v>735</v>
      </c>
      <c r="D1835" s="13" t="s">
        <v>3666</v>
      </c>
      <c r="E1835" s="13" t="s">
        <v>14</v>
      </c>
      <c r="F1835" s="14">
        <v>46109.645833333336</v>
      </c>
      <c r="G1835" s="14">
        <v>46119.480555555558</v>
      </c>
      <c r="H1835" s="13">
        <v>812240</v>
      </c>
      <c r="I1835" s="13" t="s">
        <v>1422</v>
      </c>
      <c r="J1835" s="13" t="s">
        <v>20</v>
      </c>
      <c r="K1835" s="13">
        <v>0</v>
      </c>
      <c r="L1835" s="15" t="s">
        <v>3849</v>
      </c>
      <c r="M1835" s="9" t="str" cm="1">
        <f t="array" ref="M1835">_xlfn.LET(_xlpm.Major,I1835,_xlpm.CleanMajor,TRIM(SUBSTITUTE(SUBSTITUTE(SUBSTITUTE(SUBSTITUTE(SUBSTITUTE(SUBSTITUTE(_xlpm.Major,"Indstrl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836" spans="1:13" x14ac:dyDescent="0.75">
      <c r="A1836" s="8">
        <v>82344345</v>
      </c>
      <c r="B1836" s="9" t="s">
        <v>3667</v>
      </c>
      <c r="C1836" s="9" t="s">
        <v>2444</v>
      </c>
      <c r="D1836" s="9" t="s">
        <v>3668</v>
      </c>
      <c r="E1836" s="9" t="s">
        <v>14</v>
      </c>
      <c r="F1836" s="10">
        <v>46109.915972222225</v>
      </c>
      <c r="G1836" s="10"/>
      <c r="H1836" s="9">
        <v>765615</v>
      </c>
      <c r="I1836" s="9" t="s">
        <v>3523</v>
      </c>
      <c r="J1836" s="9" t="s">
        <v>32</v>
      </c>
      <c r="K1836" s="9">
        <v>0</v>
      </c>
      <c r="L1836" s="11" t="s">
        <v>3849</v>
      </c>
      <c r="M1836" s="9" t="str" cm="1">
        <f t="array" ref="M1836">_xlfn.LET(_xlpm.Major,I1836,_xlpm.CleanMajor,TRIM(SUBSTITUTE(SUBSTITUTE(SUBSTITUTE(SUBSTITUTE(SUBSTITUTE(SUBSTITUTE(_xlpm.Major,"Indstrl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837" spans="1:13" hidden="1" x14ac:dyDescent="0.75">
      <c r="A1837" s="12">
        <v>82353619</v>
      </c>
      <c r="B1837" s="13" t="s">
        <v>1762</v>
      </c>
      <c r="C1837" s="13" t="s">
        <v>3669</v>
      </c>
      <c r="D1837" s="13" t="s">
        <v>3670</v>
      </c>
      <c r="E1837" s="13" t="s">
        <v>14</v>
      </c>
      <c r="F1837" s="14">
        <v>46111.390972222223</v>
      </c>
      <c r="G1837" s="14">
        <v>46119.513888888891</v>
      </c>
      <c r="H1837" s="13">
        <v>776975</v>
      </c>
      <c r="I1837" s="13" t="s">
        <v>3671</v>
      </c>
      <c r="J1837" s="13" t="s">
        <v>20</v>
      </c>
      <c r="K1837" s="13">
        <v>0</v>
      </c>
      <c r="L1837" s="15" t="s">
        <v>3849</v>
      </c>
      <c r="M1837" s="9" t="str" cm="1">
        <f t="array" ref="M1837">_xlfn.LET(_xlpm.Major,I1837,_xlpm.CleanMajor,TRIM(SUBSTITUTE(SUBSTITUTE(SUBSTITUTE(SUBSTITUTE(SUBSTITUTE(SUBSTITUTE(_xlpm.Major,"Indstrl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838" spans="1:13" x14ac:dyDescent="0.75">
      <c r="A1838" s="8">
        <v>82355625</v>
      </c>
      <c r="B1838" s="9" t="s">
        <v>3672</v>
      </c>
      <c r="C1838" s="9" t="s">
        <v>3673</v>
      </c>
      <c r="D1838" s="9" t="s">
        <v>3674</v>
      </c>
      <c r="E1838" s="9" t="s">
        <v>14</v>
      </c>
      <c r="F1838" s="10">
        <v>46111.428472222222</v>
      </c>
      <c r="G1838" s="10"/>
      <c r="H1838" s="9">
        <v>777854</v>
      </c>
      <c r="I1838" s="9" t="s">
        <v>2368</v>
      </c>
      <c r="J1838" s="9" t="s">
        <v>20</v>
      </c>
      <c r="K1838" s="9">
        <v>0</v>
      </c>
      <c r="L1838" s="11" t="s">
        <v>3849</v>
      </c>
      <c r="M1838" s="9" t="str" cm="1">
        <f t="array" ref="M1838">_xlfn.LET(_xlpm.Major,I1838,_xlpm.CleanMajor,TRIM(SUBSTITUTE(SUBSTITUTE(SUBSTITUTE(SUBSTITUTE(SUBSTITUTE(SUBSTITUTE(_xlpm.Major,"Indstrl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839" spans="1:13" hidden="1" x14ac:dyDescent="0.75">
      <c r="A1839" s="12">
        <v>82356216</v>
      </c>
      <c r="B1839" s="13" t="s">
        <v>3469</v>
      </c>
      <c r="C1839" s="13" t="s">
        <v>3675</v>
      </c>
      <c r="D1839" s="13" t="s">
        <v>3676</v>
      </c>
      <c r="E1839" s="13" t="s">
        <v>14</v>
      </c>
      <c r="F1839" s="14">
        <v>46111.441666666666</v>
      </c>
      <c r="G1839" s="14">
        <v>46119.459027777775</v>
      </c>
      <c r="H1839" s="13">
        <v>775416</v>
      </c>
      <c r="I1839" s="13" t="s">
        <v>703</v>
      </c>
      <c r="J1839" s="13" t="s">
        <v>32</v>
      </c>
      <c r="K1839" s="13">
        <v>0</v>
      </c>
      <c r="L1839" s="15" t="s">
        <v>3849</v>
      </c>
      <c r="M1839" s="9" t="str" cm="1">
        <f t="array" ref="M1839">_xlfn.LET(_xlpm.Major,I1839,_xlpm.CleanMajor,TRIM(SUBSTITUTE(SUBSTITUTE(SUBSTITUTE(SUBSTITUTE(SUBSTITUTE(SUBSTITUTE(_xlpm.Major,"Indstrl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840" spans="1:13" hidden="1" x14ac:dyDescent="0.75">
      <c r="A1840" s="8">
        <v>82366683</v>
      </c>
      <c r="B1840" s="9" t="s">
        <v>1838</v>
      </c>
      <c r="C1840" s="9" t="s">
        <v>1839</v>
      </c>
      <c r="D1840" s="9" t="s">
        <v>1840</v>
      </c>
      <c r="E1840" s="9" t="s">
        <v>14</v>
      </c>
      <c r="F1840" s="10">
        <v>46111.752083333333</v>
      </c>
      <c r="G1840" s="10">
        <v>46119.512499999997</v>
      </c>
      <c r="H1840" s="9">
        <v>801768</v>
      </c>
      <c r="I1840" s="9" t="s">
        <v>1755</v>
      </c>
      <c r="J1840" s="9" t="s">
        <v>40</v>
      </c>
      <c r="K1840" s="9">
        <v>0</v>
      </c>
      <c r="L1840" s="11" t="s">
        <v>3849</v>
      </c>
      <c r="M1840" s="9" t="str" cm="1">
        <f t="array" ref="M1840">_xlfn.LET(_xlpm.Major,I1840,_xlpm.CleanMajor,TRIM(SUBSTITUTE(SUBSTITUTE(SUBSTITUTE(SUBSTITUTE(SUBSTITUTE(SUBSTITUTE(_xlpm.Major,"Indstrl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841" spans="1:13" hidden="1" x14ac:dyDescent="0.75">
      <c r="A1841" s="12">
        <v>82366740</v>
      </c>
      <c r="B1841" s="13" t="s">
        <v>3677</v>
      </c>
      <c r="C1841" s="13" t="s">
        <v>2426</v>
      </c>
      <c r="D1841" s="13" t="s">
        <v>3678</v>
      </c>
      <c r="E1841" s="13" t="s">
        <v>14</v>
      </c>
      <c r="F1841" s="14">
        <v>46111.756249999999</v>
      </c>
      <c r="G1841" s="14">
        <v>46119.531944444447</v>
      </c>
      <c r="H1841" s="13">
        <v>798751</v>
      </c>
      <c r="I1841" s="13" t="s">
        <v>652</v>
      </c>
      <c r="J1841" s="13" t="s">
        <v>40</v>
      </c>
      <c r="K1841" s="13">
        <v>0</v>
      </c>
      <c r="L1841" s="15" t="s">
        <v>3849</v>
      </c>
      <c r="M1841" s="9" t="str" cm="1">
        <f t="array" ref="M1841">_xlfn.LET(_xlpm.Major,I1841,_xlpm.CleanMajor,TRIM(SUBSTITUTE(SUBSTITUTE(SUBSTITUTE(SUBSTITUTE(SUBSTITUTE(SUBSTITUTE(_xlpm.Major,"Indstrl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842" spans="1:13" hidden="1" x14ac:dyDescent="0.75">
      <c r="A1842" s="8">
        <v>82367773</v>
      </c>
      <c r="B1842" s="9" t="s">
        <v>1498</v>
      </c>
      <c r="C1842" s="9" t="s">
        <v>880</v>
      </c>
      <c r="D1842" s="9" t="s">
        <v>3679</v>
      </c>
      <c r="E1842" s="9" t="s">
        <v>14</v>
      </c>
      <c r="F1842" s="10">
        <v>46111.849305555559</v>
      </c>
      <c r="G1842" s="10">
        <v>46119.477777777778</v>
      </c>
      <c r="H1842" s="9">
        <v>810468</v>
      </c>
      <c r="I1842" s="9" t="s">
        <v>1814</v>
      </c>
      <c r="J1842" s="9" t="s">
        <v>40</v>
      </c>
      <c r="K1842" s="9">
        <v>0</v>
      </c>
      <c r="L1842" s="11" t="s">
        <v>3849</v>
      </c>
      <c r="M1842" s="9" t="str" cm="1">
        <f t="array" ref="M1842">_xlfn.LET(_xlpm.Major,I1842,_xlpm.CleanMajor,TRIM(SUBSTITUTE(SUBSTITUTE(SUBSTITUTE(SUBSTITUTE(SUBSTITUTE(SUBSTITUTE(_xlpm.Major,"Indstrl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843" spans="1:13" x14ac:dyDescent="0.75">
      <c r="A1843" s="12">
        <v>82368022</v>
      </c>
      <c r="B1843" s="13" t="s">
        <v>21</v>
      </c>
      <c r="C1843" s="13" t="s">
        <v>3680</v>
      </c>
      <c r="D1843" s="13" t="s">
        <v>3681</v>
      </c>
      <c r="E1843" s="13" t="s">
        <v>14</v>
      </c>
      <c r="F1843" s="14">
        <v>46111.864583333336</v>
      </c>
      <c r="G1843" s="14"/>
      <c r="H1843" s="13">
        <v>812536</v>
      </c>
      <c r="I1843" s="13" t="s">
        <v>563</v>
      </c>
      <c r="J1843" s="13" t="s">
        <v>20</v>
      </c>
      <c r="K1843" s="13">
        <v>0</v>
      </c>
      <c r="L1843" s="15" t="s">
        <v>3849</v>
      </c>
      <c r="M1843" s="9" t="str" cm="1">
        <f t="array" ref="M1843">_xlfn.LET(_xlpm.Major,I1843,_xlpm.CleanMajor,TRIM(SUBSTITUTE(SUBSTITUTE(SUBSTITUTE(SUBSTITUTE(SUBSTITUTE(SUBSTITUTE(_xlpm.Major,"Indstrl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844" spans="1:13" x14ac:dyDescent="0.75">
      <c r="A1844" s="8">
        <v>82368630</v>
      </c>
      <c r="B1844" s="9" t="s">
        <v>84</v>
      </c>
      <c r="C1844" s="9" t="s">
        <v>3682</v>
      </c>
      <c r="D1844" s="9" t="s">
        <v>3683</v>
      </c>
      <c r="E1844" s="9" t="s">
        <v>14</v>
      </c>
      <c r="F1844" s="10">
        <v>46111.958333333336</v>
      </c>
      <c r="G1844" s="10"/>
      <c r="H1844" s="9">
        <v>765601</v>
      </c>
      <c r="I1844" s="9" t="s">
        <v>1422</v>
      </c>
      <c r="J1844" s="9" t="s">
        <v>32</v>
      </c>
      <c r="K1844" s="9">
        <v>0</v>
      </c>
      <c r="L1844" s="11" t="s">
        <v>3849</v>
      </c>
      <c r="M1844" s="9" t="str" cm="1">
        <f t="array" ref="M1844">_xlfn.LET(_xlpm.Major,I1844,_xlpm.CleanMajor,TRIM(SUBSTITUTE(SUBSTITUTE(SUBSTITUTE(SUBSTITUTE(SUBSTITUTE(SUBSTITUTE(_xlpm.Major,"Indstrl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845" spans="1:13" hidden="1" x14ac:dyDescent="0.75">
      <c r="A1845" s="12">
        <v>82370553</v>
      </c>
      <c r="B1845" s="13" t="s">
        <v>2847</v>
      </c>
      <c r="C1845" s="13" t="s">
        <v>1339</v>
      </c>
      <c r="D1845" s="13" t="s">
        <v>2848</v>
      </c>
      <c r="E1845" s="13" t="s">
        <v>14</v>
      </c>
      <c r="F1845" s="14">
        <v>46112.293055555558</v>
      </c>
      <c r="G1845" s="14">
        <v>46119.470833333333</v>
      </c>
      <c r="H1845" s="13">
        <v>736590</v>
      </c>
      <c r="I1845" s="13" t="s">
        <v>1167</v>
      </c>
      <c r="J1845" s="13" t="s">
        <v>32</v>
      </c>
      <c r="K1845" s="13">
        <v>0</v>
      </c>
      <c r="L1845" s="15" t="s">
        <v>3849</v>
      </c>
      <c r="M1845" s="9" t="str" cm="1">
        <f t="array" ref="M1845">_xlfn.LET(_xlpm.Major,I1845,_xlpm.CleanMajor,TRIM(SUBSTITUTE(SUBSTITUTE(SUBSTITUTE(SUBSTITUTE(SUBSTITUTE(SUBSTITUTE(_xlpm.Major,"Indstrl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846" spans="1:13" hidden="1" x14ac:dyDescent="0.75">
      <c r="A1846" s="8">
        <v>82371338</v>
      </c>
      <c r="B1846" s="9" t="s">
        <v>1226</v>
      </c>
      <c r="C1846" s="9" t="s">
        <v>1651</v>
      </c>
      <c r="D1846" s="9" t="s">
        <v>3684</v>
      </c>
      <c r="E1846" s="9" t="s">
        <v>14</v>
      </c>
      <c r="F1846" s="10">
        <v>46112.321527777778</v>
      </c>
      <c r="G1846" s="10">
        <v>46119.459722222222</v>
      </c>
      <c r="H1846" s="9">
        <v>772850</v>
      </c>
      <c r="I1846" s="9" t="s">
        <v>1167</v>
      </c>
      <c r="J1846" s="9" t="s">
        <v>32</v>
      </c>
      <c r="K1846" s="9">
        <v>0</v>
      </c>
      <c r="L1846" s="11" t="s">
        <v>3849</v>
      </c>
      <c r="M1846" s="9" t="str" cm="1">
        <f t="array" ref="M1846">_xlfn.LET(_xlpm.Major,I1846,_xlpm.CleanMajor,TRIM(SUBSTITUTE(SUBSTITUTE(SUBSTITUTE(SUBSTITUTE(SUBSTITUTE(SUBSTITUTE(_xlpm.Major,"Indstrl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847" spans="1:13" x14ac:dyDescent="0.75">
      <c r="A1847" s="12">
        <v>82372463</v>
      </c>
      <c r="B1847" s="13" t="s">
        <v>714</v>
      </c>
      <c r="C1847" s="13" t="s">
        <v>3685</v>
      </c>
      <c r="D1847" s="13" t="s">
        <v>3686</v>
      </c>
      <c r="E1847" s="13" t="s">
        <v>14</v>
      </c>
      <c r="F1847" s="14">
        <v>46112.349305555559</v>
      </c>
      <c r="G1847" s="14"/>
      <c r="H1847" s="13">
        <v>694012</v>
      </c>
      <c r="I1847" s="13" t="s">
        <v>2004</v>
      </c>
      <c r="J1847" s="13" t="s">
        <v>322</v>
      </c>
      <c r="K1847" s="13">
        <v>0</v>
      </c>
      <c r="L1847" s="15" t="s">
        <v>3849</v>
      </c>
      <c r="M1847" s="9" t="str" cm="1">
        <f t="array" ref="M1847">_xlfn.LET(_xlpm.Major,I1847,_xlpm.CleanMajor,TRIM(SUBSTITUTE(SUBSTITUTE(SUBSTITUTE(SUBSTITUTE(SUBSTITUTE(SUBSTITUTE(_xlpm.Major,"Indstrl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848" spans="1:13" x14ac:dyDescent="0.75">
      <c r="A1848" s="8">
        <v>82373820</v>
      </c>
      <c r="B1848" s="9" t="s">
        <v>834</v>
      </c>
      <c r="C1848" s="9" t="s">
        <v>3687</v>
      </c>
      <c r="D1848" s="9" t="s">
        <v>3688</v>
      </c>
      <c r="E1848" s="9" t="s">
        <v>14</v>
      </c>
      <c r="F1848" s="10">
        <v>46112.376388888886</v>
      </c>
      <c r="G1848" s="10"/>
      <c r="H1848" s="9">
        <v>805573</v>
      </c>
      <c r="I1848" s="9" t="s">
        <v>2004</v>
      </c>
      <c r="J1848" s="9" t="s">
        <v>40</v>
      </c>
      <c r="K1848" s="9">
        <v>0</v>
      </c>
      <c r="L1848" s="11" t="s">
        <v>3849</v>
      </c>
      <c r="M1848" s="9" t="str" cm="1">
        <f t="array" ref="M1848">_xlfn.LET(_xlpm.Major,I1848,_xlpm.CleanMajor,TRIM(SUBSTITUTE(SUBSTITUTE(SUBSTITUTE(SUBSTITUTE(SUBSTITUTE(SUBSTITUTE(_xlpm.Major,"Indstrl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849" spans="1:13" hidden="1" x14ac:dyDescent="0.75">
      <c r="A1849" s="12">
        <v>82375245</v>
      </c>
      <c r="B1849" s="13" t="s">
        <v>1611</v>
      </c>
      <c r="C1849" s="13" t="s">
        <v>3689</v>
      </c>
      <c r="D1849" s="13" t="s">
        <v>3690</v>
      </c>
      <c r="E1849" s="13" t="s">
        <v>14</v>
      </c>
      <c r="F1849" s="14">
        <v>46112.405555555553</v>
      </c>
      <c r="G1849" s="14">
        <v>46119.509027777778</v>
      </c>
      <c r="H1849" s="13">
        <v>791462</v>
      </c>
      <c r="I1849" s="13" t="s">
        <v>652</v>
      </c>
      <c r="J1849" s="13" t="s">
        <v>40</v>
      </c>
      <c r="K1849" s="13">
        <v>0</v>
      </c>
      <c r="L1849" s="15" t="s">
        <v>3849</v>
      </c>
      <c r="M1849" s="9" t="str" cm="1">
        <f t="array" ref="M1849">_xlfn.LET(_xlpm.Major,I1849,_xlpm.CleanMajor,TRIM(SUBSTITUTE(SUBSTITUTE(SUBSTITUTE(SUBSTITUTE(SUBSTITUTE(SUBSTITUTE(_xlpm.Major,"Indstrl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850" spans="1:13" hidden="1" x14ac:dyDescent="0.75">
      <c r="A1850" s="8">
        <v>82375784</v>
      </c>
      <c r="B1850" s="9" t="s">
        <v>1134</v>
      </c>
      <c r="C1850" s="9" t="s">
        <v>1819</v>
      </c>
      <c r="D1850" s="9" t="s">
        <v>3691</v>
      </c>
      <c r="E1850" s="9" t="s">
        <v>14</v>
      </c>
      <c r="F1850" s="10">
        <v>46112.416666666664</v>
      </c>
      <c r="G1850" s="10">
        <v>46119.459722222222</v>
      </c>
      <c r="H1850" s="9">
        <v>736059</v>
      </c>
      <c r="I1850" s="9" t="s">
        <v>1167</v>
      </c>
      <c r="J1850" s="9" t="s">
        <v>32</v>
      </c>
      <c r="K1850" s="9">
        <v>0</v>
      </c>
      <c r="L1850" s="11" t="s">
        <v>3849</v>
      </c>
      <c r="M1850" s="9" t="str" cm="1">
        <f t="array" ref="M1850">_xlfn.LET(_xlpm.Major,I1850,_xlpm.CleanMajor,TRIM(SUBSTITUTE(SUBSTITUTE(SUBSTITUTE(SUBSTITUTE(SUBSTITUTE(SUBSTITUTE(_xlpm.Major,"Indstrl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851" spans="1:13" x14ac:dyDescent="0.75">
      <c r="A1851" s="12">
        <v>82377065</v>
      </c>
      <c r="B1851" s="13" t="s">
        <v>3692</v>
      </c>
      <c r="C1851" s="13" t="s">
        <v>2109</v>
      </c>
      <c r="D1851" s="13" t="s">
        <v>3693</v>
      </c>
      <c r="E1851" s="13" t="s">
        <v>14</v>
      </c>
      <c r="F1851" s="14">
        <v>46112.439583333333</v>
      </c>
      <c r="G1851" s="14"/>
      <c r="H1851" s="13">
        <v>809518</v>
      </c>
      <c r="I1851" s="13" t="s">
        <v>2115</v>
      </c>
      <c r="J1851" s="13" t="s">
        <v>32</v>
      </c>
      <c r="K1851" s="13">
        <v>0</v>
      </c>
      <c r="L1851" s="15" t="s">
        <v>3849</v>
      </c>
      <c r="M1851" s="9" t="str" cm="1">
        <f t="array" ref="M1851">_xlfn.LET(_xlpm.Major,I1851,_xlpm.CleanMajor,TRIM(SUBSTITUTE(SUBSTITUTE(SUBSTITUTE(SUBSTITUTE(SUBSTITUTE(SUBSTITUTE(_xlpm.Major,"Indstrl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Undeclared</v>
      </c>
    </row>
    <row r="1852" spans="1:13" hidden="1" x14ac:dyDescent="0.75">
      <c r="A1852" s="8">
        <v>82377724</v>
      </c>
      <c r="B1852" s="9" t="s">
        <v>3694</v>
      </c>
      <c r="C1852" s="9" t="s">
        <v>3695</v>
      </c>
      <c r="D1852" s="9" t="s">
        <v>3696</v>
      </c>
      <c r="E1852" s="9" t="s">
        <v>14</v>
      </c>
      <c r="F1852" s="10">
        <v>46112.453472222223</v>
      </c>
      <c r="G1852" s="10">
        <v>46119.510416666664</v>
      </c>
      <c r="H1852" s="9">
        <v>770455</v>
      </c>
      <c r="I1852" s="9" t="s">
        <v>429</v>
      </c>
      <c r="J1852" s="9" t="s">
        <v>32</v>
      </c>
      <c r="K1852" s="9">
        <v>0</v>
      </c>
      <c r="L1852" s="11" t="s">
        <v>3849</v>
      </c>
      <c r="M1852" s="9" t="str" cm="1">
        <f t="array" ref="M1852">_xlfn.LET(_xlpm.Major,I1852,_xlpm.CleanMajor,TRIM(SUBSTITUTE(SUBSTITUTE(SUBSTITUTE(SUBSTITUTE(SUBSTITUTE(SUBSTITUTE(_xlpm.Major,"Indstrl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853" spans="1:13" hidden="1" x14ac:dyDescent="0.75">
      <c r="A1853" s="12">
        <v>82380311</v>
      </c>
      <c r="B1853" s="13" t="s">
        <v>2966</v>
      </c>
      <c r="C1853" s="13" t="s">
        <v>308</v>
      </c>
      <c r="D1853" s="13" t="s">
        <v>3697</v>
      </c>
      <c r="E1853" s="13" t="s">
        <v>14</v>
      </c>
      <c r="F1853" s="14">
        <v>46112.498611111114</v>
      </c>
      <c r="G1853" s="14">
        <v>46119.458333333336</v>
      </c>
      <c r="H1853" s="13">
        <v>735485</v>
      </c>
      <c r="I1853" s="13" t="s">
        <v>3698</v>
      </c>
      <c r="J1853" s="13" t="s">
        <v>32</v>
      </c>
      <c r="K1853" s="13">
        <v>0</v>
      </c>
      <c r="L1853" s="15" t="s">
        <v>3849</v>
      </c>
      <c r="M1853" s="9" t="str" cm="1">
        <f t="array" ref="M1853">_xlfn.LET(_xlpm.Major,I1853,_xlpm.CleanMajor,TRIM(SUBSTITUTE(SUBSTITUTE(SUBSTITUTE(SUBSTITUTE(SUBSTITUTE(SUBSTITUTE(_xlpm.Major,"Indstrl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854" spans="1:13" x14ac:dyDescent="0.75">
      <c r="A1854" s="8">
        <v>82383462</v>
      </c>
      <c r="B1854" s="9" t="s">
        <v>2523</v>
      </c>
      <c r="C1854" s="9" t="s">
        <v>3699</v>
      </c>
      <c r="D1854" s="9" t="s">
        <v>3700</v>
      </c>
      <c r="E1854" s="9" t="s">
        <v>14</v>
      </c>
      <c r="F1854" s="10">
        <v>46112.567361111112</v>
      </c>
      <c r="G1854" s="10"/>
      <c r="H1854" s="9">
        <v>456577</v>
      </c>
      <c r="I1854" s="9" t="s">
        <v>652</v>
      </c>
      <c r="J1854" s="9" t="s">
        <v>40</v>
      </c>
      <c r="K1854" s="9">
        <v>0</v>
      </c>
      <c r="L1854" s="11" t="s">
        <v>3849</v>
      </c>
      <c r="M1854" s="9" t="str" cm="1">
        <f t="array" ref="M1854">_xlfn.LET(_xlpm.Major,I1854,_xlpm.CleanMajor,TRIM(SUBSTITUTE(SUBSTITUTE(SUBSTITUTE(SUBSTITUTE(SUBSTITUTE(SUBSTITUTE(_xlpm.Major,"Indstrl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855" spans="1:13" x14ac:dyDescent="0.75">
      <c r="A1855" s="12">
        <v>82384106</v>
      </c>
      <c r="B1855" s="13" t="s">
        <v>2492</v>
      </c>
      <c r="C1855" s="13" t="s">
        <v>3701</v>
      </c>
      <c r="D1855" s="13" t="s">
        <v>3702</v>
      </c>
      <c r="E1855" s="13" t="s">
        <v>14</v>
      </c>
      <c r="F1855" s="14">
        <v>46112.584722222222</v>
      </c>
      <c r="G1855" s="14"/>
      <c r="H1855" s="13">
        <v>802588</v>
      </c>
      <c r="I1855" s="13" t="s">
        <v>1814</v>
      </c>
      <c r="J1855" s="13" t="s">
        <v>50</v>
      </c>
      <c r="K1855" s="13">
        <v>0</v>
      </c>
      <c r="L1855" s="15" t="s">
        <v>3849</v>
      </c>
      <c r="M1855" s="9" t="str" cm="1">
        <f t="array" ref="M1855">_xlfn.LET(_xlpm.Major,I1855,_xlpm.CleanMajor,TRIM(SUBSTITUTE(SUBSTITUTE(SUBSTITUTE(SUBSTITUTE(SUBSTITUTE(SUBSTITUTE(_xlpm.Major,"Indstrl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856" spans="1:13" hidden="1" x14ac:dyDescent="0.75">
      <c r="A1856" s="8">
        <v>82385173</v>
      </c>
      <c r="B1856" s="9" t="s">
        <v>3703</v>
      </c>
      <c r="C1856" s="9" t="s">
        <v>3704</v>
      </c>
      <c r="D1856" s="9" t="s">
        <v>3705</v>
      </c>
      <c r="E1856" s="9" t="s">
        <v>14</v>
      </c>
      <c r="F1856" s="10">
        <v>46112.615972222222</v>
      </c>
      <c r="G1856" s="10">
        <v>46119.48541666667</v>
      </c>
      <c r="H1856" s="9">
        <v>809766</v>
      </c>
      <c r="I1856" s="9" t="s">
        <v>1786</v>
      </c>
      <c r="J1856" s="9" t="s">
        <v>126</v>
      </c>
      <c r="K1856" s="9">
        <v>0</v>
      </c>
      <c r="L1856" s="11" t="s">
        <v>3849</v>
      </c>
      <c r="M1856" s="9" t="str" cm="1">
        <f t="array" ref="M1856">_xlfn.LET(_xlpm.Major,I1856,_xlpm.CleanMajor,TRIM(SUBSTITUTE(SUBSTITUTE(SUBSTITUTE(SUBSTITUTE(SUBSTITUTE(SUBSTITUTE(_xlpm.Major,"Indstrl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857" spans="1:13" hidden="1" x14ac:dyDescent="0.75">
      <c r="A1857" s="12">
        <v>82385235</v>
      </c>
      <c r="B1857" s="13" t="s">
        <v>3706</v>
      </c>
      <c r="C1857" s="13" t="s">
        <v>1113</v>
      </c>
      <c r="D1857" s="13" t="s">
        <v>3707</v>
      </c>
      <c r="E1857" s="13" t="s">
        <v>14</v>
      </c>
      <c r="F1857" s="14">
        <v>46112.617361111108</v>
      </c>
      <c r="G1857" s="14">
        <v>46119.457638888889</v>
      </c>
      <c r="H1857" s="13">
        <v>757980</v>
      </c>
      <c r="I1857" s="13" t="s">
        <v>1167</v>
      </c>
      <c r="J1857" s="13" t="s">
        <v>32</v>
      </c>
      <c r="K1857" s="13">
        <v>0</v>
      </c>
      <c r="L1857" s="15" t="s">
        <v>3849</v>
      </c>
      <c r="M1857" s="9" t="str" cm="1">
        <f t="array" ref="M1857">_xlfn.LET(_xlpm.Major,I1857,_xlpm.CleanMajor,TRIM(SUBSTITUTE(SUBSTITUTE(SUBSTITUTE(SUBSTITUTE(SUBSTITUTE(SUBSTITUTE(_xlpm.Major,"Indstrl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858" spans="1:13" x14ac:dyDescent="0.75">
      <c r="A1858" s="8">
        <v>82386550</v>
      </c>
      <c r="B1858" s="9" t="s">
        <v>3708</v>
      </c>
      <c r="C1858" s="9" t="s">
        <v>3709</v>
      </c>
      <c r="D1858" s="9" t="s">
        <v>3710</v>
      </c>
      <c r="E1858" s="9" t="s">
        <v>14</v>
      </c>
      <c r="F1858" s="10">
        <v>46112.659722222219</v>
      </c>
      <c r="G1858" s="10"/>
      <c r="H1858" s="9">
        <v>787548</v>
      </c>
      <c r="I1858" s="9" t="s">
        <v>1786</v>
      </c>
      <c r="J1858" s="9" t="s">
        <v>50</v>
      </c>
      <c r="K1858" s="9">
        <v>0</v>
      </c>
      <c r="L1858" s="11" t="s">
        <v>3849</v>
      </c>
      <c r="M1858" s="9" t="str" cm="1">
        <f t="array" ref="M1858">_xlfn.LET(_xlpm.Major,I1858,_xlpm.CleanMajor,TRIM(SUBSTITUTE(SUBSTITUTE(SUBSTITUTE(SUBSTITUTE(SUBSTITUTE(SUBSTITUTE(_xlpm.Major,"Indstrl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859" spans="1:13" hidden="1" x14ac:dyDescent="0.75">
      <c r="A1859" s="12">
        <v>82387891</v>
      </c>
      <c r="B1859" s="13" t="s">
        <v>967</v>
      </c>
      <c r="C1859" s="13" t="s">
        <v>2785</v>
      </c>
      <c r="D1859" s="13" t="s">
        <v>2786</v>
      </c>
      <c r="E1859" s="13" t="s">
        <v>14</v>
      </c>
      <c r="F1859" s="14">
        <v>46112.730555555558</v>
      </c>
      <c r="G1859" s="14">
        <v>46119.459027777775</v>
      </c>
      <c r="H1859" s="13">
        <v>754228</v>
      </c>
      <c r="I1859" s="13" t="s">
        <v>1167</v>
      </c>
      <c r="J1859" s="13" t="s">
        <v>32</v>
      </c>
      <c r="K1859" s="13">
        <v>0</v>
      </c>
      <c r="L1859" s="15" t="s">
        <v>3849</v>
      </c>
      <c r="M1859" s="9" t="str" cm="1">
        <f t="array" ref="M1859">_xlfn.LET(_xlpm.Major,I1859,_xlpm.CleanMajor,TRIM(SUBSTITUTE(SUBSTITUTE(SUBSTITUTE(SUBSTITUTE(SUBSTITUTE(SUBSTITUTE(_xlpm.Major,"Indstrl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860" spans="1:13" x14ac:dyDescent="0.75">
      <c r="A1860" s="8">
        <v>82388090</v>
      </c>
      <c r="B1860" s="9" t="s">
        <v>175</v>
      </c>
      <c r="C1860" s="9" t="s">
        <v>3711</v>
      </c>
      <c r="D1860" s="9" t="s">
        <v>3712</v>
      </c>
      <c r="E1860" s="9" t="s">
        <v>14</v>
      </c>
      <c r="F1860" s="10">
        <v>46112.744444444441</v>
      </c>
      <c r="G1860" s="10"/>
      <c r="H1860" s="9">
        <v>802659</v>
      </c>
      <c r="I1860" s="9" t="s">
        <v>905</v>
      </c>
      <c r="J1860" s="9" t="s">
        <v>126</v>
      </c>
      <c r="K1860" s="9">
        <v>0</v>
      </c>
      <c r="L1860" s="11" t="s">
        <v>3849</v>
      </c>
      <c r="M1860" s="9" t="str" cm="1">
        <f t="array" ref="M1860">_xlfn.LET(_xlpm.Major,I1860,_xlpm.CleanMajor,TRIM(SUBSTITUTE(SUBSTITUTE(SUBSTITUTE(SUBSTITUTE(SUBSTITUTE(SUBSTITUTE(_xlpm.Major,"Indstrl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861" spans="1:13" x14ac:dyDescent="0.75">
      <c r="A1861" s="12">
        <v>82388113</v>
      </c>
      <c r="B1861" s="13" t="s">
        <v>1611</v>
      </c>
      <c r="C1861" s="13" t="s">
        <v>2979</v>
      </c>
      <c r="D1861" s="13" t="s">
        <v>3713</v>
      </c>
      <c r="E1861" s="13" t="s">
        <v>14</v>
      </c>
      <c r="F1861" s="14">
        <v>46112.745833333334</v>
      </c>
      <c r="G1861" s="14"/>
      <c r="H1861" s="13">
        <v>754935</v>
      </c>
      <c r="I1861" s="13" t="s">
        <v>1167</v>
      </c>
      <c r="J1861" s="13" t="s">
        <v>16</v>
      </c>
      <c r="K1861" s="13">
        <v>0</v>
      </c>
      <c r="L1861" s="15" t="s">
        <v>3849</v>
      </c>
      <c r="M1861" s="9" t="str" cm="1">
        <f t="array" ref="M1861">_xlfn.LET(_xlpm.Major,I1861,_xlpm.CleanMajor,TRIM(SUBSTITUTE(SUBSTITUTE(SUBSTITUTE(SUBSTITUTE(SUBSTITUTE(SUBSTITUTE(_xlpm.Major,"Indstrl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862" spans="1:13" x14ac:dyDescent="0.75">
      <c r="A1862" s="8">
        <v>82388124</v>
      </c>
      <c r="B1862" s="9" t="s">
        <v>3714</v>
      </c>
      <c r="C1862" s="9" t="s">
        <v>3715</v>
      </c>
      <c r="D1862" s="9" t="s">
        <v>3716</v>
      </c>
      <c r="E1862" s="9" t="s">
        <v>14</v>
      </c>
      <c r="F1862" s="10">
        <v>46112.746527777781</v>
      </c>
      <c r="G1862" s="10"/>
      <c r="H1862" s="9">
        <v>798914</v>
      </c>
      <c r="I1862" s="9" t="s">
        <v>905</v>
      </c>
      <c r="J1862" s="9" t="s">
        <v>50</v>
      </c>
      <c r="K1862" s="9">
        <v>0</v>
      </c>
      <c r="L1862" s="11" t="s">
        <v>3849</v>
      </c>
      <c r="M1862" s="9" t="str" cm="1">
        <f t="array" ref="M1862">_xlfn.LET(_xlpm.Major,I1862,_xlpm.CleanMajor,TRIM(SUBSTITUTE(SUBSTITUTE(SUBSTITUTE(SUBSTITUTE(SUBSTITUTE(SUBSTITUTE(_xlpm.Major,"Indstrl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863" spans="1:13" hidden="1" x14ac:dyDescent="0.75">
      <c r="A1863" s="12">
        <v>82389878</v>
      </c>
      <c r="B1863" s="13" t="s">
        <v>1847</v>
      </c>
      <c r="C1863" s="13" t="s">
        <v>3717</v>
      </c>
      <c r="D1863" s="13" t="s">
        <v>3718</v>
      </c>
      <c r="E1863" s="13" t="s">
        <v>14</v>
      </c>
      <c r="F1863" s="14">
        <v>46112.899305555555</v>
      </c>
      <c r="G1863" s="14">
        <v>46119.515972222223</v>
      </c>
      <c r="H1863" s="13">
        <v>774594</v>
      </c>
      <c r="I1863" s="13" t="s">
        <v>1814</v>
      </c>
      <c r="J1863" s="13" t="s">
        <v>32</v>
      </c>
      <c r="K1863" s="13">
        <v>0</v>
      </c>
      <c r="L1863" s="15" t="s">
        <v>3849</v>
      </c>
      <c r="M1863" s="9" t="str" cm="1">
        <f t="array" ref="M1863">_xlfn.LET(_xlpm.Major,I1863,_xlpm.CleanMajor,TRIM(SUBSTITUTE(SUBSTITUTE(SUBSTITUTE(SUBSTITUTE(SUBSTITUTE(SUBSTITUTE(_xlpm.Major,"Indstrl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864" spans="1:13" x14ac:dyDescent="0.75">
      <c r="A1864" s="8">
        <v>82402107</v>
      </c>
      <c r="B1864" s="9" t="s">
        <v>3719</v>
      </c>
      <c r="C1864" s="9" t="s">
        <v>1264</v>
      </c>
      <c r="D1864" s="9" t="s">
        <v>3720</v>
      </c>
      <c r="E1864" s="9" t="s">
        <v>14</v>
      </c>
      <c r="F1864" s="10">
        <v>46113.453472222223</v>
      </c>
      <c r="G1864" s="10"/>
      <c r="H1864" s="9">
        <v>715358</v>
      </c>
      <c r="I1864" s="9" t="s">
        <v>1814</v>
      </c>
      <c r="J1864" s="9" t="s">
        <v>40</v>
      </c>
      <c r="K1864" s="9">
        <v>0</v>
      </c>
      <c r="L1864" s="11" t="s">
        <v>3849</v>
      </c>
      <c r="M1864" s="9" t="str" cm="1">
        <f t="array" ref="M1864">_xlfn.LET(_xlpm.Major,I1864,_xlpm.CleanMajor,TRIM(SUBSTITUTE(SUBSTITUTE(SUBSTITUTE(SUBSTITUTE(SUBSTITUTE(SUBSTITUTE(_xlpm.Major,"Indstrl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865" spans="1:13" hidden="1" x14ac:dyDescent="0.75">
      <c r="A1865" s="12">
        <v>82412246</v>
      </c>
      <c r="B1865" s="13" t="s">
        <v>3721</v>
      </c>
      <c r="C1865" s="13" t="s">
        <v>735</v>
      </c>
      <c r="D1865" s="13" t="s">
        <v>3722</v>
      </c>
      <c r="E1865" s="13" t="s">
        <v>14</v>
      </c>
      <c r="F1865" s="14">
        <v>46113.658333333333</v>
      </c>
      <c r="G1865" s="14">
        <v>46119.460416666669</v>
      </c>
      <c r="H1865" s="13">
        <v>775953</v>
      </c>
      <c r="I1865" s="13" t="s">
        <v>2368</v>
      </c>
      <c r="J1865" s="13" t="s">
        <v>32</v>
      </c>
      <c r="K1865" s="13">
        <v>0</v>
      </c>
      <c r="L1865" s="15" t="s">
        <v>3849</v>
      </c>
      <c r="M1865" s="9" t="str" cm="1">
        <f t="array" ref="M1865">_xlfn.LET(_xlpm.Major,I1865,_xlpm.CleanMajor,TRIM(SUBSTITUTE(SUBSTITUTE(SUBSTITUTE(SUBSTITUTE(SUBSTITUTE(SUBSTITUTE(_xlpm.Major,"Indstrl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866" spans="1:13" hidden="1" x14ac:dyDescent="0.75">
      <c r="A1866" s="8">
        <v>82414204</v>
      </c>
      <c r="B1866" s="9" t="s">
        <v>2795</v>
      </c>
      <c r="C1866" s="9" t="s">
        <v>185</v>
      </c>
      <c r="D1866" s="9" t="s">
        <v>3723</v>
      </c>
      <c r="E1866" s="9" t="s">
        <v>14</v>
      </c>
      <c r="F1866" s="10">
        <v>46113.730555555558</v>
      </c>
      <c r="G1866" s="10">
        <v>46119.458333333336</v>
      </c>
      <c r="H1866" s="9">
        <v>718496</v>
      </c>
      <c r="I1866" s="9" t="s">
        <v>2963</v>
      </c>
      <c r="J1866" s="9" t="s">
        <v>40</v>
      </c>
      <c r="K1866" s="9">
        <v>0</v>
      </c>
      <c r="L1866" s="11" t="s">
        <v>3849</v>
      </c>
      <c r="M1866" s="9" t="str" cm="1">
        <f t="array" ref="M1866">_xlfn.LET(_xlpm.Major,I1866,_xlpm.CleanMajor,TRIM(SUBSTITUTE(SUBSTITUTE(SUBSTITUTE(SUBSTITUTE(SUBSTITUTE(SUBSTITUTE(_xlpm.Major,"Indstrl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867" spans="1:13" hidden="1" x14ac:dyDescent="0.75">
      <c r="A1867" s="12">
        <v>82427037</v>
      </c>
      <c r="B1867" s="13" t="s">
        <v>1109</v>
      </c>
      <c r="C1867" s="13" t="s">
        <v>3724</v>
      </c>
      <c r="D1867" s="13" t="s">
        <v>3725</v>
      </c>
      <c r="E1867" s="13" t="s">
        <v>14</v>
      </c>
      <c r="F1867" s="14">
        <v>46114.511111111111</v>
      </c>
      <c r="G1867" s="14">
        <v>46119.511111111111</v>
      </c>
      <c r="H1867" s="13">
        <v>743704</v>
      </c>
      <c r="I1867" s="13" t="s">
        <v>1167</v>
      </c>
      <c r="J1867" s="13" t="s">
        <v>32</v>
      </c>
      <c r="K1867" s="13">
        <v>0</v>
      </c>
      <c r="L1867" s="15" t="s">
        <v>3849</v>
      </c>
      <c r="M1867" s="9" t="str" cm="1">
        <f t="array" ref="M1867">_xlfn.LET(_xlpm.Major,I1867,_xlpm.CleanMajor,TRIM(SUBSTITUTE(SUBSTITUTE(SUBSTITUTE(SUBSTITUTE(SUBSTITUTE(SUBSTITUTE(_xlpm.Major,"Indstrl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868" spans="1:13" hidden="1" x14ac:dyDescent="0.75">
      <c r="A1868" s="8">
        <v>82428062</v>
      </c>
      <c r="B1868" s="9" t="s">
        <v>3726</v>
      </c>
      <c r="C1868" s="9" t="s">
        <v>633</v>
      </c>
      <c r="D1868" s="9" t="s">
        <v>3727</v>
      </c>
      <c r="E1868" s="9" t="s">
        <v>14</v>
      </c>
      <c r="F1868" s="10">
        <v>46114.535416666666</v>
      </c>
      <c r="G1868" s="10">
        <v>46119.510416666664</v>
      </c>
      <c r="H1868" s="9">
        <v>785016</v>
      </c>
      <c r="I1868" s="9" t="s">
        <v>1167</v>
      </c>
      <c r="J1868" s="9" t="s">
        <v>20</v>
      </c>
      <c r="K1868" s="9">
        <v>0</v>
      </c>
      <c r="L1868" s="11" t="s">
        <v>3849</v>
      </c>
      <c r="M1868" s="9" t="str" cm="1">
        <f t="array" ref="M1868">_xlfn.LET(_xlpm.Major,I1868,_xlpm.CleanMajor,TRIM(SUBSTITUTE(SUBSTITUTE(SUBSTITUTE(SUBSTITUTE(SUBSTITUTE(SUBSTITUTE(_xlpm.Major,"Indstrl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869" spans="1:13" hidden="1" x14ac:dyDescent="0.75">
      <c r="A1869" s="12">
        <v>82428212</v>
      </c>
      <c r="B1869" s="13" t="s">
        <v>3728</v>
      </c>
      <c r="C1869" s="13" t="s">
        <v>3729</v>
      </c>
      <c r="D1869" s="13" t="s">
        <v>3730</v>
      </c>
      <c r="E1869" s="13" t="s">
        <v>14</v>
      </c>
      <c r="F1869" s="14">
        <v>46114.538194444445</v>
      </c>
      <c r="G1869" s="14">
        <v>46119.466666666667</v>
      </c>
      <c r="H1869" s="13">
        <v>776097</v>
      </c>
      <c r="I1869" s="13" t="s">
        <v>1167</v>
      </c>
      <c r="J1869" s="13" t="s">
        <v>32</v>
      </c>
      <c r="K1869" s="13">
        <v>0</v>
      </c>
      <c r="L1869" s="15" t="s">
        <v>3849</v>
      </c>
      <c r="M1869" s="9" t="str" cm="1">
        <f t="array" ref="M1869">_xlfn.LET(_xlpm.Major,I1869,_xlpm.CleanMajor,TRIM(SUBSTITUTE(SUBSTITUTE(SUBSTITUTE(SUBSTITUTE(SUBSTITUTE(SUBSTITUTE(_xlpm.Major,"Indstrl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870" spans="1:13" hidden="1" x14ac:dyDescent="0.75">
      <c r="A1870" s="8">
        <v>82430591</v>
      </c>
      <c r="B1870" s="9" t="s">
        <v>1042</v>
      </c>
      <c r="C1870" s="9" t="s">
        <v>880</v>
      </c>
      <c r="D1870" s="9" t="s">
        <v>3731</v>
      </c>
      <c r="E1870" s="9" t="s">
        <v>14</v>
      </c>
      <c r="F1870" s="10">
        <v>46114.599305555559</v>
      </c>
      <c r="G1870" s="10">
        <v>46119.458333333336</v>
      </c>
      <c r="H1870" s="9">
        <v>762320</v>
      </c>
      <c r="I1870" s="9" t="s">
        <v>1167</v>
      </c>
      <c r="J1870" s="9" t="s">
        <v>32</v>
      </c>
      <c r="K1870" s="9">
        <v>0</v>
      </c>
      <c r="L1870" s="11" t="s">
        <v>3849</v>
      </c>
      <c r="M1870" s="9" t="str" cm="1">
        <f t="array" ref="M1870">_xlfn.LET(_xlpm.Major,I1870,_xlpm.CleanMajor,TRIM(SUBSTITUTE(SUBSTITUTE(SUBSTITUTE(SUBSTITUTE(SUBSTITUTE(SUBSTITUTE(_xlpm.Major,"Indstrl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871" spans="1:13" hidden="1" x14ac:dyDescent="0.75">
      <c r="A1871" s="12">
        <v>82440094</v>
      </c>
      <c r="B1871" s="13" t="s">
        <v>3732</v>
      </c>
      <c r="C1871" s="13" t="s">
        <v>3733</v>
      </c>
      <c r="D1871" s="13" t="s">
        <v>3734</v>
      </c>
      <c r="E1871" s="13" t="s">
        <v>14</v>
      </c>
      <c r="F1871" s="14">
        <v>46115.5625</v>
      </c>
      <c r="G1871" s="14">
        <v>46119.465277777781</v>
      </c>
      <c r="H1871" s="13">
        <v>795333</v>
      </c>
      <c r="I1871" s="13" t="s">
        <v>2004</v>
      </c>
      <c r="J1871" s="13" t="s">
        <v>40</v>
      </c>
      <c r="K1871" s="13">
        <v>0</v>
      </c>
      <c r="L1871" s="15" t="s">
        <v>3849</v>
      </c>
      <c r="M1871" s="9" t="str" cm="1">
        <f t="array" ref="M1871">_xlfn.LET(_xlpm.Major,I1871,_xlpm.CleanMajor,TRIM(SUBSTITUTE(SUBSTITUTE(SUBSTITUTE(SUBSTITUTE(SUBSTITUTE(SUBSTITUTE(_xlpm.Major,"Indstrl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872" spans="1:13" hidden="1" x14ac:dyDescent="0.75">
      <c r="A1872" s="8">
        <v>82442588</v>
      </c>
      <c r="B1872" s="9" t="s">
        <v>1375</v>
      </c>
      <c r="C1872" s="9" t="s">
        <v>3735</v>
      </c>
      <c r="D1872" s="9" t="s">
        <v>3736</v>
      </c>
      <c r="E1872" s="9" t="s">
        <v>14</v>
      </c>
      <c r="F1872" s="10">
        <v>46115.959722222222</v>
      </c>
      <c r="G1872" s="10">
        <v>46119.510416666664</v>
      </c>
      <c r="H1872" s="9">
        <v>807078</v>
      </c>
      <c r="I1872" s="9" t="s">
        <v>2368</v>
      </c>
      <c r="J1872" s="9" t="s">
        <v>20</v>
      </c>
      <c r="K1872" s="9">
        <v>0</v>
      </c>
      <c r="L1872" s="11" t="s">
        <v>3849</v>
      </c>
      <c r="M1872" s="9" t="str" cm="1">
        <f t="array" ref="M1872">_xlfn.LET(_xlpm.Major,I1872,_xlpm.CleanMajor,TRIM(SUBSTITUTE(SUBSTITUTE(SUBSTITUTE(SUBSTITUTE(SUBSTITUTE(SUBSTITUTE(_xlpm.Major,"Indstrl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873" spans="1:13" hidden="1" x14ac:dyDescent="0.75">
      <c r="A1873" s="12">
        <v>82443833</v>
      </c>
      <c r="B1873" s="13" t="s">
        <v>37</v>
      </c>
      <c r="C1873" s="13" t="s">
        <v>3737</v>
      </c>
      <c r="D1873" s="13" t="s">
        <v>3738</v>
      </c>
      <c r="E1873" s="13" t="s">
        <v>14</v>
      </c>
      <c r="F1873" s="14">
        <v>46116.554861111108</v>
      </c>
      <c r="G1873" s="14">
        <v>46119.484722222223</v>
      </c>
      <c r="H1873" s="13">
        <v>791330</v>
      </c>
      <c r="I1873" s="13" t="s">
        <v>1167</v>
      </c>
      <c r="J1873" s="13" t="s">
        <v>32</v>
      </c>
      <c r="K1873" s="13">
        <v>0</v>
      </c>
      <c r="L1873" s="15" t="s">
        <v>3849</v>
      </c>
      <c r="M1873" s="9" t="str" cm="1">
        <f t="array" ref="M1873">_xlfn.LET(_xlpm.Major,I1873,_xlpm.CleanMajor,TRIM(SUBSTITUTE(SUBSTITUTE(SUBSTITUTE(SUBSTITUTE(SUBSTITUTE(SUBSTITUTE(_xlpm.Major,"Indstrl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874" spans="1:13" hidden="1" x14ac:dyDescent="0.75">
      <c r="A1874" s="8">
        <v>82444161</v>
      </c>
      <c r="B1874" s="9" t="s">
        <v>123</v>
      </c>
      <c r="C1874" s="9" t="s">
        <v>365</v>
      </c>
      <c r="D1874" s="9" t="s">
        <v>3739</v>
      </c>
      <c r="E1874" s="9" t="s">
        <v>14</v>
      </c>
      <c r="F1874" s="10">
        <v>46116.675694444442</v>
      </c>
      <c r="G1874" s="10">
        <v>46119.498611111114</v>
      </c>
      <c r="H1874" s="9">
        <v>777212</v>
      </c>
      <c r="I1874" s="9" t="s">
        <v>1167</v>
      </c>
      <c r="J1874" s="9" t="s">
        <v>32</v>
      </c>
      <c r="K1874" s="9">
        <v>0</v>
      </c>
      <c r="L1874" s="11" t="s">
        <v>3849</v>
      </c>
      <c r="M1874" s="9" t="str" cm="1">
        <f t="array" ref="M1874">_xlfn.LET(_xlpm.Major,I1874,_xlpm.CleanMajor,TRIM(SUBSTITUTE(SUBSTITUTE(SUBSTITUTE(SUBSTITUTE(SUBSTITUTE(SUBSTITUTE(_xlpm.Major,"Indstrl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875" spans="1:13" hidden="1" x14ac:dyDescent="0.75">
      <c r="A1875" s="12">
        <v>82444172</v>
      </c>
      <c r="B1875" s="13" t="s">
        <v>336</v>
      </c>
      <c r="C1875" s="13" t="s">
        <v>3740</v>
      </c>
      <c r="D1875" s="13" t="s">
        <v>3741</v>
      </c>
      <c r="E1875" s="13" t="s">
        <v>14</v>
      </c>
      <c r="F1875" s="14">
        <v>46116.677777777775</v>
      </c>
      <c r="G1875" s="14">
        <v>46119.509027777778</v>
      </c>
      <c r="H1875" s="13">
        <v>775971</v>
      </c>
      <c r="I1875" s="13" t="s">
        <v>1167</v>
      </c>
      <c r="J1875" s="13" t="s">
        <v>32</v>
      </c>
      <c r="K1875" s="13">
        <v>0</v>
      </c>
      <c r="L1875" s="15" t="s">
        <v>3849</v>
      </c>
      <c r="M1875" s="9" t="str" cm="1">
        <f t="array" ref="M1875">_xlfn.LET(_xlpm.Major,I1875,_xlpm.CleanMajor,TRIM(SUBSTITUTE(SUBSTITUTE(SUBSTITUTE(SUBSTITUTE(SUBSTITUTE(SUBSTITUTE(_xlpm.Major,"Indstrl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876" spans="1:13" hidden="1" x14ac:dyDescent="0.75">
      <c r="A1876" s="8">
        <v>82444322</v>
      </c>
      <c r="B1876" s="9" t="s">
        <v>2906</v>
      </c>
      <c r="C1876" s="9" t="s">
        <v>59</v>
      </c>
      <c r="D1876" s="9" t="s">
        <v>2907</v>
      </c>
      <c r="E1876" s="9" t="s">
        <v>14</v>
      </c>
      <c r="F1876" s="10">
        <v>46116.738194444442</v>
      </c>
      <c r="G1876" s="10">
        <v>46119.469444444447</v>
      </c>
      <c r="H1876" s="9">
        <v>758972</v>
      </c>
      <c r="I1876" s="9" t="s">
        <v>1167</v>
      </c>
      <c r="J1876" s="9" t="s">
        <v>32</v>
      </c>
      <c r="K1876" s="9">
        <v>0</v>
      </c>
      <c r="L1876" s="11" t="s">
        <v>3849</v>
      </c>
      <c r="M1876" s="9" t="str" cm="1">
        <f t="array" ref="M1876">_xlfn.LET(_xlpm.Major,I1876,_xlpm.CleanMajor,TRIM(SUBSTITUTE(SUBSTITUTE(SUBSTITUTE(SUBSTITUTE(SUBSTITUTE(SUBSTITUTE(_xlpm.Major,"Indstrl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877" spans="1:13" hidden="1" x14ac:dyDescent="0.75">
      <c r="A1877" s="12">
        <v>82445019</v>
      </c>
      <c r="B1877" s="13" t="s">
        <v>717</v>
      </c>
      <c r="C1877" s="13" t="s">
        <v>3742</v>
      </c>
      <c r="D1877" s="13" t="s">
        <v>3743</v>
      </c>
      <c r="E1877" s="13" t="s">
        <v>14</v>
      </c>
      <c r="F1877" s="14">
        <v>46117.00277777778</v>
      </c>
      <c r="G1877" s="14">
        <v>46119.457638888889</v>
      </c>
      <c r="H1877" s="13">
        <v>720342</v>
      </c>
      <c r="I1877" s="13" t="s">
        <v>1167</v>
      </c>
      <c r="J1877" s="13" t="s">
        <v>32</v>
      </c>
      <c r="K1877" s="13">
        <v>0</v>
      </c>
      <c r="L1877" s="15" t="s">
        <v>3849</v>
      </c>
      <c r="M1877" s="9" t="str" cm="1">
        <f t="array" ref="M1877">_xlfn.LET(_xlpm.Major,I1877,_xlpm.CleanMajor,TRIM(SUBSTITUTE(SUBSTITUTE(SUBSTITUTE(SUBSTITUTE(SUBSTITUTE(SUBSTITUTE(_xlpm.Major,"Indstrl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878" spans="1:13" hidden="1" x14ac:dyDescent="0.75">
      <c r="A1878" s="8">
        <v>82447157</v>
      </c>
      <c r="B1878" s="9" t="s">
        <v>3744</v>
      </c>
      <c r="C1878" s="9" t="s">
        <v>3745</v>
      </c>
      <c r="D1878" s="9" t="s">
        <v>3746</v>
      </c>
      <c r="E1878" s="9" t="s">
        <v>14</v>
      </c>
      <c r="F1878" s="10">
        <v>46117.679166666669</v>
      </c>
      <c r="G1878" s="10">
        <v>46119.463888888888</v>
      </c>
      <c r="H1878" s="9">
        <v>741100</v>
      </c>
      <c r="I1878" s="9" t="s">
        <v>1167</v>
      </c>
      <c r="J1878" s="9" t="s">
        <v>32</v>
      </c>
      <c r="K1878" s="9">
        <v>0</v>
      </c>
      <c r="L1878" s="11" t="s">
        <v>3849</v>
      </c>
      <c r="M1878" s="9" t="str" cm="1">
        <f t="array" ref="M1878">_xlfn.LET(_xlpm.Major,I1878,_xlpm.CleanMajor,TRIM(SUBSTITUTE(SUBSTITUTE(SUBSTITUTE(SUBSTITUTE(SUBSTITUTE(SUBSTITUTE(_xlpm.Major,"Indstrl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879" spans="1:13" hidden="1" x14ac:dyDescent="0.75">
      <c r="A1879" s="12">
        <v>82448910</v>
      </c>
      <c r="B1879" s="13" t="s">
        <v>3747</v>
      </c>
      <c r="C1879" s="13" t="s">
        <v>3137</v>
      </c>
      <c r="D1879" s="13" t="s">
        <v>3748</v>
      </c>
      <c r="E1879" s="13" t="s">
        <v>14</v>
      </c>
      <c r="F1879" s="14">
        <v>46117.922222222223</v>
      </c>
      <c r="G1879" s="14">
        <v>46119.499305555553</v>
      </c>
      <c r="H1879" s="13">
        <v>786005</v>
      </c>
      <c r="I1879" s="13" t="s">
        <v>1422</v>
      </c>
      <c r="J1879" s="13" t="s">
        <v>50</v>
      </c>
      <c r="K1879" s="13">
        <v>0</v>
      </c>
      <c r="L1879" s="15" t="s">
        <v>3849</v>
      </c>
      <c r="M1879" s="9" t="str" cm="1">
        <f t="array" ref="M1879">_xlfn.LET(_xlpm.Major,I1879,_xlpm.CleanMajor,TRIM(SUBSTITUTE(SUBSTITUTE(SUBSTITUTE(SUBSTITUTE(SUBSTITUTE(SUBSTITUTE(_xlpm.Major,"Indstrl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880" spans="1:13" hidden="1" x14ac:dyDescent="0.75">
      <c r="A1880" s="8">
        <v>82456844</v>
      </c>
      <c r="B1880" s="9" t="s">
        <v>3749</v>
      </c>
      <c r="C1880" s="9" t="s">
        <v>3750</v>
      </c>
      <c r="D1880" s="9" t="s">
        <v>3751</v>
      </c>
      <c r="E1880" s="9" t="s">
        <v>14</v>
      </c>
      <c r="F1880" s="10">
        <v>46118.456250000003</v>
      </c>
      <c r="G1880" s="10">
        <v>46119.472222222219</v>
      </c>
      <c r="H1880" s="9">
        <v>761486</v>
      </c>
      <c r="I1880" s="9" t="s">
        <v>1167</v>
      </c>
      <c r="J1880" s="9" t="s">
        <v>32</v>
      </c>
      <c r="K1880" s="9">
        <v>0</v>
      </c>
      <c r="L1880" s="11" t="s">
        <v>3849</v>
      </c>
      <c r="M1880" s="9" t="str" cm="1">
        <f t="array" ref="M1880">_xlfn.LET(_xlpm.Major,I1880,_xlpm.CleanMajor,TRIM(SUBSTITUTE(SUBSTITUTE(SUBSTITUTE(SUBSTITUTE(SUBSTITUTE(SUBSTITUTE(_xlpm.Major,"Indstrl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881" spans="1:13" hidden="1" x14ac:dyDescent="0.75">
      <c r="A1881" s="12">
        <v>82459654</v>
      </c>
      <c r="B1881" s="13" t="s">
        <v>123</v>
      </c>
      <c r="C1881" s="13" t="s">
        <v>1862</v>
      </c>
      <c r="D1881" s="13" t="s">
        <v>3752</v>
      </c>
      <c r="E1881" s="13" t="s">
        <v>14</v>
      </c>
      <c r="F1881" s="14">
        <v>46118.518055555556</v>
      </c>
      <c r="G1881" s="14">
        <v>46119.511805555558</v>
      </c>
      <c r="H1881" s="13">
        <v>723599</v>
      </c>
      <c r="I1881" s="13" t="s">
        <v>1786</v>
      </c>
      <c r="J1881" s="13" t="s">
        <v>32</v>
      </c>
      <c r="K1881" s="13">
        <v>0</v>
      </c>
      <c r="L1881" s="15" t="s">
        <v>3849</v>
      </c>
      <c r="M1881" s="9" t="str" cm="1">
        <f t="array" ref="M1881">_xlfn.LET(_xlpm.Major,I1881,_xlpm.CleanMajor,TRIM(SUBSTITUTE(SUBSTITUTE(SUBSTITUTE(SUBSTITUTE(SUBSTITUTE(SUBSTITUTE(_xlpm.Major,"Indstrl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882" spans="1:13" hidden="1" x14ac:dyDescent="0.75">
      <c r="A1882" s="8">
        <v>82459688</v>
      </c>
      <c r="B1882" s="9" t="s">
        <v>3753</v>
      </c>
      <c r="C1882" s="9" t="s">
        <v>3754</v>
      </c>
      <c r="D1882" s="9" t="s">
        <v>3755</v>
      </c>
      <c r="E1882" s="9" t="s">
        <v>14</v>
      </c>
      <c r="F1882" s="10">
        <v>46118.518750000003</v>
      </c>
      <c r="G1882" s="10">
        <v>46119.461805555555</v>
      </c>
      <c r="H1882" s="9">
        <v>742941</v>
      </c>
      <c r="I1882" s="9" t="s">
        <v>1167</v>
      </c>
      <c r="J1882" s="9" t="s">
        <v>32</v>
      </c>
      <c r="K1882" s="9">
        <v>0</v>
      </c>
      <c r="L1882" s="11" t="s">
        <v>3849</v>
      </c>
      <c r="M1882" s="9" t="str" cm="1">
        <f t="array" ref="M1882">_xlfn.LET(_xlpm.Major,I1882,_xlpm.CleanMajor,TRIM(SUBSTITUTE(SUBSTITUTE(SUBSTITUTE(SUBSTITUTE(SUBSTITUTE(SUBSTITUTE(_xlpm.Major,"Indstrl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883" spans="1:13" hidden="1" x14ac:dyDescent="0.75">
      <c r="A1883" s="12">
        <v>82459937</v>
      </c>
      <c r="B1883" s="13" t="s">
        <v>37</v>
      </c>
      <c r="C1883" s="13" t="s">
        <v>38</v>
      </c>
      <c r="D1883" s="13" t="s">
        <v>39</v>
      </c>
      <c r="E1883" s="13" t="s">
        <v>14</v>
      </c>
      <c r="F1883" s="14">
        <v>46118.525694444441</v>
      </c>
      <c r="G1883" s="14">
        <v>46119.463194444441</v>
      </c>
      <c r="H1883" s="13">
        <v>812130</v>
      </c>
      <c r="I1883" s="13" t="s">
        <v>15</v>
      </c>
      <c r="J1883" s="13" t="s">
        <v>40</v>
      </c>
      <c r="K1883" s="13">
        <v>0</v>
      </c>
      <c r="L1883" s="15" t="s">
        <v>3849</v>
      </c>
      <c r="M1883" s="9" t="str" cm="1">
        <f t="array" ref="M1883">_xlfn.LET(_xlpm.Major,I1883,_xlpm.CleanMajor,TRIM(SUBSTITUTE(SUBSTITUTE(SUBSTITUTE(SUBSTITUTE(SUBSTITUTE(SUBSTITUTE(_xlpm.Major,"Indstrl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884" spans="1:13" hidden="1" x14ac:dyDescent="0.75">
      <c r="A1884" s="8">
        <v>82463550</v>
      </c>
      <c r="B1884" s="9" t="s">
        <v>3756</v>
      </c>
      <c r="C1884" s="9" t="s">
        <v>971</v>
      </c>
      <c r="D1884" s="9" t="s">
        <v>3757</v>
      </c>
      <c r="E1884" s="9" t="s">
        <v>14</v>
      </c>
      <c r="F1884" s="10">
        <v>46118.620138888888</v>
      </c>
      <c r="G1884" s="10">
        <v>46119.477083333331</v>
      </c>
      <c r="H1884" s="9">
        <v>764349</v>
      </c>
      <c r="I1884" s="9" t="s">
        <v>1167</v>
      </c>
      <c r="J1884" s="9" t="s">
        <v>32</v>
      </c>
      <c r="K1884" s="9">
        <v>0</v>
      </c>
      <c r="L1884" s="11" t="s">
        <v>3849</v>
      </c>
      <c r="M1884" s="9" t="str" cm="1">
        <f t="array" ref="M1884">_xlfn.LET(_xlpm.Major,I1884,_xlpm.CleanMajor,TRIM(SUBSTITUTE(SUBSTITUTE(SUBSTITUTE(SUBSTITUTE(SUBSTITUTE(SUBSTITUTE(_xlpm.Major,"Indstrl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885" spans="1:13" hidden="1" x14ac:dyDescent="0.75">
      <c r="A1885" s="12">
        <v>82463555</v>
      </c>
      <c r="B1885" s="13" t="s">
        <v>1695</v>
      </c>
      <c r="C1885" s="13" t="s">
        <v>3758</v>
      </c>
      <c r="D1885" s="13" t="s">
        <v>3759</v>
      </c>
      <c r="E1885" s="13" t="s">
        <v>14</v>
      </c>
      <c r="F1885" s="14">
        <v>46118.620138888888</v>
      </c>
      <c r="G1885" s="14">
        <v>46119.499305555553</v>
      </c>
      <c r="H1885" s="13">
        <v>798479</v>
      </c>
      <c r="I1885" s="13" t="s">
        <v>1814</v>
      </c>
      <c r="J1885" s="13" t="s">
        <v>126</v>
      </c>
      <c r="K1885" s="13">
        <v>0</v>
      </c>
      <c r="L1885" s="15" t="s">
        <v>3849</v>
      </c>
      <c r="M1885" s="9" t="str" cm="1">
        <f t="array" ref="M1885">_xlfn.LET(_xlpm.Major,I1885,_xlpm.CleanMajor,TRIM(SUBSTITUTE(SUBSTITUTE(SUBSTITUTE(SUBSTITUTE(SUBSTITUTE(SUBSTITUTE(_xlpm.Major,"Indstrl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886" spans="1:13" hidden="1" x14ac:dyDescent="0.75">
      <c r="A1886" s="8">
        <v>82465118</v>
      </c>
      <c r="B1886" s="9" t="s">
        <v>1212</v>
      </c>
      <c r="C1886" s="9" t="s">
        <v>3760</v>
      </c>
      <c r="D1886" s="9" t="s">
        <v>3761</v>
      </c>
      <c r="E1886" s="9" t="s">
        <v>14</v>
      </c>
      <c r="F1886" s="10">
        <v>46118.683333333334</v>
      </c>
      <c r="G1886" s="10">
        <v>46119.498611111114</v>
      </c>
      <c r="H1886" s="9">
        <v>795856</v>
      </c>
      <c r="I1886" s="9" t="s">
        <v>429</v>
      </c>
      <c r="J1886" s="9" t="s">
        <v>32</v>
      </c>
      <c r="K1886" s="9">
        <v>0</v>
      </c>
      <c r="L1886" s="11" t="s">
        <v>3849</v>
      </c>
      <c r="M1886" s="9" t="str" cm="1">
        <f t="array" ref="M1886">_xlfn.LET(_xlpm.Major,I1886,_xlpm.CleanMajor,TRIM(SUBSTITUTE(SUBSTITUTE(SUBSTITUTE(SUBSTITUTE(SUBSTITUTE(SUBSTITUTE(_xlpm.Major,"Indstrl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887" spans="1:13" hidden="1" x14ac:dyDescent="0.75">
      <c r="A1887" s="12">
        <v>82466849</v>
      </c>
      <c r="B1887" s="13" t="s">
        <v>3762</v>
      </c>
      <c r="C1887" s="13" t="s">
        <v>185</v>
      </c>
      <c r="D1887" s="13" t="s">
        <v>3763</v>
      </c>
      <c r="E1887" s="13" t="s">
        <v>14</v>
      </c>
      <c r="F1887" s="14">
        <v>46118.793055555558</v>
      </c>
      <c r="G1887" s="14">
        <v>46119.468055555553</v>
      </c>
      <c r="H1887" s="13">
        <v>767094</v>
      </c>
      <c r="I1887" s="13" t="s">
        <v>3764</v>
      </c>
      <c r="J1887" s="13" t="s">
        <v>32</v>
      </c>
      <c r="K1887" s="13">
        <v>0</v>
      </c>
      <c r="L1887" s="15" t="s">
        <v>3849</v>
      </c>
      <c r="M1887" s="9" t="str" cm="1">
        <f t="array" ref="M1887">_xlfn.LET(_xlpm.Major,I1887,_xlpm.CleanMajor,TRIM(SUBSTITUTE(SUBSTITUTE(SUBSTITUTE(SUBSTITUTE(SUBSTITUTE(SUBSTITUTE(_xlpm.Major,"Indstrl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888" spans="1:13" hidden="1" x14ac:dyDescent="0.75">
      <c r="A1888" s="8">
        <v>82466981</v>
      </c>
      <c r="B1888" s="9" t="s">
        <v>3119</v>
      </c>
      <c r="C1888" s="9" t="s">
        <v>3765</v>
      </c>
      <c r="D1888" s="9" t="s">
        <v>3766</v>
      </c>
      <c r="E1888" s="9" t="s">
        <v>14</v>
      </c>
      <c r="F1888" s="10">
        <v>46118.804166666669</v>
      </c>
      <c r="G1888" s="10">
        <v>46119.468055555553</v>
      </c>
      <c r="H1888" s="9">
        <v>772432</v>
      </c>
      <c r="I1888" s="9" t="s">
        <v>3764</v>
      </c>
      <c r="J1888" s="9" t="s">
        <v>32</v>
      </c>
      <c r="K1888" s="9">
        <v>0</v>
      </c>
      <c r="L1888" s="11" t="s">
        <v>3849</v>
      </c>
      <c r="M1888" s="9" t="str" cm="1">
        <f t="array" ref="M1888">_xlfn.LET(_xlpm.Major,I1888,_xlpm.CleanMajor,TRIM(SUBSTITUTE(SUBSTITUTE(SUBSTITUTE(SUBSTITUTE(SUBSTITUTE(SUBSTITUTE(_xlpm.Major,"Indstrl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889" spans="1:13" hidden="1" x14ac:dyDescent="0.75">
      <c r="A1889" s="12">
        <v>82467463</v>
      </c>
      <c r="B1889" s="13" t="s">
        <v>1274</v>
      </c>
      <c r="C1889" s="13" t="s">
        <v>3767</v>
      </c>
      <c r="D1889" s="13" t="s">
        <v>3768</v>
      </c>
      <c r="E1889" s="13" t="s">
        <v>14</v>
      </c>
      <c r="F1889" s="14">
        <v>46118.845833333333</v>
      </c>
      <c r="G1889" s="14">
        <v>46119.46875</v>
      </c>
      <c r="H1889" s="13">
        <v>760922</v>
      </c>
      <c r="I1889" s="13" t="s">
        <v>1167</v>
      </c>
      <c r="J1889" s="13" t="s">
        <v>32</v>
      </c>
      <c r="K1889" s="13">
        <v>0</v>
      </c>
      <c r="L1889" s="15" t="s">
        <v>3849</v>
      </c>
      <c r="M1889" s="9" t="str" cm="1">
        <f t="array" ref="M1889">_xlfn.LET(_xlpm.Major,I1889,_xlpm.CleanMajor,TRIM(SUBSTITUTE(SUBSTITUTE(SUBSTITUTE(SUBSTITUTE(SUBSTITUTE(SUBSTITUTE(_xlpm.Major,"Indstrl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890" spans="1:13" hidden="1" x14ac:dyDescent="0.75">
      <c r="A1890" s="8">
        <v>82467467</v>
      </c>
      <c r="B1890" s="9" t="s">
        <v>3769</v>
      </c>
      <c r="C1890" s="9" t="s">
        <v>404</v>
      </c>
      <c r="D1890" s="9" t="s">
        <v>3770</v>
      </c>
      <c r="E1890" s="9" t="s">
        <v>14</v>
      </c>
      <c r="F1890" s="10">
        <v>46118.84652777778</v>
      </c>
      <c r="G1890" s="10">
        <v>46119.46875</v>
      </c>
      <c r="H1890" s="9">
        <v>759420</v>
      </c>
      <c r="I1890" s="9" t="s">
        <v>1167</v>
      </c>
      <c r="J1890" s="9" t="s">
        <v>32</v>
      </c>
      <c r="K1890" s="9">
        <v>0</v>
      </c>
      <c r="L1890" s="11" t="s">
        <v>3849</v>
      </c>
      <c r="M1890" s="9" t="str" cm="1">
        <f t="array" ref="M1890">_xlfn.LET(_xlpm.Major,I1890,_xlpm.CleanMajor,TRIM(SUBSTITUTE(SUBSTITUTE(SUBSTITUTE(SUBSTITUTE(SUBSTITUTE(SUBSTITUTE(_xlpm.Major,"Indstrl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891" spans="1:13" hidden="1" x14ac:dyDescent="0.75">
      <c r="A1891" s="12">
        <v>82467582</v>
      </c>
      <c r="B1891" s="13" t="s">
        <v>2363</v>
      </c>
      <c r="C1891" s="13" t="s">
        <v>3771</v>
      </c>
      <c r="D1891" s="13" t="s">
        <v>3772</v>
      </c>
      <c r="E1891" s="13" t="s">
        <v>14</v>
      </c>
      <c r="F1891" s="14">
        <v>46118.85833333333</v>
      </c>
      <c r="G1891" s="14">
        <v>46119.461805555555</v>
      </c>
      <c r="H1891" s="13">
        <v>753622</v>
      </c>
      <c r="I1891" s="13" t="s">
        <v>1167</v>
      </c>
      <c r="J1891" s="13" t="s">
        <v>32</v>
      </c>
      <c r="K1891" s="13">
        <v>0</v>
      </c>
      <c r="L1891" s="15" t="s">
        <v>3849</v>
      </c>
      <c r="M1891" s="9" t="str" cm="1">
        <f t="array" ref="M1891">_xlfn.LET(_xlpm.Major,I1891,_xlpm.CleanMajor,TRIM(SUBSTITUTE(SUBSTITUTE(SUBSTITUTE(SUBSTITUTE(SUBSTITUTE(SUBSTITUTE(_xlpm.Major,"Indstrl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892" spans="1:13" hidden="1" x14ac:dyDescent="0.75">
      <c r="A1892" s="8">
        <v>82467722</v>
      </c>
      <c r="B1892" s="9" t="s">
        <v>355</v>
      </c>
      <c r="C1892" s="9" t="s">
        <v>3773</v>
      </c>
      <c r="D1892" s="9" t="s">
        <v>3774</v>
      </c>
      <c r="E1892" s="9" t="s">
        <v>14</v>
      </c>
      <c r="F1892" s="10">
        <v>46118.870833333334</v>
      </c>
      <c r="G1892" s="10">
        <v>46119.474999999999</v>
      </c>
      <c r="H1892" s="9">
        <v>760465</v>
      </c>
      <c r="I1892" s="9" t="s">
        <v>3523</v>
      </c>
      <c r="J1892" s="9" t="s">
        <v>32</v>
      </c>
      <c r="K1892" s="9">
        <v>0</v>
      </c>
      <c r="L1892" s="11" t="s">
        <v>3849</v>
      </c>
      <c r="M1892" s="9" t="str" cm="1">
        <f t="array" ref="M1892">_xlfn.LET(_xlpm.Major,I1892,_xlpm.CleanMajor,TRIM(SUBSTITUTE(SUBSTITUTE(SUBSTITUTE(SUBSTITUTE(SUBSTITUTE(SUBSTITUTE(_xlpm.Major,"Indstrl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893" spans="1:13" hidden="1" x14ac:dyDescent="0.75">
      <c r="A1893" s="12">
        <v>82467985</v>
      </c>
      <c r="B1893" s="13" t="s">
        <v>3775</v>
      </c>
      <c r="C1893" s="13" t="s">
        <v>3776</v>
      </c>
      <c r="D1893" s="13" t="s">
        <v>3777</v>
      </c>
      <c r="E1893" s="13" t="s">
        <v>14</v>
      </c>
      <c r="F1893" s="14">
        <v>46118.902083333334</v>
      </c>
      <c r="G1893" s="14">
        <v>46119.481944444444</v>
      </c>
      <c r="H1893" s="13">
        <v>801458</v>
      </c>
      <c r="I1893" s="13" t="s">
        <v>429</v>
      </c>
      <c r="J1893" s="13" t="s">
        <v>32</v>
      </c>
      <c r="K1893" s="13">
        <v>0</v>
      </c>
      <c r="L1893" s="15" t="s">
        <v>3849</v>
      </c>
      <c r="M1893" s="9" t="str" cm="1">
        <f t="array" ref="M1893">_xlfn.LET(_xlpm.Major,I1893,_xlpm.CleanMajor,TRIM(SUBSTITUTE(SUBSTITUTE(SUBSTITUTE(SUBSTITUTE(SUBSTITUTE(SUBSTITUTE(_xlpm.Major,"Indstrl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894" spans="1:13" hidden="1" x14ac:dyDescent="0.75">
      <c r="A1894" s="8">
        <v>82468040</v>
      </c>
      <c r="B1894" s="9" t="s">
        <v>55</v>
      </c>
      <c r="C1894" s="9" t="s">
        <v>1286</v>
      </c>
      <c r="D1894" s="9" t="s">
        <v>3778</v>
      </c>
      <c r="E1894" s="9" t="s">
        <v>14</v>
      </c>
      <c r="F1894" s="10">
        <v>46118.908333333333</v>
      </c>
      <c r="G1894" s="10">
        <v>46119.461805555555</v>
      </c>
      <c r="H1894" s="9">
        <v>738192</v>
      </c>
      <c r="I1894" s="9" t="s">
        <v>1167</v>
      </c>
      <c r="J1894" s="9" t="s">
        <v>32</v>
      </c>
      <c r="K1894" s="9">
        <v>0</v>
      </c>
      <c r="L1894" s="11" t="s">
        <v>3849</v>
      </c>
      <c r="M1894" s="9" t="str" cm="1">
        <f t="array" ref="M1894">_xlfn.LET(_xlpm.Major,I1894,_xlpm.CleanMajor,TRIM(SUBSTITUTE(SUBSTITUTE(SUBSTITUTE(SUBSTITUTE(SUBSTITUTE(SUBSTITUTE(_xlpm.Major,"Indstrl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895" spans="1:13" hidden="1" x14ac:dyDescent="0.75">
      <c r="A1895" s="12">
        <v>82468172</v>
      </c>
      <c r="B1895" s="13" t="s">
        <v>1762</v>
      </c>
      <c r="C1895" s="13" t="s">
        <v>287</v>
      </c>
      <c r="D1895" s="13" t="s">
        <v>3779</v>
      </c>
      <c r="E1895" s="13" t="s">
        <v>14</v>
      </c>
      <c r="F1895" s="14">
        <v>46118.924305555556</v>
      </c>
      <c r="G1895" s="14">
        <v>46119.513888888891</v>
      </c>
      <c r="H1895" s="13">
        <v>754846</v>
      </c>
      <c r="I1895" s="13" t="s">
        <v>1167</v>
      </c>
      <c r="J1895" s="13" t="s">
        <v>32</v>
      </c>
      <c r="K1895" s="13">
        <v>0</v>
      </c>
      <c r="L1895" s="15" t="s">
        <v>3849</v>
      </c>
      <c r="M1895" s="9" t="str" cm="1">
        <f t="array" ref="M1895">_xlfn.LET(_xlpm.Major,I1895,_xlpm.CleanMajor,TRIM(SUBSTITUTE(SUBSTITUTE(SUBSTITUTE(SUBSTITUTE(SUBSTITUTE(SUBSTITUTE(_xlpm.Major,"Indstrl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896" spans="1:13" hidden="1" x14ac:dyDescent="0.75">
      <c r="A1896" s="8">
        <v>82468556</v>
      </c>
      <c r="B1896" s="9" t="s">
        <v>3780</v>
      </c>
      <c r="C1896" s="9" t="s">
        <v>2879</v>
      </c>
      <c r="D1896" s="9" t="s">
        <v>3781</v>
      </c>
      <c r="E1896" s="9" t="s">
        <v>14</v>
      </c>
      <c r="F1896" s="10">
        <v>46118.99722222222</v>
      </c>
      <c r="G1896" s="10">
        <v>46119.526388888888</v>
      </c>
      <c r="H1896" s="9">
        <v>777455</v>
      </c>
      <c r="I1896" s="9" t="s">
        <v>1167</v>
      </c>
      <c r="J1896" s="9" t="s">
        <v>32</v>
      </c>
      <c r="K1896" s="9">
        <v>0</v>
      </c>
      <c r="L1896" s="11" t="s">
        <v>3849</v>
      </c>
      <c r="M1896" s="9" t="str" cm="1">
        <f t="array" ref="M1896">_xlfn.LET(_xlpm.Major,I1896,_xlpm.CleanMajor,TRIM(SUBSTITUTE(SUBSTITUTE(SUBSTITUTE(SUBSTITUTE(SUBSTITUTE(SUBSTITUTE(_xlpm.Major,"Indstrl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897" spans="1:13" hidden="1" x14ac:dyDescent="0.75">
      <c r="A1897" s="12">
        <v>82468578</v>
      </c>
      <c r="B1897" s="13" t="s">
        <v>41</v>
      </c>
      <c r="C1897" s="13" t="s">
        <v>185</v>
      </c>
      <c r="D1897" s="13" t="s">
        <v>3782</v>
      </c>
      <c r="E1897" s="13" t="s">
        <v>14</v>
      </c>
      <c r="F1897" s="14"/>
      <c r="G1897" s="14">
        <v>46119.511111111111</v>
      </c>
      <c r="H1897" s="13">
        <v>794690</v>
      </c>
      <c r="I1897" s="13" t="s">
        <v>1422</v>
      </c>
      <c r="J1897" s="13" t="s">
        <v>50</v>
      </c>
      <c r="K1897" s="13">
        <v>0</v>
      </c>
      <c r="L1897" s="15" t="s">
        <v>3849</v>
      </c>
      <c r="M1897" s="9" t="str" cm="1">
        <f t="array" ref="M1897">_xlfn.LET(_xlpm.Major,I1897,_xlpm.CleanMajor,TRIM(SUBSTITUTE(SUBSTITUTE(SUBSTITUTE(SUBSTITUTE(SUBSTITUTE(SUBSTITUTE(_xlpm.Major,"Indstrl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898" spans="1:13" hidden="1" x14ac:dyDescent="0.75">
      <c r="A1898" s="8">
        <v>82468742</v>
      </c>
      <c r="B1898" s="9" t="s">
        <v>769</v>
      </c>
      <c r="C1898" s="9" t="s">
        <v>946</v>
      </c>
      <c r="D1898" s="9" t="s">
        <v>2050</v>
      </c>
      <c r="E1898" s="9" t="s">
        <v>14</v>
      </c>
      <c r="F1898" s="10">
        <v>46119.07916666667</v>
      </c>
      <c r="G1898" s="10">
        <v>46119.511111111111</v>
      </c>
      <c r="H1898" s="9">
        <v>803878</v>
      </c>
      <c r="I1898" s="9" t="s">
        <v>1814</v>
      </c>
      <c r="J1898" s="9" t="s">
        <v>126</v>
      </c>
      <c r="K1898" s="9">
        <v>0</v>
      </c>
      <c r="L1898" s="11" t="s">
        <v>3849</v>
      </c>
      <c r="M1898" s="9" t="str" cm="1">
        <f t="array" ref="M1898">_xlfn.LET(_xlpm.Major,I1898,_xlpm.CleanMajor,TRIM(SUBSTITUTE(SUBSTITUTE(SUBSTITUTE(SUBSTITUTE(SUBSTITUTE(SUBSTITUTE(_xlpm.Major,"Indstrl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899" spans="1:13" hidden="1" x14ac:dyDescent="0.75">
      <c r="A1899" s="12">
        <v>82469749</v>
      </c>
      <c r="B1899" s="13" t="s">
        <v>3783</v>
      </c>
      <c r="C1899" s="13" t="s">
        <v>3784</v>
      </c>
      <c r="D1899" s="13" t="s">
        <v>3785</v>
      </c>
      <c r="E1899" s="13" t="s">
        <v>14</v>
      </c>
      <c r="F1899" s="14">
        <v>46119.275694444441</v>
      </c>
      <c r="G1899" s="14">
        <v>46119.511111111111</v>
      </c>
      <c r="H1899" s="13">
        <v>774078</v>
      </c>
      <c r="I1899" s="13" t="s">
        <v>1814</v>
      </c>
      <c r="J1899" s="13" t="s">
        <v>32</v>
      </c>
      <c r="K1899" s="13">
        <v>0</v>
      </c>
      <c r="L1899" s="15" t="s">
        <v>3849</v>
      </c>
      <c r="M1899" s="9" t="str" cm="1">
        <f t="array" ref="M1899">_xlfn.LET(_xlpm.Major,I1899,_xlpm.CleanMajor,TRIM(SUBSTITUTE(SUBSTITUTE(SUBSTITUTE(SUBSTITUTE(SUBSTITUTE(SUBSTITUTE(_xlpm.Major,"Indstrl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900" spans="1:13" hidden="1" x14ac:dyDescent="0.75">
      <c r="A1900" s="8">
        <v>82470068</v>
      </c>
      <c r="B1900" s="9" t="s">
        <v>3786</v>
      </c>
      <c r="C1900" s="9" t="s">
        <v>2927</v>
      </c>
      <c r="D1900" s="9" t="s">
        <v>3787</v>
      </c>
      <c r="E1900" s="9" t="s">
        <v>14</v>
      </c>
      <c r="F1900" s="10">
        <v>46119.290972222225</v>
      </c>
      <c r="G1900" s="10">
        <v>46119.51458333333</v>
      </c>
      <c r="H1900" s="9">
        <v>774443</v>
      </c>
      <c r="I1900" s="9" t="s">
        <v>703</v>
      </c>
      <c r="J1900" s="9" t="s">
        <v>32</v>
      </c>
      <c r="K1900" s="9">
        <v>0</v>
      </c>
      <c r="L1900" s="11" t="s">
        <v>3849</v>
      </c>
      <c r="M1900" s="9" t="str" cm="1">
        <f t="array" ref="M1900">_xlfn.LET(_xlpm.Major,I1900,_xlpm.CleanMajor,TRIM(SUBSTITUTE(SUBSTITUTE(SUBSTITUTE(SUBSTITUTE(SUBSTITUTE(SUBSTITUTE(_xlpm.Major,"Indstrl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901" spans="1:13" hidden="1" x14ac:dyDescent="0.75">
      <c r="A1901" s="12">
        <v>82472119</v>
      </c>
      <c r="B1901" s="13" t="s">
        <v>3253</v>
      </c>
      <c r="C1901" s="13" t="s">
        <v>3788</v>
      </c>
      <c r="D1901" s="13" t="s">
        <v>3789</v>
      </c>
      <c r="E1901" s="13" t="s">
        <v>14</v>
      </c>
      <c r="F1901" s="14">
        <v>46119.347222222219</v>
      </c>
      <c r="G1901" s="14">
        <v>46119.51458333333</v>
      </c>
      <c r="H1901" s="13">
        <v>754705</v>
      </c>
      <c r="I1901" s="13" t="s">
        <v>3790</v>
      </c>
      <c r="J1901" s="13" t="s">
        <v>40</v>
      </c>
      <c r="K1901" s="13">
        <v>0</v>
      </c>
      <c r="L1901" s="15" t="s">
        <v>3849</v>
      </c>
      <c r="M1901" s="9" t="str" cm="1">
        <f t="array" ref="M1901">_xlfn.LET(_xlpm.Major,I1901,_xlpm.CleanMajor,TRIM(SUBSTITUTE(SUBSTITUTE(SUBSTITUTE(SUBSTITUTE(SUBSTITUTE(SUBSTITUTE(_xlpm.Major,"Indstrl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902" spans="1:13" hidden="1" x14ac:dyDescent="0.75">
      <c r="A1902" s="8">
        <v>82472823</v>
      </c>
      <c r="B1902" s="9" t="s">
        <v>385</v>
      </c>
      <c r="C1902" s="9" t="s">
        <v>735</v>
      </c>
      <c r="D1902" s="9" t="s">
        <v>3791</v>
      </c>
      <c r="E1902" s="9" t="s">
        <v>14</v>
      </c>
      <c r="F1902" s="10">
        <v>46119.361111111109</v>
      </c>
      <c r="G1902" s="10">
        <v>46119.466666666667</v>
      </c>
      <c r="H1902" s="9">
        <v>767345</v>
      </c>
      <c r="I1902" s="9" t="s">
        <v>1167</v>
      </c>
      <c r="J1902" s="9" t="s">
        <v>32</v>
      </c>
      <c r="K1902" s="9">
        <v>0</v>
      </c>
      <c r="L1902" s="11" t="s">
        <v>3849</v>
      </c>
      <c r="M1902" s="9" t="str" cm="1">
        <f t="array" ref="M1902">_xlfn.LET(_xlpm.Major,I1902,_xlpm.CleanMajor,TRIM(SUBSTITUTE(SUBSTITUTE(SUBSTITUTE(SUBSTITUTE(SUBSTITUTE(SUBSTITUTE(_xlpm.Major,"Indstrl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903" spans="1:13" hidden="1" x14ac:dyDescent="0.75">
      <c r="A1903" s="12">
        <v>82472849</v>
      </c>
      <c r="B1903" s="13" t="s">
        <v>2019</v>
      </c>
      <c r="C1903" s="13" t="s">
        <v>1619</v>
      </c>
      <c r="D1903" s="13" t="s">
        <v>3792</v>
      </c>
      <c r="E1903" s="13" t="s">
        <v>14</v>
      </c>
      <c r="F1903" s="14">
        <v>46119.361805555556</v>
      </c>
      <c r="G1903" s="14">
        <v>46119.460416666669</v>
      </c>
      <c r="H1903" s="13">
        <v>814482</v>
      </c>
      <c r="I1903" s="13" t="s">
        <v>1167</v>
      </c>
      <c r="J1903" s="13" t="s">
        <v>40</v>
      </c>
      <c r="K1903" s="13">
        <v>0</v>
      </c>
      <c r="L1903" s="15" t="s">
        <v>3849</v>
      </c>
      <c r="M1903" s="9" t="str" cm="1">
        <f t="array" ref="M1903">_xlfn.LET(_xlpm.Major,I1903,_xlpm.CleanMajor,TRIM(SUBSTITUTE(SUBSTITUTE(SUBSTITUTE(SUBSTITUTE(SUBSTITUTE(SUBSTITUTE(_xlpm.Major,"Indstrl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904" spans="1:13" x14ac:dyDescent="0.75">
      <c r="A1904" s="8">
        <v>82474879</v>
      </c>
      <c r="B1904" s="9" t="s">
        <v>392</v>
      </c>
      <c r="C1904" s="9" t="s">
        <v>735</v>
      </c>
      <c r="D1904" s="9" t="s">
        <v>3793</v>
      </c>
      <c r="E1904" s="9" t="s">
        <v>14</v>
      </c>
      <c r="F1904" s="10">
        <v>46119.396527777775</v>
      </c>
      <c r="G1904" s="10"/>
      <c r="H1904" s="9">
        <v>744817</v>
      </c>
      <c r="I1904" s="9" t="s">
        <v>3794</v>
      </c>
      <c r="J1904" s="9" t="s">
        <v>32</v>
      </c>
      <c r="K1904" s="9">
        <v>0</v>
      </c>
      <c r="L1904" s="11" t="s">
        <v>3849</v>
      </c>
      <c r="M1904" s="9" t="str" cm="1">
        <f t="array" ref="M1904">_xlfn.LET(_xlpm.Major,I1904,_xlpm.CleanMajor,TRIM(SUBSTITUTE(SUBSTITUTE(SUBSTITUTE(SUBSTITUTE(SUBSTITUTE(SUBSTITUTE(_xlpm.Major,"Indstrl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905" spans="1:13" hidden="1" x14ac:dyDescent="0.75">
      <c r="A1905" s="12">
        <v>82475192</v>
      </c>
      <c r="B1905" s="13" t="s">
        <v>1172</v>
      </c>
      <c r="C1905" s="13" t="s">
        <v>3795</v>
      </c>
      <c r="D1905" s="13" t="s">
        <v>3796</v>
      </c>
      <c r="E1905" s="13" t="s">
        <v>14</v>
      </c>
      <c r="F1905" s="14">
        <v>46119.402083333334</v>
      </c>
      <c r="G1905" s="14">
        <v>46119.473611111112</v>
      </c>
      <c r="H1905" s="13">
        <v>691190</v>
      </c>
      <c r="I1905" s="13" t="s">
        <v>1167</v>
      </c>
      <c r="J1905" s="13" t="s">
        <v>32</v>
      </c>
      <c r="K1905" s="13">
        <v>0</v>
      </c>
      <c r="L1905" s="15" t="s">
        <v>3849</v>
      </c>
      <c r="M1905" s="9" t="str" cm="1">
        <f t="array" ref="M1905">_xlfn.LET(_xlpm.Major,I1905,_xlpm.CleanMajor,TRIM(SUBSTITUTE(SUBSTITUTE(SUBSTITUTE(SUBSTITUTE(SUBSTITUTE(SUBSTITUTE(_xlpm.Major,"Indstrl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906" spans="1:13" hidden="1" x14ac:dyDescent="0.75">
      <c r="A1906" s="8">
        <v>82475702</v>
      </c>
      <c r="B1906" s="9" t="s">
        <v>1212</v>
      </c>
      <c r="C1906" s="9" t="s">
        <v>3797</v>
      </c>
      <c r="D1906" s="9" t="s">
        <v>3798</v>
      </c>
      <c r="E1906" s="9" t="s">
        <v>14</v>
      </c>
      <c r="F1906" s="10">
        <v>46119.412499999999</v>
      </c>
      <c r="G1906" s="10">
        <v>46119.464583333334</v>
      </c>
      <c r="H1906" s="9">
        <v>813309</v>
      </c>
      <c r="I1906" s="9" t="s">
        <v>1904</v>
      </c>
      <c r="J1906" s="9" t="s">
        <v>40</v>
      </c>
      <c r="K1906" s="9">
        <v>0</v>
      </c>
      <c r="L1906" s="11" t="s">
        <v>3849</v>
      </c>
      <c r="M1906" s="9" t="str" cm="1">
        <f t="array" ref="M1906">_xlfn.LET(_xlpm.Major,I1906,_xlpm.CleanMajor,TRIM(SUBSTITUTE(SUBSTITUTE(SUBSTITUTE(SUBSTITUTE(SUBSTITUTE(SUBSTITUTE(_xlpm.Major,"Indstrl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907" spans="1:13" hidden="1" x14ac:dyDescent="0.75">
      <c r="A1907" s="12">
        <v>82477895</v>
      </c>
      <c r="B1907" s="13" t="s">
        <v>3799</v>
      </c>
      <c r="C1907" s="13" t="s">
        <v>996</v>
      </c>
      <c r="D1907" s="13" t="s">
        <v>3800</v>
      </c>
      <c r="E1907" s="13" t="s">
        <v>14</v>
      </c>
      <c r="F1907" s="14">
        <v>46119.448611111111</v>
      </c>
      <c r="G1907" s="14">
        <v>46119.463888888888</v>
      </c>
      <c r="H1907" s="13">
        <v>791199</v>
      </c>
      <c r="I1907" s="13" t="s">
        <v>1422</v>
      </c>
      <c r="J1907" s="13" t="s">
        <v>50</v>
      </c>
      <c r="K1907" s="13">
        <v>0</v>
      </c>
      <c r="L1907" s="15" t="s">
        <v>3849</v>
      </c>
      <c r="M1907" s="9" t="str" cm="1">
        <f t="array" ref="M1907">_xlfn.LET(_xlpm.Major,I1907,_xlpm.CleanMajor,TRIM(SUBSTITUTE(SUBSTITUTE(SUBSTITUTE(SUBSTITUTE(SUBSTITUTE(SUBSTITUTE(_xlpm.Major,"Indstrl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908" spans="1:13" hidden="1" x14ac:dyDescent="0.75">
      <c r="A1908" s="8">
        <v>82478469</v>
      </c>
      <c r="B1908" s="9" t="s">
        <v>668</v>
      </c>
      <c r="C1908" s="9" t="s">
        <v>296</v>
      </c>
      <c r="D1908" s="9" t="s">
        <v>3801</v>
      </c>
      <c r="E1908" s="9" t="s">
        <v>14</v>
      </c>
      <c r="F1908" s="10"/>
      <c r="G1908" s="10">
        <v>46119.457638888889</v>
      </c>
      <c r="H1908" s="9">
        <v>792380</v>
      </c>
      <c r="I1908" s="9" t="s">
        <v>2963</v>
      </c>
      <c r="J1908" s="9" t="s">
        <v>40</v>
      </c>
      <c r="K1908" s="9">
        <v>0</v>
      </c>
      <c r="L1908" s="11" t="s">
        <v>3849</v>
      </c>
      <c r="M1908" s="9" t="str" cm="1">
        <f t="array" ref="M1908">_xlfn.LET(_xlpm.Major,I1908,_xlpm.CleanMajor,TRIM(SUBSTITUTE(SUBSTITUTE(SUBSTITUTE(SUBSTITUTE(SUBSTITUTE(SUBSTITUTE(_xlpm.Major,"Indstrl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909" spans="1:13" hidden="1" x14ac:dyDescent="0.75">
      <c r="A1909" s="12">
        <v>82478484</v>
      </c>
      <c r="B1909" s="13" t="s">
        <v>265</v>
      </c>
      <c r="C1909" s="13" t="s">
        <v>1270</v>
      </c>
      <c r="D1909" s="13" t="s">
        <v>3802</v>
      </c>
      <c r="E1909" s="13" t="s">
        <v>14</v>
      </c>
      <c r="F1909" s="14"/>
      <c r="G1909" s="14">
        <v>46119.458333333336</v>
      </c>
      <c r="H1909" s="13">
        <v>758657</v>
      </c>
      <c r="I1909" s="13" t="s">
        <v>1167</v>
      </c>
      <c r="J1909" s="13" t="s">
        <v>20</v>
      </c>
      <c r="K1909" s="13">
        <v>0</v>
      </c>
      <c r="L1909" s="15" t="s">
        <v>3849</v>
      </c>
      <c r="M1909" s="9" t="str" cm="1">
        <f t="array" ref="M1909">_xlfn.LET(_xlpm.Major,I1909,_xlpm.CleanMajor,TRIM(SUBSTITUTE(SUBSTITUTE(SUBSTITUTE(SUBSTITUTE(SUBSTITUTE(SUBSTITUTE(_xlpm.Major,"Indstrl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910" spans="1:13" hidden="1" x14ac:dyDescent="0.75">
      <c r="A1910" s="8">
        <v>82478488</v>
      </c>
      <c r="B1910" s="9" t="s">
        <v>3803</v>
      </c>
      <c r="C1910" s="9" t="s">
        <v>501</v>
      </c>
      <c r="D1910" s="9" t="s">
        <v>3804</v>
      </c>
      <c r="E1910" s="9" t="s">
        <v>14</v>
      </c>
      <c r="F1910" s="10"/>
      <c r="G1910" s="10">
        <v>46119.458333333336</v>
      </c>
      <c r="H1910" s="9">
        <v>763526</v>
      </c>
      <c r="I1910" s="9" t="s">
        <v>1167</v>
      </c>
      <c r="J1910" s="9" t="s">
        <v>32</v>
      </c>
      <c r="K1910" s="9">
        <v>0</v>
      </c>
      <c r="L1910" s="11" t="s">
        <v>3849</v>
      </c>
      <c r="M1910" s="9" t="str" cm="1">
        <f t="array" ref="M1910">_xlfn.LET(_xlpm.Major,I1910,_xlpm.CleanMajor,TRIM(SUBSTITUTE(SUBSTITUTE(SUBSTITUTE(SUBSTITUTE(SUBSTITUTE(SUBSTITUTE(_xlpm.Major,"Indstrl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911" spans="1:13" hidden="1" x14ac:dyDescent="0.75">
      <c r="A1911" s="12">
        <v>82478499</v>
      </c>
      <c r="B1911" s="13" t="s">
        <v>2080</v>
      </c>
      <c r="C1911" s="13" t="s">
        <v>3805</v>
      </c>
      <c r="D1911" s="13" t="s">
        <v>3806</v>
      </c>
      <c r="E1911" s="13" t="s">
        <v>14</v>
      </c>
      <c r="F1911" s="14"/>
      <c r="G1911" s="14">
        <v>46119.458333333336</v>
      </c>
      <c r="H1911" s="13">
        <v>781397</v>
      </c>
      <c r="I1911" s="13" t="s">
        <v>1831</v>
      </c>
      <c r="J1911" s="13" t="s">
        <v>32</v>
      </c>
      <c r="K1911" s="13">
        <v>0</v>
      </c>
      <c r="L1911" s="15" t="s">
        <v>3849</v>
      </c>
      <c r="M1911" s="9" t="str" cm="1">
        <f t="array" ref="M1911">_xlfn.LET(_xlpm.Major,I1911,_xlpm.CleanMajor,TRIM(SUBSTITUTE(SUBSTITUTE(SUBSTITUTE(SUBSTITUTE(SUBSTITUTE(SUBSTITUTE(_xlpm.Major,"Indstrl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912" spans="1:13" hidden="1" x14ac:dyDescent="0.75">
      <c r="A1912" s="8">
        <v>82478513</v>
      </c>
      <c r="B1912" s="9" t="s">
        <v>500</v>
      </c>
      <c r="C1912" s="9" t="s">
        <v>161</v>
      </c>
      <c r="D1912" s="9" t="s">
        <v>3807</v>
      </c>
      <c r="E1912" s="9" t="s">
        <v>14</v>
      </c>
      <c r="F1912" s="10"/>
      <c r="G1912" s="10">
        <v>46119.459027777775</v>
      </c>
      <c r="H1912" s="9">
        <v>765491</v>
      </c>
      <c r="I1912" s="9" t="s">
        <v>1786</v>
      </c>
      <c r="J1912" s="9" t="s">
        <v>32</v>
      </c>
      <c r="K1912" s="9">
        <v>0</v>
      </c>
      <c r="L1912" s="11" t="s">
        <v>3849</v>
      </c>
      <c r="M1912" s="9" t="str" cm="1">
        <f t="array" ref="M1912">_xlfn.LET(_xlpm.Major,I1912,_xlpm.CleanMajor,TRIM(SUBSTITUTE(SUBSTITUTE(SUBSTITUTE(SUBSTITUTE(SUBSTITUTE(SUBSTITUTE(_xlpm.Major,"Indstrl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913" spans="1:13" hidden="1" x14ac:dyDescent="0.75">
      <c r="A1913" s="12">
        <v>82478527</v>
      </c>
      <c r="B1913" s="13" t="s">
        <v>93</v>
      </c>
      <c r="C1913" s="13" t="s">
        <v>3808</v>
      </c>
      <c r="D1913" s="13" t="s">
        <v>3809</v>
      </c>
      <c r="E1913" s="13" t="s">
        <v>14</v>
      </c>
      <c r="F1913" s="14"/>
      <c r="G1913" s="14">
        <v>46119.459027777775</v>
      </c>
      <c r="H1913" s="13">
        <v>743468</v>
      </c>
      <c r="I1913" s="13" t="s">
        <v>1167</v>
      </c>
      <c r="J1913" s="13" t="s">
        <v>16</v>
      </c>
      <c r="K1913" s="13">
        <v>0</v>
      </c>
      <c r="L1913" s="15" t="s">
        <v>3849</v>
      </c>
      <c r="M1913" s="9" t="str" cm="1">
        <f t="array" ref="M1913">_xlfn.LET(_xlpm.Major,I1913,_xlpm.CleanMajor,TRIM(SUBSTITUTE(SUBSTITUTE(SUBSTITUTE(SUBSTITUTE(SUBSTITUTE(SUBSTITUTE(_xlpm.Major,"Indstrl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914" spans="1:13" hidden="1" x14ac:dyDescent="0.75">
      <c r="A1914" s="8">
        <v>82478643</v>
      </c>
      <c r="B1914" s="9" t="s">
        <v>3810</v>
      </c>
      <c r="C1914" s="9" t="s">
        <v>3811</v>
      </c>
      <c r="D1914" s="9" t="s">
        <v>3812</v>
      </c>
      <c r="E1914" s="9" t="s">
        <v>14</v>
      </c>
      <c r="F1914" s="10"/>
      <c r="G1914" s="10">
        <v>46119.460416666669</v>
      </c>
      <c r="H1914" s="9">
        <v>740361</v>
      </c>
      <c r="I1914" s="9" t="s">
        <v>1167</v>
      </c>
      <c r="J1914" s="9" t="s">
        <v>32</v>
      </c>
      <c r="K1914" s="9">
        <v>0</v>
      </c>
      <c r="L1914" s="11" t="s">
        <v>3849</v>
      </c>
      <c r="M1914" s="9" t="str" cm="1">
        <f t="array" ref="M1914">_xlfn.LET(_xlpm.Major,I1914,_xlpm.CleanMajor,TRIM(SUBSTITUTE(SUBSTITUTE(SUBSTITUTE(SUBSTITUTE(SUBSTITUTE(SUBSTITUTE(_xlpm.Major,"Indstrl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915" spans="1:13" hidden="1" x14ac:dyDescent="0.75">
      <c r="A1915" s="12">
        <v>82478731</v>
      </c>
      <c r="B1915" s="13" t="s">
        <v>2520</v>
      </c>
      <c r="C1915" s="13" t="s">
        <v>2521</v>
      </c>
      <c r="D1915" s="13" t="s">
        <v>2522</v>
      </c>
      <c r="E1915" s="13" t="s">
        <v>14</v>
      </c>
      <c r="F1915" s="14"/>
      <c r="G1915" s="14">
        <v>46119.461805555555</v>
      </c>
      <c r="H1915" s="13">
        <v>729879</v>
      </c>
      <c r="I1915" s="13" t="s">
        <v>1167</v>
      </c>
      <c r="J1915" s="13" t="s">
        <v>32</v>
      </c>
      <c r="K1915" s="13">
        <v>0</v>
      </c>
      <c r="L1915" s="15" t="s">
        <v>3849</v>
      </c>
      <c r="M1915" s="9" t="str" cm="1">
        <f t="array" ref="M1915">_xlfn.LET(_xlpm.Major,I1915,_xlpm.CleanMajor,TRIM(SUBSTITUTE(SUBSTITUTE(SUBSTITUTE(SUBSTITUTE(SUBSTITUTE(SUBSTITUTE(_xlpm.Major,"Indstrl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916" spans="1:13" hidden="1" x14ac:dyDescent="0.75">
      <c r="A1916" s="8">
        <v>82478748</v>
      </c>
      <c r="B1916" s="9" t="s">
        <v>3813</v>
      </c>
      <c r="C1916" s="9" t="s">
        <v>3814</v>
      </c>
      <c r="D1916" s="9" t="s">
        <v>3815</v>
      </c>
      <c r="E1916" s="9" t="s">
        <v>14</v>
      </c>
      <c r="F1916" s="10"/>
      <c r="G1916" s="10">
        <v>46119.461805555555</v>
      </c>
      <c r="H1916" s="9">
        <v>763986</v>
      </c>
      <c r="I1916" s="9" t="s">
        <v>1167</v>
      </c>
      <c r="J1916" s="9" t="s">
        <v>32</v>
      </c>
      <c r="K1916" s="9">
        <v>0</v>
      </c>
      <c r="L1916" s="11" t="s">
        <v>3849</v>
      </c>
      <c r="M1916" s="9" t="str" cm="1">
        <f t="array" ref="M1916">_xlfn.LET(_xlpm.Major,I1916,_xlpm.CleanMajor,TRIM(SUBSTITUTE(SUBSTITUTE(SUBSTITUTE(SUBSTITUTE(SUBSTITUTE(SUBSTITUTE(_xlpm.Major,"Indstrl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917" spans="1:13" hidden="1" x14ac:dyDescent="0.75">
      <c r="A1917" s="12">
        <v>82478964</v>
      </c>
      <c r="B1917" s="13" t="s">
        <v>1048</v>
      </c>
      <c r="C1917" s="13" t="s">
        <v>1088</v>
      </c>
      <c r="D1917" s="13" t="s">
        <v>3816</v>
      </c>
      <c r="E1917" s="13" t="s">
        <v>14</v>
      </c>
      <c r="F1917" s="14"/>
      <c r="G1917" s="14">
        <v>46119.463194444441</v>
      </c>
      <c r="H1917" s="13">
        <v>723025</v>
      </c>
      <c r="I1917" s="13" t="s">
        <v>1167</v>
      </c>
      <c r="J1917" s="13" t="s">
        <v>16</v>
      </c>
      <c r="K1917" s="13">
        <v>0</v>
      </c>
      <c r="L1917" s="15" t="s">
        <v>3849</v>
      </c>
      <c r="M1917" s="9" t="str" cm="1">
        <f t="array" ref="M1917">_xlfn.LET(_xlpm.Major,I1917,_xlpm.CleanMajor,TRIM(SUBSTITUTE(SUBSTITUTE(SUBSTITUTE(SUBSTITUTE(SUBSTITUTE(SUBSTITUTE(_xlpm.Major,"Indstrl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918" spans="1:13" hidden="1" x14ac:dyDescent="0.75">
      <c r="A1918" s="8">
        <v>82478981</v>
      </c>
      <c r="B1918" s="9" t="s">
        <v>1847</v>
      </c>
      <c r="C1918" s="9" t="s">
        <v>1836</v>
      </c>
      <c r="D1918" s="9" t="s">
        <v>3817</v>
      </c>
      <c r="E1918" s="9" t="s">
        <v>14</v>
      </c>
      <c r="F1918" s="10"/>
      <c r="G1918" s="10">
        <v>46119.463888888888</v>
      </c>
      <c r="H1918" s="9">
        <v>757246</v>
      </c>
      <c r="I1918" s="9" t="s">
        <v>703</v>
      </c>
      <c r="J1918" s="9" t="s">
        <v>32</v>
      </c>
      <c r="K1918" s="9">
        <v>0</v>
      </c>
      <c r="L1918" s="11" t="s">
        <v>3849</v>
      </c>
      <c r="M1918" s="9" t="str" cm="1">
        <f t="array" ref="M1918">_xlfn.LET(_xlpm.Major,I1918,_xlpm.CleanMajor,TRIM(SUBSTITUTE(SUBSTITUTE(SUBSTITUTE(SUBSTITUTE(SUBSTITUTE(SUBSTITUTE(_xlpm.Major,"Indstrl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919" spans="1:13" hidden="1" x14ac:dyDescent="0.75">
      <c r="A1919" s="12">
        <v>82479071</v>
      </c>
      <c r="B1919" s="13" t="s">
        <v>1503</v>
      </c>
      <c r="C1919" s="13" t="s">
        <v>3818</v>
      </c>
      <c r="D1919" s="13" t="s">
        <v>3819</v>
      </c>
      <c r="E1919" s="13" t="s">
        <v>14</v>
      </c>
      <c r="F1919" s="14"/>
      <c r="G1919" s="14">
        <v>46119.465277777781</v>
      </c>
      <c r="H1919" s="13">
        <v>758936</v>
      </c>
      <c r="I1919" s="13" t="s">
        <v>1167</v>
      </c>
      <c r="J1919" s="13" t="s">
        <v>32</v>
      </c>
      <c r="K1919" s="13">
        <v>0</v>
      </c>
      <c r="L1919" s="15" t="s">
        <v>3849</v>
      </c>
      <c r="M1919" s="9" t="str" cm="1">
        <f t="array" ref="M1919">_xlfn.LET(_xlpm.Major,I1919,_xlpm.CleanMajor,TRIM(SUBSTITUTE(SUBSTITUTE(SUBSTITUTE(SUBSTITUTE(SUBSTITUTE(SUBSTITUTE(_xlpm.Major,"Indstrl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920" spans="1:13" hidden="1" x14ac:dyDescent="0.75">
      <c r="A1920" s="8">
        <v>82479077</v>
      </c>
      <c r="B1920" s="9" t="s">
        <v>3483</v>
      </c>
      <c r="C1920" s="9" t="s">
        <v>776</v>
      </c>
      <c r="D1920" s="9" t="s">
        <v>3484</v>
      </c>
      <c r="E1920" s="9" t="s">
        <v>14</v>
      </c>
      <c r="F1920" s="10"/>
      <c r="G1920" s="10">
        <v>46119.465277777781</v>
      </c>
      <c r="H1920" s="9">
        <v>794585</v>
      </c>
      <c r="I1920" s="9" t="s">
        <v>2963</v>
      </c>
      <c r="J1920" s="9" t="s">
        <v>40</v>
      </c>
      <c r="K1920" s="9">
        <v>0</v>
      </c>
      <c r="L1920" s="11" t="s">
        <v>3849</v>
      </c>
      <c r="M1920" s="9" t="str" cm="1">
        <f t="array" ref="M1920">_xlfn.LET(_xlpm.Major,I1920,_xlpm.CleanMajor,TRIM(SUBSTITUTE(SUBSTITUTE(SUBSTITUTE(SUBSTITUTE(SUBSTITUTE(SUBSTITUTE(_xlpm.Major,"Indstrl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921" spans="1:13" hidden="1" x14ac:dyDescent="0.75">
      <c r="A1921" s="12">
        <v>82479129</v>
      </c>
      <c r="B1921" s="13" t="s">
        <v>855</v>
      </c>
      <c r="C1921" s="13" t="s">
        <v>2597</v>
      </c>
      <c r="D1921" s="13" t="s">
        <v>3820</v>
      </c>
      <c r="E1921" s="13" t="s">
        <v>14</v>
      </c>
      <c r="F1921" s="14"/>
      <c r="G1921" s="14">
        <v>46119.466666666667</v>
      </c>
      <c r="H1921" s="13">
        <v>761172</v>
      </c>
      <c r="I1921" s="13" t="s">
        <v>1814</v>
      </c>
      <c r="J1921" s="13" t="s">
        <v>32</v>
      </c>
      <c r="K1921" s="13">
        <v>0</v>
      </c>
      <c r="L1921" s="15" t="s">
        <v>3849</v>
      </c>
      <c r="M1921" s="9" t="str" cm="1">
        <f t="array" ref="M1921">_xlfn.LET(_xlpm.Major,I1921,_xlpm.CleanMajor,TRIM(SUBSTITUTE(SUBSTITUTE(SUBSTITUTE(SUBSTITUTE(SUBSTITUTE(SUBSTITUTE(_xlpm.Major,"Indstrl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922" spans="1:13" hidden="1" x14ac:dyDescent="0.75">
      <c r="A1922" s="8">
        <v>82479177</v>
      </c>
      <c r="B1922" s="9" t="s">
        <v>2360</v>
      </c>
      <c r="C1922" s="9" t="s">
        <v>3821</v>
      </c>
      <c r="D1922" s="9" t="s">
        <v>3822</v>
      </c>
      <c r="E1922" s="9" t="s">
        <v>14</v>
      </c>
      <c r="F1922" s="10"/>
      <c r="G1922" s="10">
        <v>46119.468055555553</v>
      </c>
      <c r="H1922" s="9">
        <v>702658</v>
      </c>
      <c r="I1922" s="9" t="s">
        <v>1167</v>
      </c>
      <c r="J1922" s="9" t="s">
        <v>16</v>
      </c>
      <c r="K1922" s="9">
        <v>0</v>
      </c>
      <c r="L1922" s="11" t="s">
        <v>3849</v>
      </c>
      <c r="M1922" s="9" t="str" cm="1">
        <f t="array" ref="M1922">_xlfn.LET(_xlpm.Major,I1922,_xlpm.CleanMajor,TRIM(SUBSTITUTE(SUBSTITUTE(SUBSTITUTE(SUBSTITUTE(SUBSTITUTE(SUBSTITUTE(_xlpm.Major,"Indstrl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923" spans="1:13" hidden="1" x14ac:dyDescent="0.75">
      <c r="A1923" s="12">
        <v>82479257</v>
      </c>
      <c r="B1923" s="13" t="s">
        <v>148</v>
      </c>
      <c r="C1923" s="13" t="s">
        <v>3823</v>
      </c>
      <c r="D1923" s="13" t="s">
        <v>2456</v>
      </c>
      <c r="E1923" s="13" t="s">
        <v>14</v>
      </c>
      <c r="F1923" s="14"/>
      <c r="G1923" s="14">
        <v>46119.469444444447</v>
      </c>
      <c r="H1923" s="13">
        <v>724489</v>
      </c>
      <c r="I1923" s="13" t="s">
        <v>1167</v>
      </c>
      <c r="J1923" s="13" t="s">
        <v>32</v>
      </c>
      <c r="K1923" s="13">
        <v>0</v>
      </c>
      <c r="L1923" s="15" t="s">
        <v>3849</v>
      </c>
      <c r="M1923" s="9" t="str" cm="1">
        <f t="array" ref="M1923">_xlfn.LET(_xlpm.Major,I1923,_xlpm.CleanMajor,TRIM(SUBSTITUTE(SUBSTITUTE(SUBSTITUTE(SUBSTITUTE(SUBSTITUTE(SUBSTITUTE(_xlpm.Major,"Indstrl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924" spans="1:13" hidden="1" x14ac:dyDescent="0.75">
      <c r="A1924" s="8">
        <v>82480680</v>
      </c>
      <c r="B1924" s="9" t="s">
        <v>3824</v>
      </c>
      <c r="C1924" s="9" t="s">
        <v>3825</v>
      </c>
      <c r="D1924" s="9" t="s">
        <v>3826</v>
      </c>
      <c r="E1924" s="9" t="s">
        <v>14</v>
      </c>
      <c r="F1924" s="10"/>
      <c r="G1924" s="10">
        <v>46119.48333333333</v>
      </c>
      <c r="H1924" s="9">
        <v>470365</v>
      </c>
      <c r="I1924" s="9" t="s">
        <v>15</v>
      </c>
      <c r="J1924" s="9" t="s">
        <v>16</v>
      </c>
      <c r="K1924" s="9">
        <v>0</v>
      </c>
      <c r="L1924" s="11" t="s">
        <v>3849</v>
      </c>
      <c r="M1924" s="9" t="str" cm="1">
        <f t="array" ref="M1924">_xlfn.LET(_xlpm.Major,I1924,_xlpm.CleanMajor,TRIM(SUBSTITUTE(SUBSTITUTE(SUBSTITUTE(SUBSTITUTE(SUBSTITUTE(SUBSTITUTE(_xlpm.Major,"Indstrl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925" spans="1:13" hidden="1" x14ac:dyDescent="0.75">
      <c r="A1925" s="12">
        <v>82480968</v>
      </c>
      <c r="B1925" s="13" t="s">
        <v>2384</v>
      </c>
      <c r="C1925" s="13" t="s">
        <v>2385</v>
      </c>
      <c r="D1925" s="13" t="s">
        <v>2386</v>
      </c>
      <c r="E1925" s="13" t="s">
        <v>14</v>
      </c>
      <c r="F1925" s="14"/>
      <c r="G1925" s="14">
        <v>46119.498611111114</v>
      </c>
      <c r="H1925" s="13">
        <v>770750</v>
      </c>
      <c r="I1925" s="13" t="s">
        <v>1167</v>
      </c>
      <c r="J1925" s="13" t="s">
        <v>32</v>
      </c>
      <c r="K1925" s="13">
        <v>0</v>
      </c>
      <c r="L1925" s="15" t="s">
        <v>3849</v>
      </c>
      <c r="M1925" s="9" t="str" cm="1">
        <f t="array" ref="M1925">_xlfn.LET(_xlpm.Major,I1925,_xlpm.CleanMajor,TRIM(SUBSTITUTE(SUBSTITUTE(SUBSTITUTE(SUBSTITUTE(SUBSTITUTE(SUBSTITUTE(_xlpm.Major,"Indstrl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926" spans="1:13" hidden="1" x14ac:dyDescent="0.75">
      <c r="A1926" s="8">
        <v>82480984</v>
      </c>
      <c r="B1926" s="9" t="s">
        <v>21</v>
      </c>
      <c r="C1926" s="9" t="s">
        <v>3827</v>
      </c>
      <c r="D1926" s="9" t="s">
        <v>3828</v>
      </c>
      <c r="E1926" s="9" t="s">
        <v>14</v>
      </c>
      <c r="F1926" s="10"/>
      <c r="G1926" s="10">
        <v>46119.498611111114</v>
      </c>
      <c r="H1926" s="9">
        <v>777675</v>
      </c>
      <c r="I1926" s="9" t="s">
        <v>1422</v>
      </c>
      <c r="J1926" s="9" t="s">
        <v>20</v>
      </c>
      <c r="K1926" s="9">
        <v>0</v>
      </c>
      <c r="L1926" s="11" t="s">
        <v>3849</v>
      </c>
      <c r="M1926" s="9" t="str" cm="1">
        <f t="array" ref="M1926">_xlfn.LET(_xlpm.Major,I1926,_xlpm.CleanMajor,TRIM(SUBSTITUTE(SUBSTITUTE(SUBSTITUTE(SUBSTITUTE(SUBSTITUTE(SUBSTITUTE(_xlpm.Major,"Indstrl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927" spans="1:13" hidden="1" x14ac:dyDescent="0.75">
      <c r="A1927" s="12">
        <v>82481202</v>
      </c>
      <c r="B1927" s="13" t="s">
        <v>342</v>
      </c>
      <c r="C1927" s="13" t="s">
        <v>3829</v>
      </c>
      <c r="D1927" s="13" t="s">
        <v>3830</v>
      </c>
      <c r="E1927" s="13" t="s">
        <v>14</v>
      </c>
      <c r="F1927" s="14"/>
      <c r="G1927" s="14">
        <v>46119.509027777778</v>
      </c>
      <c r="H1927" s="13">
        <v>795953</v>
      </c>
      <c r="I1927" s="13" t="s">
        <v>429</v>
      </c>
      <c r="J1927" s="13" t="s">
        <v>20</v>
      </c>
      <c r="K1927" s="13">
        <v>0</v>
      </c>
      <c r="L1927" s="15" t="s">
        <v>3849</v>
      </c>
      <c r="M1927" s="9" t="str" cm="1">
        <f t="array" ref="M1927">_xlfn.LET(_xlpm.Major,I1927,_xlpm.CleanMajor,TRIM(SUBSTITUTE(SUBSTITUTE(SUBSTITUTE(SUBSTITUTE(SUBSTITUTE(SUBSTITUTE(_xlpm.Major,"Indstrl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928" spans="1:13" hidden="1" x14ac:dyDescent="0.75">
      <c r="A1928" s="8">
        <v>82481227</v>
      </c>
      <c r="B1928" s="9" t="s">
        <v>2449</v>
      </c>
      <c r="C1928" s="9" t="s">
        <v>2450</v>
      </c>
      <c r="D1928" s="9" t="s">
        <v>2451</v>
      </c>
      <c r="E1928" s="9" t="s">
        <v>14</v>
      </c>
      <c r="F1928" s="10"/>
      <c r="G1928" s="10">
        <v>46119.509722222225</v>
      </c>
      <c r="H1928" s="9">
        <v>761124</v>
      </c>
      <c r="I1928" s="9" t="s">
        <v>1167</v>
      </c>
      <c r="J1928" s="9" t="s">
        <v>32</v>
      </c>
      <c r="K1928" s="9">
        <v>0</v>
      </c>
      <c r="L1928" s="11" t="s">
        <v>3849</v>
      </c>
      <c r="M1928" s="9" t="str" cm="1">
        <f t="array" ref="M1928">_xlfn.LET(_xlpm.Major,I1928,_xlpm.CleanMajor,TRIM(SUBSTITUTE(SUBSTITUTE(SUBSTITUTE(SUBSTITUTE(SUBSTITUTE(SUBSTITUTE(_xlpm.Major,"Indstrl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929" spans="1:13" hidden="1" x14ac:dyDescent="0.75">
      <c r="A1929" s="12">
        <v>82481235</v>
      </c>
      <c r="B1929" s="13" t="s">
        <v>67</v>
      </c>
      <c r="C1929" s="13" t="s">
        <v>789</v>
      </c>
      <c r="D1929" s="13" t="s">
        <v>3831</v>
      </c>
      <c r="E1929" s="13" t="s">
        <v>14</v>
      </c>
      <c r="F1929" s="14"/>
      <c r="G1929" s="14">
        <v>46119.509722222225</v>
      </c>
      <c r="H1929" s="13">
        <v>736541</v>
      </c>
      <c r="I1929" s="13" t="s">
        <v>1167</v>
      </c>
      <c r="J1929" s="13" t="s">
        <v>32</v>
      </c>
      <c r="K1929" s="13">
        <v>0</v>
      </c>
      <c r="L1929" s="15" t="s">
        <v>3849</v>
      </c>
      <c r="M1929" s="9" t="str" cm="1">
        <f t="array" ref="M1929">_xlfn.LET(_xlpm.Major,I1929,_xlpm.CleanMajor,TRIM(SUBSTITUTE(SUBSTITUTE(SUBSTITUTE(SUBSTITUTE(SUBSTITUTE(SUBSTITUTE(_xlpm.Major,"Indstrl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930" spans="1:13" hidden="1" x14ac:dyDescent="0.75">
      <c r="A1930" s="8">
        <v>82481261</v>
      </c>
      <c r="B1930" s="9" t="s">
        <v>973</v>
      </c>
      <c r="C1930" s="9" t="s">
        <v>346</v>
      </c>
      <c r="D1930" s="9" t="s">
        <v>3832</v>
      </c>
      <c r="E1930" s="9" t="s">
        <v>14</v>
      </c>
      <c r="F1930" s="10"/>
      <c r="G1930" s="10">
        <v>46119.510416666664</v>
      </c>
      <c r="H1930" s="9">
        <v>723917</v>
      </c>
      <c r="I1930" s="9" t="s">
        <v>2963</v>
      </c>
      <c r="J1930" s="9" t="s">
        <v>40</v>
      </c>
      <c r="K1930" s="9">
        <v>0</v>
      </c>
      <c r="L1930" s="11" t="s">
        <v>3849</v>
      </c>
      <c r="M1930" s="9" t="str" cm="1">
        <f t="array" ref="M1930">_xlfn.LET(_xlpm.Major,I1930,_xlpm.CleanMajor,TRIM(SUBSTITUTE(SUBSTITUTE(SUBSTITUTE(SUBSTITUTE(SUBSTITUTE(SUBSTITUTE(_xlpm.Major,"Indstrl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931" spans="1:13" hidden="1" x14ac:dyDescent="0.75">
      <c r="A1931" s="12">
        <v>82481280</v>
      </c>
      <c r="B1931" s="13" t="s">
        <v>2437</v>
      </c>
      <c r="C1931" s="13" t="s">
        <v>2438</v>
      </c>
      <c r="D1931" s="13" t="s">
        <v>2439</v>
      </c>
      <c r="E1931" s="13" t="s">
        <v>14</v>
      </c>
      <c r="F1931" s="14"/>
      <c r="G1931" s="14">
        <v>46119.510416666664</v>
      </c>
      <c r="H1931" s="13">
        <v>770823</v>
      </c>
      <c r="I1931" s="13" t="s">
        <v>1167</v>
      </c>
      <c r="J1931" s="13" t="s">
        <v>32</v>
      </c>
      <c r="K1931" s="13">
        <v>0</v>
      </c>
      <c r="L1931" s="15" t="s">
        <v>3849</v>
      </c>
      <c r="M1931" s="9" t="str" cm="1">
        <f t="array" ref="M1931">_xlfn.LET(_xlpm.Major,I1931,_xlpm.CleanMajor,TRIM(SUBSTITUTE(SUBSTITUTE(SUBSTITUTE(SUBSTITUTE(SUBSTITUTE(SUBSTITUTE(_xlpm.Major,"Indstrl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932" spans="1:13" hidden="1" x14ac:dyDescent="0.75">
      <c r="A1932" s="8">
        <v>82481286</v>
      </c>
      <c r="B1932" s="9" t="s">
        <v>175</v>
      </c>
      <c r="C1932" s="9" t="s">
        <v>970</v>
      </c>
      <c r="D1932" s="9" t="s">
        <v>3833</v>
      </c>
      <c r="E1932" s="9" t="s">
        <v>14</v>
      </c>
      <c r="F1932" s="10"/>
      <c r="G1932" s="10">
        <v>46119.510416666664</v>
      </c>
      <c r="H1932" s="9">
        <v>789280</v>
      </c>
      <c r="I1932" s="9" t="s">
        <v>1167</v>
      </c>
      <c r="J1932" s="9" t="s">
        <v>32</v>
      </c>
      <c r="K1932" s="9">
        <v>0</v>
      </c>
      <c r="L1932" s="11" t="s">
        <v>3849</v>
      </c>
      <c r="M1932" s="9" t="str" cm="1">
        <f t="array" ref="M1932">_xlfn.LET(_xlpm.Major,I1932,_xlpm.CleanMajor,TRIM(SUBSTITUTE(SUBSTITUTE(SUBSTITUTE(SUBSTITUTE(SUBSTITUTE(SUBSTITUTE(_xlpm.Major,"Indstrl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Nursing</v>
      </c>
    </row>
    <row r="1933" spans="1:13" hidden="1" x14ac:dyDescent="0.75">
      <c r="A1933" s="12">
        <v>82481301</v>
      </c>
      <c r="B1933" s="13" t="s">
        <v>769</v>
      </c>
      <c r="C1933" s="13" t="s">
        <v>3834</v>
      </c>
      <c r="D1933" s="13" t="s">
        <v>3835</v>
      </c>
      <c r="E1933" s="13" t="s">
        <v>14</v>
      </c>
      <c r="F1933" s="14"/>
      <c r="G1933" s="14">
        <v>46119.511111111111</v>
      </c>
      <c r="H1933" s="13">
        <v>769005</v>
      </c>
      <c r="I1933" s="13" t="s">
        <v>429</v>
      </c>
      <c r="J1933" s="13" t="s">
        <v>32</v>
      </c>
      <c r="K1933" s="13">
        <v>0</v>
      </c>
      <c r="L1933" s="15" t="s">
        <v>3849</v>
      </c>
      <c r="M1933" s="9" t="str" cm="1">
        <f t="array" ref="M1933">_xlfn.LET(_xlpm.Major,I1933,_xlpm.CleanMajor,TRIM(SUBSTITUTE(SUBSTITUTE(SUBSTITUTE(SUBSTITUTE(SUBSTITUTE(SUBSTITUTE(_xlpm.Major,"Indstrl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934" spans="1:13" hidden="1" x14ac:dyDescent="0.75">
      <c r="A1934" s="8">
        <v>82481310</v>
      </c>
      <c r="B1934" s="9" t="s">
        <v>1878</v>
      </c>
      <c r="C1934" s="9" t="s">
        <v>3836</v>
      </c>
      <c r="D1934" s="9" t="s">
        <v>3837</v>
      </c>
      <c r="E1934" s="9" t="s">
        <v>14</v>
      </c>
      <c r="F1934" s="10"/>
      <c r="G1934" s="10">
        <v>46119.511111111111</v>
      </c>
      <c r="H1934" s="9">
        <v>805681</v>
      </c>
      <c r="I1934" s="9" t="s">
        <v>1786</v>
      </c>
      <c r="J1934" s="9" t="s">
        <v>126</v>
      </c>
      <c r="K1934" s="9">
        <v>0</v>
      </c>
      <c r="L1934" s="11" t="s">
        <v>3849</v>
      </c>
      <c r="M1934" s="9" t="str" cm="1">
        <f t="array" ref="M1934">_xlfn.LET(_xlpm.Major,I1934,_xlpm.CleanMajor,TRIM(SUBSTITUTE(SUBSTITUTE(SUBSTITUTE(SUBSTITUTE(SUBSTITUTE(SUBSTITUTE(_xlpm.Major,"Indstrl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935" spans="1:13" hidden="1" x14ac:dyDescent="0.75">
      <c r="A1935" s="12">
        <v>82481352</v>
      </c>
      <c r="B1935" s="13" t="s">
        <v>1586</v>
      </c>
      <c r="C1935" s="13" t="s">
        <v>3838</v>
      </c>
      <c r="D1935" s="13" t="s">
        <v>3839</v>
      </c>
      <c r="E1935" s="13" t="s">
        <v>14</v>
      </c>
      <c r="F1935" s="14"/>
      <c r="G1935" s="14">
        <v>46119.512499999997</v>
      </c>
      <c r="H1935" s="13">
        <v>778508</v>
      </c>
      <c r="I1935" s="13" t="s">
        <v>703</v>
      </c>
      <c r="J1935" s="13" t="s">
        <v>20</v>
      </c>
      <c r="K1935" s="13">
        <v>0</v>
      </c>
      <c r="L1935" s="15" t="s">
        <v>3849</v>
      </c>
      <c r="M1935" s="9" t="str" cm="1">
        <f t="array" ref="M1935">_xlfn.LET(_xlpm.Major,I1935,_xlpm.CleanMajor,TRIM(SUBSTITUTE(SUBSTITUTE(SUBSTITUTE(SUBSTITUTE(SUBSTITUTE(SUBSTITUTE(_xlpm.Major,"Indstrl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936" spans="1:13" hidden="1" x14ac:dyDescent="0.75">
      <c r="A1936" s="8">
        <v>82481360</v>
      </c>
      <c r="B1936" s="9" t="s">
        <v>3385</v>
      </c>
      <c r="C1936" s="9" t="s">
        <v>3840</v>
      </c>
      <c r="D1936" s="9" t="s">
        <v>3841</v>
      </c>
      <c r="E1936" s="9" t="s">
        <v>14</v>
      </c>
      <c r="F1936" s="10"/>
      <c r="G1936" s="10">
        <v>46119.512499999997</v>
      </c>
      <c r="H1936" s="9">
        <v>765171</v>
      </c>
      <c r="I1936" s="9" t="s">
        <v>2004</v>
      </c>
      <c r="J1936" s="9" t="s">
        <v>40</v>
      </c>
      <c r="K1936" s="9">
        <v>0</v>
      </c>
      <c r="L1936" s="11" t="s">
        <v>3849</v>
      </c>
      <c r="M1936" s="9" t="str" cm="1">
        <f t="array" ref="M1936">_xlfn.LET(_xlpm.Major,I1936,_xlpm.CleanMajor,TRIM(SUBSTITUTE(SUBSTITUTE(SUBSTITUTE(SUBSTITUTE(SUBSTITUTE(SUBSTITUTE(_xlpm.Major,"Indstrl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937" spans="1:13" hidden="1" x14ac:dyDescent="0.75">
      <c r="A1937" s="12">
        <v>82481382</v>
      </c>
      <c r="B1937" s="13" t="s">
        <v>3842</v>
      </c>
      <c r="C1937" s="13" t="s">
        <v>3617</v>
      </c>
      <c r="D1937" s="13" t="s">
        <v>3843</v>
      </c>
      <c r="E1937" s="13" t="s">
        <v>14</v>
      </c>
      <c r="F1937" s="14"/>
      <c r="G1937" s="14">
        <v>46119.513194444444</v>
      </c>
      <c r="H1937" s="13">
        <v>807308</v>
      </c>
      <c r="I1937" s="13" t="s">
        <v>429</v>
      </c>
      <c r="J1937" s="13" t="s">
        <v>40</v>
      </c>
      <c r="K1937" s="13">
        <v>0</v>
      </c>
      <c r="L1937" s="15" t="s">
        <v>3849</v>
      </c>
      <c r="M1937" s="9" t="str" cm="1">
        <f t="array" ref="M1937">_xlfn.LET(_xlpm.Major,I1937,_xlpm.CleanMajor,TRIM(SUBSTITUTE(SUBSTITUTE(SUBSTITUTE(SUBSTITUTE(SUBSTITUTE(SUBSTITUTE(_xlpm.Major,"Indstrl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938" spans="1:13" hidden="1" x14ac:dyDescent="0.75">
      <c r="A1938" s="8">
        <v>82481387</v>
      </c>
      <c r="B1938" s="9" t="s">
        <v>1895</v>
      </c>
      <c r="C1938" s="9" t="s">
        <v>1896</v>
      </c>
      <c r="D1938" s="9" t="s">
        <v>1897</v>
      </c>
      <c r="E1938" s="9" t="s">
        <v>14</v>
      </c>
      <c r="F1938" s="10"/>
      <c r="G1938" s="10">
        <v>46119.513194444444</v>
      </c>
      <c r="H1938" s="9">
        <v>797843</v>
      </c>
      <c r="I1938" s="9" t="s">
        <v>652</v>
      </c>
      <c r="J1938" s="9" t="s">
        <v>40</v>
      </c>
      <c r="K1938" s="9">
        <v>0</v>
      </c>
      <c r="L1938" s="11" t="s">
        <v>3849</v>
      </c>
      <c r="M1938" s="9" t="str" cm="1">
        <f t="array" ref="M1938">_xlfn.LET(_xlpm.Major,I1938,_xlpm.CleanMajor,TRIM(SUBSTITUTE(SUBSTITUTE(SUBSTITUTE(SUBSTITUTE(SUBSTITUTE(SUBSTITUTE(_xlpm.Major,"Indstrl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939" spans="1:13" hidden="1" x14ac:dyDescent="0.75">
      <c r="A1939" s="12">
        <v>82481403</v>
      </c>
      <c r="B1939" s="13" t="s">
        <v>679</v>
      </c>
      <c r="C1939" s="13" t="s">
        <v>3844</v>
      </c>
      <c r="D1939" s="13" t="s">
        <v>3845</v>
      </c>
      <c r="E1939" s="13" t="s">
        <v>14</v>
      </c>
      <c r="F1939" s="14"/>
      <c r="G1939" s="14">
        <v>46119.513888888891</v>
      </c>
      <c r="H1939" s="13">
        <v>803631</v>
      </c>
      <c r="I1939" s="13" t="s">
        <v>1814</v>
      </c>
      <c r="J1939" s="13" t="s">
        <v>126</v>
      </c>
      <c r="K1939" s="13">
        <v>0</v>
      </c>
      <c r="L1939" s="15" t="s">
        <v>3849</v>
      </c>
      <c r="M1939" s="9" t="str" cm="1">
        <f t="array" ref="M1939">_xlfn.LET(_xlpm.Major,I1939,_xlpm.CleanMajor,TRIM(SUBSTITUTE(SUBSTITUTE(SUBSTITUTE(SUBSTITUTE(SUBSTITUTE(SUBSTITUTE(_xlpm.Major,"Indstrl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940" spans="1:13" hidden="1" x14ac:dyDescent="0.75">
      <c r="A1940" s="8">
        <v>82481418</v>
      </c>
      <c r="B1940" s="9" t="s">
        <v>849</v>
      </c>
      <c r="C1940" s="9" t="s">
        <v>343</v>
      </c>
      <c r="D1940" s="9" t="s">
        <v>850</v>
      </c>
      <c r="E1940" s="9" t="s">
        <v>14</v>
      </c>
      <c r="F1940" s="10"/>
      <c r="G1940" s="10">
        <v>46119.513888888891</v>
      </c>
      <c r="H1940" s="9">
        <v>791559</v>
      </c>
      <c r="I1940" s="9" t="s">
        <v>828</v>
      </c>
      <c r="J1940" s="9" t="s">
        <v>32</v>
      </c>
      <c r="K1940" s="9">
        <v>0</v>
      </c>
      <c r="L1940" s="11" t="s">
        <v>3849</v>
      </c>
      <c r="M1940" s="9" t="str" cm="1">
        <f t="array" ref="M1940">_xlfn.LET(_xlpm.Major,I1940,_xlpm.CleanMajor,TRIM(SUBSTITUTE(SUBSTITUTE(SUBSTITUTE(SUBSTITUTE(SUBSTITUTE(SUBSTITUTE(_xlpm.Major,"Indstrl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941" spans="1:13" hidden="1" x14ac:dyDescent="0.75">
      <c r="A1941" s="12">
        <v>82482210</v>
      </c>
      <c r="B1941" s="13" t="s">
        <v>161</v>
      </c>
      <c r="C1941" s="13" t="s">
        <v>889</v>
      </c>
      <c r="D1941" s="13" t="s">
        <v>890</v>
      </c>
      <c r="E1941" s="13" t="s">
        <v>14</v>
      </c>
      <c r="F1941" s="14"/>
      <c r="G1941" s="14">
        <v>46119.531944444447</v>
      </c>
      <c r="H1941" s="13">
        <v>771844</v>
      </c>
      <c r="I1941" s="13" t="s">
        <v>566</v>
      </c>
      <c r="J1941" s="13" t="s">
        <v>32</v>
      </c>
      <c r="K1941" s="13">
        <v>0</v>
      </c>
      <c r="L1941" s="15" t="s">
        <v>3849</v>
      </c>
      <c r="M1941" s="9" t="str" cm="1">
        <f t="array" ref="M1941">_xlfn.LET(_xlpm.Major,I1941,_xlpm.CleanMajor,TRIM(SUBSTITUTE(SUBSTITUTE(SUBSTITUTE(SUBSTITUTE(SUBSTITUTE(SUBSTITUTE(_xlpm.Major,"Indstrl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942" spans="1:13" hidden="1" x14ac:dyDescent="0.75">
      <c r="A1942" s="8">
        <v>82482280</v>
      </c>
      <c r="B1942" s="9" t="s">
        <v>3846</v>
      </c>
      <c r="C1942" s="9" t="s">
        <v>3847</v>
      </c>
      <c r="D1942" s="9" t="s">
        <v>3848</v>
      </c>
      <c r="E1942" s="9" t="s">
        <v>14</v>
      </c>
      <c r="F1942" s="10"/>
      <c r="G1942" s="10">
        <v>46119.53402777778</v>
      </c>
      <c r="H1942" s="9">
        <v>729349</v>
      </c>
      <c r="I1942" s="9" t="s">
        <v>1814</v>
      </c>
      <c r="J1942" s="9" t="s">
        <v>16</v>
      </c>
      <c r="K1942" s="9">
        <v>0</v>
      </c>
      <c r="L1942" s="1" t="s">
        <v>3849</v>
      </c>
      <c r="M1942" s="9" t="str" cm="1">
        <f t="array" ref="M1942">_xlfn.LET(_xlpm.Major,I1942,_xlpm.CleanMajor,TRIM(SUBSTITUTE(SUBSTITUTE(SUBSTITUTE(SUBSTITUTE(SUBSTITUTE(SUBSTITUTE(_xlpm.Major,"Indstrl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943" spans="1:13" ht="15.5" hidden="1" thickTop="1" x14ac:dyDescent="0.75">
      <c r="A1943" s="28">
        <v>81549705</v>
      </c>
      <c r="B1943" s="29" t="s">
        <v>151</v>
      </c>
      <c r="C1943" s="29" t="s">
        <v>152</v>
      </c>
      <c r="D1943" s="29" t="s">
        <v>153</v>
      </c>
      <c r="E1943" s="29" t="s">
        <v>14</v>
      </c>
      <c r="F1943" s="30">
        <v>46070.700694444444</v>
      </c>
      <c r="G1943" s="30">
        <v>46127.553472222222</v>
      </c>
      <c r="H1943" s="29">
        <v>796963</v>
      </c>
      <c r="I1943" s="29" t="s">
        <v>73</v>
      </c>
      <c r="J1943" s="29" t="s">
        <v>16</v>
      </c>
      <c r="K1943" s="29">
        <v>0</v>
      </c>
      <c r="L1943" s="29" t="s">
        <v>3940</v>
      </c>
      <c r="M1943" s="9" t="str" cm="1">
        <f t="array" ref="M1943">_xlfn.LET(_xlpm.Major,I1943,_xlpm.CleanMajor,TRIM(SUBSTITUTE(SUBSTITUTE(SUBSTITUTE(SUBSTITUTE(SUBSTITUTE(SUBSTITUTE(_xlpm.Major,"Indstrl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944" spans="1:13" hidden="1" x14ac:dyDescent="0.75">
      <c r="A1944" s="31">
        <v>81629307</v>
      </c>
      <c r="B1944" s="27" t="s">
        <v>1781</v>
      </c>
      <c r="C1944" s="27" t="s">
        <v>1782</v>
      </c>
      <c r="D1944" s="27" t="s">
        <v>1783</v>
      </c>
      <c r="E1944" s="27" t="s">
        <v>14</v>
      </c>
      <c r="F1944" s="32">
        <v>46072.574999999997</v>
      </c>
      <c r="G1944" s="32">
        <v>46127.545138888891</v>
      </c>
      <c r="H1944" s="27">
        <v>725845</v>
      </c>
      <c r="I1944" s="27" t="s">
        <v>652</v>
      </c>
      <c r="J1944" s="27" t="s">
        <v>16</v>
      </c>
      <c r="K1944" s="27">
        <v>0</v>
      </c>
      <c r="L1944" s="27" t="s">
        <v>3940</v>
      </c>
      <c r="M1944" s="9" t="str" cm="1">
        <f t="array" ref="M1944">_xlfn.LET(_xlpm.Major,I1944,_xlpm.CleanMajor,TRIM(SUBSTITUTE(SUBSTITUTE(SUBSTITUTE(SUBSTITUTE(SUBSTITUTE(SUBSTITUTE(_xlpm.Major,"Indstrl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945" spans="1:13" hidden="1" x14ac:dyDescent="0.75">
      <c r="A1945" s="33">
        <v>81740138</v>
      </c>
      <c r="B1945" s="34" t="s">
        <v>2594</v>
      </c>
      <c r="C1945" s="34" t="s">
        <v>2595</v>
      </c>
      <c r="D1945" s="34" t="s">
        <v>2596</v>
      </c>
      <c r="E1945" s="34" t="s">
        <v>14</v>
      </c>
      <c r="F1945" s="35">
        <v>46077.570833333331</v>
      </c>
      <c r="G1945" s="35">
        <v>46127.574999999997</v>
      </c>
      <c r="H1945" s="34">
        <v>780291</v>
      </c>
      <c r="I1945" s="34" t="s">
        <v>448</v>
      </c>
      <c r="J1945" s="34" t="s">
        <v>32</v>
      </c>
      <c r="K1945" s="34">
        <v>0</v>
      </c>
      <c r="L1945" s="34" t="s">
        <v>3940</v>
      </c>
      <c r="M1945" s="9" t="str" cm="1">
        <f t="array" ref="M1945">_xlfn.LET(_xlpm.Major,I1945,_xlpm.CleanMajor,TRIM(SUBSTITUTE(SUBSTITUTE(SUBSTITUTE(SUBSTITUTE(SUBSTITUTE(SUBSTITUTE(_xlpm.Major,"Indstrl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946" spans="1:13" hidden="1" x14ac:dyDescent="0.75">
      <c r="A1946" s="31">
        <v>81970751</v>
      </c>
      <c r="B1946" s="27" t="s">
        <v>253</v>
      </c>
      <c r="C1946" s="27" t="s">
        <v>254</v>
      </c>
      <c r="D1946" s="27" t="s">
        <v>255</v>
      </c>
      <c r="E1946" s="27" t="s">
        <v>14</v>
      </c>
      <c r="F1946" s="32">
        <v>46085.779166666667</v>
      </c>
      <c r="G1946" s="32">
        <v>46127.54791666667</v>
      </c>
      <c r="H1946" s="27">
        <v>790865</v>
      </c>
      <c r="I1946" s="27" t="s">
        <v>15</v>
      </c>
      <c r="J1946" s="27" t="s">
        <v>20</v>
      </c>
      <c r="K1946" s="27">
        <v>0</v>
      </c>
      <c r="L1946" s="27" t="s">
        <v>3940</v>
      </c>
      <c r="M1946" s="9" t="str" cm="1">
        <f t="array" ref="M1946">_xlfn.LET(_xlpm.Major,I1946,_xlpm.CleanMajor,TRIM(SUBSTITUTE(SUBSTITUTE(SUBSTITUTE(SUBSTITUTE(SUBSTITUTE(SUBSTITUTE(_xlpm.Major,"Indstrl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947" spans="1:13" hidden="1" x14ac:dyDescent="0.75">
      <c r="A1947" s="33">
        <v>82157123</v>
      </c>
      <c r="B1947" s="34" t="s">
        <v>484</v>
      </c>
      <c r="C1947" s="34" t="s">
        <v>485</v>
      </c>
      <c r="D1947" s="34" t="s">
        <v>486</v>
      </c>
      <c r="E1947" s="34" t="s">
        <v>14</v>
      </c>
      <c r="F1947" s="35">
        <v>46098.759722222225</v>
      </c>
      <c r="G1947" s="35">
        <v>46127.550694444442</v>
      </c>
      <c r="H1947" s="34">
        <v>761886</v>
      </c>
      <c r="I1947" s="34" t="s">
        <v>15</v>
      </c>
      <c r="J1947" s="34" t="s">
        <v>32</v>
      </c>
      <c r="K1947" s="34">
        <v>0</v>
      </c>
      <c r="L1947" s="34" t="s">
        <v>3940</v>
      </c>
      <c r="M1947" s="9" t="str" cm="1">
        <f t="array" ref="M1947">_xlfn.LET(_xlpm.Major,I1947,_xlpm.CleanMajor,TRIM(SUBSTITUTE(SUBSTITUTE(SUBSTITUTE(SUBSTITUTE(SUBSTITUTE(SUBSTITUTE(_xlpm.Major,"Indstrl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948" spans="1:13" hidden="1" x14ac:dyDescent="0.75">
      <c r="A1948" s="31">
        <v>82244808</v>
      </c>
      <c r="B1948" s="27" t="s">
        <v>1838</v>
      </c>
      <c r="C1948" s="27" t="s">
        <v>1839</v>
      </c>
      <c r="D1948" s="27" t="s">
        <v>1840</v>
      </c>
      <c r="E1948" s="27" t="s">
        <v>14</v>
      </c>
      <c r="F1948" s="32">
        <v>46104.693055555559</v>
      </c>
      <c r="G1948" s="32">
        <v>46127.59375</v>
      </c>
      <c r="H1948" s="27">
        <v>801768</v>
      </c>
      <c r="I1948" s="27" t="s">
        <v>1755</v>
      </c>
      <c r="J1948" s="27" t="s">
        <v>40</v>
      </c>
      <c r="K1948" s="27">
        <v>0</v>
      </c>
      <c r="L1948" s="27" t="s">
        <v>3940</v>
      </c>
      <c r="M1948" s="9" t="str" cm="1">
        <f t="array" ref="M1948">_xlfn.LET(_xlpm.Major,I1948,_xlpm.CleanMajor,TRIM(SUBSTITUTE(SUBSTITUTE(SUBSTITUTE(SUBSTITUTE(SUBSTITUTE(SUBSTITUTE(_xlpm.Major,"Indstrl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949" spans="1:13" hidden="1" x14ac:dyDescent="0.75">
      <c r="A1949" s="33">
        <v>82274935</v>
      </c>
      <c r="B1949" s="34" t="s">
        <v>1507</v>
      </c>
      <c r="C1949" s="34" t="s">
        <v>362</v>
      </c>
      <c r="D1949" s="34" t="s">
        <v>1508</v>
      </c>
      <c r="E1949" s="34" t="s">
        <v>14</v>
      </c>
      <c r="F1949" s="35">
        <v>46105.813194444447</v>
      </c>
      <c r="G1949" s="35">
        <v>46127.597222222219</v>
      </c>
      <c r="H1949" s="34">
        <v>779407</v>
      </c>
      <c r="I1949" s="34" t="s">
        <v>163</v>
      </c>
      <c r="J1949" s="34" t="s">
        <v>32</v>
      </c>
      <c r="K1949" s="34">
        <v>0</v>
      </c>
      <c r="L1949" s="34" t="s">
        <v>3940</v>
      </c>
      <c r="M1949" s="9" t="str" cm="1">
        <f t="array" ref="M1949">_xlfn.LET(_xlpm.Major,I1949,_xlpm.CleanMajor,TRIM(SUBSTITUTE(SUBSTITUTE(SUBSTITUTE(SUBSTITUTE(SUBSTITUTE(SUBSTITUTE(_xlpm.Major,"Indstrl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950" spans="1:13" hidden="1" x14ac:dyDescent="0.75">
      <c r="A1950" s="31">
        <v>82327025</v>
      </c>
      <c r="B1950" s="27" t="s">
        <v>2661</v>
      </c>
      <c r="C1950" s="27" t="s">
        <v>605</v>
      </c>
      <c r="D1950" s="27" t="s">
        <v>2662</v>
      </c>
      <c r="E1950" s="27" t="s">
        <v>14</v>
      </c>
      <c r="F1950" s="32">
        <v>46107.824305555558</v>
      </c>
      <c r="G1950" s="32">
        <v>46127.585416666669</v>
      </c>
      <c r="H1950" s="27">
        <v>814869</v>
      </c>
      <c r="I1950" s="27" t="s">
        <v>15</v>
      </c>
      <c r="J1950" s="27" t="s">
        <v>40</v>
      </c>
      <c r="K1950" s="27">
        <v>0</v>
      </c>
      <c r="L1950" s="27" t="s">
        <v>3940</v>
      </c>
      <c r="M1950" s="9" t="str" cm="1">
        <f t="array" ref="M1950">_xlfn.LET(_xlpm.Major,I1950,_xlpm.CleanMajor,TRIM(SUBSTITUTE(SUBSTITUTE(SUBSTITUTE(SUBSTITUTE(SUBSTITUTE(SUBSTITUTE(_xlpm.Major,"Indstrl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951" spans="1:13" hidden="1" x14ac:dyDescent="0.75">
      <c r="A1951" s="33">
        <v>82343543</v>
      </c>
      <c r="B1951" s="34" t="s">
        <v>3850</v>
      </c>
      <c r="C1951" s="34" t="s">
        <v>3851</v>
      </c>
      <c r="D1951" s="34" t="s">
        <v>3852</v>
      </c>
      <c r="E1951" s="34" t="s">
        <v>14</v>
      </c>
      <c r="F1951" s="35">
        <v>46109.600694444445</v>
      </c>
      <c r="G1951" s="35">
        <v>46127.554166666669</v>
      </c>
      <c r="H1951" s="34">
        <v>786834</v>
      </c>
      <c r="I1951" s="34" t="s">
        <v>1422</v>
      </c>
      <c r="J1951" s="34" t="s">
        <v>50</v>
      </c>
      <c r="K1951" s="34">
        <v>0</v>
      </c>
      <c r="L1951" s="34" t="s">
        <v>3940</v>
      </c>
      <c r="M1951" s="9" t="str" cm="1">
        <f t="array" ref="M1951">_xlfn.LET(_xlpm.Major,I1951,_xlpm.CleanMajor,TRIM(SUBSTITUTE(SUBSTITUTE(SUBSTITUTE(SUBSTITUTE(SUBSTITUTE(SUBSTITUTE(_xlpm.Major,"Indstrl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Health Science</v>
      </c>
    </row>
    <row r="1952" spans="1:13" hidden="1" x14ac:dyDescent="0.75">
      <c r="A1952" s="31">
        <v>82365670</v>
      </c>
      <c r="B1952" s="27" t="s">
        <v>234</v>
      </c>
      <c r="C1952" s="27" t="s">
        <v>3357</v>
      </c>
      <c r="D1952" s="27" t="s">
        <v>3358</v>
      </c>
      <c r="E1952" s="27" t="s">
        <v>14</v>
      </c>
      <c r="F1952" s="32">
        <v>46111.713194444441</v>
      </c>
      <c r="G1952" s="32">
        <v>46127.539583333331</v>
      </c>
      <c r="H1952" s="27">
        <v>812116</v>
      </c>
      <c r="I1952" s="27" t="s">
        <v>2024</v>
      </c>
      <c r="J1952" s="27" t="s">
        <v>40</v>
      </c>
      <c r="K1952" s="27">
        <v>0</v>
      </c>
      <c r="L1952" s="27" t="s">
        <v>3940</v>
      </c>
      <c r="M1952" s="9" t="str" cm="1">
        <f t="array" ref="M1952">_xlfn.LET(_xlpm.Major,I1952,_xlpm.CleanMajor,TRIM(SUBSTITUTE(SUBSTITUTE(SUBSTITUTE(SUBSTITUTE(SUBSTITUTE(SUBSTITUTE(_xlpm.Major,"Indstrl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1953" spans="1:13" hidden="1" x14ac:dyDescent="0.75">
      <c r="A1953" s="33">
        <v>82368114</v>
      </c>
      <c r="B1953" s="34" t="s">
        <v>3853</v>
      </c>
      <c r="C1953" s="34" t="s">
        <v>3854</v>
      </c>
      <c r="D1953" s="34" t="s">
        <v>3855</v>
      </c>
      <c r="E1953" s="34" t="s">
        <v>14</v>
      </c>
      <c r="F1953" s="35">
        <v>46111.875</v>
      </c>
      <c r="G1953" s="35">
        <v>46127.594444444447</v>
      </c>
      <c r="H1953" s="34">
        <v>791599</v>
      </c>
      <c r="I1953" s="34" t="s">
        <v>3856</v>
      </c>
      <c r="J1953" s="34" t="s">
        <v>50</v>
      </c>
      <c r="K1953" s="34">
        <v>0</v>
      </c>
      <c r="L1953" s="34" t="s">
        <v>3940</v>
      </c>
      <c r="M1953" s="9" t="str" cm="1">
        <f t="array" ref="M1953">_xlfn.LET(_xlpm.Major,I1953,_xlpm.CleanMajor,TRIM(SUBSTITUTE(SUBSTITUTE(SUBSTITUTE(SUBSTITUTE(SUBSTITUTE(SUBSTITUTE(_xlpm.Major,"Indstrl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954" spans="1:13" hidden="1" x14ac:dyDescent="0.75">
      <c r="A1954" s="31">
        <v>82373710</v>
      </c>
      <c r="B1954" s="27" t="s">
        <v>668</v>
      </c>
      <c r="C1954" s="27" t="s">
        <v>3857</v>
      </c>
      <c r="D1954" s="27" t="s">
        <v>3858</v>
      </c>
      <c r="E1954" s="27" t="s">
        <v>14</v>
      </c>
      <c r="F1954" s="32">
        <v>46112.375</v>
      </c>
      <c r="G1954" s="32">
        <v>46127.54583333333</v>
      </c>
      <c r="H1954" s="27">
        <v>773692</v>
      </c>
      <c r="I1954" s="27" t="s">
        <v>15</v>
      </c>
      <c r="J1954" s="27" t="s">
        <v>32</v>
      </c>
      <c r="K1954" s="27">
        <v>0</v>
      </c>
      <c r="L1954" s="27" t="s">
        <v>3940</v>
      </c>
      <c r="M1954" s="9" t="str" cm="1">
        <f t="array" ref="M1954">_xlfn.LET(_xlpm.Major,I1954,_xlpm.CleanMajor,TRIM(SUBSTITUTE(SUBSTITUTE(SUBSTITUTE(SUBSTITUTE(SUBSTITUTE(SUBSTITUTE(_xlpm.Major,"Indstrl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955" spans="1:13" hidden="1" x14ac:dyDescent="0.75">
      <c r="A1955" s="33">
        <v>82377340</v>
      </c>
      <c r="B1955" s="34" t="s">
        <v>3859</v>
      </c>
      <c r="C1955" s="34" t="s">
        <v>2763</v>
      </c>
      <c r="D1955" s="34" t="s">
        <v>3860</v>
      </c>
      <c r="E1955" s="34" t="s">
        <v>14</v>
      </c>
      <c r="F1955" s="35">
        <v>46112.445138888892</v>
      </c>
      <c r="G1955" s="35">
        <v>46127.543055555558</v>
      </c>
      <c r="H1955" s="34">
        <v>746652</v>
      </c>
      <c r="I1955" s="34" t="s">
        <v>652</v>
      </c>
      <c r="J1955" s="34" t="s">
        <v>40</v>
      </c>
      <c r="K1955" s="34">
        <v>0</v>
      </c>
      <c r="L1955" s="34" t="s">
        <v>3940</v>
      </c>
      <c r="M1955" s="9" t="str" cm="1">
        <f t="array" ref="M1955">_xlfn.LET(_xlpm.Major,I1955,_xlpm.CleanMajor,TRIM(SUBSTITUTE(SUBSTITUTE(SUBSTITUTE(SUBSTITUTE(SUBSTITUTE(SUBSTITUTE(_xlpm.Major,"Indstrl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956" spans="1:13" hidden="1" x14ac:dyDescent="0.75">
      <c r="A1956" s="31">
        <v>82378332</v>
      </c>
      <c r="B1956" s="27" t="s">
        <v>3321</v>
      </c>
      <c r="C1956" s="27" t="s">
        <v>3322</v>
      </c>
      <c r="D1956" s="27" t="s">
        <v>3323</v>
      </c>
      <c r="E1956" s="27" t="s">
        <v>14</v>
      </c>
      <c r="F1956" s="32">
        <v>46112.464583333334</v>
      </c>
      <c r="G1956" s="32">
        <v>46127.571527777778</v>
      </c>
      <c r="H1956" s="27">
        <v>782957</v>
      </c>
      <c r="I1956" s="27" t="s">
        <v>3208</v>
      </c>
      <c r="J1956" s="27" t="s">
        <v>40</v>
      </c>
      <c r="K1956" s="27">
        <v>0</v>
      </c>
      <c r="L1956" s="27" t="s">
        <v>3940</v>
      </c>
      <c r="M1956" s="9" t="str" cm="1">
        <f t="array" ref="M1956">_xlfn.LET(_xlpm.Major,I1956,_xlpm.CleanMajor,TRIM(SUBSTITUTE(SUBSTITUTE(SUBSTITUTE(SUBSTITUTE(SUBSTITUTE(SUBSTITUTE(_xlpm.Major,"Indstrl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957" spans="1:13" hidden="1" x14ac:dyDescent="0.75">
      <c r="A1957" s="33">
        <v>82382838</v>
      </c>
      <c r="B1957" s="34" t="s">
        <v>1094</v>
      </c>
      <c r="C1957" s="34" t="s">
        <v>1724</v>
      </c>
      <c r="D1957" s="34" t="s">
        <v>3861</v>
      </c>
      <c r="E1957" s="34" t="s">
        <v>14</v>
      </c>
      <c r="F1957" s="35">
        <v>46112.552777777775</v>
      </c>
      <c r="G1957" s="35">
        <v>46127.540277777778</v>
      </c>
      <c r="H1957" s="34">
        <v>750254</v>
      </c>
      <c r="I1957" s="34" t="s">
        <v>2378</v>
      </c>
      <c r="J1957" s="34" t="s">
        <v>40</v>
      </c>
      <c r="K1957" s="34">
        <v>0</v>
      </c>
      <c r="L1957" s="34" t="s">
        <v>3940</v>
      </c>
      <c r="M1957" s="9" t="str" cm="1">
        <f t="array" ref="M1957">_xlfn.LET(_xlpm.Major,I1957,_xlpm.CleanMajor,TRIM(SUBSTITUTE(SUBSTITUTE(SUBSTITUTE(SUBSTITUTE(SUBSTITUTE(SUBSTITUTE(_xlpm.Major,"Indstrl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958" spans="1:13" hidden="1" x14ac:dyDescent="0.75">
      <c r="A1958" s="31">
        <v>82388408</v>
      </c>
      <c r="B1958" s="27" t="s">
        <v>107</v>
      </c>
      <c r="C1958" s="27" t="s">
        <v>3862</v>
      </c>
      <c r="D1958" s="27" t="s">
        <v>3863</v>
      </c>
      <c r="E1958" s="27" t="s">
        <v>14</v>
      </c>
      <c r="F1958" s="32">
        <v>46112.762499999997</v>
      </c>
      <c r="G1958" s="32">
        <v>46127.550694444442</v>
      </c>
      <c r="H1958" s="27">
        <v>784430</v>
      </c>
      <c r="I1958" s="27" t="s">
        <v>3864</v>
      </c>
      <c r="J1958" s="27" t="s">
        <v>20</v>
      </c>
      <c r="K1958" s="27">
        <v>0</v>
      </c>
      <c r="L1958" s="27" t="s">
        <v>3940</v>
      </c>
      <c r="M1958" s="9" t="str" cm="1">
        <f t="array" ref="M1958">_xlfn.LET(_xlpm.Major,I1958,_xlpm.CleanMajor,TRIM(SUBSTITUTE(SUBSTITUTE(SUBSTITUTE(SUBSTITUTE(SUBSTITUTE(SUBSTITUTE(_xlpm.Major,"Indstrl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959" spans="1:13" hidden="1" x14ac:dyDescent="0.75">
      <c r="A1959" s="33">
        <v>82390259</v>
      </c>
      <c r="B1959" s="34" t="s">
        <v>3865</v>
      </c>
      <c r="C1959" s="34" t="s">
        <v>3767</v>
      </c>
      <c r="D1959" s="34" t="s">
        <v>3866</v>
      </c>
      <c r="E1959" s="34" t="s">
        <v>14</v>
      </c>
      <c r="F1959" s="35">
        <v>46112.954861111109</v>
      </c>
      <c r="G1959" s="35">
        <v>46127.586111111108</v>
      </c>
      <c r="H1959" s="34">
        <v>797370</v>
      </c>
      <c r="I1959" s="34" t="s">
        <v>549</v>
      </c>
      <c r="J1959" s="34" t="s">
        <v>32</v>
      </c>
      <c r="K1959" s="34">
        <v>0</v>
      </c>
      <c r="L1959" s="34" t="s">
        <v>3940</v>
      </c>
      <c r="M1959" s="9" t="str" cm="1">
        <f t="array" ref="M1959">_xlfn.LET(_xlpm.Major,I1959,_xlpm.CleanMajor,TRIM(SUBSTITUTE(SUBSTITUTE(SUBSTITUTE(SUBSTITUTE(SUBSTITUTE(SUBSTITUTE(_xlpm.Major,"Indstrl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960" spans="1:13" hidden="1" x14ac:dyDescent="0.75">
      <c r="A1960" s="31">
        <v>82395141</v>
      </c>
      <c r="B1960" s="27" t="s">
        <v>1808</v>
      </c>
      <c r="C1960" s="27" t="s">
        <v>1809</v>
      </c>
      <c r="D1960" s="27" t="s">
        <v>1810</v>
      </c>
      <c r="E1960" s="27" t="s">
        <v>14</v>
      </c>
      <c r="F1960" s="32">
        <v>46113.351388888892</v>
      </c>
      <c r="G1960" s="32">
        <v>46127.5625</v>
      </c>
      <c r="H1960" s="27">
        <v>773295</v>
      </c>
      <c r="I1960" s="27" t="s">
        <v>809</v>
      </c>
      <c r="J1960" s="27" t="s">
        <v>20</v>
      </c>
      <c r="K1960" s="27">
        <v>0</v>
      </c>
      <c r="L1960" s="27" t="s">
        <v>3940</v>
      </c>
      <c r="M1960" s="9" t="str" cm="1">
        <f t="array" ref="M1960">_xlfn.LET(_xlpm.Major,I1960,_xlpm.CleanMajor,TRIM(SUBSTITUTE(SUBSTITUTE(SUBSTITUTE(SUBSTITUTE(SUBSTITUTE(SUBSTITUTE(_xlpm.Major,"Indstrl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961" spans="1:13" hidden="1" x14ac:dyDescent="0.75">
      <c r="A1961" s="33">
        <v>82395364</v>
      </c>
      <c r="B1961" s="34" t="s">
        <v>3867</v>
      </c>
      <c r="C1961" s="34" t="s">
        <v>3868</v>
      </c>
      <c r="D1961" s="34" t="s">
        <v>3869</v>
      </c>
      <c r="E1961" s="34" t="s">
        <v>14</v>
      </c>
      <c r="F1961" s="35">
        <v>46113.355555555558</v>
      </c>
      <c r="G1961" s="35">
        <v>46127.560416666667</v>
      </c>
      <c r="H1961" s="34">
        <v>788185</v>
      </c>
      <c r="I1961" s="34" t="s">
        <v>631</v>
      </c>
      <c r="J1961" s="34" t="s">
        <v>32</v>
      </c>
      <c r="K1961" s="34">
        <v>0</v>
      </c>
      <c r="L1961" s="34" t="s">
        <v>3940</v>
      </c>
      <c r="M1961" s="9" t="str" cm="1">
        <f t="array" ref="M1961">_xlfn.LET(_xlpm.Major,I1961,_xlpm.CleanMajor,TRIM(SUBSTITUTE(SUBSTITUTE(SUBSTITUTE(SUBSTITUTE(SUBSTITUTE(SUBSTITUTE(_xlpm.Major,"Indstrl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962" spans="1:13" hidden="1" x14ac:dyDescent="0.75">
      <c r="A1962" s="31">
        <v>82399211</v>
      </c>
      <c r="B1962" s="27" t="s">
        <v>3870</v>
      </c>
      <c r="C1962" s="27" t="s">
        <v>3871</v>
      </c>
      <c r="D1962" s="27" t="s">
        <v>3872</v>
      </c>
      <c r="E1962" s="27" t="s">
        <v>14</v>
      </c>
      <c r="F1962" s="32">
        <v>46113.421527777777</v>
      </c>
      <c r="G1962" s="32">
        <v>46127.57708333333</v>
      </c>
      <c r="H1962" s="27">
        <v>764365</v>
      </c>
      <c r="I1962" s="27" t="s">
        <v>1506</v>
      </c>
      <c r="J1962" s="27" t="s">
        <v>32</v>
      </c>
      <c r="K1962" s="27">
        <v>0</v>
      </c>
      <c r="L1962" s="27" t="s">
        <v>3940</v>
      </c>
      <c r="M1962" s="9" t="str" cm="1">
        <f t="array" ref="M1962">_xlfn.LET(_xlpm.Major,I1962,_xlpm.CleanMajor,TRIM(SUBSTITUTE(SUBSTITUTE(SUBSTITUTE(SUBSTITUTE(SUBSTITUTE(SUBSTITUTE(_xlpm.Major,"Indstrl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963" spans="1:13" hidden="1" x14ac:dyDescent="0.75">
      <c r="A1963" s="33">
        <v>82405024</v>
      </c>
      <c r="B1963" s="34" t="s">
        <v>531</v>
      </c>
      <c r="C1963" s="34" t="s">
        <v>532</v>
      </c>
      <c r="D1963" s="34" t="s">
        <v>533</v>
      </c>
      <c r="E1963" s="34" t="s">
        <v>14</v>
      </c>
      <c r="F1963" s="35">
        <v>46113.495833333334</v>
      </c>
      <c r="G1963" s="35">
        <v>46127.556250000001</v>
      </c>
      <c r="H1963" s="34">
        <v>761449</v>
      </c>
      <c r="I1963" s="34" t="s">
        <v>534</v>
      </c>
      <c r="J1963" s="34" t="s">
        <v>32</v>
      </c>
      <c r="K1963" s="34">
        <v>0</v>
      </c>
      <c r="L1963" s="34" t="s">
        <v>3940</v>
      </c>
      <c r="M1963" s="9" t="str" cm="1">
        <f t="array" ref="M1963">_xlfn.LET(_xlpm.Major,I1963,_xlpm.CleanMajor,TRIM(SUBSTITUTE(SUBSTITUTE(SUBSTITUTE(SUBSTITUTE(SUBSTITUTE(SUBSTITUTE(_xlpm.Major,"Indstrl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964" spans="1:13" hidden="1" x14ac:dyDescent="0.75">
      <c r="A1964" s="31">
        <v>82415612</v>
      </c>
      <c r="B1964" s="27" t="s">
        <v>554</v>
      </c>
      <c r="C1964" s="27" t="s">
        <v>882</v>
      </c>
      <c r="D1964" s="27" t="s">
        <v>883</v>
      </c>
      <c r="E1964" s="27" t="s">
        <v>14</v>
      </c>
      <c r="F1964" s="32">
        <v>46113.879861111112</v>
      </c>
      <c r="G1964" s="32">
        <v>46127.543055555558</v>
      </c>
      <c r="H1964" s="27">
        <v>775664</v>
      </c>
      <c r="I1964" s="27" t="s">
        <v>206</v>
      </c>
      <c r="J1964" s="27" t="s">
        <v>20</v>
      </c>
      <c r="K1964" s="27">
        <v>0</v>
      </c>
      <c r="L1964" s="27" t="s">
        <v>3940</v>
      </c>
      <c r="M1964" s="9" t="str" cm="1">
        <f t="array" ref="M1964">_xlfn.LET(_xlpm.Major,I1964,_xlpm.CleanMajor,TRIM(SUBSTITUTE(SUBSTITUTE(SUBSTITUTE(SUBSTITUTE(SUBSTITUTE(SUBSTITUTE(_xlpm.Major,"Indstrl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965" spans="1:13" hidden="1" x14ac:dyDescent="0.75">
      <c r="A1965" s="33">
        <v>82442371</v>
      </c>
      <c r="B1965" s="34" t="s">
        <v>376</v>
      </c>
      <c r="C1965" s="34" t="s">
        <v>3873</v>
      </c>
      <c r="D1965" s="34" t="s">
        <v>3874</v>
      </c>
      <c r="E1965" s="34" t="s">
        <v>14</v>
      </c>
      <c r="F1965" s="35">
        <v>46115.882638888892</v>
      </c>
      <c r="G1965" s="35">
        <v>46127.55972222222</v>
      </c>
      <c r="H1965" s="34">
        <v>795336</v>
      </c>
      <c r="I1965" s="34" t="s">
        <v>652</v>
      </c>
      <c r="J1965" s="34" t="s">
        <v>40</v>
      </c>
      <c r="K1965" s="34">
        <v>0</v>
      </c>
      <c r="L1965" s="34" t="s">
        <v>3940</v>
      </c>
      <c r="M1965" s="9" t="str" cm="1">
        <f t="array" ref="M1965">_xlfn.LET(_xlpm.Major,I1965,_xlpm.CleanMajor,TRIM(SUBSTITUTE(SUBSTITUTE(SUBSTITUTE(SUBSTITUTE(SUBSTITUTE(SUBSTITUTE(_xlpm.Major,"Indstrl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966" spans="1:13" hidden="1" x14ac:dyDescent="0.75">
      <c r="A1966" s="31">
        <v>82473338</v>
      </c>
      <c r="B1966" s="27" t="s">
        <v>1229</v>
      </c>
      <c r="C1966" s="27" t="s">
        <v>1230</v>
      </c>
      <c r="D1966" s="27" t="s">
        <v>1231</v>
      </c>
      <c r="E1966" s="27" t="s">
        <v>14</v>
      </c>
      <c r="F1966" s="32">
        <v>46119.37222222222</v>
      </c>
      <c r="G1966" s="32">
        <v>46127.559027777781</v>
      </c>
      <c r="H1966" s="27">
        <v>772589</v>
      </c>
      <c r="I1966" s="27" t="s">
        <v>206</v>
      </c>
      <c r="J1966" s="27" t="s">
        <v>32</v>
      </c>
      <c r="K1966" s="27">
        <v>0</v>
      </c>
      <c r="L1966" s="27" t="s">
        <v>3940</v>
      </c>
      <c r="M1966" s="9" t="str" cm="1">
        <f t="array" ref="M1966">_xlfn.LET(_xlpm.Major,I1966,_xlpm.CleanMajor,TRIM(SUBSTITUTE(SUBSTITUTE(SUBSTITUTE(SUBSTITUTE(SUBSTITUTE(SUBSTITUTE(_xlpm.Major,"Indstrl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967" spans="1:13" hidden="1" x14ac:dyDescent="0.75">
      <c r="A1967" s="33">
        <v>82505651</v>
      </c>
      <c r="B1967" s="34" t="s">
        <v>3105</v>
      </c>
      <c r="C1967" s="34" t="s">
        <v>2370</v>
      </c>
      <c r="D1967" s="34" t="s">
        <v>3875</v>
      </c>
      <c r="E1967" s="34" t="s">
        <v>14</v>
      </c>
      <c r="F1967" s="35">
        <v>46120.51666666667</v>
      </c>
      <c r="G1967" s="35">
        <v>46127.541666666664</v>
      </c>
      <c r="H1967" s="34">
        <v>789992</v>
      </c>
      <c r="I1967" s="34" t="s">
        <v>15</v>
      </c>
      <c r="J1967" s="34" t="s">
        <v>16</v>
      </c>
      <c r="K1967" s="34">
        <v>0</v>
      </c>
      <c r="L1967" s="34" t="s">
        <v>3940</v>
      </c>
      <c r="M1967" s="9" t="str" cm="1">
        <f t="array" ref="M1967">_xlfn.LET(_xlpm.Major,I1967,_xlpm.CleanMajor,TRIM(SUBSTITUTE(SUBSTITUTE(SUBSTITUTE(SUBSTITUTE(SUBSTITUTE(SUBSTITUTE(_xlpm.Major,"Indstrl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968" spans="1:13" hidden="1" x14ac:dyDescent="0.75">
      <c r="A1968" s="31">
        <v>82510395</v>
      </c>
      <c r="B1968" s="27" t="s">
        <v>392</v>
      </c>
      <c r="C1968" s="27" t="s">
        <v>3818</v>
      </c>
      <c r="D1968" s="27" t="s">
        <v>3876</v>
      </c>
      <c r="E1968" s="27" t="s">
        <v>14</v>
      </c>
      <c r="F1968" s="32">
        <v>46120.619444444441</v>
      </c>
      <c r="G1968" s="32">
        <v>46127.545138888891</v>
      </c>
      <c r="H1968" s="27">
        <v>764308</v>
      </c>
      <c r="I1968" s="27" t="s">
        <v>15</v>
      </c>
      <c r="J1968" s="27" t="s">
        <v>32</v>
      </c>
      <c r="K1968" s="27">
        <v>0</v>
      </c>
      <c r="L1968" s="27" t="s">
        <v>3940</v>
      </c>
      <c r="M1968" s="9" t="str" cm="1">
        <f t="array" ref="M1968">_xlfn.LET(_xlpm.Major,I1968,_xlpm.CleanMajor,TRIM(SUBSTITUTE(SUBSTITUTE(SUBSTITUTE(SUBSTITUTE(SUBSTITUTE(SUBSTITUTE(_xlpm.Major,"Indstrl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969" spans="1:13" hidden="1" x14ac:dyDescent="0.75">
      <c r="A1969" s="33">
        <v>82515645</v>
      </c>
      <c r="B1969" s="34" t="s">
        <v>3877</v>
      </c>
      <c r="C1969" s="34" t="s">
        <v>3878</v>
      </c>
      <c r="D1969" s="34" t="s">
        <v>3879</v>
      </c>
      <c r="E1969" s="34" t="s">
        <v>14</v>
      </c>
      <c r="F1969" s="35">
        <v>46120.943749999999</v>
      </c>
      <c r="G1969" s="35">
        <v>46127.540277777778</v>
      </c>
      <c r="H1969" s="34">
        <v>783499</v>
      </c>
      <c r="I1969" s="34" t="s">
        <v>1971</v>
      </c>
      <c r="J1969" s="34" t="s">
        <v>20</v>
      </c>
      <c r="K1969" s="34">
        <v>0</v>
      </c>
      <c r="L1969" s="34" t="s">
        <v>3940</v>
      </c>
      <c r="M1969" s="9" t="str" cm="1">
        <f t="array" ref="M1969">_xlfn.LET(_xlpm.Major,I1969,_xlpm.CleanMajor,TRIM(SUBSTITUTE(SUBSTITUTE(SUBSTITUTE(SUBSTITUTE(SUBSTITUTE(SUBSTITUTE(_xlpm.Major,"Indstrl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1970" spans="1:13" hidden="1" x14ac:dyDescent="0.75">
      <c r="A1970" s="31">
        <v>82536141</v>
      </c>
      <c r="B1970" s="27" t="s">
        <v>3880</v>
      </c>
      <c r="C1970" s="27" t="s">
        <v>3881</v>
      </c>
      <c r="D1970" s="27" t="s">
        <v>3882</v>
      </c>
      <c r="E1970" s="27" t="s">
        <v>14</v>
      </c>
      <c r="F1970" s="32">
        <v>46121.770138888889</v>
      </c>
      <c r="G1970" s="32">
        <v>46127.566666666666</v>
      </c>
      <c r="H1970" s="27">
        <v>795016</v>
      </c>
      <c r="I1970" s="27" t="s">
        <v>553</v>
      </c>
      <c r="J1970" s="27" t="s">
        <v>40</v>
      </c>
      <c r="K1970" s="27">
        <v>0</v>
      </c>
      <c r="L1970" s="27" t="s">
        <v>3940</v>
      </c>
      <c r="M1970" s="9" t="str" cm="1">
        <f t="array" ref="M1970">_xlfn.LET(_xlpm.Major,I1970,_xlpm.CleanMajor,TRIM(SUBSTITUTE(SUBSTITUTE(SUBSTITUTE(SUBSTITUTE(SUBSTITUTE(SUBSTITUTE(_xlpm.Major,"Indstrl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971" spans="1:13" hidden="1" x14ac:dyDescent="0.75">
      <c r="A1971" s="33">
        <v>82549340</v>
      </c>
      <c r="B1971" s="34" t="s">
        <v>1106</v>
      </c>
      <c r="C1971" s="34" t="s">
        <v>1107</v>
      </c>
      <c r="D1971" s="34" t="s">
        <v>1108</v>
      </c>
      <c r="E1971" s="34" t="s">
        <v>14</v>
      </c>
      <c r="F1971" s="35">
        <v>46123.474305555559</v>
      </c>
      <c r="G1971" s="35">
        <v>46127.611111111109</v>
      </c>
      <c r="H1971" s="34">
        <v>802823</v>
      </c>
      <c r="I1971" s="34" t="s">
        <v>206</v>
      </c>
      <c r="J1971" s="34" t="s">
        <v>50</v>
      </c>
      <c r="K1971" s="34">
        <v>0</v>
      </c>
      <c r="L1971" s="34" t="s">
        <v>3940</v>
      </c>
      <c r="M1971" s="9" t="str" cm="1">
        <f t="array" ref="M1971">_xlfn.LET(_xlpm.Major,I1971,_xlpm.CleanMajor,TRIM(SUBSTITUTE(SUBSTITUTE(SUBSTITUTE(SUBSTITUTE(SUBSTITUTE(SUBSTITUTE(_xlpm.Major,"Indstrl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972" spans="1:13" hidden="1" x14ac:dyDescent="0.75">
      <c r="A1972" s="31">
        <v>82552886</v>
      </c>
      <c r="B1972" s="27" t="s">
        <v>1012</v>
      </c>
      <c r="C1972" s="27" t="s">
        <v>1013</v>
      </c>
      <c r="D1972" s="27" t="s">
        <v>1014</v>
      </c>
      <c r="E1972" s="27" t="s">
        <v>14</v>
      </c>
      <c r="F1972" s="32">
        <v>46124.65902777778</v>
      </c>
      <c r="G1972" s="32">
        <v>46127.584722222222</v>
      </c>
      <c r="H1972" s="27">
        <v>775375</v>
      </c>
      <c r="I1972" s="27" t="s">
        <v>206</v>
      </c>
      <c r="J1972" s="27" t="s">
        <v>32</v>
      </c>
      <c r="K1972" s="27">
        <v>0</v>
      </c>
      <c r="L1972" s="27" t="s">
        <v>3940</v>
      </c>
      <c r="M1972" s="9" t="str" cm="1">
        <f t="array" ref="M1972">_xlfn.LET(_xlpm.Major,I1972,_xlpm.CleanMajor,TRIM(SUBSTITUTE(SUBSTITUTE(SUBSTITUTE(SUBSTITUTE(SUBSTITUTE(SUBSTITUTE(_xlpm.Major,"Indstrl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973" spans="1:13" hidden="1" x14ac:dyDescent="0.75">
      <c r="A1973" s="33">
        <v>82567636</v>
      </c>
      <c r="B1973" s="34" t="s">
        <v>717</v>
      </c>
      <c r="C1973" s="34" t="s">
        <v>718</v>
      </c>
      <c r="D1973" s="34" t="s">
        <v>719</v>
      </c>
      <c r="E1973" s="34" t="s">
        <v>14</v>
      </c>
      <c r="F1973" s="35">
        <v>46125.581250000003</v>
      </c>
      <c r="G1973" s="35">
        <v>46127.545138888891</v>
      </c>
      <c r="H1973" s="34">
        <v>785060</v>
      </c>
      <c r="I1973" s="34" t="s">
        <v>54</v>
      </c>
      <c r="J1973" s="34" t="s">
        <v>50</v>
      </c>
      <c r="K1973" s="34">
        <v>0</v>
      </c>
      <c r="L1973" s="34" t="s">
        <v>3940</v>
      </c>
      <c r="M1973" s="9" t="str" cm="1">
        <f t="array" ref="M1973">_xlfn.LET(_xlpm.Major,I1973,_xlpm.CleanMajor,TRIM(SUBSTITUTE(SUBSTITUTE(SUBSTITUTE(SUBSTITUTE(SUBSTITUTE(SUBSTITUTE(_xlpm.Major,"Indstrl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974" spans="1:13" hidden="1" x14ac:dyDescent="0.75">
      <c r="A1974" s="31">
        <v>82569423</v>
      </c>
      <c r="B1974" s="27" t="s">
        <v>1644</v>
      </c>
      <c r="C1974" s="27" t="s">
        <v>1645</v>
      </c>
      <c r="D1974" s="27" t="s">
        <v>1646</v>
      </c>
      <c r="E1974" s="27" t="s">
        <v>14</v>
      </c>
      <c r="F1974" s="32">
        <v>46125.655555555553</v>
      </c>
      <c r="G1974" s="32">
        <v>46127.557638888888</v>
      </c>
      <c r="H1974" s="27">
        <v>789885</v>
      </c>
      <c r="I1974" s="27" t="s">
        <v>534</v>
      </c>
      <c r="J1974" s="27" t="s">
        <v>50</v>
      </c>
      <c r="K1974" s="27">
        <v>0</v>
      </c>
      <c r="L1974" s="27" t="s">
        <v>3940</v>
      </c>
      <c r="M1974" s="9" t="str" cm="1">
        <f t="array" ref="M1974">_xlfn.LET(_xlpm.Major,I1974,_xlpm.CleanMajor,TRIM(SUBSTITUTE(SUBSTITUTE(SUBSTITUTE(SUBSTITUTE(SUBSTITUTE(SUBSTITUTE(_xlpm.Major,"Indstrl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975" spans="1:13" hidden="1" x14ac:dyDescent="0.75">
      <c r="A1975" s="33">
        <v>82579233</v>
      </c>
      <c r="B1975" s="34" t="s">
        <v>3883</v>
      </c>
      <c r="C1975" s="34" t="s">
        <v>3884</v>
      </c>
      <c r="D1975" s="34" t="s">
        <v>3885</v>
      </c>
      <c r="E1975" s="34" t="s">
        <v>14</v>
      </c>
      <c r="F1975" s="35">
        <v>46126.413888888892</v>
      </c>
      <c r="G1975" s="35">
        <v>46127.570833333331</v>
      </c>
      <c r="H1975" s="34">
        <v>392056</v>
      </c>
      <c r="I1975" s="34" t="s">
        <v>73</v>
      </c>
      <c r="J1975" s="34" t="s">
        <v>40</v>
      </c>
      <c r="K1975" s="34">
        <v>0</v>
      </c>
      <c r="L1975" s="34" t="s">
        <v>3940</v>
      </c>
      <c r="M1975" s="9" t="str" cm="1">
        <f t="array" ref="M1975">_xlfn.LET(_xlpm.Major,I1975,_xlpm.CleanMajor,TRIM(SUBSTITUTE(SUBSTITUTE(SUBSTITUTE(SUBSTITUTE(SUBSTITUTE(SUBSTITUTE(_xlpm.Major,"Indstrl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976" spans="1:13" hidden="1" x14ac:dyDescent="0.75">
      <c r="A1976" s="31">
        <v>82579695</v>
      </c>
      <c r="B1976" s="27" t="s">
        <v>67</v>
      </c>
      <c r="C1976" s="27" t="s">
        <v>965</v>
      </c>
      <c r="D1976" s="27" t="s">
        <v>966</v>
      </c>
      <c r="E1976" s="27" t="s">
        <v>14</v>
      </c>
      <c r="F1976" s="32">
        <v>46126.420138888891</v>
      </c>
      <c r="G1976" s="32">
        <v>46127.539583333331</v>
      </c>
      <c r="H1976" s="27">
        <v>778444</v>
      </c>
      <c r="I1976" s="27" t="s">
        <v>566</v>
      </c>
      <c r="J1976" s="27" t="s">
        <v>32</v>
      </c>
      <c r="K1976" s="27">
        <v>0</v>
      </c>
      <c r="L1976" s="27" t="s">
        <v>3940</v>
      </c>
      <c r="M1976" s="9" t="str" cm="1">
        <f t="array" ref="M1976">_xlfn.LET(_xlpm.Major,I1976,_xlpm.CleanMajor,TRIM(SUBSTITUTE(SUBSTITUTE(SUBSTITUTE(SUBSTITUTE(SUBSTITUTE(SUBSTITUTE(_xlpm.Major,"Indstrl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977" spans="1:13" hidden="1" x14ac:dyDescent="0.75">
      <c r="A1977" s="33">
        <v>82579758</v>
      </c>
      <c r="B1977" s="34" t="s">
        <v>3886</v>
      </c>
      <c r="C1977" s="34" t="s">
        <v>3887</v>
      </c>
      <c r="D1977" s="34" t="s">
        <v>3888</v>
      </c>
      <c r="E1977" s="34" t="s">
        <v>14</v>
      </c>
      <c r="F1977" s="35">
        <v>46126.42083333333</v>
      </c>
      <c r="G1977" s="35">
        <v>46127.580555555556</v>
      </c>
      <c r="H1977" s="34">
        <v>795335</v>
      </c>
      <c r="I1977" s="34" t="s">
        <v>652</v>
      </c>
      <c r="J1977" s="34" t="s">
        <v>40</v>
      </c>
      <c r="K1977" s="34">
        <v>0</v>
      </c>
      <c r="L1977" s="34" t="s">
        <v>3940</v>
      </c>
      <c r="M1977" s="9" t="str" cm="1">
        <f t="array" ref="M1977">_xlfn.LET(_xlpm.Major,I1977,_xlpm.CleanMajor,TRIM(SUBSTITUTE(SUBSTITUTE(SUBSTITUTE(SUBSTITUTE(SUBSTITUTE(SUBSTITUTE(_xlpm.Major,"Indstrl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978" spans="1:13" hidden="1" x14ac:dyDescent="0.75">
      <c r="A1978" s="31">
        <v>82582047</v>
      </c>
      <c r="B1978" s="27" t="s">
        <v>3889</v>
      </c>
      <c r="C1978" s="27" t="s">
        <v>1609</v>
      </c>
      <c r="D1978" s="27" t="s">
        <v>3890</v>
      </c>
      <c r="E1978" s="27" t="s">
        <v>14</v>
      </c>
      <c r="F1978" s="32">
        <v>46126.465277777781</v>
      </c>
      <c r="G1978" s="32">
        <v>46127.549305555556</v>
      </c>
      <c r="H1978" s="27">
        <v>777480</v>
      </c>
      <c r="I1978" s="27" t="s">
        <v>3891</v>
      </c>
      <c r="J1978" s="27" t="s">
        <v>32</v>
      </c>
      <c r="K1978" s="27">
        <v>0</v>
      </c>
      <c r="L1978" s="27" t="s">
        <v>3940</v>
      </c>
      <c r="M1978" s="9" t="str" cm="1">
        <f t="array" ref="M1978">_xlfn.LET(_xlpm.Major,I1978,_xlpm.CleanMajor,TRIM(SUBSTITUTE(SUBSTITUTE(SUBSTITUTE(SUBSTITUTE(SUBSTITUTE(SUBSTITUTE(_xlpm.Major,"Indstrl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979" spans="1:13" hidden="1" x14ac:dyDescent="0.75">
      <c r="A1979" s="33">
        <v>82586530</v>
      </c>
      <c r="B1979" s="34" t="s">
        <v>3892</v>
      </c>
      <c r="C1979" s="34" t="s">
        <v>3893</v>
      </c>
      <c r="D1979" s="34" t="s">
        <v>3894</v>
      </c>
      <c r="E1979" s="34" t="s">
        <v>14</v>
      </c>
      <c r="F1979" s="35">
        <v>46126.556250000001</v>
      </c>
      <c r="G1979" s="35">
        <v>46127.542361111111</v>
      </c>
      <c r="H1979" s="34">
        <v>798810</v>
      </c>
      <c r="I1979" s="34" t="s">
        <v>631</v>
      </c>
      <c r="J1979" s="34" t="s">
        <v>126</v>
      </c>
      <c r="K1979" s="34">
        <v>0</v>
      </c>
      <c r="L1979" s="34" t="s">
        <v>3940</v>
      </c>
      <c r="M1979" s="9" t="str" cm="1">
        <f t="array" ref="M1979">_xlfn.LET(_xlpm.Major,I1979,_xlpm.CleanMajor,TRIM(SUBSTITUTE(SUBSTITUTE(SUBSTITUTE(SUBSTITUTE(SUBSTITUTE(SUBSTITUTE(_xlpm.Major,"Indstrl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980" spans="1:13" hidden="1" x14ac:dyDescent="0.75">
      <c r="A1980" s="31">
        <v>82587038</v>
      </c>
      <c r="B1980" s="27" t="s">
        <v>3895</v>
      </c>
      <c r="C1980" s="27" t="s">
        <v>3896</v>
      </c>
      <c r="D1980" s="27" t="s">
        <v>3897</v>
      </c>
      <c r="E1980" s="27" t="s">
        <v>14</v>
      </c>
      <c r="F1980" s="32">
        <v>46126.571527777778</v>
      </c>
      <c r="G1980" s="32">
        <v>46127.572916666664</v>
      </c>
      <c r="H1980" s="27">
        <v>763639</v>
      </c>
      <c r="I1980" s="27" t="s">
        <v>3898</v>
      </c>
      <c r="J1980" s="27" t="s">
        <v>32</v>
      </c>
      <c r="K1980" s="27">
        <v>0</v>
      </c>
      <c r="L1980" s="27" t="s">
        <v>3940</v>
      </c>
      <c r="M1980" s="9" t="str" cm="1">
        <f t="array" ref="M1980">_xlfn.LET(_xlpm.Major,I1980,_xlpm.CleanMajor,TRIM(SUBSTITUTE(SUBSTITUTE(SUBSTITUTE(SUBSTITUTE(SUBSTITUTE(SUBSTITUTE(_xlpm.Major,"Indstrl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981" spans="1:13" hidden="1" x14ac:dyDescent="0.75">
      <c r="A1981" s="33">
        <v>82589556</v>
      </c>
      <c r="B1981" s="34" t="s">
        <v>234</v>
      </c>
      <c r="C1981" s="34" t="s">
        <v>3304</v>
      </c>
      <c r="D1981" s="34" t="s">
        <v>3305</v>
      </c>
      <c r="E1981" s="34" t="s">
        <v>14</v>
      </c>
      <c r="F1981" s="35">
        <v>46126.635416666664</v>
      </c>
      <c r="G1981" s="35">
        <v>46127.538194444445</v>
      </c>
      <c r="H1981" s="34">
        <v>786312</v>
      </c>
      <c r="I1981" s="34" t="s">
        <v>354</v>
      </c>
      <c r="J1981" s="34" t="s">
        <v>32</v>
      </c>
      <c r="K1981" s="34">
        <v>0</v>
      </c>
      <c r="L1981" s="34" t="s">
        <v>3940</v>
      </c>
      <c r="M1981" s="9" t="str" cm="1">
        <f t="array" ref="M1981">_xlfn.LET(_xlpm.Major,I1981,_xlpm.CleanMajor,TRIM(SUBSTITUTE(SUBSTITUTE(SUBSTITUTE(SUBSTITUTE(SUBSTITUTE(SUBSTITUTE(_xlpm.Major,"Indstrl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982" spans="1:13" hidden="1" x14ac:dyDescent="0.75">
      <c r="A1982" s="31">
        <v>82591527</v>
      </c>
      <c r="B1982" s="27" t="s">
        <v>1172</v>
      </c>
      <c r="C1982" s="27" t="s">
        <v>1058</v>
      </c>
      <c r="D1982" s="27" t="s">
        <v>1173</v>
      </c>
      <c r="E1982" s="27" t="s">
        <v>14</v>
      </c>
      <c r="F1982" s="32">
        <v>46126.706250000003</v>
      </c>
      <c r="G1982" s="32">
        <v>46127.542361111111</v>
      </c>
      <c r="H1982" s="27">
        <v>773647</v>
      </c>
      <c r="I1982" s="27" t="s">
        <v>566</v>
      </c>
      <c r="J1982" s="27" t="s">
        <v>32</v>
      </c>
      <c r="K1982" s="27">
        <v>0</v>
      </c>
      <c r="L1982" s="27" t="s">
        <v>3940</v>
      </c>
      <c r="M1982" s="9" t="str" cm="1">
        <f t="array" ref="M1982">_xlfn.LET(_xlpm.Major,I1982,_xlpm.CleanMajor,TRIM(SUBSTITUTE(SUBSTITUTE(SUBSTITUTE(SUBSTITUTE(SUBSTITUTE(SUBSTITUTE(_xlpm.Major,"Indstrl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983" spans="1:13" hidden="1" x14ac:dyDescent="0.75">
      <c r="A1983" s="33">
        <v>82592220</v>
      </c>
      <c r="B1983" s="34" t="s">
        <v>775</v>
      </c>
      <c r="C1983" s="34" t="s">
        <v>776</v>
      </c>
      <c r="D1983" s="34" t="s">
        <v>777</v>
      </c>
      <c r="E1983" s="34" t="s">
        <v>14</v>
      </c>
      <c r="F1983" s="35">
        <v>46126.739583333336</v>
      </c>
      <c r="G1983" s="35">
        <v>46127.597222222219</v>
      </c>
      <c r="H1983" s="34">
        <v>774117</v>
      </c>
      <c r="I1983" s="34" t="s">
        <v>163</v>
      </c>
      <c r="J1983" s="34" t="s">
        <v>32</v>
      </c>
      <c r="K1983" s="34">
        <v>0</v>
      </c>
      <c r="L1983" s="34" t="s">
        <v>3940</v>
      </c>
      <c r="M1983" s="9" t="str" cm="1">
        <f t="array" ref="M1983">_xlfn.LET(_xlpm.Major,I1983,_xlpm.CleanMajor,TRIM(SUBSTITUTE(SUBSTITUTE(SUBSTITUTE(SUBSTITUTE(SUBSTITUTE(SUBSTITUTE(_xlpm.Major,"Indstrl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984" spans="1:13" hidden="1" x14ac:dyDescent="0.75">
      <c r="A1984" s="31">
        <v>82592800</v>
      </c>
      <c r="B1984" s="27" t="s">
        <v>253</v>
      </c>
      <c r="C1984" s="27" t="s">
        <v>296</v>
      </c>
      <c r="D1984" s="27" t="s">
        <v>3899</v>
      </c>
      <c r="E1984" s="27" t="s">
        <v>14</v>
      </c>
      <c r="F1984" s="32">
        <v>46126.79583333333</v>
      </c>
      <c r="G1984" s="32">
        <v>46127.54583333333</v>
      </c>
      <c r="H1984" s="27">
        <v>813662</v>
      </c>
      <c r="I1984" s="27" t="s">
        <v>585</v>
      </c>
      <c r="J1984" s="27" t="s">
        <v>20</v>
      </c>
      <c r="K1984" s="27">
        <v>0</v>
      </c>
      <c r="L1984" s="27" t="s">
        <v>3940</v>
      </c>
      <c r="M1984" s="9" t="str" cm="1">
        <f t="array" ref="M1984">_xlfn.LET(_xlpm.Major,I1984,_xlpm.CleanMajor,TRIM(SUBSTITUTE(SUBSTITUTE(SUBSTITUTE(SUBSTITUTE(SUBSTITUTE(SUBSTITUTE(_xlpm.Major,"Indstrl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985" spans="1:13" hidden="1" x14ac:dyDescent="0.75">
      <c r="A1985" s="33">
        <v>82593093</v>
      </c>
      <c r="B1985" s="34" t="s">
        <v>916</v>
      </c>
      <c r="C1985" s="34" t="s">
        <v>1852</v>
      </c>
      <c r="D1985" s="34" t="s">
        <v>2554</v>
      </c>
      <c r="E1985" s="34" t="s">
        <v>14</v>
      </c>
      <c r="F1985" s="35">
        <v>46126.827777777777</v>
      </c>
      <c r="G1985" s="35">
        <v>46127.588888888888</v>
      </c>
      <c r="H1985" s="34">
        <v>788536</v>
      </c>
      <c r="I1985" s="34" t="s">
        <v>15</v>
      </c>
      <c r="J1985" s="34" t="s">
        <v>20</v>
      </c>
      <c r="K1985" s="34">
        <v>0</v>
      </c>
      <c r="L1985" s="34" t="s">
        <v>3940</v>
      </c>
      <c r="M1985" s="9" t="str" cm="1">
        <f t="array" ref="M1985">_xlfn.LET(_xlpm.Major,I1985,_xlpm.CleanMajor,TRIM(SUBSTITUTE(SUBSTITUTE(SUBSTITUTE(SUBSTITUTE(SUBSTITUTE(SUBSTITUTE(_xlpm.Major,"Indstrl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986" spans="1:13" hidden="1" x14ac:dyDescent="0.75">
      <c r="A1986" s="31">
        <v>82593388</v>
      </c>
      <c r="B1986" s="27" t="s">
        <v>365</v>
      </c>
      <c r="C1986" s="27" t="s">
        <v>1428</v>
      </c>
      <c r="D1986" s="27" t="s">
        <v>3900</v>
      </c>
      <c r="E1986" s="27" t="s">
        <v>14</v>
      </c>
      <c r="F1986" s="32">
        <v>46126.864583333336</v>
      </c>
      <c r="G1986" s="32">
        <v>46127.538194444445</v>
      </c>
      <c r="H1986" s="27">
        <v>758312</v>
      </c>
      <c r="I1986" s="27" t="s">
        <v>2494</v>
      </c>
      <c r="J1986" s="27" t="s">
        <v>32</v>
      </c>
      <c r="K1986" s="27">
        <v>0</v>
      </c>
      <c r="L1986" s="27" t="s">
        <v>3940</v>
      </c>
      <c r="M1986" s="9" t="str" cm="1">
        <f t="array" ref="M1986">_xlfn.LET(_xlpm.Major,I1986,_xlpm.CleanMajor,TRIM(SUBSTITUTE(SUBSTITUTE(SUBSTITUTE(SUBSTITUTE(SUBSTITUTE(SUBSTITUTE(_xlpm.Major,"Indstrl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987" spans="1:13" hidden="1" x14ac:dyDescent="0.75">
      <c r="A1987" s="33">
        <v>82593795</v>
      </c>
      <c r="B1987" s="34" t="s">
        <v>3901</v>
      </c>
      <c r="C1987" s="34" t="s">
        <v>1483</v>
      </c>
      <c r="D1987" s="34" t="s">
        <v>3902</v>
      </c>
      <c r="E1987" s="34" t="s">
        <v>14</v>
      </c>
      <c r="F1987" s="35">
        <v>46126.927083333336</v>
      </c>
      <c r="G1987" s="35">
        <v>46127.595833333333</v>
      </c>
      <c r="H1987" s="34">
        <v>477349</v>
      </c>
      <c r="I1987" s="34" t="s">
        <v>24</v>
      </c>
      <c r="J1987" s="34" t="s">
        <v>16</v>
      </c>
      <c r="K1987" s="34">
        <v>0</v>
      </c>
      <c r="L1987" s="34" t="s">
        <v>3940</v>
      </c>
      <c r="M1987" s="9" t="str" cm="1">
        <f t="array" ref="M1987">_xlfn.LET(_xlpm.Major,I1987,_xlpm.CleanMajor,TRIM(SUBSTITUTE(SUBSTITUTE(SUBSTITUTE(SUBSTITUTE(SUBSTITUTE(SUBSTITUTE(_xlpm.Major,"Indstrl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988" spans="1:13" hidden="1" x14ac:dyDescent="0.75">
      <c r="A1988" s="31">
        <v>82594006</v>
      </c>
      <c r="B1988" s="27" t="s">
        <v>392</v>
      </c>
      <c r="C1988" s="27" t="s">
        <v>1063</v>
      </c>
      <c r="D1988" s="27" t="s">
        <v>1064</v>
      </c>
      <c r="E1988" s="27" t="s">
        <v>14</v>
      </c>
      <c r="F1988" s="32">
        <v>46126.968055555553</v>
      </c>
      <c r="G1988" s="32">
        <v>46127.568055555559</v>
      </c>
      <c r="H1988" s="27">
        <v>782008</v>
      </c>
      <c r="I1988" s="27" t="s">
        <v>163</v>
      </c>
      <c r="J1988" s="27" t="s">
        <v>32</v>
      </c>
      <c r="K1988" s="27">
        <v>0</v>
      </c>
      <c r="L1988" s="27" t="s">
        <v>3940</v>
      </c>
      <c r="M1988" s="9" t="str" cm="1">
        <f t="array" ref="M1988">_xlfn.LET(_xlpm.Major,I1988,_xlpm.CleanMajor,TRIM(SUBSTITUTE(SUBSTITUTE(SUBSTITUTE(SUBSTITUTE(SUBSTITUTE(SUBSTITUTE(_xlpm.Major,"Indstrl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989" spans="1:13" hidden="1" x14ac:dyDescent="0.75">
      <c r="A1989" s="33">
        <v>82602364</v>
      </c>
      <c r="B1989" s="34" t="s">
        <v>283</v>
      </c>
      <c r="C1989" s="34" t="s">
        <v>284</v>
      </c>
      <c r="D1989" s="34" t="s">
        <v>285</v>
      </c>
      <c r="E1989" s="34" t="s">
        <v>14</v>
      </c>
      <c r="F1989" s="35">
        <v>46127.353472222225</v>
      </c>
      <c r="G1989" s="35">
        <v>46127.543055555558</v>
      </c>
      <c r="H1989" s="34">
        <v>720461</v>
      </c>
      <c r="I1989" s="34" t="s">
        <v>15</v>
      </c>
      <c r="J1989" s="34" t="s">
        <v>32</v>
      </c>
      <c r="K1989" s="34">
        <v>0</v>
      </c>
      <c r="L1989" s="34" t="s">
        <v>3940</v>
      </c>
      <c r="M1989" s="9" t="str" cm="1">
        <f t="array" ref="M1989">_xlfn.LET(_xlpm.Major,I1989,_xlpm.CleanMajor,TRIM(SUBSTITUTE(SUBSTITUTE(SUBSTITUTE(SUBSTITUTE(SUBSTITUTE(SUBSTITUTE(_xlpm.Major,"Indstrl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990" spans="1:13" hidden="1" x14ac:dyDescent="0.75">
      <c r="A1990" s="31">
        <v>82606784</v>
      </c>
      <c r="B1990" s="27" t="s">
        <v>1024</v>
      </c>
      <c r="C1990" s="27" t="s">
        <v>3903</v>
      </c>
      <c r="D1990" s="27" t="s">
        <v>3904</v>
      </c>
      <c r="E1990" s="27" t="s">
        <v>14</v>
      </c>
      <c r="F1990" s="32">
        <v>46127.415972222225</v>
      </c>
      <c r="G1990" s="32">
        <v>46127.553472222222</v>
      </c>
      <c r="H1990" s="27">
        <v>802063</v>
      </c>
      <c r="I1990" s="27" t="s">
        <v>2115</v>
      </c>
      <c r="J1990" s="27" t="s">
        <v>126</v>
      </c>
      <c r="K1990" s="27">
        <v>0</v>
      </c>
      <c r="L1990" s="27" t="s">
        <v>3940</v>
      </c>
      <c r="M1990" s="9" t="str" cm="1">
        <f t="array" ref="M1990">_xlfn.LET(_xlpm.Major,I1990,_xlpm.CleanMajor,TRIM(SUBSTITUTE(SUBSTITUTE(SUBSTITUTE(SUBSTITUTE(SUBSTITUTE(SUBSTITUTE(_xlpm.Major,"Indstrl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Undeclared</v>
      </c>
    </row>
    <row r="1991" spans="1:13" hidden="1" x14ac:dyDescent="0.75">
      <c r="A1991" s="33">
        <v>82607653</v>
      </c>
      <c r="B1991" s="34" t="s">
        <v>1163</v>
      </c>
      <c r="C1991" s="34" t="s">
        <v>870</v>
      </c>
      <c r="D1991" s="34" t="s">
        <v>1164</v>
      </c>
      <c r="E1991" s="34" t="s">
        <v>14</v>
      </c>
      <c r="F1991" s="35">
        <v>46127.429861111108</v>
      </c>
      <c r="G1991" s="35">
        <v>46127.602083333331</v>
      </c>
      <c r="H1991" s="34">
        <v>699188</v>
      </c>
      <c r="I1991" s="34" t="s">
        <v>206</v>
      </c>
      <c r="J1991" s="34" t="s">
        <v>32</v>
      </c>
      <c r="K1991" s="34">
        <v>0</v>
      </c>
      <c r="L1991" s="34" t="s">
        <v>3940</v>
      </c>
      <c r="M1991" s="9" t="str" cm="1">
        <f t="array" ref="M1991">_xlfn.LET(_xlpm.Major,I1991,_xlpm.CleanMajor,TRIM(SUBSTITUTE(SUBSTITUTE(SUBSTITUTE(SUBSTITUTE(SUBSTITUTE(SUBSTITUTE(_xlpm.Major,"Indstrl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1992" spans="1:13" hidden="1" x14ac:dyDescent="0.75">
      <c r="A1992" s="31">
        <v>82608798</v>
      </c>
      <c r="B1992" s="27" t="s">
        <v>361</v>
      </c>
      <c r="C1992" s="27" t="s">
        <v>362</v>
      </c>
      <c r="D1992" s="27" t="s">
        <v>363</v>
      </c>
      <c r="E1992" s="27" t="s">
        <v>14</v>
      </c>
      <c r="F1992" s="32">
        <v>46127.447916666664</v>
      </c>
      <c r="G1992" s="32">
        <v>46127.586111111108</v>
      </c>
      <c r="H1992" s="27">
        <v>741454</v>
      </c>
      <c r="I1992" s="27" t="s">
        <v>364</v>
      </c>
      <c r="J1992" s="27" t="s">
        <v>50</v>
      </c>
      <c r="K1992" s="27">
        <v>0</v>
      </c>
      <c r="L1992" s="27" t="s">
        <v>3940</v>
      </c>
      <c r="M1992" s="9" t="str" cm="1">
        <f t="array" ref="M1992">_xlfn.LET(_xlpm.Major,I1992,_xlpm.CleanMajor,TRIM(SUBSTITUTE(SUBSTITUTE(SUBSTITUTE(SUBSTITUTE(SUBSTITUTE(SUBSTITUTE(_xlpm.Major,"Indstrl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993" spans="1:13" hidden="1" x14ac:dyDescent="0.75">
      <c r="A1993" s="33">
        <v>82609553</v>
      </c>
      <c r="B1993" s="34" t="s">
        <v>2544</v>
      </c>
      <c r="C1993" s="34" t="s">
        <v>493</v>
      </c>
      <c r="D1993" s="34" t="s">
        <v>3905</v>
      </c>
      <c r="E1993" s="34" t="s">
        <v>14</v>
      </c>
      <c r="F1993" s="35">
        <v>46127.461805555555</v>
      </c>
      <c r="G1993" s="35">
        <v>46127.558333333334</v>
      </c>
      <c r="H1993" s="34">
        <v>795721</v>
      </c>
      <c r="I1993" s="34" t="s">
        <v>1755</v>
      </c>
      <c r="J1993" s="34" t="s">
        <v>40</v>
      </c>
      <c r="K1993" s="34">
        <v>0</v>
      </c>
      <c r="L1993" s="34" t="s">
        <v>3940</v>
      </c>
      <c r="M1993" s="9" t="str" cm="1">
        <f t="array" ref="M1993">_xlfn.LET(_xlpm.Major,I1993,_xlpm.CleanMajor,TRIM(SUBSTITUTE(SUBSTITUTE(SUBSTITUTE(SUBSTITUTE(SUBSTITUTE(SUBSTITUTE(_xlpm.Major,"Indstrl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994" spans="1:13" hidden="1" x14ac:dyDescent="0.75">
      <c r="A1994" s="31">
        <v>82609890</v>
      </c>
      <c r="B1994" s="27" t="s">
        <v>430</v>
      </c>
      <c r="C1994" s="27" t="s">
        <v>362</v>
      </c>
      <c r="D1994" s="27" t="s">
        <v>431</v>
      </c>
      <c r="E1994" s="27" t="s">
        <v>14</v>
      </c>
      <c r="F1994" s="32">
        <v>46127.467361111114</v>
      </c>
      <c r="G1994" s="32">
        <v>46127.572222222225</v>
      </c>
      <c r="H1994" s="27">
        <v>776473</v>
      </c>
      <c r="I1994" s="27" t="s">
        <v>3906</v>
      </c>
      <c r="J1994" s="27" t="s">
        <v>20</v>
      </c>
      <c r="K1994" s="27">
        <v>0</v>
      </c>
      <c r="L1994" s="27" t="s">
        <v>3940</v>
      </c>
      <c r="M1994" s="9" t="str" cm="1">
        <f t="array" ref="M1994">_xlfn.LET(_xlpm.Major,I1994,_xlpm.CleanMajor,TRIM(SUBSTITUTE(SUBSTITUTE(SUBSTITUTE(SUBSTITUTE(SUBSTITUTE(SUBSTITUTE(_xlpm.Major,"Indstrl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995" spans="1:13" hidden="1" x14ac:dyDescent="0.75">
      <c r="A1995" s="33">
        <v>82614501</v>
      </c>
      <c r="B1995" s="34" t="s">
        <v>37</v>
      </c>
      <c r="C1995" s="34" t="s">
        <v>2210</v>
      </c>
      <c r="D1995" s="34" t="s">
        <v>3907</v>
      </c>
      <c r="E1995" s="34" t="s">
        <v>14</v>
      </c>
      <c r="F1995" s="35"/>
      <c r="G1995" s="35">
        <v>46127.538888888892</v>
      </c>
      <c r="H1995" s="34">
        <v>795125</v>
      </c>
      <c r="I1995" s="34" t="s">
        <v>566</v>
      </c>
      <c r="J1995" s="34" t="s">
        <v>32</v>
      </c>
      <c r="K1995" s="34">
        <v>0</v>
      </c>
      <c r="L1995" s="34" t="s">
        <v>3940</v>
      </c>
      <c r="M1995" s="9" t="str" cm="1">
        <f t="array" ref="M1995">_xlfn.LET(_xlpm.Major,I1995,_xlpm.CleanMajor,TRIM(SUBSTITUTE(SUBSTITUTE(SUBSTITUTE(SUBSTITUTE(SUBSTITUTE(SUBSTITUTE(_xlpm.Major,"Indstrl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1996" spans="1:13" hidden="1" x14ac:dyDescent="0.75">
      <c r="A1996" s="31">
        <v>82614523</v>
      </c>
      <c r="B1996" s="27" t="s">
        <v>522</v>
      </c>
      <c r="C1996" s="27" t="s">
        <v>3908</v>
      </c>
      <c r="D1996" s="27" t="s">
        <v>3909</v>
      </c>
      <c r="E1996" s="27" t="s">
        <v>14</v>
      </c>
      <c r="F1996" s="32"/>
      <c r="G1996" s="32">
        <v>46127.539583333331</v>
      </c>
      <c r="H1996" s="27">
        <v>763831</v>
      </c>
      <c r="I1996" s="27" t="s">
        <v>631</v>
      </c>
      <c r="J1996" s="27" t="s">
        <v>16</v>
      </c>
      <c r="K1996" s="27">
        <v>0</v>
      </c>
      <c r="L1996" s="27" t="s">
        <v>3940</v>
      </c>
      <c r="M1996" s="9" t="str" cm="1">
        <f t="array" ref="M1996">_xlfn.LET(_xlpm.Major,I1996,_xlpm.CleanMajor,TRIM(SUBSTITUTE(SUBSTITUTE(SUBSTITUTE(SUBSTITUTE(SUBSTITUTE(SUBSTITUTE(_xlpm.Major,"Indstrl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1997" spans="1:13" hidden="1" x14ac:dyDescent="0.75">
      <c r="A1997" s="33">
        <v>82614720</v>
      </c>
      <c r="B1997" s="34" t="s">
        <v>311</v>
      </c>
      <c r="C1997" s="34" t="s">
        <v>1564</v>
      </c>
      <c r="D1997" s="34" t="s">
        <v>3910</v>
      </c>
      <c r="E1997" s="34" t="s">
        <v>14</v>
      </c>
      <c r="F1997" s="35"/>
      <c r="G1997" s="35">
        <v>46127.543055555558</v>
      </c>
      <c r="H1997" s="34">
        <v>782047</v>
      </c>
      <c r="I1997" s="34" t="s">
        <v>54</v>
      </c>
      <c r="J1997" s="34" t="s">
        <v>20</v>
      </c>
      <c r="K1997" s="34">
        <v>0</v>
      </c>
      <c r="L1997" s="34" t="s">
        <v>3940</v>
      </c>
      <c r="M1997" s="9" t="str" cm="1">
        <f t="array" ref="M1997">_xlfn.LET(_xlpm.Major,I1997,_xlpm.CleanMajor,TRIM(SUBSTITUTE(SUBSTITUTE(SUBSTITUTE(SUBSTITUTE(SUBSTITUTE(SUBSTITUTE(_xlpm.Major,"Indstrl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1998" spans="1:13" hidden="1" x14ac:dyDescent="0.75">
      <c r="A1998" s="31">
        <v>82614807</v>
      </c>
      <c r="B1998" s="27" t="s">
        <v>3911</v>
      </c>
      <c r="C1998" s="27" t="s">
        <v>3123</v>
      </c>
      <c r="D1998" s="27" t="s">
        <v>3912</v>
      </c>
      <c r="E1998" s="27" t="s">
        <v>14</v>
      </c>
      <c r="F1998" s="32"/>
      <c r="G1998" s="32">
        <v>46127.545138888891</v>
      </c>
      <c r="H1998" s="27">
        <v>794117</v>
      </c>
      <c r="I1998" s="27" t="s">
        <v>2004</v>
      </c>
      <c r="J1998" s="27" t="s">
        <v>40</v>
      </c>
      <c r="K1998" s="27">
        <v>0</v>
      </c>
      <c r="L1998" s="27" t="s">
        <v>3940</v>
      </c>
      <c r="M1998" s="9" t="str" cm="1">
        <f t="array" ref="M1998">_xlfn.LET(_xlpm.Major,I1998,_xlpm.CleanMajor,TRIM(SUBSTITUTE(SUBSTITUTE(SUBSTITUTE(SUBSTITUTE(SUBSTITUTE(SUBSTITUTE(_xlpm.Major,"Indstrl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1999" spans="1:13" hidden="1" x14ac:dyDescent="0.75">
      <c r="A1999" s="33">
        <v>82614912</v>
      </c>
      <c r="B1999" s="34" t="s">
        <v>2771</v>
      </c>
      <c r="C1999" s="34" t="s">
        <v>2772</v>
      </c>
      <c r="D1999" s="34" t="s">
        <v>2773</v>
      </c>
      <c r="E1999" s="34" t="s">
        <v>14</v>
      </c>
      <c r="F1999" s="35"/>
      <c r="G1999" s="35">
        <v>46127.547222222223</v>
      </c>
      <c r="H1999" s="34">
        <v>779308</v>
      </c>
      <c r="I1999" s="34" t="s">
        <v>1755</v>
      </c>
      <c r="J1999" s="34" t="s">
        <v>40</v>
      </c>
      <c r="K1999" s="34">
        <v>0</v>
      </c>
      <c r="L1999" s="34" t="s">
        <v>3940</v>
      </c>
      <c r="M1999" s="9" t="str" cm="1">
        <f t="array" ref="M1999">_xlfn.LET(_xlpm.Major,I1999,_xlpm.CleanMajor,TRIM(SUBSTITUTE(SUBSTITUTE(SUBSTITUTE(SUBSTITUTE(SUBSTITUTE(SUBSTITUTE(_xlpm.Major,"Indstrl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2000" spans="1:13" hidden="1" x14ac:dyDescent="0.75">
      <c r="A2000" s="31">
        <v>82614927</v>
      </c>
      <c r="B2000" s="27" t="s">
        <v>573</v>
      </c>
      <c r="C2000" s="27" t="s">
        <v>574</v>
      </c>
      <c r="D2000" s="27" t="s">
        <v>3913</v>
      </c>
      <c r="E2000" s="27" t="s">
        <v>14</v>
      </c>
      <c r="F2000" s="32"/>
      <c r="G2000" s="32">
        <v>46127.54791666667</v>
      </c>
      <c r="H2000" s="27">
        <v>767850</v>
      </c>
      <c r="I2000" s="27" t="s">
        <v>15</v>
      </c>
      <c r="J2000" s="27" t="s">
        <v>322</v>
      </c>
      <c r="K2000" s="27">
        <v>0</v>
      </c>
      <c r="L2000" s="27" t="s">
        <v>3940</v>
      </c>
      <c r="M2000" s="9" t="str" cm="1">
        <f t="array" ref="M2000">_xlfn.LET(_xlpm.Major,I2000,_xlpm.CleanMajor,TRIM(SUBSTITUTE(SUBSTITUTE(SUBSTITUTE(SUBSTITUTE(SUBSTITUTE(SUBSTITUTE(_xlpm.Major,"Indstrl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001" spans="1:13" hidden="1" x14ac:dyDescent="0.75">
      <c r="A2001" s="33">
        <v>82614984</v>
      </c>
      <c r="B2001" s="34" t="s">
        <v>234</v>
      </c>
      <c r="C2001" s="34" t="s">
        <v>1538</v>
      </c>
      <c r="D2001" s="34" t="s">
        <v>1539</v>
      </c>
      <c r="E2001" s="34" t="s">
        <v>14</v>
      </c>
      <c r="F2001" s="35"/>
      <c r="G2001" s="35">
        <v>46127.548611111109</v>
      </c>
      <c r="H2001" s="34">
        <v>811242</v>
      </c>
      <c r="I2001" s="34" t="s">
        <v>566</v>
      </c>
      <c r="J2001" s="34" t="s">
        <v>50</v>
      </c>
      <c r="K2001" s="34">
        <v>0</v>
      </c>
      <c r="L2001" s="34" t="s">
        <v>3940</v>
      </c>
      <c r="M2001" s="9" t="str" cm="1">
        <f t="array" ref="M2001">_xlfn.LET(_xlpm.Major,I2001,_xlpm.CleanMajor,TRIM(SUBSTITUTE(SUBSTITUTE(SUBSTITUTE(SUBSTITUTE(SUBSTITUTE(SUBSTITUTE(_xlpm.Major,"Indstrl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2002" spans="1:13" hidden="1" x14ac:dyDescent="0.75">
      <c r="A2002" s="31">
        <v>82615049</v>
      </c>
      <c r="B2002" s="27" t="s">
        <v>2055</v>
      </c>
      <c r="C2002" s="27" t="s">
        <v>3914</v>
      </c>
      <c r="D2002" s="27" t="s">
        <v>3915</v>
      </c>
      <c r="E2002" s="27" t="s">
        <v>14</v>
      </c>
      <c r="F2002" s="32"/>
      <c r="G2002" s="32">
        <v>46127.55</v>
      </c>
      <c r="H2002" s="27">
        <v>795513</v>
      </c>
      <c r="I2002" s="27" t="s">
        <v>2482</v>
      </c>
      <c r="J2002" s="27" t="s">
        <v>16</v>
      </c>
      <c r="K2002" s="27">
        <v>0</v>
      </c>
      <c r="L2002" s="27" t="s">
        <v>3940</v>
      </c>
      <c r="M2002" s="9" t="str" cm="1">
        <f t="array" ref="M2002">_xlfn.LET(_xlpm.Major,I2002,_xlpm.CleanMajor,TRIM(SUBSTITUTE(SUBSTITUTE(SUBSTITUTE(SUBSTITUTE(SUBSTITUTE(SUBSTITUTE(_xlpm.Major,"Indstrl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2003" spans="1:13" hidden="1" x14ac:dyDescent="0.75">
      <c r="A2003" s="33">
        <v>82615172</v>
      </c>
      <c r="B2003" s="34" t="s">
        <v>1598</v>
      </c>
      <c r="C2003" s="34" t="s">
        <v>3916</v>
      </c>
      <c r="D2003" s="34" t="s">
        <v>3917</v>
      </c>
      <c r="E2003" s="34" t="s">
        <v>14</v>
      </c>
      <c r="F2003" s="35"/>
      <c r="G2003" s="35">
        <v>46127.554166666669</v>
      </c>
      <c r="H2003" s="34">
        <v>712006</v>
      </c>
      <c r="I2003" s="34" t="s">
        <v>2004</v>
      </c>
      <c r="J2003" s="34" t="s">
        <v>40</v>
      </c>
      <c r="K2003" s="34">
        <v>0</v>
      </c>
      <c r="L2003" s="34" t="s">
        <v>3940</v>
      </c>
      <c r="M2003" s="9" t="str" cm="1">
        <f t="array" ref="M2003">_xlfn.LET(_xlpm.Major,I2003,_xlpm.CleanMajor,TRIM(SUBSTITUTE(SUBSTITUTE(SUBSTITUTE(SUBSTITUTE(SUBSTITUTE(SUBSTITUTE(_xlpm.Major,"Indstrl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2004" spans="1:13" hidden="1" x14ac:dyDescent="0.75">
      <c r="A2004" s="31">
        <v>82615247</v>
      </c>
      <c r="B2004" s="27" t="s">
        <v>3918</v>
      </c>
      <c r="C2004" s="27" t="s">
        <v>3919</v>
      </c>
      <c r="D2004" s="27" t="s">
        <v>3920</v>
      </c>
      <c r="E2004" s="27" t="s">
        <v>14</v>
      </c>
      <c r="F2004" s="32"/>
      <c r="G2004" s="32">
        <v>46127.556250000001</v>
      </c>
      <c r="H2004" s="27">
        <v>799462</v>
      </c>
      <c r="I2004" s="27" t="s">
        <v>3921</v>
      </c>
      <c r="J2004" s="27" t="s">
        <v>126</v>
      </c>
      <c r="K2004" s="27">
        <v>0</v>
      </c>
      <c r="L2004" s="27" t="s">
        <v>3940</v>
      </c>
      <c r="M2004" s="9" t="str" cm="1">
        <f t="array" ref="M2004">_xlfn.LET(_xlpm.Major,I2004,_xlpm.CleanMajor,TRIM(SUBSTITUTE(SUBSTITUTE(SUBSTITUTE(SUBSTITUTE(SUBSTITUTE(SUBSTITUTE(_xlpm.Major,"Indstrl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2005" spans="1:13" hidden="1" x14ac:dyDescent="0.75">
      <c r="A2005" s="33">
        <v>82615303</v>
      </c>
      <c r="B2005" s="34" t="s">
        <v>1295</v>
      </c>
      <c r="C2005" s="34" t="s">
        <v>1678</v>
      </c>
      <c r="D2005" s="34" t="s">
        <v>3922</v>
      </c>
      <c r="E2005" s="34" t="s">
        <v>14</v>
      </c>
      <c r="F2005" s="35"/>
      <c r="G2005" s="35">
        <v>46127.558333333334</v>
      </c>
      <c r="H2005" s="34">
        <v>762398</v>
      </c>
      <c r="I2005" s="34" t="s">
        <v>411</v>
      </c>
      <c r="J2005" s="34" t="s">
        <v>32</v>
      </c>
      <c r="K2005" s="34">
        <v>0</v>
      </c>
      <c r="L2005" s="34" t="s">
        <v>3940</v>
      </c>
      <c r="M2005" s="9" t="str" cm="1">
        <f t="array" ref="M2005">_xlfn.LET(_xlpm.Major,I2005,_xlpm.CleanMajor,TRIM(SUBSTITUTE(SUBSTITUTE(SUBSTITUTE(SUBSTITUTE(SUBSTITUTE(SUBSTITUTE(_xlpm.Major,"Indstrl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Performing Arts</v>
      </c>
    </row>
    <row r="2006" spans="1:13" hidden="1" x14ac:dyDescent="0.75">
      <c r="A2006" s="31">
        <v>82615315</v>
      </c>
      <c r="B2006" s="27" t="s">
        <v>1274</v>
      </c>
      <c r="C2006" s="27" t="s">
        <v>3923</v>
      </c>
      <c r="D2006" s="27" t="s">
        <v>3924</v>
      </c>
      <c r="E2006" s="27" t="s">
        <v>14</v>
      </c>
      <c r="F2006" s="32"/>
      <c r="G2006" s="32">
        <v>46127.558333333334</v>
      </c>
      <c r="H2006" s="27">
        <v>608629</v>
      </c>
      <c r="I2006" s="27" t="s">
        <v>3925</v>
      </c>
      <c r="J2006" s="27" t="s">
        <v>16</v>
      </c>
      <c r="K2006" s="27">
        <v>0</v>
      </c>
      <c r="L2006" s="27" t="s">
        <v>3940</v>
      </c>
      <c r="M2006" s="9" t="str" cm="1">
        <f t="array" ref="M2006">_xlfn.LET(_xlpm.Major,I2006,_xlpm.CleanMajor,TRIM(SUBSTITUTE(SUBSTITUTE(SUBSTITUTE(SUBSTITUTE(SUBSTITUTE(SUBSTITUTE(_xlpm.Major,"Indstrl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007" spans="1:13" hidden="1" x14ac:dyDescent="0.75">
      <c r="A2007" s="33">
        <v>82615502</v>
      </c>
      <c r="B2007" s="34" t="s">
        <v>1895</v>
      </c>
      <c r="C2007" s="34" t="s">
        <v>1896</v>
      </c>
      <c r="D2007" s="34" t="s">
        <v>1897</v>
      </c>
      <c r="E2007" s="34" t="s">
        <v>14</v>
      </c>
      <c r="F2007" s="35"/>
      <c r="G2007" s="35">
        <v>46127.5625</v>
      </c>
      <c r="H2007" s="34">
        <v>797843</v>
      </c>
      <c r="I2007" s="34" t="s">
        <v>652</v>
      </c>
      <c r="J2007" s="34" t="s">
        <v>40</v>
      </c>
      <c r="K2007" s="34">
        <v>0</v>
      </c>
      <c r="L2007" s="34" t="s">
        <v>3940</v>
      </c>
      <c r="M2007" s="9" t="str" cm="1">
        <f t="array" ref="M2007">_xlfn.LET(_xlpm.Major,I2007,_xlpm.CleanMajor,TRIM(SUBSTITUTE(SUBSTITUTE(SUBSTITUTE(SUBSTITUTE(SUBSTITUTE(SUBSTITUTE(_xlpm.Major,"Indstrl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2008" spans="1:13" hidden="1" x14ac:dyDescent="0.75">
      <c r="A2008" s="31">
        <v>82615536</v>
      </c>
      <c r="B2008" s="27" t="s">
        <v>116</v>
      </c>
      <c r="C2008" s="27" t="s">
        <v>2896</v>
      </c>
      <c r="D2008" s="27" t="s">
        <v>2897</v>
      </c>
      <c r="E2008" s="27" t="s">
        <v>14</v>
      </c>
      <c r="F2008" s="32"/>
      <c r="G2008" s="32">
        <v>46127.563194444447</v>
      </c>
      <c r="H2008" s="27">
        <v>789900</v>
      </c>
      <c r="I2008" s="27" t="s">
        <v>809</v>
      </c>
      <c r="J2008" s="27" t="s">
        <v>50</v>
      </c>
      <c r="K2008" s="27">
        <v>0</v>
      </c>
      <c r="L2008" s="27" t="s">
        <v>3940</v>
      </c>
      <c r="M2008" s="9" t="str" cm="1">
        <f t="array" ref="M2008">_xlfn.LET(_xlpm.Major,I2008,_xlpm.CleanMajor,TRIM(SUBSTITUTE(SUBSTITUTE(SUBSTITUTE(SUBSTITUTE(SUBSTITUTE(SUBSTITUTE(_xlpm.Major,"Indstrl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009" spans="1:13" hidden="1" x14ac:dyDescent="0.75">
      <c r="A2009" s="33">
        <v>82615637</v>
      </c>
      <c r="B2009" s="34" t="s">
        <v>433</v>
      </c>
      <c r="C2009" s="34" t="s">
        <v>30</v>
      </c>
      <c r="D2009" s="34" t="s">
        <v>434</v>
      </c>
      <c r="E2009" s="34" t="s">
        <v>14</v>
      </c>
      <c r="F2009" s="35"/>
      <c r="G2009" s="35">
        <v>46127.56527777778</v>
      </c>
      <c r="H2009" s="34">
        <v>767166</v>
      </c>
      <c r="I2009" s="34" t="s">
        <v>163</v>
      </c>
      <c r="J2009" s="34" t="s">
        <v>32</v>
      </c>
      <c r="K2009" s="34">
        <v>0</v>
      </c>
      <c r="L2009" s="34" t="s">
        <v>3940</v>
      </c>
      <c r="M2009" s="9" t="str" cm="1">
        <f t="array" ref="M2009">_xlfn.LET(_xlpm.Major,I2009,_xlpm.CleanMajor,TRIM(SUBSTITUTE(SUBSTITUTE(SUBSTITUTE(SUBSTITUTE(SUBSTITUTE(SUBSTITUTE(_xlpm.Major,"Indstrl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010" spans="1:13" hidden="1" x14ac:dyDescent="0.75">
      <c r="A2010" s="31">
        <v>82615707</v>
      </c>
      <c r="B2010" s="27" t="s">
        <v>2077</v>
      </c>
      <c r="C2010" s="27" t="s">
        <v>2078</v>
      </c>
      <c r="D2010" s="27" t="s">
        <v>2079</v>
      </c>
      <c r="E2010" s="27" t="s">
        <v>14</v>
      </c>
      <c r="F2010" s="32"/>
      <c r="G2010" s="32">
        <v>46127.566666666666</v>
      </c>
      <c r="H2010" s="27">
        <v>712885</v>
      </c>
      <c r="I2010" s="27" t="s">
        <v>553</v>
      </c>
      <c r="J2010" s="27" t="s">
        <v>40</v>
      </c>
      <c r="K2010" s="27">
        <v>0</v>
      </c>
      <c r="L2010" s="27" t="s">
        <v>3940</v>
      </c>
      <c r="M2010" s="9" t="str" cm="1">
        <f t="array" ref="M2010">_xlfn.LET(_xlpm.Major,I2010,_xlpm.CleanMajor,TRIM(SUBSTITUTE(SUBSTITUTE(SUBSTITUTE(SUBSTITUTE(SUBSTITUTE(SUBSTITUTE(_xlpm.Major,"Indstrl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2011" spans="1:13" hidden="1" x14ac:dyDescent="0.75">
      <c r="A2011" s="33">
        <v>82615747</v>
      </c>
      <c r="B2011" s="34" t="s">
        <v>37</v>
      </c>
      <c r="C2011" s="34" t="s">
        <v>2849</v>
      </c>
      <c r="D2011" s="34" t="s">
        <v>2850</v>
      </c>
      <c r="E2011" s="34" t="s">
        <v>14</v>
      </c>
      <c r="F2011" s="35"/>
      <c r="G2011" s="35">
        <v>46127.567361111112</v>
      </c>
      <c r="H2011" s="34">
        <v>768534</v>
      </c>
      <c r="I2011" s="34" t="s">
        <v>163</v>
      </c>
      <c r="J2011" s="34" t="s">
        <v>32</v>
      </c>
      <c r="K2011" s="34">
        <v>0</v>
      </c>
      <c r="L2011" s="34" t="s">
        <v>3940</v>
      </c>
      <c r="M2011" s="9" t="str" cm="1">
        <f t="array" ref="M2011">_xlfn.LET(_xlpm.Major,I2011,_xlpm.CleanMajor,TRIM(SUBSTITUTE(SUBSTITUTE(SUBSTITUTE(SUBSTITUTE(SUBSTITUTE(SUBSTITUTE(_xlpm.Major,"Indstrl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012" spans="1:13" hidden="1" x14ac:dyDescent="0.75">
      <c r="A2012" s="31">
        <v>82615773</v>
      </c>
      <c r="B2012" s="27" t="s">
        <v>2426</v>
      </c>
      <c r="C2012" s="27" t="s">
        <v>2427</v>
      </c>
      <c r="D2012" s="27" t="s">
        <v>2428</v>
      </c>
      <c r="E2012" s="27" t="s">
        <v>14</v>
      </c>
      <c r="F2012" s="32"/>
      <c r="G2012" s="32">
        <v>46127.568055555559</v>
      </c>
      <c r="H2012" s="27">
        <v>758849</v>
      </c>
      <c r="I2012" s="27" t="s">
        <v>1506</v>
      </c>
      <c r="J2012" s="27" t="s">
        <v>32</v>
      </c>
      <c r="K2012" s="27">
        <v>0</v>
      </c>
      <c r="L2012" s="27" t="s">
        <v>3940</v>
      </c>
      <c r="M2012" s="9" t="str" cm="1">
        <f t="array" ref="M2012">_xlfn.LET(_xlpm.Major,I2012,_xlpm.CleanMajor,TRIM(SUBSTITUTE(SUBSTITUTE(SUBSTITUTE(SUBSTITUTE(SUBSTITUTE(SUBSTITUTE(_xlpm.Major,"Indstrl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Architecture, Visual Arts, and Design</v>
      </c>
    </row>
    <row r="2013" spans="1:13" hidden="1" x14ac:dyDescent="0.75">
      <c r="A2013" s="33">
        <v>82615923</v>
      </c>
      <c r="B2013" s="34" t="s">
        <v>522</v>
      </c>
      <c r="C2013" s="34" t="s">
        <v>3926</v>
      </c>
      <c r="D2013" s="34" t="s">
        <v>3927</v>
      </c>
      <c r="E2013" s="34" t="s">
        <v>14</v>
      </c>
      <c r="F2013" s="35"/>
      <c r="G2013" s="35">
        <v>46127.571527777778</v>
      </c>
      <c r="H2013" s="34">
        <v>775403</v>
      </c>
      <c r="I2013" s="34" t="s">
        <v>354</v>
      </c>
      <c r="J2013" s="34" t="s">
        <v>32</v>
      </c>
      <c r="K2013" s="34">
        <v>0</v>
      </c>
      <c r="L2013" s="34" t="s">
        <v>3940</v>
      </c>
      <c r="M2013" s="9" t="str" cm="1">
        <f t="array" ref="M2013">_xlfn.LET(_xlpm.Major,I2013,_xlpm.CleanMajor,TRIM(SUBSTITUTE(SUBSTITUTE(SUBSTITUTE(SUBSTITUTE(SUBSTITUTE(SUBSTITUTE(_xlpm.Major,"Indstrl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2014" spans="1:13" hidden="1" x14ac:dyDescent="0.75">
      <c r="A2014" s="31">
        <v>82616270</v>
      </c>
      <c r="B2014" s="27" t="s">
        <v>619</v>
      </c>
      <c r="C2014" s="27" t="s">
        <v>3928</v>
      </c>
      <c r="D2014" s="27" t="s">
        <v>3929</v>
      </c>
      <c r="E2014" s="27" t="s">
        <v>14</v>
      </c>
      <c r="F2014" s="32"/>
      <c r="G2014" s="32">
        <v>46127.57916666667</v>
      </c>
      <c r="H2014" s="27">
        <v>807687</v>
      </c>
      <c r="I2014" s="27" t="s">
        <v>1755</v>
      </c>
      <c r="J2014" s="27" t="s">
        <v>40</v>
      </c>
      <c r="K2014" s="27">
        <v>0</v>
      </c>
      <c r="L2014" s="27" t="s">
        <v>3940</v>
      </c>
      <c r="M2014" s="9" t="str" cm="1">
        <f t="array" ref="M2014">_xlfn.LET(_xlpm.Major,I2014,_xlpm.CleanMajor,TRIM(SUBSTITUTE(SUBSTITUTE(SUBSTITUTE(SUBSTITUTE(SUBSTITUTE(SUBSTITUTE(_xlpm.Major,"Indstrl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2015" spans="1:13" hidden="1" x14ac:dyDescent="0.75">
      <c r="A2015" s="33">
        <v>82616387</v>
      </c>
      <c r="B2015" s="34" t="s">
        <v>336</v>
      </c>
      <c r="C2015" s="34" t="s">
        <v>337</v>
      </c>
      <c r="D2015" s="34" t="s">
        <v>338</v>
      </c>
      <c r="E2015" s="34" t="s">
        <v>14</v>
      </c>
      <c r="F2015" s="35"/>
      <c r="G2015" s="35">
        <v>46127.581250000003</v>
      </c>
      <c r="H2015" s="34">
        <v>771452</v>
      </c>
      <c r="I2015" s="34" t="s">
        <v>15</v>
      </c>
      <c r="J2015" s="34" t="s">
        <v>20</v>
      </c>
      <c r="K2015" s="34">
        <v>0</v>
      </c>
      <c r="L2015" s="34" t="s">
        <v>3940</v>
      </c>
      <c r="M2015" s="9" t="str" cm="1">
        <f t="array" ref="M2015">_xlfn.LET(_xlpm.Major,I2015,_xlpm.CleanMajor,TRIM(SUBSTITUTE(SUBSTITUTE(SUBSTITUTE(SUBSTITUTE(SUBSTITUTE(SUBSTITUTE(_xlpm.Major,"Indstrl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Business</v>
      </c>
    </row>
    <row r="2016" spans="1:13" hidden="1" x14ac:dyDescent="0.75">
      <c r="A2016" s="31">
        <v>82616407</v>
      </c>
      <c r="B2016" s="27" t="s">
        <v>3930</v>
      </c>
      <c r="C2016" s="27" t="s">
        <v>1345</v>
      </c>
      <c r="D2016" s="27" t="s">
        <v>3931</v>
      </c>
      <c r="E2016" s="27" t="s">
        <v>14</v>
      </c>
      <c r="F2016" s="32"/>
      <c r="G2016" s="32">
        <v>46127.581250000003</v>
      </c>
      <c r="H2016" s="27">
        <v>763193</v>
      </c>
      <c r="I2016" s="27" t="s">
        <v>652</v>
      </c>
      <c r="J2016" s="27" t="s">
        <v>40</v>
      </c>
      <c r="K2016" s="27">
        <v>0</v>
      </c>
      <c r="L2016" s="27" t="s">
        <v>3940</v>
      </c>
      <c r="M2016" s="9" t="str" cm="1">
        <f t="array" ref="M2016">_xlfn.LET(_xlpm.Major,I2016,_xlpm.CleanMajor,TRIM(SUBSTITUTE(SUBSTITUTE(SUBSTITUTE(SUBSTITUTE(SUBSTITUTE(SUBSTITUTE(_xlpm.Major,"Indstrl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2017" spans="1:13" hidden="1" x14ac:dyDescent="0.75">
      <c r="A2017" s="33">
        <v>82616681</v>
      </c>
      <c r="B2017" s="34" t="s">
        <v>116</v>
      </c>
      <c r="C2017" s="34" t="s">
        <v>564</v>
      </c>
      <c r="D2017" s="34" t="s">
        <v>565</v>
      </c>
      <c r="E2017" s="34" t="s">
        <v>14</v>
      </c>
      <c r="F2017" s="35"/>
      <c r="G2017" s="35">
        <v>46127.586805555555</v>
      </c>
      <c r="H2017" s="34">
        <v>780992</v>
      </c>
      <c r="I2017" s="34" t="s">
        <v>566</v>
      </c>
      <c r="J2017" s="34" t="s">
        <v>32</v>
      </c>
      <c r="K2017" s="34">
        <v>0</v>
      </c>
      <c r="L2017" s="34" t="s">
        <v>3940</v>
      </c>
      <c r="M2017" s="9" t="str" cm="1">
        <f t="array" ref="M2017">_xlfn.LET(_xlpm.Major,I2017,_xlpm.CleanMajor,TRIM(SUBSTITUTE(SUBSTITUTE(SUBSTITUTE(SUBSTITUTE(SUBSTITUTE(SUBSTITUTE(_xlpm.Major,"Indstrl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2018" spans="1:13" hidden="1" x14ac:dyDescent="0.75">
      <c r="A2018" s="31">
        <v>82616747</v>
      </c>
      <c r="B2018" s="27" t="s">
        <v>2903</v>
      </c>
      <c r="C2018" s="27" t="s">
        <v>2904</v>
      </c>
      <c r="D2018" s="27" t="s">
        <v>2905</v>
      </c>
      <c r="E2018" s="27" t="s">
        <v>14</v>
      </c>
      <c r="F2018" s="32"/>
      <c r="G2018" s="32">
        <v>46127.589583333334</v>
      </c>
      <c r="H2018" s="27">
        <v>795373</v>
      </c>
      <c r="I2018" s="27" t="s">
        <v>1755</v>
      </c>
      <c r="J2018" s="27" t="s">
        <v>40</v>
      </c>
      <c r="K2018" s="27">
        <v>0</v>
      </c>
      <c r="L2018" s="27" t="s">
        <v>3940</v>
      </c>
      <c r="M2018" s="9" t="str" cm="1">
        <f t="array" ref="M2018">_xlfn.LET(_xlpm.Major,I2018,_xlpm.CleanMajor,TRIM(SUBSTITUTE(SUBSTITUTE(SUBSTITUTE(SUBSTITUTE(SUBSTITUTE(SUBSTITUTE(_xlpm.Major,"Indstrl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2019" spans="1:13" hidden="1" x14ac:dyDescent="0.75">
      <c r="A2019" s="33">
        <v>82616894</v>
      </c>
      <c r="B2019" s="34" t="s">
        <v>3665</v>
      </c>
      <c r="C2019" s="34" t="s">
        <v>3932</v>
      </c>
      <c r="D2019" s="34" t="s">
        <v>3933</v>
      </c>
      <c r="E2019" s="34" t="s">
        <v>14</v>
      </c>
      <c r="F2019" s="35"/>
      <c r="G2019" s="35">
        <v>46127.595138888886</v>
      </c>
      <c r="H2019" s="34">
        <v>796377</v>
      </c>
      <c r="I2019" s="34" t="s">
        <v>549</v>
      </c>
      <c r="J2019" s="34" t="s">
        <v>32</v>
      </c>
      <c r="K2019" s="34">
        <v>0</v>
      </c>
      <c r="L2019" s="34" t="s">
        <v>3940</v>
      </c>
      <c r="M2019" s="9" t="str" cm="1">
        <f t="array" ref="M2019">_xlfn.LET(_xlpm.Major,I2019,_xlpm.CleanMajor,TRIM(SUBSTITUTE(SUBSTITUTE(SUBSTITUTE(SUBSTITUTE(SUBSTITUTE(SUBSTITUTE(_xlpm.Major,"Indstrl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2020" spans="1:13" hidden="1" x14ac:dyDescent="0.75">
      <c r="A2020" s="31">
        <v>82616901</v>
      </c>
      <c r="B2020" s="27" t="s">
        <v>3934</v>
      </c>
      <c r="C2020" s="27" t="s">
        <v>3935</v>
      </c>
      <c r="D2020" s="27" t="s">
        <v>3936</v>
      </c>
      <c r="E2020" s="27" t="s">
        <v>14</v>
      </c>
      <c r="F2020" s="32"/>
      <c r="G2020" s="32">
        <v>46127.595138888886</v>
      </c>
      <c r="H2020" s="27">
        <v>758280</v>
      </c>
      <c r="I2020" s="27" t="s">
        <v>3520</v>
      </c>
      <c r="J2020" s="27" t="s">
        <v>16</v>
      </c>
      <c r="K2020" s="27">
        <v>0</v>
      </c>
      <c r="L2020" s="27" t="s">
        <v>3940</v>
      </c>
      <c r="M2020" s="9" t="str" cm="1">
        <f t="array" ref="M2020">_xlfn.LET(_xlpm.Major,I2020,_xlpm.CleanMajor,TRIM(SUBSTITUTE(SUBSTITUTE(SUBSTITUTE(SUBSTITUTE(SUBSTITUTE(SUBSTITUTE(_xlpm.Major,"Indstrl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Education</v>
      </c>
    </row>
    <row r="2021" spans="1:13" hidden="1" x14ac:dyDescent="0.75">
      <c r="A2021" s="33">
        <v>82616947</v>
      </c>
      <c r="B2021" s="34" t="s">
        <v>1570</v>
      </c>
      <c r="C2021" s="34" t="s">
        <v>1542</v>
      </c>
      <c r="D2021" s="34" t="s">
        <v>1571</v>
      </c>
      <c r="E2021" s="34" t="s">
        <v>14</v>
      </c>
      <c r="F2021" s="35"/>
      <c r="G2021" s="35">
        <v>46127.597222222219</v>
      </c>
      <c r="H2021" s="34">
        <v>759811</v>
      </c>
      <c r="I2021" s="34" t="s">
        <v>163</v>
      </c>
      <c r="J2021" s="34" t="s">
        <v>32</v>
      </c>
      <c r="K2021" s="34">
        <v>0</v>
      </c>
      <c r="L2021" s="34" t="s">
        <v>3940</v>
      </c>
      <c r="M2021" s="9" t="str" cm="1">
        <f t="array" ref="M2021">_xlfn.LET(_xlpm.Major,I2021,_xlpm.CleanMajor,TRIM(SUBSTITUTE(SUBSTITUTE(SUBSTITUTE(SUBSTITUTE(SUBSTITUTE(SUBSTITUTE(_xlpm.Major,"Indstrl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022" spans="1:13" hidden="1" x14ac:dyDescent="0.75">
      <c r="A2022" s="31">
        <v>82616965</v>
      </c>
      <c r="B2022" s="27" t="s">
        <v>462</v>
      </c>
      <c r="C2022" s="27" t="s">
        <v>2809</v>
      </c>
      <c r="D2022" s="27" t="s">
        <v>2810</v>
      </c>
      <c r="E2022" s="27" t="s">
        <v>14</v>
      </c>
      <c r="F2022" s="32"/>
      <c r="G2022" s="32">
        <v>46127.597222222219</v>
      </c>
      <c r="H2022" s="27">
        <v>787749</v>
      </c>
      <c r="I2022" s="27" t="s">
        <v>1985</v>
      </c>
      <c r="J2022" s="27" t="s">
        <v>32</v>
      </c>
      <c r="K2022" s="27">
        <v>0</v>
      </c>
      <c r="L2022" s="27" t="s">
        <v>3940</v>
      </c>
      <c r="M2022" s="9" t="str" cm="1">
        <f t="array" ref="M2022">_xlfn.LET(_xlpm.Major,I2022,_xlpm.CleanMajor,TRIM(SUBSTITUTE(SUBSTITUTE(SUBSTITUTE(SUBSTITUTE(SUBSTITUTE(SUBSTITUTE(_xlpm.Major,"Indstrl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Arts and Sciences</v>
      </c>
    </row>
    <row r="2023" spans="1:13" hidden="1" x14ac:dyDescent="0.75">
      <c r="A2023" s="33">
        <v>82617059</v>
      </c>
      <c r="B2023" s="34" t="s">
        <v>127</v>
      </c>
      <c r="C2023" s="34" t="s">
        <v>329</v>
      </c>
      <c r="D2023" s="34" t="s">
        <v>3937</v>
      </c>
      <c r="E2023" s="34" t="s">
        <v>14</v>
      </c>
      <c r="F2023" s="35"/>
      <c r="G2023" s="35">
        <v>46127.600694444445</v>
      </c>
      <c r="H2023" s="34">
        <v>798442</v>
      </c>
      <c r="I2023" s="34" t="s">
        <v>3938</v>
      </c>
      <c r="J2023" s="34" t="s">
        <v>126</v>
      </c>
      <c r="K2023" s="34">
        <v>0</v>
      </c>
      <c r="L2023" s="34" t="s">
        <v>3940</v>
      </c>
      <c r="M2023" s="9" t="str" cm="1">
        <f t="array" ref="M2023">_xlfn.LET(_xlpm.Major,I2023,_xlpm.CleanMajor,TRIM(SUBSTITUTE(SUBSTITUTE(SUBSTITUTE(SUBSTITUTE(SUBSTITUTE(SUBSTITUTE(_xlpm.Major,"Indstrl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Double Major / Cross-College</v>
      </c>
    </row>
    <row r="2024" spans="1:13" hidden="1" x14ac:dyDescent="0.75">
      <c r="A2024" s="31">
        <v>82617085</v>
      </c>
      <c r="B2024" s="27" t="s">
        <v>1048</v>
      </c>
      <c r="C2024" s="27" t="s">
        <v>880</v>
      </c>
      <c r="D2024" s="27" t="s">
        <v>3939</v>
      </c>
      <c r="E2024" s="27" t="s">
        <v>14</v>
      </c>
      <c r="F2024" s="32"/>
      <c r="G2024" s="32">
        <v>46127.602083333331</v>
      </c>
      <c r="H2024" s="27">
        <v>809459</v>
      </c>
      <c r="I2024" s="27" t="s">
        <v>1755</v>
      </c>
      <c r="J2024" s="27" t="s">
        <v>40</v>
      </c>
      <c r="K2024" s="27">
        <v>0</v>
      </c>
      <c r="L2024" s="27" t="s">
        <v>3940</v>
      </c>
      <c r="M2024" s="9" t="str" cm="1">
        <f t="array" ref="M2024">_xlfn.LET(_xlpm.Major,I2024,_xlpm.CleanMajor,TRIM(SUBSTITUTE(SUBSTITUTE(SUBSTITUTE(SUBSTITUTE(SUBSTITUTE(SUBSTITUTE(_xlpm.Major,"Indstrl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Behavioral and Social Sciences</v>
      </c>
    </row>
    <row r="2025" spans="1:13" hidden="1" x14ac:dyDescent="0.75">
      <c r="A2025" s="33">
        <v>82617153</v>
      </c>
      <c r="B2025" s="34" t="s">
        <v>265</v>
      </c>
      <c r="C2025" s="34" t="s">
        <v>2881</v>
      </c>
      <c r="D2025" s="34" t="s">
        <v>2882</v>
      </c>
      <c r="E2025" s="34" t="s">
        <v>14</v>
      </c>
      <c r="F2025" s="35"/>
      <c r="G2025" s="35">
        <v>46127.604166666664</v>
      </c>
      <c r="H2025" s="34">
        <v>812050</v>
      </c>
      <c r="I2025" s="34" t="s">
        <v>774</v>
      </c>
      <c r="J2025" s="34" t="s">
        <v>32</v>
      </c>
      <c r="K2025" s="34">
        <v>0</v>
      </c>
      <c r="L2025" s="34" t="s">
        <v>3940</v>
      </c>
      <c r="M2025" s="9" t="str" cm="1">
        <f t="array" ref="M2025">_xlfn.LET(_xlpm.Major,I2025,_xlpm.CleanMajor,TRIM(SUBSTITUTE(SUBSTITUTE(SUBSTITUTE(SUBSTITUTE(SUBSTITUTE(SUBSTITUTE(_xlpm.Major,"Indstrl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row r="2026" spans="1:13" hidden="1" x14ac:dyDescent="0.75">
      <c r="A2026" s="31">
        <v>82617181</v>
      </c>
      <c r="B2026" s="27" t="s">
        <v>788</v>
      </c>
      <c r="C2026" s="27" t="s">
        <v>1122</v>
      </c>
      <c r="D2026" s="27" t="s">
        <v>1123</v>
      </c>
      <c r="E2026" s="27" t="s">
        <v>14</v>
      </c>
      <c r="F2026" s="32"/>
      <c r="G2026" s="32">
        <v>46127.604861111111</v>
      </c>
      <c r="H2026" s="27">
        <v>772668</v>
      </c>
      <c r="I2026" s="27" t="s">
        <v>163</v>
      </c>
      <c r="J2026" s="27" t="s">
        <v>32</v>
      </c>
      <c r="K2026" s="27">
        <v>0</v>
      </c>
      <c r="L2026" s="27" t="s">
        <v>3940</v>
      </c>
      <c r="M2026" s="9" t="str" cm="1">
        <f t="array" ref="M2026">_xlfn.LET(_xlpm.Major,I2026,_xlpm.CleanMajor,TRIM(SUBSTITUTE(SUBSTITUTE(SUBSTITUTE(SUBSTITUTE(SUBSTITUTE(SUBSTITUTE(_xlpm.Major,"Indstrl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Studies")),_xlfn.SWITCH(TRUE,OR(ISNUMBER(SEARCH("/",_xlpm.CleanMajor)),ISNUMBER(SEARCH(";",_xlpm.CleanMajor)),ISNUMBER(SEARCH(",",_xlpm.CleanMajor))),"Double Major / Cross-College",OR(ISNUMBER(SEARCH("Engineering",_xlpm.CleanMajor)),ISNUMBER(SEARCH("Computer Science",_xlpm.CleanMajor)),ISNUMBER(SEARCH("Construction Management",_xlpm.CleanMajor)),ISNUMBER(SEARCH("Software Engineering",_xlpm.CleanMajor)),ISNUMBER(SEARCH("Cybersecurity",_xlpm.CleanMajor)),ISNUMBER(SEARCH("Computer Info Technology",_xlpm.CleanMajor)),ISNUMBER(SEARCH("Aviation",_xlpm.CleanMajor))),"School of Engineering",OR(ISNUMBER(SEARCH("Industrial Organizational Psychology",_xlpm.CleanMajor)),ISNUMBER(SEARCH("Psychology",_xlpm.CleanMajor)),ISNUMBER(SEARCH("Behavioral Science",_xlpm.CleanMajor)),ISNUMBER(SEARCH("Sport and Perf Psych",_xlpm.CleanMajor)),ISNUMBER(SEARCH("Social Work",_xlpm.CleanMajor)),ISNUMBER(SEARCH("Sociology",_xlpm.CleanMajor))),"School of Behavioral and Social Sciences",OR(ISNUMBER(SEARCH("Finance",_xlpm.CleanMajor)),ISNUMBER(SEARCH("Accounting",_xlpm.CleanMajor)),ISNUMBER(SEARCH("Business",_xlpm.CleanMajor)),ISNUMBER(SEARCH("Entrepreneurship",_xlpm.CleanMajor)),ISNUMBER(SEARCH("Information Technology Management",_xlpm.CleanMajor)),ISNUMBER(SEARCH("Leadership",_xlpm.CleanMajor)),ISNUMBER(SEARCH("Organizational",_xlpm.CleanMajor)),ISNUMBER(SEARCH("Marketing",_xlpm.CleanMajor)),ISNUMBER(SEARCH("International Business",_xlpm.CleanMajor)),ISNUMBER(SEARCH("Sport Management",_xlpm.CleanMajor)),ISNUMBER(SEARCH("Sports Analytics",_xlpm.CleanMajor))),"School of Business",OR(ISNUMBER(SEARCH("Credential",_xlpm.CleanMajor)),ISNUMBER(SEARCH("School Counseling",_xlpm.CleanMajor)),ISNUMBER(SEARCH("Early Childhood Studies",_xlpm.CleanMajor)),ISNUMBER(SEARCH("Education",_xlpm.CleanMajor)),ISNUMBER(SEARCH("Liberal Studies",_xlpm.CleanMajor))),"School of Education",OR(ISNUMBER(SEARCH("Interior Design",_xlpm.CleanMajor)),ISNUMBER(SEARCH("Film",_xlpm.CleanMajor)),ISNUMBER(SEARCH("Cinematic Arts",_xlpm.CleanMajor)),ISNUMBER(SEARCH("Photography",_xlpm.CleanMajor)),ISNUMBER(SEARCH("Art Therapy",_xlpm.CleanMajor)),ISNUMBER(SEARCH("Graphic Design",_xlpm.CleanMajor)),ISNUMBER(SEARCH("Illustration",_xlpm.CleanMajor)),ISNUMBER(SEARCH("Architecture",_xlpm.CleanMajor)),ISNUMBER(SEARCH("Visual",_xlpm.CleanMajor)),ISNUMBER(SEARCH("Design",_xlpm.CleanMajor))),"School of Architecture, Visual Arts, and Design",OR(ISNUMBER(SEARCH("Health",_xlpm.CleanMajor)),ISNUMBER(SEARCH("Kinesiology",_xlpm.CleanMajor)),ISNUMBER(SEARCH("Biomedical Sciences",_xlpm.CleanMajor)),ISNUMBER(SEARCH("Biology",_xlpm.CleanMajor)),ISNUMBER(SEARCH("Biochem",_xlpm.CleanMajor)),ISNUMBER(SEARCH("Exercise Science",_xlpm.CleanMajor)),ISNUMBER(SEARCH("Nutrition",_xlpm.CleanMajor)),ISNUMBER(SEARCH("Radiologic",_xlpm.CleanMajor)),ISNUMBER(SEARCH("Athletic Training",_xlpm.CleanMajor)),ISNUMBER(SEARCH("Speech Lang Pathology",_xlpm.CleanMajor)),ISNUMBER(SEARCH("Communication Sciences and Disorders",_xlpm.CleanMajor))),"School of Health Science",ISNUMBER(SEARCH("Nursing",_xlpm.CleanMajor)),"School of Nursing",OR(ISNUMBER(SEARCH("Christian",_xlpm.CleanMajor)),ISNUMBER(SEARCH("Ministry",_xlpm.CleanMajor)),ISNUMBER(SEARCH("Theology",_xlpm.CleanMajor)),ISNUMBER(SEARCH("Intercultural Studies",_xlpm.CleanMajor))),"School of Christian Ministries",OR(ISNUMBER(SEARCH("Instrumental Performance",_xlpm.CleanMajor)),ISNUMBER(SEARCH("Studio Production",_xlpm.CleanMajor)),ISNUMBER(SEARCH("Music",_xlpm.CleanMajor)),ISNUMBER(SEARCH("Theatre",_xlpm.CleanMajor)),ISNUMBER(SEARCH("Performing Arts",_xlpm.CleanMajor))),"School of Performing Arts",OR(ISNUMBER(SEARCH("Communication Studies",_xlpm.CleanMajor)),ISNUMBER(SEARCH("Strategic Communication",_xlpm.CleanMajor)),ISNUMBER(SEARCH("Public Relations",_xlpm.CleanMajor)),ISNUMBER(SEARCH("Digital Media Comm",_xlpm.CleanMajor)),ISNUMBER(SEARCH("History",_xlpm.CleanMajor)),ISNUMBER(SEARCH("Anthropology",_xlpm.CleanMajor)),ISNUMBER(SEARCH("Philosophy",_xlpm.CleanMajor)),ISNUMBER(SEARCH("Interdisciplinary Studies",_xlpm.CleanMajor)),ISNUMBER(SEARCH("Forensic Chemistry",_xlpm.CleanMajor)),ISNUMBER(SEARCH("Chemistry",_xlpm.CleanMajor)),ISNUMBER(SEARCH("Mathematics",_xlpm.CleanMajor)),ISNUMBER(SEARCH("Stats and Data Analytics",_xlpm.CleanMajor)),ISNUMBER(SEARCH("International Studies",_xlpm.CleanMajor)),ISNUMBER(SEARCH("English",_xlpm.CleanMajor)),ISNUMBER(SEARCH("Creative Writing",_xlpm.CleanMajor)),ISNUMBER(SEARCH("Criminal Justice",_xlpm.CleanMajor)),ISNUMBER(SEARCH("Political Science",_xlpm.CleanMajor)),ISNUMBER(SEARCH("Public Administration",_xlpm.CleanMajor)),ISNUMBER(SEARCH("Environmental Science",_xlpm.CleanMajor))),"School of Arts and Sciences",ISNUMBER(SEARCH("Undeclared",_xlpm.CleanMajor)),"Undeclared","Needs Review"))</f>
        <v>School of Engineering</v>
      </c>
    </row>
  </sheetData>
  <autoFilter ref="A1:M2026" xr:uid="{D3CCE110-6C8B-46BB-A7D4-F1909AE5E5DB}">
    <filterColumn colId="6">
      <filters blank="1"/>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E30F7-5500-44BD-A106-53C38F9A2C83}">
  <dimension ref="A1:Q1543"/>
  <sheetViews>
    <sheetView tabSelected="1" workbookViewId="0">
      <selection activeCell="D21" sqref="D21"/>
    </sheetView>
  </sheetViews>
  <sheetFormatPr defaultRowHeight="14.75" x14ac:dyDescent="0.75"/>
  <cols>
    <col min="1" max="1" width="14" bestFit="1" customWidth="1"/>
    <col min="2" max="2" width="20.86328125" bestFit="1" customWidth="1"/>
    <col min="3" max="3" width="19.40625" bestFit="1" customWidth="1"/>
    <col min="4" max="4" width="43.40625" bestFit="1" customWidth="1"/>
    <col min="5" max="5" width="25.86328125" bestFit="1" customWidth="1"/>
    <col min="6" max="6" width="15" bestFit="1" customWidth="1"/>
    <col min="7" max="7" width="16.7265625" customWidth="1"/>
    <col min="8" max="8" width="12.40625" bestFit="1" customWidth="1"/>
    <col min="9" max="9" width="46.40625" bestFit="1" customWidth="1"/>
    <col min="10" max="10" width="13.86328125" bestFit="1" customWidth="1"/>
    <col min="11" max="11" width="17.40625" bestFit="1" customWidth="1"/>
    <col min="12" max="12" width="15.54296875" bestFit="1" customWidth="1"/>
    <col min="13" max="13" width="51.40625" bestFit="1" customWidth="1"/>
    <col min="14" max="14" width="15.54296875" bestFit="1" customWidth="1"/>
    <col min="15" max="15" width="10.40625" bestFit="1" customWidth="1"/>
    <col min="16" max="16" width="24.1328125" bestFit="1" customWidth="1"/>
  </cols>
  <sheetData>
    <row r="1" spans="1:17" x14ac:dyDescent="0.75">
      <c r="A1" s="5" t="s">
        <v>0</v>
      </c>
      <c r="B1" s="6" t="s">
        <v>1</v>
      </c>
      <c r="C1" s="6" t="s">
        <v>2</v>
      </c>
      <c r="D1" s="6" t="s">
        <v>3</v>
      </c>
      <c r="E1" s="6" t="s">
        <v>4</v>
      </c>
      <c r="F1" s="6" t="s">
        <v>5</v>
      </c>
      <c r="G1" s="6" t="s">
        <v>6</v>
      </c>
      <c r="H1" s="6" t="s">
        <v>3944</v>
      </c>
      <c r="I1" s="6" t="s">
        <v>8</v>
      </c>
      <c r="J1" s="6" t="s">
        <v>9</v>
      </c>
      <c r="K1" s="7" t="s">
        <v>10</v>
      </c>
      <c r="L1" s="17" t="s">
        <v>758</v>
      </c>
      <c r="M1" s="6" t="s">
        <v>7</v>
      </c>
      <c r="N1" s="17" t="s">
        <v>3943</v>
      </c>
      <c r="O1" s="17" t="s">
        <v>3945</v>
      </c>
      <c r="P1" s="17" t="s">
        <v>3960</v>
      </c>
      <c r="Q1" s="17" t="s">
        <v>3961</v>
      </c>
    </row>
    <row r="2" spans="1:17" x14ac:dyDescent="0.75">
      <c r="A2" s="12">
        <v>77429524</v>
      </c>
      <c r="B2" s="13" t="s">
        <v>11</v>
      </c>
      <c r="C2" s="13" t="s">
        <v>12</v>
      </c>
      <c r="D2" s="13" t="s">
        <v>13</v>
      </c>
      <c r="E2" s="13" t="s">
        <v>14</v>
      </c>
      <c r="F2" s="14">
        <v>45902.681250000001</v>
      </c>
      <c r="G2" s="14">
        <v>45930.515972222223</v>
      </c>
      <c r="H2" s="13">
        <v>793882</v>
      </c>
      <c r="I2" s="13" t="s">
        <v>15</v>
      </c>
      <c r="J2" s="13" t="s">
        <v>16</v>
      </c>
      <c r="K2" s="15">
        <v>0</v>
      </c>
      <c r="L2" t="s">
        <v>759</v>
      </c>
      <c r="M2" s="9" t="str" cm="1">
        <f t="array" ref="M2">_xlfn.LET(
_xlpm.Major,I2,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2" t="str">
        <f>IF(COUNTIFS($A$2:A2,A2,$M$2:M2,M2)&gt;1,"Duplicate","Keep")</f>
        <v>Keep</v>
      </c>
      <c r="O2" t="str" cm="1">
        <f t="array" ref="O2">_xlfn.SWITCH(M2,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2">
        <f>COUNTIF(H:H,H2)</f>
        <v>1</v>
      </c>
      <c r="Q2" t="str">
        <f>IF(COUNTIF(H:H,H2)=1,"Unique","Repeat")</f>
        <v>Unique</v>
      </c>
    </row>
    <row r="3" spans="1:17" x14ac:dyDescent="0.75">
      <c r="A3" s="8">
        <v>77472615</v>
      </c>
      <c r="B3" s="9" t="s">
        <v>17</v>
      </c>
      <c r="C3" s="9" t="s">
        <v>18</v>
      </c>
      <c r="D3" s="9" t="s">
        <v>19</v>
      </c>
      <c r="E3" s="9" t="s">
        <v>14</v>
      </c>
      <c r="F3" s="10">
        <v>45903.397916666669</v>
      </c>
      <c r="G3" s="10">
        <v>45930.498611111114</v>
      </c>
      <c r="H3" s="9">
        <v>771555</v>
      </c>
      <c r="I3" s="9" t="s">
        <v>15</v>
      </c>
      <c r="J3" s="9" t="s">
        <v>20</v>
      </c>
      <c r="K3" s="11">
        <v>0</v>
      </c>
      <c r="L3" t="s">
        <v>759</v>
      </c>
      <c r="M3" s="9" t="str" cm="1">
        <f t="array" ref="M3">_xlfn.LET(
_xlpm.Major,I3,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3" t="str">
        <f>IF(COUNTIFS($A$2:A3,A3,$M$2:M3,M3)&gt;1,"Duplicate","Keep")</f>
        <v>Keep</v>
      </c>
      <c r="O3" t="str" cm="1">
        <f t="array" ref="O3">_xlfn.SWITCH(M3,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3">
        <f t="shared" ref="P3:P66" si="0">COUNTIF(H:H,H3)</f>
        <v>2</v>
      </c>
      <c r="Q3" t="str">
        <f t="shared" ref="Q3:Q66" si="1">IF(COUNTIF(H:H,H3)=1,"Unique","Repeat")</f>
        <v>Repeat</v>
      </c>
    </row>
    <row r="4" spans="1:17" x14ac:dyDescent="0.75">
      <c r="A4" s="12">
        <v>77472793</v>
      </c>
      <c r="B4" s="13" t="s">
        <v>21</v>
      </c>
      <c r="C4" s="13" t="s">
        <v>22</v>
      </c>
      <c r="D4" s="13" t="s">
        <v>23</v>
      </c>
      <c r="E4" s="13" t="s">
        <v>14</v>
      </c>
      <c r="F4" s="14">
        <v>45903.398611111108</v>
      </c>
      <c r="G4" s="14">
        <v>45930.507638888892</v>
      </c>
      <c r="H4" s="13">
        <v>784919</v>
      </c>
      <c r="I4" s="13" t="s">
        <v>24</v>
      </c>
      <c r="J4" s="13" t="s">
        <v>20</v>
      </c>
      <c r="K4" s="15">
        <v>0</v>
      </c>
      <c r="L4" t="s">
        <v>759</v>
      </c>
      <c r="M4" s="9" t="str" cm="1">
        <f t="array" ref="M4">_xlfn.LET(
_xlpm.Major,I4,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4" t="str">
        <f>IF(COUNTIFS($A$2:A4,A4,$M$2:M4,M4)&gt;1,"Duplicate","Keep")</f>
        <v>Keep</v>
      </c>
      <c r="O4" t="str" cm="1">
        <f t="array" ref="O4">_xlfn.SWITCH(M4,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4">
        <f t="shared" si="0"/>
        <v>1</v>
      </c>
      <c r="Q4" t="str">
        <f t="shared" si="1"/>
        <v>Unique</v>
      </c>
    </row>
    <row r="5" spans="1:17" x14ac:dyDescent="0.75">
      <c r="A5" s="12">
        <v>77508882</v>
      </c>
      <c r="B5" s="13" t="s">
        <v>25</v>
      </c>
      <c r="C5" s="13" t="s">
        <v>26</v>
      </c>
      <c r="D5" s="13" t="s">
        <v>27</v>
      </c>
      <c r="E5" s="13" t="s">
        <v>14</v>
      </c>
      <c r="F5" s="14">
        <v>45903.546527777777</v>
      </c>
      <c r="G5" s="14">
        <v>45930.534722222219</v>
      </c>
      <c r="H5" s="13">
        <v>737582</v>
      </c>
      <c r="I5" s="13" t="s">
        <v>28</v>
      </c>
      <c r="J5" s="13" t="s">
        <v>16</v>
      </c>
      <c r="K5" s="15">
        <v>0</v>
      </c>
      <c r="L5" t="s">
        <v>759</v>
      </c>
      <c r="M5" s="9" t="str" cm="1">
        <f t="array" ref="M5">_xlfn.LET(
_xlpm.Major,I5,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5" t="str">
        <f>IF(COUNTIFS($A$2:A5,A5,$M$2:M5,M5)&gt;1,"Duplicate","Keep")</f>
        <v>Keep</v>
      </c>
      <c r="O5" t="str" cm="1">
        <f t="array" ref="O5">_xlfn.SWITCH(M5,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5">
        <f t="shared" si="0"/>
        <v>1</v>
      </c>
      <c r="Q5" t="str">
        <f t="shared" si="1"/>
        <v>Unique</v>
      </c>
    </row>
    <row r="6" spans="1:17" x14ac:dyDescent="0.75">
      <c r="A6" s="12">
        <v>77535280</v>
      </c>
      <c r="B6" s="13" t="s">
        <v>29</v>
      </c>
      <c r="C6" s="13" t="s">
        <v>30</v>
      </c>
      <c r="D6" s="13" t="s">
        <v>31</v>
      </c>
      <c r="E6" s="13" t="s">
        <v>14</v>
      </c>
      <c r="F6" s="14">
        <v>45903.745138888888</v>
      </c>
      <c r="G6" s="14">
        <v>45930.497916666667</v>
      </c>
      <c r="H6" s="13">
        <v>756916</v>
      </c>
      <c r="I6" s="13" t="s">
        <v>24</v>
      </c>
      <c r="J6" s="13" t="s">
        <v>32</v>
      </c>
      <c r="K6" s="15">
        <v>0</v>
      </c>
      <c r="L6" t="s">
        <v>759</v>
      </c>
      <c r="M6" s="9" t="str" cm="1">
        <f t="array" ref="M6">_xlfn.LET(
_xlpm.Major,I6,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6" t="str">
        <f>IF(COUNTIFS($A$2:A6,A6,$M$2:M6,M6)&gt;1,"Duplicate","Keep")</f>
        <v>Keep</v>
      </c>
      <c r="O6" t="str" cm="1">
        <f t="array" ref="O6">_xlfn.SWITCH(M6,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6">
        <f t="shared" si="0"/>
        <v>1</v>
      </c>
      <c r="Q6" t="str">
        <f t="shared" si="1"/>
        <v>Unique</v>
      </c>
    </row>
    <row r="7" spans="1:17" x14ac:dyDescent="0.75">
      <c r="A7" s="8">
        <v>77540564</v>
      </c>
      <c r="B7" s="9" t="s">
        <v>33</v>
      </c>
      <c r="C7" s="9" t="s">
        <v>34</v>
      </c>
      <c r="D7" s="9" t="s">
        <v>35</v>
      </c>
      <c r="E7" s="9" t="s">
        <v>14</v>
      </c>
      <c r="F7" s="10">
        <v>45903.839583333334</v>
      </c>
      <c r="G7" s="10">
        <v>45930.501388888886</v>
      </c>
      <c r="H7" s="9">
        <v>439249</v>
      </c>
      <c r="I7" s="9" t="s">
        <v>36</v>
      </c>
      <c r="J7" s="9" t="s">
        <v>32</v>
      </c>
      <c r="K7" s="11">
        <v>0</v>
      </c>
      <c r="L7" t="s">
        <v>759</v>
      </c>
      <c r="M7" s="9" t="str" cm="1">
        <f t="array" ref="M7">_xlfn.LET(
_xlpm.Major,I7,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7" t="str">
        <f>IF(COUNTIFS($A$2:A7,A7,$M$2:M7,M7)&gt;1,"Duplicate","Keep")</f>
        <v>Keep</v>
      </c>
      <c r="O7" t="str" cm="1">
        <f t="array" ref="O7">_xlfn.SWITCH(M7,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7">
        <f t="shared" si="0"/>
        <v>2</v>
      </c>
      <c r="Q7" t="str">
        <f t="shared" si="1"/>
        <v>Repeat</v>
      </c>
    </row>
    <row r="8" spans="1:17" x14ac:dyDescent="0.75">
      <c r="A8" s="12">
        <v>77581039</v>
      </c>
      <c r="B8" s="13" t="s">
        <v>37</v>
      </c>
      <c r="C8" s="13" t="s">
        <v>38</v>
      </c>
      <c r="D8" s="13" t="s">
        <v>39</v>
      </c>
      <c r="E8" s="13" t="s">
        <v>14</v>
      </c>
      <c r="F8" s="14">
        <v>45904.46597222222</v>
      </c>
      <c r="G8" s="14">
        <v>45930.522222222222</v>
      </c>
      <c r="H8" s="13">
        <v>812130</v>
      </c>
      <c r="I8" s="13" t="s">
        <v>15</v>
      </c>
      <c r="J8" s="13" t="s">
        <v>40</v>
      </c>
      <c r="K8" s="15">
        <v>0</v>
      </c>
      <c r="L8" t="s">
        <v>759</v>
      </c>
      <c r="M8" s="9" t="str" cm="1">
        <f t="array" ref="M8">_xlfn.LET(
_xlpm.Major,I8,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8" t="str">
        <f>IF(COUNTIFS($A$2:A8,A8,$M$2:M8,M8)&gt;1,"Duplicate","Keep")</f>
        <v>Keep</v>
      </c>
      <c r="O8" t="str" cm="1">
        <f t="array" ref="O8">_xlfn.SWITCH(M8,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8">
        <f t="shared" si="0"/>
        <v>4</v>
      </c>
      <c r="Q8" t="str">
        <f t="shared" si="1"/>
        <v>Repeat</v>
      </c>
    </row>
    <row r="9" spans="1:17" x14ac:dyDescent="0.75">
      <c r="A9" s="8">
        <v>77589033</v>
      </c>
      <c r="B9" s="9" t="s">
        <v>41</v>
      </c>
      <c r="C9" s="9" t="s">
        <v>42</v>
      </c>
      <c r="D9" s="9" t="s">
        <v>43</v>
      </c>
      <c r="E9" s="9" t="s">
        <v>14</v>
      </c>
      <c r="F9" s="10">
        <v>45904.519444444442</v>
      </c>
      <c r="G9" s="10">
        <v>45930.498611111114</v>
      </c>
      <c r="H9" s="9">
        <v>762619</v>
      </c>
      <c r="I9" s="9" t="s">
        <v>15</v>
      </c>
      <c r="J9" s="9" t="s">
        <v>32</v>
      </c>
      <c r="K9" s="11">
        <v>0</v>
      </c>
      <c r="L9" t="s">
        <v>759</v>
      </c>
      <c r="M9" s="9" t="str" cm="1">
        <f t="array" ref="M9">_xlfn.LET(
_xlpm.Major,I9,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9" t="str">
        <f>IF(COUNTIFS($A$2:A9,A9,$M$2:M9,M9)&gt;1,"Duplicate","Keep")</f>
        <v>Keep</v>
      </c>
      <c r="O9" t="str" cm="1">
        <f t="array" ref="O9">_xlfn.SWITCH(M9,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
        <f t="shared" si="0"/>
        <v>1</v>
      </c>
      <c r="Q9" t="str">
        <f t="shared" si="1"/>
        <v>Unique</v>
      </c>
    </row>
    <row r="10" spans="1:17" x14ac:dyDescent="0.75">
      <c r="A10" s="12">
        <v>77589755</v>
      </c>
      <c r="B10" s="13" t="s">
        <v>44</v>
      </c>
      <c r="C10" s="13" t="s">
        <v>45</v>
      </c>
      <c r="D10" s="13" t="s">
        <v>46</v>
      </c>
      <c r="E10" s="13" t="s">
        <v>14</v>
      </c>
      <c r="F10" s="14">
        <v>45904.524305555555</v>
      </c>
      <c r="G10" s="14">
        <v>45930.515972222223</v>
      </c>
      <c r="H10" s="13">
        <v>741619</v>
      </c>
      <c r="I10" s="13" t="s">
        <v>15</v>
      </c>
      <c r="J10" s="13" t="s">
        <v>16</v>
      </c>
      <c r="K10" s="15">
        <v>0</v>
      </c>
      <c r="L10" t="s">
        <v>759</v>
      </c>
      <c r="M10" s="9" t="str" cm="1">
        <f t="array" ref="M10">_xlfn.LET(
_xlpm.Major,I10,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0" t="str">
        <f>IF(COUNTIFS($A$2:A10,A10,$M$2:M10,M10)&gt;1,"Duplicate","Keep")</f>
        <v>Keep</v>
      </c>
      <c r="O10" t="str" cm="1">
        <f t="array" ref="O10">_xlfn.SWITCH(M10,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0">
        <f t="shared" si="0"/>
        <v>1</v>
      </c>
      <c r="Q10" t="str">
        <f t="shared" si="1"/>
        <v>Unique</v>
      </c>
    </row>
    <row r="11" spans="1:17" x14ac:dyDescent="0.75">
      <c r="A11" s="8">
        <v>77608305</v>
      </c>
      <c r="B11" s="9" t="s">
        <v>47</v>
      </c>
      <c r="C11" s="9" t="s">
        <v>48</v>
      </c>
      <c r="D11" s="9" t="s">
        <v>49</v>
      </c>
      <c r="E11" s="9" t="s">
        <v>14</v>
      </c>
      <c r="F11" s="10">
        <v>45904.644444444442</v>
      </c>
      <c r="G11" s="10">
        <v>45930.557638888888</v>
      </c>
      <c r="H11" s="9">
        <v>785998</v>
      </c>
      <c r="I11" s="9" t="s">
        <v>3925</v>
      </c>
      <c r="J11" s="9" t="s">
        <v>50</v>
      </c>
      <c r="K11" s="11">
        <v>0</v>
      </c>
      <c r="L11" t="s">
        <v>759</v>
      </c>
      <c r="M11" s="9" t="str" cm="1">
        <f t="array" ref="M11">_xlfn.LET(
_xlpm.Major,I11,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1" t="str">
        <f>IF(COUNTIFS($A$2:A11,A11,$M$2:M11,M11)&gt;1,"Duplicate","Keep")</f>
        <v>Keep</v>
      </c>
      <c r="O11" t="str" cm="1">
        <f t="array" ref="O11">_xlfn.SWITCH(M11,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1">
        <f t="shared" si="0"/>
        <v>1</v>
      </c>
      <c r="Q11" t="str">
        <f t="shared" si="1"/>
        <v>Unique</v>
      </c>
    </row>
    <row r="12" spans="1:17" x14ac:dyDescent="0.75">
      <c r="A12" s="8">
        <v>77609937</v>
      </c>
      <c r="B12" s="9" t="s">
        <v>51</v>
      </c>
      <c r="C12" s="9" t="s">
        <v>52</v>
      </c>
      <c r="D12" s="9" t="s">
        <v>53</v>
      </c>
      <c r="E12" s="9" t="s">
        <v>14</v>
      </c>
      <c r="F12" s="10">
        <v>45904.661111111112</v>
      </c>
      <c r="G12" s="10">
        <v>45930.513888888891</v>
      </c>
      <c r="H12" s="9">
        <v>759669</v>
      </c>
      <c r="I12" s="9" t="s">
        <v>54</v>
      </c>
      <c r="J12" s="9" t="s">
        <v>32</v>
      </c>
      <c r="K12" s="11">
        <v>0</v>
      </c>
      <c r="L12" t="s">
        <v>759</v>
      </c>
      <c r="M12" s="9" t="str" cm="1">
        <f t="array" ref="M12">_xlfn.LET(
_xlpm.Major,I12,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2" t="str">
        <f>IF(COUNTIFS($A$2:A12,A12,$M$2:M12,M12)&gt;1,"Duplicate","Keep")</f>
        <v>Keep</v>
      </c>
      <c r="O12" t="str" cm="1">
        <f t="array" ref="O12">_xlfn.SWITCH(M12,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2">
        <f t="shared" si="0"/>
        <v>1</v>
      </c>
      <c r="Q12" t="str">
        <f t="shared" si="1"/>
        <v>Unique</v>
      </c>
    </row>
    <row r="13" spans="1:17" x14ac:dyDescent="0.75">
      <c r="A13" s="12">
        <v>77611241</v>
      </c>
      <c r="B13" s="13" t="s">
        <v>55</v>
      </c>
      <c r="C13" s="13" t="s">
        <v>56</v>
      </c>
      <c r="D13" s="13" t="s">
        <v>57</v>
      </c>
      <c r="E13" s="13" t="s">
        <v>14</v>
      </c>
      <c r="F13" s="14">
        <v>45904.675000000003</v>
      </c>
      <c r="G13" s="14">
        <v>45930.508333333331</v>
      </c>
      <c r="H13" s="13">
        <v>800414</v>
      </c>
      <c r="I13" s="13" t="s">
        <v>15</v>
      </c>
      <c r="J13" s="13" t="s">
        <v>40</v>
      </c>
      <c r="K13" s="15">
        <v>0</v>
      </c>
      <c r="L13" t="s">
        <v>759</v>
      </c>
      <c r="M13" s="9" t="str" cm="1">
        <f t="array" ref="M13">_xlfn.LET(
_xlpm.Major,I13,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3" t="str">
        <f>IF(COUNTIFS($A$2:A13,A13,$M$2:M13,M13)&gt;1,"Duplicate","Keep")</f>
        <v>Keep</v>
      </c>
      <c r="O13" t="str" cm="1">
        <f t="array" ref="O13">_xlfn.SWITCH(M13,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3">
        <f t="shared" si="0"/>
        <v>1</v>
      </c>
      <c r="Q13" t="str">
        <f t="shared" si="1"/>
        <v>Unique</v>
      </c>
    </row>
    <row r="14" spans="1:17" x14ac:dyDescent="0.75">
      <c r="A14" s="12">
        <v>77611764</v>
      </c>
      <c r="B14" s="13" t="s">
        <v>58</v>
      </c>
      <c r="C14" s="13" t="s">
        <v>59</v>
      </c>
      <c r="D14" s="13" t="s">
        <v>60</v>
      </c>
      <c r="E14" s="13" t="s">
        <v>14</v>
      </c>
      <c r="F14" s="14">
        <v>45904.681944444441</v>
      </c>
      <c r="G14" s="14">
        <v>45930.500694444447</v>
      </c>
      <c r="H14" s="13">
        <v>769462</v>
      </c>
      <c r="I14" s="13" t="s">
        <v>54</v>
      </c>
      <c r="J14" s="13" t="s">
        <v>50</v>
      </c>
      <c r="K14" s="15">
        <v>0</v>
      </c>
      <c r="L14" t="s">
        <v>759</v>
      </c>
      <c r="M14" s="9" t="str" cm="1">
        <f t="array" ref="M14">_xlfn.LET(
_xlpm.Major,I14,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4" t="str">
        <f>IF(COUNTIFS($A$2:A14,A14,$M$2:M14,M14)&gt;1,"Duplicate","Keep")</f>
        <v>Keep</v>
      </c>
      <c r="O14" t="str" cm="1">
        <f t="array" ref="O14">_xlfn.SWITCH(M14,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4">
        <f t="shared" si="0"/>
        <v>2</v>
      </c>
      <c r="Q14" t="str">
        <f t="shared" si="1"/>
        <v>Repeat</v>
      </c>
    </row>
    <row r="15" spans="1:17" x14ac:dyDescent="0.75">
      <c r="A15" s="8">
        <v>77613246</v>
      </c>
      <c r="B15" s="9" t="s">
        <v>61</v>
      </c>
      <c r="C15" s="9" t="s">
        <v>62</v>
      </c>
      <c r="D15" s="9" t="s">
        <v>63</v>
      </c>
      <c r="E15" s="9" t="s">
        <v>14</v>
      </c>
      <c r="F15" s="10">
        <v>45904.702777777777</v>
      </c>
      <c r="G15" s="10">
        <v>45930.553472222222</v>
      </c>
      <c r="H15" s="9">
        <v>811551</v>
      </c>
      <c r="I15" s="9" t="s">
        <v>15</v>
      </c>
      <c r="J15" s="9" t="s">
        <v>40</v>
      </c>
      <c r="K15" s="11">
        <v>0</v>
      </c>
      <c r="L15" t="s">
        <v>759</v>
      </c>
      <c r="M15" s="9" t="str" cm="1">
        <f t="array" ref="M15">_xlfn.LET(
_xlpm.Major,I15,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5" t="str">
        <f>IF(COUNTIFS($A$2:A15,A15,$M$2:M15,M15)&gt;1,"Duplicate","Keep")</f>
        <v>Keep</v>
      </c>
      <c r="O15" t="str" cm="1">
        <f t="array" ref="O15">_xlfn.SWITCH(M15,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5">
        <f t="shared" si="0"/>
        <v>1</v>
      </c>
      <c r="Q15" t="str">
        <f t="shared" si="1"/>
        <v>Unique</v>
      </c>
    </row>
    <row r="16" spans="1:17" x14ac:dyDescent="0.75">
      <c r="A16" s="12">
        <v>77614853</v>
      </c>
      <c r="B16" s="13" t="s">
        <v>64</v>
      </c>
      <c r="C16" s="13" t="s">
        <v>65</v>
      </c>
      <c r="D16" s="13" t="s">
        <v>66</v>
      </c>
      <c r="E16" s="13" t="s">
        <v>14</v>
      </c>
      <c r="F16" s="14">
        <v>45904.724999999999</v>
      </c>
      <c r="G16" s="14">
        <v>45930.49722222222</v>
      </c>
      <c r="H16" s="13">
        <v>776310</v>
      </c>
      <c r="I16" s="13" t="s">
        <v>15</v>
      </c>
      <c r="J16" s="13" t="s">
        <v>32</v>
      </c>
      <c r="K16" s="15">
        <v>0</v>
      </c>
      <c r="L16" t="s">
        <v>759</v>
      </c>
      <c r="M16" s="9" t="str" cm="1">
        <f t="array" ref="M16">_xlfn.LET(
_xlpm.Major,I16,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6" t="str">
        <f>IF(COUNTIFS($A$2:A16,A16,$M$2:M16,M16)&gt;1,"Duplicate","Keep")</f>
        <v>Keep</v>
      </c>
      <c r="O16" t="str" cm="1">
        <f t="array" ref="O16">_xlfn.SWITCH(M16,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6">
        <f t="shared" si="0"/>
        <v>1</v>
      </c>
      <c r="Q16" t="str">
        <f t="shared" si="1"/>
        <v>Unique</v>
      </c>
    </row>
    <row r="17" spans="1:17" x14ac:dyDescent="0.75">
      <c r="A17" s="8">
        <v>77617931</v>
      </c>
      <c r="B17" s="9" t="s">
        <v>67</v>
      </c>
      <c r="C17" s="9" t="s">
        <v>68</v>
      </c>
      <c r="D17" s="9" t="s">
        <v>69</v>
      </c>
      <c r="E17" s="9" t="s">
        <v>14</v>
      </c>
      <c r="F17" s="10">
        <v>45904.776388888888</v>
      </c>
      <c r="G17" s="10">
        <v>45930.504861111112</v>
      </c>
      <c r="H17" s="9">
        <v>777071</v>
      </c>
      <c r="I17" s="9" t="s">
        <v>15</v>
      </c>
      <c r="J17" s="9" t="s">
        <v>32</v>
      </c>
      <c r="K17" s="11">
        <v>0</v>
      </c>
      <c r="L17" t="s">
        <v>759</v>
      </c>
      <c r="M17" s="9" t="str" cm="1">
        <f t="array" ref="M17">_xlfn.LET(
_xlpm.Major,I17,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7" t="str">
        <f>IF(COUNTIFS($A$2:A17,A17,$M$2:M17,M17)&gt;1,"Duplicate","Keep")</f>
        <v>Keep</v>
      </c>
      <c r="O17" t="str" cm="1">
        <f t="array" ref="O17">_xlfn.SWITCH(M17,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7">
        <f t="shared" si="0"/>
        <v>1</v>
      </c>
      <c r="Q17" t="str">
        <f t="shared" si="1"/>
        <v>Unique</v>
      </c>
    </row>
    <row r="18" spans="1:17" x14ac:dyDescent="0.75">
      <c r="A18" s="12">
        <v>77619375</v>
      </c>
      <c r="B18" s="13" t="s">
        <v>70</v>
      </c>
      <c r="C18" s="13" t="s">
        <v>71</v>
      </c>
      <c r="D18" s="13" t="s">
        <v>72</v>
      </c>
      <c r="E18" s="13" t="s">
        <v>14</v>
      </c>
      <c r="F18" s="14">
        <v>45904.807638888888</v>
      </c>
      <c r="G18" s="14">
        <v>45930.504861111112</v>
      </c>
      <c r="H18" s="13">
        <v>769576</v>
      </c>
      <c r="I18" s="13" t="s">
        <v>73</v>
      </c>
      <c r="J18" s="13" t="s">
        <v>40</v>
      </c>
      <c r="K18" s="15">
        <v>0</v>
      </c>
      <c r="L18" t="s">
        <v>759</v>
      </c>
      <c r="M18" s="9" t="str" cm="1">
        <f t="array" ref="M18">_xlfn.LET(
_xlpm.Major,I18,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8" t="str">
        <f>IF(COUNTIFS($A$2:A18,A18,$M$2:M18,M18)&gt;1,"Duplicate","Keep")</f>
        <v>Keep</v>
      </c>
      <c r="O18" t="str" cm="1">
        <f t="array" ref="O18">_xlfn.SWITCH(M18,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8">
        <f t="shared" si="0"/>
        <v>2</v>
      </c>
      <c r="Q18" t="str">
        <f t="shared" si="1"/>
        <v>Repeat</v>
      </c>
    </row>
    <row r="19" spans="1:17" x14ac:dyDescent="0.75">
      <c r="A19" s="8">
        <v>77641356</v>
      </c>
      <c r="B19" s="9" t="s">
        <v>74</v>
      </c>
      <c r="C19" s="9" t="s">
        <v>75</v>
      </c>
      <c r="D19" s="9" t="s">
        <v>76</v>
      </c>
      <c r="E19" s="9" t="s">
        <v>14</v>
      </c>
      <c r="F19" s="10">
        <v>45905.402777777781</v>
      </c>
      <c r="G19" s="10">
        <v>45930.564583333333</v>
      </c>
      <c r="H19" s="9">
        <v>804793</v>
      </c>
      <c r="I19" s="9" t="s">
        <v>15</v>
      </c>
      <c r="J19" s="9" t="s">
        <v>32</v>
      </c>
      <c r="K19" s="11">
        <v>0</v>
      </c>
      <c r="L19" t="s">
        <v>759</v>
      </c>
      <c r="M19" s="9" t="str" cm="1">
        <f t="array" ref="M19">_xlfn.LET(
_xlpm.Major,I19,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9" t="str">
        <f>IF(COUNTIFS($A$2:A19,A19,$M$2:M19,M19)&gt;1,"Duplicate","Keep")</f>
        <v>Keep</v>
      </c>
      <c r="O19" t="str" cm="1">
        <f t="array" ref="O19">_xlfn.SWITCH(M19,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9">
        <f t="shared" si="0"/>
        <v>1</v>
      </c>
      <c r="Q19" t="str">
        <f t="shared" si="1"/>
        <v>Unique</v>
      </c>
    </row>
    <row r="20" spans="1:17" x14ac:dyDescent="0.75">
      <c r="A20" s="12">
        <v>77648273</v>
      </c>
      <c r="B20" s="13" t="s">
        <v>77</v>
      </c>
      <c r="C20" s="13" t="s">
        <v>78</v>
      </c>
      <c r="D20" s="13" t="s">
        <v>79</v>
      </c>
      <c r="E20" s="13" t="s">
        <v>14</v>
      </c>
      <c r="F20" s="14">
        <v>45905.457638888889</v>
      </c>
      <c r="G20" s="14">
        <v>45930.519444444442</v>
      </c>
      <c r="H20" s="13">
        <v>738508</v>
      </c>
      <c r="I20" s="13" t="s">
        <v>80</v>
      </c>
      <c r="J20" s="13" t="s">
        <v>32</v>
      </c>
      <c r="K20" s="15">
        <v>0</v>
      </c>
      <c r="L20" t="s">
        <v>759</v>
      </c>
      <c r="M20" s="9" t="str" cm="1">
        <f t="array" ref="M20">_xlfn.LET(
_xlpm.Major,I20,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20" t="str">
        <f>IF(COUNTIFS($A$2:A20,A20,$M$2:M20,M20)&gt;1,"Duplicate","Keep")</f>
        <v>Keep</v>
      </c>
      <c r="O20" t="str" cm="1">
        <f t="array" ref="O20">_xlfn.SWITCH(M20,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20">
        <f t="shared" si="0"/>
        <v>1</v>
      </c>
      <c r="Q20" t="str">
        <f t="shared" si="1"/>
        <v>Unique</v>
      </c>
    </row>
    <row r="21" spans="1:17" x14ac:dyDescent="0.75">
      <c r="A21" s="12">
        <v>77658405</v>
      </c>
      <c r="B21" s="13" t="s">
        <v>81</v>
      </c>
      <c r="C21" s="13" t="s">
        <v>82</v>
      </c>
      <c r="D21" s="13" t="s">
        <v>83</v>
      </c>
      <c r="E21" s="13" t="s">
        <v>14</v>
      </c>
      <c r="F21" s="14">
        <v>45905.554861111108</v>
      </c>
      <c r="G21" s="14">
        <v>45930.500694444447</v>
      </c>
      <c r="H21" s="13">
        <v>781819</v>
      </c>
      <c r="I21" s="13" t="s">
        <v>24</v>
      </c>
      <c r="J21" s="13" t="s">
        <v>50</v>
      </c>
      <c r="K21" s="15">
        <v>0</v>
      </c>
      <c r="L21" t="s">
        <v>759</v>
      </c>
      <c r="M21" s="9" t="str" cm="1">
        <f t="array" ref="M21">_xlfn.LET(
_xlpm.Major,I21,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21" t="str">
        <f>IF(COUNTIFS($A$2:A21,A21,$M$2:M21,M21)&gt;1,"Duplicate","Keep")</f>
        <v>Keep</v>
      </c>
      <c r="O21" t="str" cm="1">
        <f t="array" ref="O21">_xlfn.SWITCH(M21,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21">
        <f t="shared" si="0"/>
        <v>2</v>
      </c>
      <c r="Q21" t="str">
        <f t="shared" si="1"/>
        <v>Repeat</v>
      </c>
    </row>
    <row r="22" spans="1:17" x14ac:dyDescent="0.75">
      <c r="A22" s="12">
        <v>77680691</v>
      </c>
      <c r="B22" s="13" t="s">
        <v>84</v>
      </c>
      <c r="C22" s="13" t="s">
        <v>85</v>
      </c>
      <c r="D22" s="13" t="s">
        <v>86</v>
      </c>
      <c r="E22" s="13" t="s">
        <v>14</v>
      </c>
      <c r="F22" s="14">
        <v>45906.674305555556</v>
      </c>
      <c r="G22" s="14">
        <v>45930.499305555553</v>
      </c>
      <c r="H22" s="13">
        <v>765004</v>
      </c>
      <c r="I22" s="13" t="s">
        <v>15</v>
      </c>
      <c r="J22" s="13" t="s">
        <v>32</v>
      </c>
      <c r="K22" s="15">
        <v>0</v>
      </c>
      <c r="L22" t="s">
        <v>759</v>
      </c>
      <c r="M22" s="9" t="str" cm="1">
        <f t="array" ref="M22">_xlfn.LET(
_xlpm.Major,I22,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22" t="str">
        <f>IF(COUNTIFS($A$2:A22,A22,$M$2:M22,M22)&gt;1,"Duplicate","Keep")</f>
        <v>Keep</v>
      </c>
      <c r="O22" t="str" cm="1">
        <f t="array" ref="O22">_xlfn.SWITCH(M22,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22">
        <f t="shared" si="0"/>
        <v>1</v>
      </c>
      <c r="Q22" t="str">
        <f t="shared" si="1"/>
        <v>Unique</v>
      </c>
    </row>
    <row r="23" spans="1:17" x14ac:dyDescent="0.75">
      <c r="A23" s="12">
        <v>77681152</v>
      </c>
      <c r="B23" s="13" t="s">
        <v>87</v>
      </c>
      <c r="C23" s="13" t="s">
        <v>88</v>
      </c>
      <c r="D23" s="13" t="s">
        <v>89</v>
      </c>
      <c r="E23" s="13" t="s">
        <v>14</v>
      </c>
      <c r="F23" s="14">
        <v>45906.701388888891</v>
      </c>
      <c r="G23" s="14">
        <v>45930.520833333336</v>
      </c>
      <c r="H23" s="13">
        <v>794185</v>
      </c>
      <c r="I23" s="13" t="s">
        <v>54</v>
      </c>
      <c r="J23" s="13" t="s">
        <v>40</v>
      </c>
      <c r="K23" s="15">
        <v>0</v>
      </c>
      <c r="L23" t="s">
        <v>759</v>
      </c>
      <c r="M23" s="9" t="str" cm="1">
        <f t="array" ref="M23">_xlfn.LET(
_xlpm.Major,I23,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23" t="str">
        <f>IF(COUNTIFS($A$2:A23,A23,$M$2:M23,M23)&gt;1,"Duplicate","Keep")</f>
        <v>Keep</v>
      </c>
      <c r="O23" t="str" cm="1">
        <f t="array" ref="O23">_xlfn.SWITCH(M23,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23">
        <f t="shared" si="0"/>
        <v>1</v>
      </c>
      <c r="Q23" t="str">
        <f t="shared" si="1"/>
        <v>Unique</v>
      </c>
    </row>
    <row r="24" spans="1:17" x14ac:dyDescent="0.75">
      <c r="A24" s="12">
        <v>77773481</v>
      </c>
      <c r="B24" s="13" t="s">
        <v>90</v>
      </c>
      <c r="C24" s="13" t="s">
        <v>91</v>
      </c>
      <c r="D24" s="13" t="s">
        <v>92</v>
      </c>
      <c r="E24" s="13" t="s">
        <v>14</v>
      </c>
      <c r="F24" s="14">
        <v>45908.647916666669</v>
      </c>
      <c r="G24" s="14">
        <v>45930.554861111108</v>
      </c>
      <c r="H24" s="13">
        <v>803041</v>
      </c>
      <c r="I24" s="13" t="s">
        <v>80</v>
      </c>
      <c r="J24" s="13" t="s">
        <v>50</v>
      </c>
      <c r="K24" s="15">
        <v>0</v>
      </c>
      <c r="L24" t="s">
        <v>759</v>
      </c>
      <c r="M24" s="9" t="str" cm="1">
        <f t="array" ref="M24">_xlfn.LET(
_xlpm.Major,I24,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24" t="str">
        <f>IF(COUNTIFS($A$2:A24,A24,$M$2:M24,M24)&gt;1,"Duplicate","Keep")</f>
        <v>Keep</v>
      </c>
      <c r="O24" t="str" cm="1">
        <f t="array" ref="O24">_xlfn.SWITCH(M24,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24">
        <f t="shared" si="0"/>
        <v>2</v>
      </c>
      <c r="Q24" t="str">
        <f t="shared" si="1"/>
        <v>Repeat</v>
      </c>
    </row>
    <row r="25" spans="1:17" x14ac:dyDescent="0.75">
      <c r="A25" s="8">
        <v>77780997</v>
      </c>
      <c r="B25" s="9" t="s">
        <v>93</v>
      </c>
      <c r="C25" s="9" t="s">
        <v>94</v>
      </c>
      <c r="D25" s="9" t="s">
        <v>95</v>
      </c>
      <c r="E25" s="9" t="s">
        <v>14</v>
      </c>
      <c r="F25" s="10">
        <v>45908.73333333333</v>
      </c>
      <c r="G25" s="10">
        <v>45930.497916666667</v>
      </c>
      <c r="H25" s="9">
        <v>769126</v>
      </c>
      <c r="I25" s="9" t="s">
        <v>54</v>
      </c>
      <c r="J25" s="9" t="s">
        <v>16</v>
      </c>
      <c r="K25" s="11">
        <v>0</v>
      </c>
      <c r="L25" t="s">
        <v>759</v>
      </c>
      <c r="M25" s="9" t="str" cm="1">
        <f t="array" ref="M25">_xlfn.LET(
_xlpm.Major,I25,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25" t="str">
        <f>IF(COUNTIFS($A$2:A25,A25,$M$2:M25,M25)&gt;1,"Duplicate","Keep")</f>
        <v>Keep</v>
      </c>
      <c r="O25" t="str" cm="1">
        <f t="array" ref="O25">_xlfn.SWITCH(M25,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25">
        <f t="shared" si="0"/>
        <v>1</v>
      </c>
      <c r="Q25" t="str">
        <f t="shared" si="1"/>
        <v>Unique</v>
      </c>
    </row>
    <row r="26" spans="1:17" x14ac:dyDescent="0.75">
      <c r="A26" s="8">
        <v>77830197</v>
      </c>
      <c r="B26" s="9" t="s">
        <v>74</v>
      </c>
      <c r="C26" s="9" t="s">
        <v>96</v>
      </c>
      <c r="D26" s="9" t="s">
        <v>97</v>
      </c>
      <c r="E26" s="9" t="s">
        <v>14</v>
      </c>
      <c r="F26" s="10">
        <v>45909.430555555555</v>
      </c>
      <c r="G26" s="10">
        <v>45930.522222222222</v>
      </c>
      <c r="H26" s="9">
        <v>809785</v>
      </c>
      <c r="I26" s="9" t="s">
        <v>15</v>
      </c>
      <c r="J26" s="9" t="s">
        <v>20</v>
      </c>
      <c r="K26" s="11">
        <v>0</v>
      </c>
      <c r="L26" t="s">
        <v>759</v>
      </c>
      <c r="M26" s="9" t="str" cm="1">
        <f t="array" ref="M26">_xlfn.LET(
_xlpm.Major,I26,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26" t="str">
        <f>IF(COUNTIFS($A$2:A26,A26,$M$2:M26,M26)&gt;1,"Duplicate","Keep")</f>
        <v>Keep</v>
      </c>
      <c r="O26" t="str" cm="1">
        <f t="array" ref="O26">_xlfn.SWITCH(M26,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26">
        <f t="shared" si="0"/>
        <v>1</v>
      </c>
      <c r="Q26" t="str">
        <f t="shared" si="1"/>
        <v>Unique</v>
      </c>
    </row>
    <row r="27" spans="1:17" x14ac:dyDescent="0.75">
      <c r="A27" s="8">
        <v>77843025</v>
      </c>
      <c r="B27" s="9" t="s">
        <v>98</v>
      </c>
      <c r="C27" s="9" t="s">
        <v>99</v>
      </c>
      <c r="D27" s="9" t="s">
        <v>100</v>
      </c>
      <c r="E27" s="9" t="s">
        <v>14</v>
      </c>
      <c r="F27" s="10">
        <v>45909.481944444444</v>
      </c>
      <c r="G27" s="10">
        <v>45930.508333333331</v>
      </c>
      <c r="H27" s="9">
        <v>770590</v>
      </c>
      <c r="I27" s="9" t="s">
        <v>24</v>
      </c>
      <c r="J27" s="9" t="s">
        <v>20</v>
      </c>
      <c r="K27" s="11">
        <v>0</v>
      </c>
      <c r="L27" t="s">
        <v>759</v>
      </c>
      <c r="M27" s="9" t="str" cm="1">
        <f t="array" ref="M27">_xlfn.LET(
_xlpm.Major,I27,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27" t="str">
        <f>IF(COUNTIFS($A$2:A27,A27,$M$2:M27,M27)&gt;1,"Duplicate","Keep")</f>
        <v>Keep</v>
      </c>
      <c r="O27" t="str" cm="1">
        <f t="array" ref="O27">_xlfn.SWITCH(M27,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27">
        <f t="shared" si="0"/>
        <v>2</v>
      </c>
      <c r="Q27" t="str">
        <f t="shared" si="1"/>
        <v>Repeat</v>
      </c>
    </row>
    <row r="28" spans="1:17" x14ac:dyDescent="0.75">
      <c r="A28" s="12">
        <v>77857639</v>
      </c>
      <c r="B28" s="13" t="s">
        <v>101</v>
      </c>
      <c r="C28" s="13" t="s">
        <v>102</v>
      </c>
      <c r="D28" s="13" t="s">
        <v>103</v>
      </c>
      <c r="E28" s="13" t="s">
        <v>14</v>
      </c>
      <c r="F28" s="14">
        <v>45909.55972222222</v>
      </c>
      <c r="G28" s="14">
        <v>45930.498611111114</v>
      </c>
      <c r="H28" s="13">
        <v>775250</v>
      </c>
      <c r="I28" s="13" t="s">
        <v>15</v>
      </c>
      <c r="J28" s="13" t="s">
        <v>20</v>
      </c>
      <c r="K28" s="15">
        <v>0</v>
      </c>
      <c r="L28" t="s">
        <v>759</v>
      </c>
      <c r="M28" s="9" t="str" cm="1">
        <f t="array" ref="M28">_xlfn.LET(
_xlpm.Major,I28,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28" t="str">
        <f>IF(COUNTIFS($A$2:A28,A28,$M$2:M28,M28)&gt;1,"Duplicate","Keep")</f>
        <v>Keep</v>
      </c>
      <c r="O28" t="str" cm="1">
        <f t="array" ref="O28">_xlfn.SWITCH(M28,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28">
        <f t="shared" si="0"/>
        <v>2</v>
      </c>
      <c r="Q28" t="str">
        <f t="shared" si="1"/>
        <v>Repeat</v>
      </c>
    </row>
    <row r="29" spans="1:17" x14ac:dyDescent="0.75">
      <c r="A29" s="12">
        <v>77955631</v>
      </c>
      <c r="B29" s="13" t="s">
        <v>104</v>
      </c>
      <c r="C29" s="13" t="s">
        <v>105</v>
      </c>
      <c r="D29" s="13" t="s">
        <v>106</v>
      </c>
      <c r="E29" s="13" t="s">
        <v>14</v>
      </c>
      <c r="F29" s="14">
        <v>45910.53125</v>
      </c>
      <c r="G29" s="14">
        <v>45930.508333333331</v>
      </c>
      <c r="H29" s="13">
        <v>778780</v>
      </c>
      <c r="I29" s="13" t="s">
        <v>15</v>
      </c>
      <c r="J29" s="13" t="s">
        <v>20</v>
      </c>
      <c r="K29" s="15">
        <v>0</v>
      </c>
      <c r="L29" t="s">
        <v>759</v>
      </c>
      <c r="M29" s="9" t="str" cm="1">
        <f t="array" ref="M29">_xlfn.LET(
_xlpm.Major,I29,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29" t="str">
        <f>IF(COUNTIFS($A$2:A29,A29,$M$2:M29,M29)&gt;1,"Duplicate","Keep")</f>
        <v>Keep</v>
      </c>
      <c r="O29" t="str" cm="1">
        <f t="array" ref="O29">_xlfn.SWITCH(M29,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29">
        <f t="shared" si="0"/>
        <v>1</v>
      </c>
      <c r="Q29" t="str">
        <f t="shared" si="1"/>
        <v>Unique</v>
      </c>
    </row>
    <row r="30" spans="1:17" x14ac:dyDescent="0.75">
      <c r="A30" s="8">
        <v>77955633</v>
      </c>
      <c r="B30" s="9" t="s">
        <v>107</v>
      </c>
      <c r="C30" s="9" t="s">
        <v>108</v>
      </c>
      <c r="D30" s="9" t="s">
        <v>109</v>
      </c>
      <c r="E30" s="9" t="s">
        <v>14</v>
      </c>
      <c r="F30" s="10">
        <v>45910.53125</v>
      </c>
      <c r="G30" s="10">
        <v>45930.518055555556</v>
      </c>
      <c r="H30" s="9">
        <v>775270</v>
      </c>
      <c r="I30" s="9" t="s">
        <v>80</v>
      </c>
      <c r="J30" s="9" t="s">
        <v>20</v>
      </c>
      <c r="K30" s="11">
        <v>0</v>
      </c>
      <c r="L30" t="s">
        <v>759</v>
      </c>
      <c r="M30" s="9" t="str" cm="1">
        <f t="array" ref="M30">_xlfn.LET(
_xlpm.Major,I30,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30" t="str">
        <f>IF(COUNTIFS($A$2:A30,A30,$M$2:M30,M30)&gt;1,"Duplicate","Keep")</f>
        <v>Keep</v>
      </c>
      <c r="O30" t="str" cm="1">
        <f t="array" ref="O30">_xlfn.SWITCH(M30,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30">
        <f t="shared" si="0"/>
        <v>1</v>
      </c>
      <c r="Q30" t="str">
        <f t="shared" si="1"/>
        <v>Unique</v>
      </c>
    </row>
    <row r="31" spans="1:17" x14ac:dyDescent="0.75">
      <c r="A31" s="12">
        <v>77955650</v>
      </c>
      <c r="B31" s="13" t="s">
        <v>110</v>
      </c>
      <c r="C31" s="13" t="s">
        <v>111</v>
      </c>
      <c r="D31" s="13" t="s">
        <v>112</v>
      </c>
      <c r="E31" s="13" t="s">
        <v>14</v>
      </c>
      <c r="F31" s="14">
        <v>45910.53125</v>
      </c>
      <c r="G31" s="14">
        <v>45930.512499999997</v>
      </c>
      <c r="H31" s="13">
        <v>770718</v>
      </c>
      <c r="I31" s="13" t="s">
        <v>80</v>
      </c>
      <c r="J31" s="13" t="s">
        <v>20</v>
      </c>
      <c r="K31" s="15">
        <v>0</v>
      </c>
      <c r="L31" t="s">
        <v>759</v>
      </c>
      <c r="M31" s="9" t="str" cm="1">
        <f t="array" ref="M31">_xlfn.LET(
_xlpm.Major,I31,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31" t="str">
        <f>IF(COUNTIFS($A$2:A31,A31,$M$2:M31,M31)&gt;1,"Duplicate","Keep")</f>
        <v>Keep</v>
      </c>
      <c r="O31" t="str" cm="1">
        <f t="array" ref="O31">_xlfn.SWITCH(M31,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31">
        <f t="shared" si="0"/>
        <v>1</v>
      </c>
      <c r="Q31" t="str">
        <f t="shared" si="1"/>
        <v>Unique</v>
      </c>
    </row>
    <row r="32" spans="1:17" x14ac:dyDescent="0.75">
      <c r="A32" s="8">
        <v>77978110</v>
      </c>
      <c r="B32" s="9" t="s">
        <v>113</v>
      </c>
      <c r="C32" s="9" t="s">
        <v>114</v>
      </c>
      <c r="D32" s="9" t="s">
        <v>115</v>
      </c>
      <c r="E32" s="9" t="s">
        <v>14</v>
      </c>
      <c r="F32" s="10">
        <v>45910.67083333333</v>
      </c>
      <c r="G32" s="10">
        <v>45930.504861111112</v>
      </c>
      <c r="H32" s="9">
        <v>783574</v>
      </c>
      <c r="I32" s="9" t="s">
        <v>15</v>
      </c>
      <c r="J32" s="9" t="s">
        <v>32</v>
      </c>
      <c r="K32" s="11">
        <v>0</v>
      </c>
      <c r="L32" t="s">
        <v>759</v>
      </c>
      <c r="M32" s="9" t="str" cm="1">
        <f t="array" ref="M32">_xlfn.LET(
_xlpm.Major,I32,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32" t="str">
        <f>IF(COUNTIFS($A$2:A32,A32,$M$2:M32,M32)&gt;1,"Duplicate","Keep")</f>
        <v>Keep</v>
      </c>
      <c r="O32" t="str" cm="1">
        <f t="array" ref="O32">_xlfn.SWITCH(M32,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32">
        <f t="shared" si="0"/>
        <v>1</v>
      </c>
      <c r="Q32" t="str">
        <f t="shared" si="1"/>
        <v>Unique</v>
      </c>
    </row>
    <row r="33" spans="1:17" x14ac:dyDescent="0.75">
      <c r="A33" s="12">
        <v>77979970</v>
      </c>
      <c r="B33" s="13" t="s">
        <v>116</v>
      </c>
      <c r="C33" s="13" t="s">
        <v>117</v>
      </c>
      <c r="D33" s="13" t="s">
        <v>118</v>
      </c>
      <c r="E33" s="13" t="s">
        <v>14</v>
      </c>
      <c r="F33" s="14">
        <v>45910.693749999999</v>
      </c>
      <c r="G33" s="14">
        <v>45930.497916666667</v>
      </c>
      <c r="H33" s="13">
        <v>790833</v>
      </c>
      <c r="I33" s="13" t="s">
        <v>54</v>
      </c>
      <c r="J33" s="13" t="s">
        <v>32</v>
      </c>
      <c r="K33" s="15">
        <v>0</v>
      </c>
      <c r="L33" t="s">
        <v>759</v>
      </c>
      <c r="M33" s="9" t="str" cm="1">
        <f t="array" ref="M33">_xlfn.LET(
_xlpm.Major,I33,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33" t="str">
        <f>IF(COUNTIFS($A$2:A33,A33,$M$2:M33,M33)&gt;1,"Duplicate","Keep")</f>
        <v>Keep</v>
      </c>
      <c r="O33" t="str" cm="1">
        <f t="array" ref="O33">_xlfn.SWITCH(M33,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33">
        <f t="shared" si="0"/>
        <v>2</v>
      </c>
      <c r="Q33" t="str">
        <f t="shared" si="1"/>
        <v>Repeat</v>
      </c>
    </row>
    <row r="34" spans="1:17" x14ac:dyDescent="0.75">
      <c r="A34" s="8">
        <v>78015084</v>
      </c>
      <c r="B34" s="9" t="s">
        <v>119</v>
      </c>
      <c r="C34" s="9" t="s">
        <v>120</v>
      </c>
      <c r="D34" s="9" t="s">
        <v>121</v>
      </c>
      <c r="E34" s="9" t="s">
        <v>14</v>
      </c>
      <c r="F34" s="10">
        <v>45911.400694444441</v>
      </c>
      <c r="G34" s="10">
        <v>45930.5</v>
      </c>
      <c r="H34" s="9">
        <v>784228</v>
      </c>
      <c r="I34" s="9" t="s">
        <v>122</v>
      </c>
      <c r="J34" s="9" t="s">
        <v>50</v>
      </c>
      <c r="K34" s="11">
        <v>0</v>
      </c>
      <c r="L34" t="s">
        <v>759</v>
      </c>
      <c r="M34" s="9" t="str" cm="1">
        <f t="array" ref="M34">_xlfn.LET(
_xlpm.Major,I34,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34" t="str">
        <f>IF(COUNTIFS($A$2:A34,A34,$M$2:M34,M34)&gt;1,"Duplicate","Keep")</f>
        <v>Keep</v>
      </c>
      <c r="O34" t="str" cm="1">
        <f t="array" ref="O34">_xlfn.SWITCH(M34,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34">
        <f t="shared" si="0"/>
        <v>1</v>
      </c>
      <c r="Q34" t="str">
        <f t="shared" si="1"/>
        <v>Unique</v>
      </c>
    </row>
    <row r="35" spans="1:17" x14ac:dyDescent="0.75">
      <c r="A35" s="12">
        <v>78018781</v>
      </c>
      <c r="B35" s="13" t="s">
        <v>123</v>
      </c>
      <c r="C35" s="13" t="s">
        <v>124</v>
      </c>
      <c r="D35" s="13" t="s">
        <v>125</v>
      </c>
      <c r="E35" s="13" t="s">
        <v>14</v>
      </c>
      <c r="F35" s="14">
        <v>45911.419444444444</v>
      </c>
      <c r="G35" s="14">
        <v>45930.498611111114</v>
      </c>
      <c r="H35" s="13">
        <v>809109</v>
      </c>
      <c r="I35" s="13" t="s">
        <v>15</v>
      </c>
      <c r="J35" s="13" t="s">
        <v>126</v>
      </c>
      <c r="K35" s="15">
        <v>0</v>
      </c>
      <c r="L35" t="s">
        <v>759</v>
      </c>
      <c r="M35" s="9" t="str" cm="1">
        <f t="array" ref="M35">_xlfn.LET(
_xlpm.Major,I35,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35" t="str">
        <f>IF(COUNTIFS($A$2:A35,A35,$M$2:M35,M35)&gt;1,"Duplicate","Keep")</f>
        <v>Keep</v>
      </c>
      <c r="O35" t="str" cm="1">
        <f t="array" ref="O35">_xlfn.SWITCH(M35,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35">
        <f t="shared" si="0"/>
        <v>2</v>
      </c>
      <c r="Q35" t="str">
        <f t="shared" si="1"/>
        <v>Repeat</v>
      </c>
    </row>
    <row r="36" spans="1:17" x14ac:dyDescent="0.75">
      <c r="A36" s="12">
        <v>78098684</v>
      </c>
      <c r="B36" s="13" t="s">
        <v>127</v>
      </c>
      <c r="C36" s="13" t="s">
        <v>128</v>
      </c>
      <c r="D36" s="13" t="s">
        <v>129</v>
      </c>
      <c r="E36" s="13" t="s">
        <v>14</v>
      </c>
      <c r="F36" s="14">
        <v>45912.537499999999</v>
      </c>
      <c r="G36" s="14">
        <v>45930.515277777777</v>
      </c>
      <c r="H36" s="13">
        <v>640648</v>
      </c>
      <c r="I36" s="13" t="s">
        <v>130</v>
      </c>
      <c r="J36" s="13" t="s">
        <v>40</v>
      </c>
      <c r="K36" s="15">
        <v>0</v>
      </c>
      <c r="L36" t="s">
        <v>759</v>
      </c>
      <c r="M36" s="9" t="str" cm="1">
        <f t="array" ref="M36">_xlfn.LET(
_xlpm.Major,I36,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36" t="str">
        <f>IF(COUNTIFS($A$2:A36,A36,$M$2:M36,M36)&gt;1,"Duplicate","Keep")</f>
        <v>Keep</v>
      </c>
      <c r="O36" t="str" cm="1">
        <f t="array" ref="O36">_xlfn.SWITCH(M36,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36">
        <f t="shared" si="0"/>
        <v>1</v>
      </c>
      <c r="Q36" t="str">
        <f t="shared" si="1"/>
        <v>Unique</v>
      </c>
    </row>
    <row r="37" spans="1:17" x14ac:dyDescent="0.75">
      <c r="A37" s="8">
        <v>78171342</v>
      </c>
      <c r="B37" s="9" t="s">
        <v>131</v>
      </c>
      <c r="C37" s="9" t="s">
        <v>132</v>
      </c>
      <c r="D37" s="9" t="s">
        <v>133</v>
      </c>
      <c r="E37" s="9" t="s">
        <v>14</v>
      </c>
      <c r="F37" s="10">
        <v>45915.393055555556</v>
      </c>
      <c r="G37" s="10">
        <v>45930.503472222219</v>
      </c>
      <c r="H37" s="9">
        <v>791994</v>
      </c>
      <c r="I37" s="9" t="s">
        <v>15</v>
      </c>
      <c r="J37" s="9" t="s">
        <v>16</v>
      </c>
      <c r="K37" s="11">
        <v>0</v>
      </c>
      <c r="L37" t="s">
        <v>759</v>
      </c>
      <c r="M37" s="9" t="str" cm="1">
        <f t="array" ref="M37">_xlfn.LET(
_xlpm.Major,I37,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37" t="str">
        <f>IF(COUNTIFS($A$2:A37,A37,$M$2:M37,M37)&gt;1,"Duplicate","Keep")</f>
        <v>Keep</v>
      </c>
      <c r="O37" t="str" cm="1">
        <f t="array" ref="O37">_xlfn.SWITCH(M37,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37">
        <f t="shared" si="0"/>
        <v>1</v>
      </c>
      <c r="Q37" t="str">
        <f t="shared" si="1"/>
        <v>Unique</v>
      </c>
    </row>
    <row r="38" spans="1:17" x14ac:dyDescent="0.75">
      <c r="A38" s="12">
        <v>78172986</v>
      </c>
      <c r="B38" s="13" t="s">
        <v>37</v>
      </c>
      <c r="C38" s="13" t="s">
        <v>134</v>
      </c>
      <c r="D38" s="13" t="s">
        <v>135</v>
      </c>
      <c r="E38" s="13" t="s">
        <v>14</v>
      </c>
      <c r="F38" s="14">
        <v>45915.402777777781</v>
      </c>
      <c r="G38" s="14">
        <v>45930.511111111111</v>
      </c>
      <c r="H38" s="13">
        <v>796637</v>
      </c>
      <c r="I38" s="13" t="s">
        <v>15</v>
      </c>
      <c r="J38" s="13" t="s">
        <v>40</v>
      </c>
      <c r="K38" s="15">
        <v>0</v>
      </c>
      <c r="L38" t="s">
        <v>759</v>
      </c>
      <c r="M38" s="9" t="str" cm="1">
        <f t="array" ref="M38">_xlfn.LET(
_xlpm.Major,I38,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38" t="str">
        <f>IF(COUNTIFS($A$2:A38,A38,$M$2:M38,M38)&gt;1,"Duplicate","Keep")</f>
        <v>Keep</v>
      </c>
      <c r="O38" t="str" cm="1">
        <f t="array" ref="O38">_xlfn.SWITCH(M38,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38">
        <f t="shared" si="0"/>
        <v>1</v>
      </c>
      <c r="Q38" t="str">
        <f t="shared" si="1"/>
        <v>Unique</v>
      </c>
    </row>
    <row r="39" spans="1:17" x14ac:dyDescent="0.75">
      <c r="A39" s="12">
        <v>78251535</v>
      </c>
      <c r="B39" s="13" t="s">
        <v>136</v>
      </c>
      <c r="C39" s="13" t="s">
        <v>137</v>
      </c>
      <c r="D39" s="13" t="s">
        <v>138</v>
      </c>
      <c r="E39" s="13" t="s">
        <v>14</v>
      </c>
      <c r="F39" s="14">
        <v>45916.375694444447</v>
      </c>
      <c r="G39" s="14">
        <v>45930.498611111114</v>
      </c>
      <c r="H39" s="13">
        <v>771816</v>
      </c>
      <c r="I39" s="13" t="s">
        <v>15</v>
      </c>
      <c r="J39" s="13" t="s">
        <v>32</v>
      </c>
      <c r="K39" s="15">
        <v>0</v>
      </c>
      <c r="L39" t="s">
        <v>759</v>
      </c>
      <c r="M39" s="9" t="str" cm="1">
        <f t="array" ref="M39">_xlfn.LET(
_xlpm.Major,I39,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39" t="str">
        <f>IF(COUNTIFS($A$2:A39,A39,$M$2:M39,M39)&gt;1,"Duplicate","Keep")</f>
        <v>Keep</v>
      </c>
      <c r="O39" t="str" cm="1">
        <f t="array" ref="O39">_xlfn.SWITCH(M39,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39">
        <f t="shared" si="0"/>
        <v>2</v>
      </c>
      <c r="Q39" t="str">
        <f t="shared" si="1"/>
        <v>Repeat</v>
      </c>
    </row>
    <row r="40" spans="1:17" x14ac:dyDescent="0.75">
      <c r="A40" s="8">
        <v>78283381</v>
      </c>
      <c r="B40" s="9" t="s">
        <v>139</v>
      </c>
      <c r="C40" s="9" t="s">
        <v>140</v>
      </c>
      <c r="D40" s="9" t="s">
        <v>141</v>
      </c>
      <c r="E40" s="9" t="s">
        <v>14</v>
      </c>
      <c r="F40" s="10">
        <v>45916.506249999999</v>
      </c>
      <c r="G40" s="10">
        <v>45930.499305555553</v>
      </c>
      <c r="H40" s="9">
        <v>801589</v>
      </c>
      <c r="I40" s="9" t="s">
        <v>15</v>
      </c>
      <c r="J40" s="9" t="s">
        <v>126</v>
      </c>
      <c r="K40" s="11">
        <v>0</v>
      </c>
      <c r="L40" t="s">
        <v>759</v>
      </c>
      <c r="M40" s="9" t="str" cm="1">
        <f t="array" ref="M40">_xlfn.LET(
_xlpm.Major,I40,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40" t="str">
        <f>IF(COUNTIFS($A$2:A40,A40,$M$2:M40,M40)&gt;1,"Duplicate","Keep")</f>
        <v>Keep</v>
      </c>
      <c r="O40" t="str" cm="1">
        <f t="array" ref="O40">_xlfn.SWITCH(M40,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40">
        <f t="shared" si="0"/>
        <v>1</v>
      </c>
      <c r="Q40" t="str">
        <f t="shared" si="1"/>
        <v>Unique</v>
      </c>
    </row>
    <row r="41" spans="1:17" x14ac:dyDescent="0.75">
      <c r="A41" s="12">
        <v>78290983</v>
      </c>
      <c r="B41" s="13" t="s">
        <v>142</v>
      </c>
      <c r="C41" s="13" t="s">
        <v>143</v>
      </c>
      <c r="D41" s="13" t="s">
        <v>144</v>
      </c>
      <c r="E41" s="13" t="s">
        <v>14</v>
      </c>
      <c r="F41" s="14">
        <v>45916.545138888891</v>
      </c>
      <c r="G41" s="14">
        <v>45930.517361111109</v>
      </c>
      <c r="H41" s="13">
        <v>774574</v>
      </c>
      <c r="I41" s="13" t="s">
        <v>24</v>
      </c>
      <c r="J41" s="13" t="s">
        <v>20</v>
      </c>
      <c r="K41" s="15">
        <v>0</v>
      </c>
      <c r="L41" t="s">
        <v>759</v>
      </c>
      <c r="M41" s="9" t="str" cm="1">
        <f t="array" ref="M41">_xlfn.LET(
_xlpm.Major,I41,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41" t="str">
        <f>IF(COUNTIFS($A$2:A41,A41,$M$2:M41,M41)&gt;1,"Duplicate","Keep")</f>
        <v>Keep</v>
      </c>
      <c r="O41" t="str" cm="1">
        <f t="array" ref="O41">_xlfn.SWITCH(M41,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41">
        <f t="shared" si="0"/>
        <v>2</v>
      </c>
      <c r="Q41" t="str">
        <f t="shared" si="1"/>
        <v>Repeat</v>
      </c>
    </row>
    <row r="42" spans="1:17" x14ac:dyDescent="0.75">
      <c r="A42" s="12">
        <v>78315670</v>
      </c>
      <c r="B42" s="13" t="s">
        <v>145</v>
      </c>
      <c r="C42" s="13" t="s">
        <v>146</v>
      </c>
      <c r="D42" s="13" t="s">
        <v>147</v>
      </c>
      <c r="E42" s="13" t="s">
        <v>14</v>
      </c>
      <c r="F42" s="14">
        <v>45916.736111111109</v>
      </c>
      <c r="G42" s="14">
        <v>45930.519444444442</v>
      </c>
      <c r="H42" s="13">
        <v>767374</v>
      </c>
      <c r="I42" s="13" t="s">
        <v>54</v>
      </c>
      <c r="J42" s="13" t="s">
        <v>32</v>
      </c>
      <c r="K42" s="15">
        <v>0</v>
      </c>
      <c r="L42" t="s">
        <v>759</v>
      </c>
      <c r="M42" s="9" t="str" cm="1">
        <f t="array" ref="M42">_xlfn.LET(
_xlpm.Major,I42,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42" t="str">
        <f>IF(COUNTIFS($A$2:A42,A42,$M$2:M42,M42)&gt;1,"Duplicate","Keep")</f>
        <v>Keep</v>
      </c>
      <c r="O42" t="str" cm="1">
        <f t="array" ref="O42">_xlfn.SWITCH(M42,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42">
        <f t="shared" si="0"/>
        <v>1</v>
      </c>
      <c r="Q42" t="str">
        <f t="shared" si="1"/>
        <v>Unique</v>
      </c>
    </row>
    <row r="43" spans="1:17" x14ac:dyDescent="0.75">
      <c r="A43" s="8">
        <v>78315702</v>
      </c>
      <c r="B43" s="9" t="s">
        <v>148</v>
      </c>
      <c r="C43" s="9" t="s">
        <v>149</v>
      </c>
      <c r="D43" s="9" t="s">
        <v>150</v>
      </c>
      <c r="E43" s="9" t="s">
        <v>14</v>
      </c>
      <c r="F43" s="10">
        <v>45916.736805555556</v>
      </c>
      <c r="G43" s="10">
        <v>45930.511111111111</v>
      </c>
      <c r="H43" s="9">
        <v>746578</v>
      </c>
      <c r="I43" s="9" t="s">
        <v>54</v>
      </c>
      <c r="J43" s="9" t="s">
        <v>32</v>
      </c>
      <c r="K43" s="11">
        <v>0</v>
      </c>
      <c r="L43" t="s">
        <v>759</v>
      </c>
      <c r="M43" s="9" t="str" cm="1">
        <f t="array" ref="M43">_xlfn.LET(
_xlpm.Major,I43,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43" t="str">
        <f>IF(COUNTIFS($A$2:A43,A43,$M$2:M43,M43)&gt;1,"Duplicate","Keep")</f>
        <v>Keep</v>
      </c>
      <c r="O43" t="str" cm="1">
        <f t="array" ref="O43">_xlfn.SWITCH(M43,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43">
        <f t="shared" si="0"/>
        <v>1</v>
      </c>
      <c r="Q43" t="str">
        <f t="shared" si="1"/>
        <v>Unique</v>
      </c>
    </row>
    <row r="44" spans="1:17" x14ac:dyDescent="0.75">
      <c r="A44" s="12">
        <v>78315724</v>
      </c>
      <c r="B44" s="13" t="s">
        <v>151</v>
      </c>
      <c r="C44" s="13" t="s">
        <v>152</v>
      </c>
      <c r="D44" s="13" t="s">
        <v>153</v>
      </c>
      <c r="E44" s="13" t="s">
        <v>14</v>
      </c>
      <c r="F44" s="14">
        <v>45916.737500000003</v>
      </c>
      <c r="G44" s="14">
        <v>45930.530555555553</v>
      </c>
      <c r="H44" s="13">
        <v>796963</v>
      </c>
      <c r="I44" s="13" t="s">
        <v>73</v>
      </c>
      <c r="J44" s="13" t="s">
        <v>40</v>
      </c>
      <c r="K44" s="15">
        <v>0</v>
      </c>
      <c r="L44" t="s">
        <v>759</v>
      </c>
      <c r="M44" s="9" t="str" cm="1">
        <f t="array" ref="M44">_xlfn.LET(
_xlpm.Major,I44,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44" t="str">
        <f>IF(COUNTIFS($A$2:A44,A44,$M$2:M44,M44)&gt;1,"Duplicate","Keep")</f>
        <v>Keep</v>
      </c>
      <c r="O44" t="str" cm="1">
        <f t="array" ref="O44">_xlfn.SWITCH(M44,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44">
        <f t="shared" si="0"/>
        <v>4</v>
      </c>
      <c r="Q44" t="str">
        <f t="shared" si="1"/>
        <v>Repeat</v>
      </c>
    </row>
    <row r="45" spans="1:17" x14ac:dyDescent="0.75">
      <c r="A45" s="8">
        <v>78315917</v>
      </c>
      <c r="B45" s="9" t="s">
        <v>154</v>
      </c>
      <c r="C45" s="9" t="s">
        <v>155</v>
      </c>
      <c r="D45" s="9" t="s">
        <v>156</v>
      </c>
      <c r="E45" s="9" t="s">
        <v>14</v>
      </c>
      <c r="F45" s="10">
        <v>45916.740277777775</v>
      </c>
      <c r="G45" s="10">
        <v>45930.500694444447</v>
      </c>
      <c r="H45" s="9">
        <v>793874</v>
      </c>
      <c r="I45" s="9" t="s">
        <v>15</v>
      </c>
      <c r="J45" s="9" t="s">
        <v>32</v>
      </c>
      <c r="K45" s="11">
        <v>0</v>
      </c>
      <c r="L45" t="s">
        <v>759</v>
      </c>
      <c r="M45" s="9" t="str" cm="1">
        <f t="array" ref="M45">_xlfn.LET(
_xlpm.Major,I45,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45" t="str">
        <f>IF(COUNTIFS($A$2:A45,A45,$M$2:M45,M45)&gt;1,"Duplicate","Keep")</f>
        <v>Keep</v>
      </c>
      <c r="O45" t="str" cm="1">
        <f t="array" ref="O45">_xlfn.SWITCH(M45,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45">
        <f t="shared" si="0"/>
        <v>1</v>
      </c>
      <c r="Q45" t="str">
        <f t="shared" si="1"/>
        <v>Unique</v>
      </c>
    </row>
    <row r="46" spans="1:17" x14ac:dyDescent="0.75">
      <c r="A46" s="8">
        <v>78352010</v>
      </c>
      <c r="B46" s="9" t="s">
        <v>157</v>
      </c>
      <c r="C46" s="9" t="s">
        <v>158</v>
      </c>
      <c r="D46" s="9" t="s">
        <v>159</v>
      </c>
      <c r="E46" s="9" t="s">
        <v>14</v>
      </c>
      <c r="F46" s="10">
        <v>45917.390972222223</v>
      </c>
      <c r="G46" s="10">
        <v>45930.54791666667</v>
      </c>
      <c r="H46" s="9">
        <v>756583</v>
      </c>
      <c r="I46" s="9" t="s">
        <v>15</v>
      </c>
      <c r="J46" s="9" t="s">
        <v>32</v>
      </c>
      <c r="K46" s="11">
        <v>0</v>
      </c>
      <c r="L46" t="s">
        <v>759</v>
      </c>
      <c r="M46" s="9" t="str" cm="1">
        <f t="array" ref="M46">_xlfn.LET(
_xlpm.Major,I46,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46" t="str">
        <f>IF(COUNTIFS($A$2:A46,A46,$M$2:M46,M46)&gt;1,"Duplicate","Keep")</f>
        <v>Keep</v>
      </c>
      <c r="O46" t="str" cm="1">
        <f t="array" ref="O46">_xlfn.SWITCH(M46,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46">
        <f t="shared" si="0"/>
        <v>1</v>
      </c>
      <c r="Q46" t="str">
        <f t="shared" si="1"/>
        <v>Unique</v>
      </c>
    </row>
    <row r="47" spans="1:17" x14ac:dyDescent="0.75">
      <c r="A47" s="12">
        <v>78411940</v>
      </c>
      <c r="B47" s="13" t="s">
        <v>160</v>
      </c>
      <c r="C47" s="13" t="s">
        <v>161</v>
      </c>
      <c r="D47" s="13" t="s">
        <v>162</v>
      </c>
      <c r="E47" s="13" t="s">
        <v>14</v>
      </c>
      <c r="F47" s="14">
        <v>45917.611111111109</v>
      </c>
      <c r="G47" s="14">
        <v>45930.504166666666</v>
      </c>
      <c r="H47" s="13">
        <v>773748</v>
      </c>
      <c r="I47" s="13" t="s">
        <v>163</v>
      </c>
      <c r="J47" s="13" t="s">
        <v>20</v>
      </c>
      <c r="K47" s="15">
        <v>0</v>
      </c>
      <c r="L47" t="s">
        <v>759</v>
      </c>
      <c r="M47" s="9" t="str" cm="1">
        <f t="array" ref="M47">_xlfn.LET(
_xlpm.Major,I47,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7" t="str">
        <f>IF(COUNTIFS($A$2:A47,A47,$M$2:M47,M47)&gt;1,"Duplicate","Keep")</f>
        <v>Keep</v>
      </c>
      <c r="O47" t="str" cm="1">
        <f t="array" ref="O47">_xlfn.SWITCH(M47,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7">
        <f t="shared" si="0"/>
        <v>2</v>
      </c>
      <c r="Q47" t="str">
        <f t="shared" si="1"/>
        <v>Repeat</v>
      </c>
    </row>
    <row r="48" spans="1:17" x14ac:dyDescent="0.75">
      <c r="A48" s="12">
        <v>78440599</v>
      </c>
      <c r="B48" s="13" t="s">
        <v>164</v>
      </c>
      <c r="C48" s="13" t="s">
        <v>59</v>
      </c>
      <c r="D48" s="13" t="s">
        <v>165</v>
      </c>
      <c r="E48" s="13" t="s">
        <v>14</v>
      </c>
      <c r="F48" s="14">
        <v>45918.336805555555</v>
      </c>
      <c r="G48" s="14">
        <v>45930.509722222225</v>
      </c>
      <c r="H48" s="13">
        <v>781852</v>
      </c>
      <c r="I48" s="13" t="s">
        <v>166</v>
      </c>
      <c r="J48" s="13" t="s">
        <v>50</v>
      </c>
      <c r="K48" s="15">
        <v>0</v>
      </c>
      <c r="L48" t="s">
        <v>759</v>
      </c>
      <c r="M48" s="9" t="str" cm="1">
        <f t="array" ref="M48">_xlfn.LET(
_xlpm.Major,I48,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48" t="str">
        <f>IF(COUNTIFS($A$2:A48,A48,$M$2:M48,M48)&gt;1,"Duplicate","Keep")</f>
        <v>Keep</v>
      </c>
      <c r="O48" t="str" cm="1">
        <f t="array" ref="O48">_xlfn.SWITCH(M48,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48">
        <f t="shared" si="0"/>
        <v>1</v>
      </c>
      <c r="Q48" t="str">
        <f t="shared" si="1"/>
        <v>Unique</v>
      </c>
    </row>
    <row r="49" spans="1:17" x14ac:dyDescent="0.75">
      <c r="A49" s="12">
        <v>78441696</v>
      </c>
      <c r="B49" s="13" t="s">
        <v>167</v>
      </c>
      <c r="C49" s="13" t="s">
        <v>75</v>
      </c>
      <c r="D49" s="13" t="s">
        <v>168</v>
      </c>
      <c r="E49" s="13" t="s">
        <v>14</v>
      </c>
      <c r="F49" s="14">
        <v>45918.343055555553</v>
      </c>
      <c r="G49" s="14">
        <v>45930.54583333333</v>
      </c>
      <c r="H49" s="13">
        <v>787701</v>
      </c>
      <c r="I49" s="13" t="s">
        <v>169</v>
      </c>
      <c r="J49" s="13" t="s">
        <v>50</v>
      </c>
      <c r="K49" s="15">
        <v>0</v>
      </c>
      <c r="L49" t="s">
        <v>759</v>
      </c>
      <c r="M49" s="9" t="str" cm="1">
        <f t="array" ref="M49">_xlfn.LET(
_xlpm.Major,I49,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49" t="str">
        <f>IF(COUNTIFS($A$2:A49,A49,$M$2:M49,M49)&gt;1,"Duplicate","Keep")</f>
        <v>Keep</v>
      </c>
      <c r="O49" t="str" cm="1">
        <f t="array" ref="O49">_xlfn.SWITCH(M49,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49">
        <f t="shared" si="0"/>
        <v>1</v>
      </c>
      <c r="Q49" t="str">
        <f t="shared" si="1"/>
        <v>Unique</v>
      </c>
    </row>
    <row r="50" spans="1:17" x14ac:dyDescent="0.75">
      <c r="A50" s="12">
        <v>78483974</v>
      </c>
      <c r="B50" s="13" t="s">
        <v>170</v>
      </c>
      <c r="C50" s="13" t="s">
        <v>171</v>
      </c>
      <c r="D50" s="13" t="s">
        <v>172</v>
      </c>
      <c r="E50" s="13" t="s">
        <v>14</v>
      </c>
      <c r="F50" s="14">
        <v>45918.539583333331</v>
      </c>
      <c r="G50" s="14">
        <v>45930.508333333331</v>
      </c>
      <c r="H50" s="13">
        <v>775779</v>
      </c>
      <c r="I50" s="13" t="s">
        <v>15</v>
      </c>
      <c r="J50" s="13" t="s">
        <v>50</v>
      </c>
      <c r="K50" s="15">
        <v>0</v>
      </c>
      <c r="L50" t="s">
        <v>759</v>
      </c>
      <c r="M50" s="9" t="str" cm="1">
        <f t="array" ref="M50">_xlfn.LET(
_xlpm.Major,I50,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50" t="str">
        <f>IF(COUNTIFS($A$2:A50,A50,$M$2:M50,M50)&gt;1,"Duplicate","Keep")</f>
        <v>Keep</v>
      </c>
      <c r="O50" t="str" cm="1">
        <f t="array" ref="O50">_xlfn.SWITCH(M50,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50">
        <f t="shared" si="0"/>
        <v>1</v>
      </c>
      <c r="Q50" t="str">
        <f t="shared" si="1"/>
        <v>Unique</v>
      </c>
    </row>
    <row r="51" spans="1:17" x14ac:dyDescent="0.75">
      <c r="A51" s="12">
        <v>78495925</v>
      </c>
      <c r="B51" s="13" t="s">
        <v>41</v>
      </c>
      <c r="C51" s="13" t="s">
        <v>173</v>
      </c>
      <c r="D51" s="13" t="s">
        <v>174</v>
      </c>
      <c r="E51" s="13" t="s">
        <v>14</v>
      </c>
      <c r="F51" s="14">
        <v>45918.638888888891</v>
      </c>
      <c r="G51" s="14">
        <v>45930.506249999999</v>
      </c>
      <c r="H51" s="13">
        <v>703444</v>
      </c>
      <c r="I51" s="13" t="s">
        <v>80</v>
      </c>
      <c r="J51" s="13" t="s">
        <v>32</v>
      </c>
      <c r="K51" s="15">
        <v>0</v>
      </c>
      <c r="L51" t="s">
        <v>759</v>
      </c>
      <c r="M51" s="9" t="str" cm="1">
        <f t="array" ref="M51">_xlfn.LET(
_xlpm.Major,I51,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51" t="str">
        <f>IF(COUNTIFS($A$2:A51,A51,$M$2:M51,M51)&gt;1,"Duplicate","Keep")</f>
        <v>Keep</v>
      </c>
      <c r="O51" t="str" cm="1">
        <f t="array" ref="O51">_xlfn.SWITCH(M51,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51">
        <f t="shared" si="0"/>
        <v>1</v>
      </c>
      <c r="Q51" t="str">
        <f t="shared" si="1"/>
        <v>Unique</v>
      </c>
    </row>
    <row r="52" spans="1:17" x14ac:dyDescent="0.75">
      <c r="A52" s="8">
        <v>78499727</v>
      </c>
      <c r="B52" s="9" t="s">
        <v>175</v>
      </c>
      <c r="C52" s="9" t="s">
        <v>176</v>
      </c>
      <c r="D52" s="9" t="s">
        <v>177</v>
      </c>
      <c r="E52" s="9" t="s">
        <v>14</v>
      </c>
      <c r="F52" s="10">
        <v>45918.697222222225</v>
      </c>
      <c r="G52" s="10">
        <v>45930.505555555559</v>
      </c>
      <c r="H52" s="9">
        <v>776867</v>
      </c>
      <c r="I52" s="9" t="s">
        <v>178</v>
      </c>
      <c r="J52" s="9" t="s">
        <v>32</v>
      </c>
      <c r="K52" s="11">
        <v>0</v>
      </c>
      <c r="L52" t="s">
        <v>759</v>
      </c>
      <c r="M52" s="9" t="str" cm="1">
        <f t="array" ref="M52">_xlfn.LET(
_xlpm.Major,I52,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52" t="str">
        <f>IF(COUNTIFS($A$2:A52,A52,$M$2:M52,M52)&gt;1,"Duplicate","Keep")</f>
        <v>Keep</v>
      </c>
      <c r="O52" t="str" cm="1">
        <f t="array" ref="O52">_xlfn.SWITCH(M52,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52">
        <f t="shared" si="0"/>
        <v>2</v>
      </c>
      <c r="Q52" t="str">
        <f t="shared" si="1"/>
        <v>Repeat</v>
      </c>
    </row>
    <row r="53" spans="1:17" x14ac:dyDescent="0.75">
      <c r="A53" s="12">
        <v>78503395</v>
      </c>
      <c r="B53" s="13" t="s">
        <v>179</v>
      </c>
      <c r="C53" s="13" t="s">
        <v>180</v>
      </c>
      <c r="D53" s="13" t="s">
        <v>181</v>
      </c>
      <c r="E53" s="13" t="s">
        <v>14</v>
      </c>
      <c r="F53" s="14">
        <v>45918.775000000001</v>
      </c>
      <c r="G53" s="14">
        <v>45930.499305555553</v>
      </c>
      <c r="H53" s="13">
        <v>758346</v>
      </c>
      <c r="I53" s="13" t="s">
        <v>54</v>
      </c>
      <c r="J53" s="13" t="s">
        <v>32</v>
      </c>
      <c r="K53" s="15">
        <v>0</v>
      </c>
      <c r="L53" t="s">
        <v>759</v>
      </c>
      <c r="M53" s="9" t="str" cm="1">
        <f t="array" ref="M53">_xlfn.LET(
_xlpm.Major,I53,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53" t="str">
        <f>IF(COUNTIFS($A$2:A53,A53,$M$2:M53,M53)&gt;1,"Duplicate","Keep")</f>
        <v>Keep</v>
      </c>
      <c r="O53" t="str" cm="1">
        <f t="array" ref="O53">_xlfn.SWITCH(M53,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53">
        <f t="shared" si="0"/>
        <v>2</v>
      </c>
      <c r="Q53" t="str">
        <f t="shared" si="1"/>
        <v>Repeat</v>
      </c>
    </row>
    <row r="54" spans="1:17" x14ac:dyDescent="0.75">
      <c r="A54" s="12">
        <v>78630438</v>
      </c>
      <c r="B54" s="13" t="s">
        <v>182</v>
      </c>
      <c r="C54" s="13" t="s">
        <v>59</v>
      </c>
      <c r="D54" s="13" t="s">
        <v>183</v>
      </c>
      <c r="E54" s="13" t="s">
        <v>14</v>
      </c>
      <c r="F54" s="14">
        <v>45922.745833333334</v>
      </c>
      <c r="G54" s="14">
        <v>45930.546527777777</v>
      </c>
      <c r="H54" s="13">
        <v>773208</v>
      </c>
      <c r="I54" s="13" t="s">
        <v>163</v>
      </c>
      <c r="J54" s="13" t="s">
        <v>50</v>
      </c>
      <c r="K54" s="15">
        <v>0</v>
      </c>
      <c r="L54" t="s">
        <v>759</v>
      </c>
      <c r="M54" s="9" t="str" cm="1">
        <f t="array" ref="M54">_xlfn.LET(
_xlpm.Major,I54,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4" t="str">
        <f>IF(COUNTIFS($A$2:A54,A54,$M$2:M54,M54)&gt;1,"Duplicate","Keep")</f>
        <v>Keep</v>
      </c>
      <c r="O54" t="str" cm="1">
        <f t="array" ref="O54">_xlfn.SWITCH(M54,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4">
        <f t="shared" si="0"/>
        <v>3</v>
      </c>
      <c r="Q54" t="str">
        <f t="shared" si="1"/>
        <v>Repeat</v>
      </c>
    </row>
    <row r="55" spans="1:17" x14ac:dyDescent="0.75">
      <c r="A55" s="12">
        <v>78655813</v>
      </c>
      <c r="B55" s="13" t="s">
        <v>184</v>
      </c>
      <c r="C55" s="13" t="s">
        <v>185</v>
      </c>
      <c r="D55" s="13" t="s">
        <v>186</v>
      </c>
      <c r="E55" s="13" t="s">
        <v>14</v>
      </c>
      <c r="F55" s="14">
        <v>45923.383333333331</v>
      </c>
      <c r="G55" s="14">
        <v>45930.568749999999</v>
      </c>
      <c r="H55" s="13">
        <v>802265</v>
      </c>
      <c r="I55" s="13" t="s">
        <v>15</v>
      </c>
      <c r="J55" s="13" t="s">
        <v>40</v>
      </c>
      <c r="K55" s="15">
        <v>0</v>
      </c>
      <c r="L55" t="s">
        <v>759</v>
      </c>
      <c r="M55" s="9" t="str" cm="1">
        <f t="array" ref="M55">_xlfn.LET(
_xlpm.Major,I55,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55" t="str">
        <f>IF(COUNTIFS($A$2:A55,A55,$M$2:M55,M55)&gt;1,"Duplicate","Keep")</f>
        <v>Keep</v>
      </c>
      <c r="O55" t="str" cm="1">
        <f t="array" ref="O55">_xlfn.SWITCH(M55,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55">
        <f t="shared" si="0"/>
        <v>1</v>
      </c>
      <c r="Q55" t="str">
        <f t="shared" si="1"/>
        <v>Unique</v>
      </c>
    </row>
    <row r="56" spans="1:17" x14ac:dyDescent="0.75">
      <c r="A56" s="8">
        <v>78690360</v>
      </c>
      <c r="B56" s="9" t="s">
        <v>187</v>
      </c>
      <c r="C56" s="9" t="s">
        <v>188</v>
      </c>
      <c r="D56" s="9" t="s">
        <v>189</v>
      </c>
      <c r="E56" s="9" t="s">
        <v>14</v>
      </c>
      <c r="F56" s="10">
        <v>45923.600694444445</v>
      </c>
      <c r="G56" s="10">
        <v>45930.50277777778</v>
      </c>
      <c r="H56" s="9">
        <v>788858</v>
      </c>
      <c r="I56" s="9" t="s">
        <v>80</v>
      </c>
      <c r="J56" s="9" t="s">
        <v>50</v>
      </c>
      <c r="K56" s="11">
        <v>0</v>
      </c>
      <c r="L56" t="s">
        <v>759</v>
      </c>
      <c r="M56" s="9" t="str" cm="1">
        <f t="array" ref="M56">_xlfn.LET(
_xlpm.Major,I56,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56" t="str">
        <f>IF(COUNTIFS($A$2:A56,A56,$M$2:M56,M56)&gt;1,"Duplicate","Keep")</f>
        <v>Keep</v>
      </c>
      <c r="O56" t="str" cm="1">
        <f t="array" ref="O56">_xlfn.SWITCH(M56,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56">
        <f t="shared" si="0"/>
        <v>1</v>
      </c>
      <c r="Q56" t="str">
        <f t="shared" si="1"/>
        <v>Unique</v>
      </c>
    </row>
    <row r="57" spans="1:17" x14ac:dyDescent="0.75">
      <c r="A57" s="12">
        <v>78692094</v>
      </c>
      <c r="B57" s="13" t="s">
        <v>190</v>
      </c>
      <c r="C57" s="13" t="s">
        <v>191</v>
      </c>
      <c r="D57" s="13" t="s">
        <v>192</v>
      </c>
      <c r="E57" s="13" t="s">
        <v>14</v>
      </c>
      <c r="F57" s="14">
        <v>45923.618055555555</v>
      </c>
      <c r="G57" s="14">
        <v>45930.503472222219</v>
      </c>
      <c r="H57" s="13">
        <v>760369</v>
      </c>
      <c r="I57" s="13" t="s">
        <v>15</v>
      </c>
      <c r="J57" s="13" t="s">
        <v>32</v>
      </c>
      <c r="K57" s="15">
        <v>0</v>
      </c>
      <c r="L57" t="s">
        <v>759</v>
      </c>
      <c r="M57" s="9" t="str" cm="1">
        <f t="array" ref="M57">_xlfn.LET(
_xlpm.Major,I57,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57" t="str">
        <f>IF(COUNTIFS($A$2:A57,A57,$M$2:M57,M57)&gt;1,"Duplicate","Keep")</f>
        <v>Keep</v>
      </c>
      <c r="O57" t="str" cm="1">
        <f t="array" ref="O57">_xlfn.SWITCH(M57,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57">
        <f t="shared" si="0"/>
        <v>1</v>
      </c>
      <c r="Q57" t="str">
        <f t="shared" si="1"/>
        <v>Unique</v>
      </c>
    </row>
    <row r="58" spans="1:17" x14ac:dyDescent="0.75">
      <c r="A58" s="12">
        <v>78702400</v>
      </c>
      <c r="B58" s="13" t="s">
        <v>193</v>
      </c>
      <c r="C58" s="13" t="s">
        <v>194</v>
      </c>
      <c r="D58" s="13" t="s">
        <v>195</v>
      </c>
      <c r="E58" s="13" t="s">
        <v>14</v>
      </c>
      <c r="F58" s="14">
        <v>45923.801388888889</v>
      </c>
      <c r="G58" s="14">
        <v>45930.574999999997</v>
      </c>
      <c r="H58" s="13">
        <v>533478</v>
      </c>
      <c r="I58" s="13" t="s">
        <v>24</v>
      </c>
      <c r="J58" s="13" t="s">
        <v>16</v>
      </c>
      <c r="K58" s="15">
        <v>0</v>
      </c>
      <c r="L58" t="s">
        <v>759</v>
      </c>
      <c r="M58" s="9" t="str" cm="1">
        <f t="array" ref="M58">_xlfn.LET(
_xlpm.Major,I58,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58" t="str">
        <f>IF(COUNTIFS($A$2:A58,A58,$M$2:M58,M58)&gt;1,"Duplicate","Keep")</f>
        <v>Keep</v>
      </c>
      <c r="O58" t="str" cm="1">
        <f t="array" ref="O58">_xlfn.SWITCH(M58,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58">
        <f t="shared" si="0"/>
        <v>2</v>
      </c>
      <c r="Q58" t="str">
        <f t="shared" si="1"/>
        <v>Repeat</v>
      </c>
    </row>
    <row r="59" spans="1:17" x14ac:dyDescent="0.75">
      <c r="A59" s="8">
        <v>78702409</v>
      </c>
      <c r="B59" s="9" t="s">
        <v>196</v>
      </c>
      <c r="C59" s="9" t="s">
        <v>197</v>
      </c>
      <c r="D59" s="9" t="s">
        <v>198</v>
      </c>
      <c r="E59" s="9" t="s">
        <v>14</v>
      </c>
      <c r="F59" s="10">
        <v>45923.801388888889</v>
      </c>
      <c r="G59" s="10">
        <v>45930.538888888892</v>
      </c>
      <c r="H59" s="9">
        <v>801397</v>
      </c>
      <c r="I59" s="9" t="s">
        <v>15</v>
      </c>
      <c r="J59" s="9" t="s">
        <v>40</v>
      </c>
      <c r="K59" s="11">
        <v>0</v>
      </c>
      <c r="L59" t="s">
        <v>759</v>
      </c>
      <c r="M59" s="9" t="str" cm="1">
        <f t="array" ref="M59">_xlfn.LET(
_xlpm.Major,I59,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59" t="str">
        <f>IF(COUNTIFS($A$2:A59,A59,$M$2:M59,M59)&gt;1,"Duplicate","Keep")</f>
        <v>Keep</v>
      </c>
      <c r="O59" t="str" cm="1">
        <f t="array" ref="O59">_xlfn.SWITCH(M59,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59">
        <f t="shared" si="0"/>
        <v>1</v>
      </c>
      <c r="Q59" t="str">
        <f t="shared" si="1"/>
        <v>Unique</v>
      </c>
    </row>
    <row r="60" spans="1:17" x14ac:dyDescent="0.75">
      <c r="A60" s="12">
        <v>78704208</v>
      </c>
      <c r="B60" s="13" t="s">
        <v>199</v>
      </c>
      <c r="C60" s="13" t="s">
        <v>200</v>
      </c>
      <c r="D60" s="13" t="s">
        <v>201</v>
      </c>
      <c r="E60" s="13" t="s">
        <v>14</v>
      </c>
      <c r="F60" s="14">
        <v>45923.85</v>
      </c>
      <c r="G60" s="14">
        <v>45930.5</v>
      </c>
      <c r="H60" s="13">
        <v>786304</v>
      </c>
      <c r="I60" s="13" t="s">
        <v>15</v>
      </c>
      <c r="J60" s="13" t="s">
        <v>16</v>
      </c>
      <c r="K60" s="15">
        <v>0</v>
      </c>
      <c r="L60" t="s">
        <v>759</v>
      </c>
      <c r="M60" s="9" t="str" cm="1">
        <f t="array" ref="M60">_xlfn.LET(
_xlpm.Major,I60,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60" t="str">
        <f>IF(COUNTIFS($A$2:A60,A60,$M$2:M60,M60)&gt;1,"Duplicate","Keep")</f>
        <v>Keep</v>
      </c>
      <c r="O60" t="str" cm="1">
        <f t="array" ref="O60">_xlfn.SWITCH(M60,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60">
        <f t="shared" si="0"/>
        <v>1</v>
      </c>
      <c r="Q60" t="str">
        <f t="shared" si="1"/>
        <v>Unique</v>
      </c>
    </row>
    <row r="61" spans="1:17" x14ac:dyDescent="0.75">
      <c r="A61" s="8">
        <v>78707406</v>
      </c>
      <c r="B61" s="9" t="s">
        <v>202</v>
      </c>
      <c r="C61" s="9" t="s">
        <v>170</v>
      </c>
      <c r="D61" s="9" t="s">
        <v>203</v>
      </c>
      <c r="E61" s="9" t="s">
        <v>14</v>
      </c>
      <c r="F61" s="10">
        <v>45924.000694444447</v>
      </c>
      <c r="G61" s="10">
        <v>45930.499305555553</v>
      </c>
      <c r="H61" s="9">
        <v>775059</v>
      </c>
      <c r="I61" s="9" t="s">
        <v>54</v>
      </c>
      <c r="J61" s="9" t="s">
        <v>50</v>
      </c>
      <c r="K61" s="11">
        <v>0</v>
      </c>
      <c r="L61" t="s">
        <v>759</v>
      </c>
      <c r="M61" s="9" t="str" cm="1">
        <f t="array" ref="M61">_xlfn.LET(
_xlpm.Major,I61,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61" t="str">
        <f>IF(COUNTIFS($A$2:A61,A61,$M$2:M61,M61)&gt;1,"Duplicate","Keep")</f>
        <v>Keep</v>
      </c>
      <c r="O61" t="str" cm="1">
        <f t="array" ref="O61">_xlfn.SWITCH(M61,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61">
        <f t="shared" si="0"/>
        <v>1</v>
      </c>
      <c r="Q61" t="str">
        <f t="shared" si="1"/>
        <v>Unique</v>
      </c>
    </row>
    <row r="62" spans="1:17" x14ac:dyDescent="0.75">
      <c r="A62" s="8">
        <v>78722206</v>
      </c>
      <c r="B62" s="9" t="s">
        <v>107</v>
      </c>
      <c r="C62" s="9" t="s">
        <v>204</v>
      </c>
      <c r="D62" s="9" t="s">
        <v>205</v>
      </c>
      <c r="E62" s="9" t="s">
        <v>14</v>
      </c>
      <c r="F62" s="10">
        <v>45924.345833333333</v>
      </c>
      <c r="G62" s="10">
        <v>45930.509027777778</v>
      </c>
      <c r="H62" s="9">
        <v>775859</v>
      </c>
      <c r="I62" s="9" t="s">
        <v>206</v>
      </c>
      <c r="J62" s="9" t="s">
        <v>20</v>
      </c>
      <c r="K62" s="11">
        <v>0</v>
      </c>
      <c r="L62" t="s">
        <v>759</v>
      </c>
      <c r="M62" s="9" t="str" cm="1">
        <f t="array" ref="M62">_xlfn.LET(
_xlpm.Major,I62,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62" t="str">
        <f>IF(COUNTIFS($A$2:A62,A62,$M$2:M62,M62)&gt;1,"Duplicate","Keep")</f>
        <v>Keep</v>
      </c>
      <c r="O62" t="str" cm="1">
        <f t="array" ref="O62">_xlfn.SWITCH(M62,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62">
        <f t="shared" si="0"/>
        <v>3</v>
      </c>
      <c r="Q62" t="str">
        <f t="shared" si="1"/>
        <v>Repeat</v>
      </c>
    </row>
    <row r="63" spans="1:17" x14ac:dyDescent="0.75">
      <c r="A63" s="12">
        <v>78724579</v>
      </c>
      <c r="B63" s="13" t="s">
        <v>207</v>
      </c>
      <c r="C63" s="13" t="s">
        <v>208</v>
      </c>
      <c r="D63" s="13" t="s">
        <v>209</v>
      </c>
      <c r="E63" s="13" t="s">
        <v>14</v>
      </c>
      <c r="F63" s="14">
        <v>45924.359027777777</v>
      </c>
      <c r="G63" s="14">
        <v>45930.509027777778</v>
      </c>
      <c r="H63" s="13">
        <v>792094</v>
      </c>
      <c r="I63" s="13" t="s">
        <v>54</v>
      </c>
      <c r="J63" s="13" t="s">
        <v>32</v>
      </c>
      <c r="K63" s="15">
        <v>0</v>
      </c>
      <c r="L63" t="s">
        <v>759</v>
      </c>
      <c r="M63" s="9" t="str" cm="1">
        <f t="array" ref="M63">_xlfn.LET(
_xlpm.Major,I63,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63" t="str">
        <f>IF(COUNTIFS($A$2:A63,A63,$M$2:M63,M63)&gt;1,"Duplicate","Keep")</f>
        <v>Keep</v>
      </c>
      <c r="O63" t="str" cm="1">
        <f t="array" ref="O63">_xlfn.SWITCH(M63,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63">
        <f t="shared" si="0"/>
        <v>1</v>
      </c>
      <c r="Q63" t="str">
        <f t="shared" si="1"/>
        <v>Unique</v>
      </c>
    </row>
    <row r="64" spans="1:17" x14ac:dyDescent="0.75">
      <c r="A64" s="8">
        <v>78724844</v>
      </c>
      <c r="B64" s="9" t="s">
        <v>210</v>
      </c>
      <c r="C64" s="9" t="s">
        <v>211</v>
      </c>
      <c r="D64" s="9" t="s">
        <v>212</v>
      </c>
      <c r="E64" s="9" t="s">
        <v>14</v>
      </c>
      <c r="F64" s="10">
        <v>45924.361111111109</v>
      </c>
      <c r="G64" s="10">
        <v>45930.511111111111</v>
      </c>
      <c r="H64" s="9">
        <v>771148</v>
      </c>
      <c r="I64" s="9" t="s">
        <v>15</v>
      </c>
      <c r="J64" s="9" t="s">
        <v>32</v>
      </c>
      <c r="K64" s="11">
        <v>0</v>
      </c>
      <c r="L64" t="s">
        <v>759</v>
      </c>
      <c r="M64" s="9" t="str" cm="1">
        <f t="array" ref="M64">_xlfn.LET(
_xlpm.Major,I64,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64" t="str">
        <f>IF(COUNTIFS($A$2:A64,A64,$M$2:M64,M64)&gt;1,"Duplicate","Keep")</f>
        <v>Keep</v>
      </c>
      <c r="O64" t="str" cm="1">
        <f t="array" ref="O64">_xlfn.SWITCH(M64,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64">
        <f t="shared" si="0"/>
        <v>1</v>
      </c>
      <c r="Q64" t="str">
        <f t="shared" si="1"/>
        <v>Unique</v>
      </c>
    </row>
    <row r="65" spans="1:17" x14ac:dyDescent="0.75">
      <c r="A65" s="8">
        <v>78731854</v>
      </c>
      <c r="B65" s="9" t="s">
        <v>213</v>
      </c>
      <c r="C65" s="9" t="s">
        <v>214</v>
      </c>
      <c r="D65" s="9" t="s">
        <v>215</v>
      </c>
      <c r="E65" s="9" t="s">
        <v>14</v>
      </c>
      <c r="F65" s="10">
        <v>45924.392361111109</v>
      </c>
      <c r="G65" s="10">
        <v>45930.503472222219</v>
      </c>
      <c r="H65" s="9">
        <v>791714</v>
      </c>
      <c r="I65" s="9" t="s">
        <v>24</v>
      </c>
      <c r="J65" s="9" t="s">
        <v>50</v>
      </c>
      <c r="K65" s="11">
        <v>0</v>
      </c>
      <c r="L65" t="s">
        <v>759</v>
      </c>
      <c r="M65" s="9" t="str" cm="1">
        <f t="array" ref="M65">_xlfn.LET(
_xlpm.Major,I65,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65" t="str">
        <f>IF(COUNTIFS($A$2:A65,A65,$M$2:M65,M65)&gt;1,"Duplicate","Keep")</f>
        <v>Keep</v>
      </c>
      <c r="O65" t="str" cm="1">
        <f t="array" ref="O65">_xlfn.SWITCH(M65,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65">
        <f t="shared" si="0"/>
        <v>2</v>
      </c>
      <c r="Q65" t="str">
        <f t="shared" si="1"/>
        <v>Repeat</v>
      </c>
    </row>
    <row r="66" spans="1:17" x14ac:dyDescent="0.75">
      <c r="A66" s="8">
        <v>78748226</v>
      </c>
      <c r="B66" s="9" t="s">
        <v>216</v>
      </c>
      <c r="C66" s="9" t="s">
        <v>217</v>
      </c>
      <c r="D66" s="9" t="s">
        <v>218</v>
      </c>
      <c r="E66" s="9" t="s">
        <v>14</v>
      </c>
      <c r="F66" s="10">
        <v>45924.45208333333</v>
      </c>
      <c r="G66" s="10">
        <v>45930.540277777778</v>
      </c>
      <c r="H66" s="9">
        <v>808897</v>
      </c>
      <c r="I66" s="9" t="s">
        <v>24</v>
      </c>
      <c r="J66" s="9" t="s">
        <v>126</v>
      </c>
      <c r="K66" s="11">
        <v>0</v>
      </c>
      <c r="L66" t="s">
        <v>759</v>
      </c>
      <c r="M66" s="9" t="str" cm="1">
        <f t="array" ref="M66">_xlfn.LET(
_xlpm.Major,I66,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66" t="str">
        <f>IF(COUNTIFS($A$2:A66,A66,$M$2:M66,M66)&gt;1,"Duplicate","Keep")</f>
        <v>Keep</v>
      </c>
      <c r="O66" t="str" cm="1">
        <f t="array" ref="O66">_xlfn.SWITCH(M66,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66">
        <f t="shared" si="0"/>
        <v>1</v>
      </c>
      <c r="Q66" t="str">
        <f t="shared" si="1"/>
        <v>Unique</v>
      </c>
    </row>
    <row r="67" spans="1:17" x14ac:dyDescent="0.75">
      <c r="A67" s="8">
        <v>78759204</v>
      </c>
      <c r="B67" s="9" t="s">
        <v>123</v>
      </c>
      <c r="C67" s="9" t="s">
        <v>219</v>
      </c>
      <c r="D67" s="9" t="s">
        <v>220</v>
      </c>
      <c r="E67" s="9" t="s">
        <v>14</v>
      </c>
      <c r="F67" s="10">
        <v>45924.495138888888</v>
      </c>
      <c r="G67" s="10">
        <v>45930.5</v>
      </c>
      <c r="H67" s="9">
        <v>802745</v>
      </c>
      <c r="I67" s="9" t="s">
        <v>80</v>
      </c>
      <c r="J67" s="9" t="s">
        <v>126</v>
      </c>
      <c r="K67" s="11">
        <v>0</v>
      </c>
      <c r="L67" t="s">
        <v>759</v>
      </c>
      <c r="M67" s="9" t="str" cm="1">
        <f t="array" ref="M67">_xlfn.LET(
_xlpm.Major,I67,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67" t="str">
        <f>IF(COUNTIFS($A$2:A67,A67,$M$2:M67,M67)&gt;1,"Duplicate","Keep")</f>
        <v>Keep</v>
      </c>
      <c r="O67" t="str" cm="1">
        <f t="array" ref="O67">_xlfn.SWITCH(M67,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67">
        <f t="shared" ref="P67:P130" si="2">COUNTIF(H:H,H67)</f>
        <v>1</v>
      </c>
      <c r="Q67" t="str">
        <f t="shared" ref="Q67:Q130" si="3">IF(COUNTIF(H:H,H67)=1,"Unique","Repeat")</f>
        <v>Unique</v>
      </c>
    </row>
    <row r="68" spans="1:17" x14ac:dyDescent="0.75">
      <c r="A68" s="12">
        <v>78761552</v>
      </c>
      <c r="B68" s="13" t="s">
        <v>221</v>
      </c>
      <c r="C68" s="13" t="s">
        <v>222</v>
      </c>
      <c r="D68" s="13" t="s">
        <v>223</v>
      </c>
      <c r="E68" s="13" t="s">
        <v>14</v>
      </c>
      <c r="F68" s="14">
        <v>45924.505555555559</v>
      </c>
      <c r="G68" s="14">
        <v>45930.502083333333</v>
      </c>
      <c r="H68" s="13">
        <v>768296</v>
      </c>
      <c r="I68" s="13" t="s">
        <v>24</v>
      </c>
      <c r="J68" s="13" t="s">
        <v>32</v>
      </c>
      <c r="K68" s="15">
        <v>0</v>
      </c>
      <c r="L68" t="s">
        <v>759</v>
      </c>
      <c r="M68" s="9" t="str" cm="1">
        <f t="array" ref="M68">_xlfn.LET(
_xlpm.Major,I68,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68" t="str">
        <f>IF(COUNTIFS($A$2:A68,A68,$M$2:M68,M68)&gt;1,"Duplicate","Keep")</f>
        <v>Keep</v>
      </c>
      <c r="O68" t="str" cm="1">
        <f t="array" ref="O68">_xlfn.SWITCH(M68,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68">
        <f t="shared" si="2"/>
        <v>1</v>
      </c>
      <c r="Q68" t="str">
        <f t="shared" si="3"/>
        <v>Unique</v>
      </c>
    </row>
    <row r="69" spans="1:17" x14ac:dyDescent="0.75">
      <c r="A69" s="8">
        <v>78761572</v>
      </c>
      <c r="B69" s="9" t="s">
        <v>224</v>
      </c>
      <c r="C69" s="9" t="s">
        <v>225</v>
      </c>
      <c r="D69" s="9" t="s">
        <v>226</v>
      </c>
      <c r="E69" s="9" t="s">
        <v>14</v>
      </c>
      <c r="F69" s="10">
        <v>45924.505555555559</v>
      </c>
      <c r="G69" s="10">
        <v>45930.502083333333</v>
      </c>
      <c r="H69" s="9">
        <v>764236</v>
      </c>
      <c r="I69" s="9" t="s">
        <v>24</v>
      </c>
      <c r="J69" s="9" t="s">
        <v>20</v>
      </c>
      <c r="K69" s="11">
        <v>0</v>
      </c>
      <c r="L69" t="s">
        <v>759</v>
      </c>
      <c r="M69" s="9" t="str" cm="1">
        <f t="array" ref="M69">_xlfn.LET(
_xlpm.Major,I69,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69" t="str">
        <f>IF(COUNTIFS($A$2:A69,A69,$M$2:M69,M69)&gt;1,"Duplicate","Keep")</f>
        <v>Keep</v>
      </c>
      <c r="O69" t="str" cm="1">
        <f t="array" ref="O69">_xlfn.SWITCH(M69,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69">
        <f t="shared" si="2"/>
        <v>1</v>
      </c>
      <c r="Q69" t="str">
        <f t="shared" si="3"/>
        <v>Unique</v>
      </c>
    </row>
    <row r="70" spans="1:17" x14ac:dyDescent="0.75">
      <c r="A70" s="12">
        <v>78767241</v>
      </c>
      <c r="B70" s="13" t="s">
        <v>41</v>
      </c>
      <c r="C70" s="13" t="s">
        <v>227</v>
      </c>
      <c r="D70" s="13" t="s">
        <v>228</v>
      </c>
      <c r="E70" s="13" t="s">
        <v>14</v>
      </c>
      <c r="F70" s="14">
        <v>45924.538194444445</v>
      </c>
      <c r="G70" s="14">
        <v>45930.52847222222</v>
      </c>
      <c r="H70" s="13">
        <v>742666</v>
      </c>
      <c r="I70" s="13" t="s">
        <v>166</v>
      </c>
      <c r="J70" s="13" t="s">
        <v>20</v>
      </c>
      <c r="K70" s="15">
        <v>0</v>
      </c>
      <c r="L70" t="s">
        <v>759</v>
      </c>
      <c r="M70" s="9" t="str" cm="1">
        <f t="array" ref="M70">_xlfn.LET(
_xlpm.Major,I70,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70" t="str">
        <f>IF(COUNTIFS($A$2:A70,A70,$M$2:M70,M70)&gt;1,"Duplicate","Keep")</f>
        <v>Keep</v>
      </c>
      <c r="O70" t="str" cm="1">
        <f t="array" ref="O70">_xlfn.SWITCH(M70,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70">
        <f t="shared" si="2"/>
        <v>1</v>
      </c>
      <c r="Q70" t="str">
        <f t="shared" si="3"/>
        <v>Unique</v>
      </c>
    </row>
    <row r="71" spans="1:17" x14ac:dyDescent="0.75">
      <c r="A71" s="8">
        <v>78772154</v>
      </c>
      <c r="B71" s="9" t="s">
        <v>229</v>
      </c>
      <c r="C71" s="9" t="s">
        <v>52</v>
      </c>
      <c r="D71" s="9" t="s">
        <v>230</v>
      </c>
      <c r="E71" s="9" t="s">
        <v>14</v>
      </c>
      <c r="F71" s="10">
        <v>45924.555555555555</v>
      </c>
      <c r="G71" s="10">
        <v>45930.530555555553</v>
      </c>
      <c r="H71" s="9">
        <v>758919</v>
      </c>
      <c r="I71" s="9" t="s">
        <v>54</v>
      </c>
      <c r="J71" s="9" t="s">
        <v>32</v>
      </c>
      <c r="K71" s="11">
        <v>0</v>
      </c>
      <c r="L71" t="s">
        <v>759</v>
      </c>
      <c r="M71" s="9" t="str" cm="1">
        <f t="array" ref="M71">_xlfn.LET(
_xlpm.Major,I71,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71" t="str">
        <f>IF(COUNTIFS($A$2:A71,A71,$M$2:M71,M71)&gt;1,"Duplicate","Keep")</f>
        <v>Keep</v>
      </c>
      <c r="O71" t="str" cm="1">
        <f t="array" ref="O71">_xlfn.SWITCH(M71,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71">
        <f t="shared" si="2"/>
        <v>1</v>
      </c>
      <c r="Q71" t="str">
        <f t="shared" si="3"/>
        <v>Unique</v>
      </c>
    </row>
    <row r="72" spans="1:17" x14ac:dyDescent="0.75">
      <c r="A72" s="12">
        <v>78813145</v>
      </c>
      <c r="B72" s="13" t="s">
        <v>231</v>
      </c>
      <c r="C72" s="13" t="s">
        <v>232</v>
      </c>
      <c r="D72" s="13" t="s">
        <v>233</v>
      </c>
      <c r="E72" s="13" t="s">
        <v>14</v>
      </c>
      <c r="F72" s="14">
        <v>45925.375694444447</v>
      </c>
      <c r="G72" s="14">
        <v>45930.510416666664</v>
      </c>
      <c r="H72" s="13">
        <v>778186</v>
      </c>
      <c r="I72" s="13" t="s">
        <v>15</v>
      </c>
      <c r="J72" s="13" t="s">
        <v>32</v>
      </c>
      <c r="K72" s="15">
        <v>0</v>
      </c>
      <c r="L72" t="s">
        <v>759</v>
      </c>
      <c r="M72" s="9" t="str" cm="1">
        <f t="array" ref="M72">_xlfn.LET(
_xlpm.Major,I72,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72" t="str">
        <f>IF(COUNTIFS($A$2:A72,A72,$M$2:M72,M72)&gt;1,"Duplicate","Keep")</f>
        <v>Keep</v>
      </c>
      <c r="O72" t="str" cm="1">
        <f t="array" ref="O72">_xlfn.SWITCH(M72,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72">
        <f t="shared" si="2"/>
        <v>2</v>
      </c>
      <c r="Q72" t="str">
        <f t="shared" si="3"/>
        <v>Repeat</v>
      </c>
    </row>
    <row r="73" spans="1:17" x14ac:dyDescent="0.75">
      <c r="A73" s="8">
        <v>78815179</v>
      </c>
      <c r="B73" s="9" t="s">
        <v>234</v>
      </c>
      <c r="C73" s="9" t="s">
        <v>235</v>
      </c>
      <c r="D73" s="9" t="s">
        <v>236</v>
      </c>
      <c r="E73" s="9" t="s">
        <v>14</v>
      </c>
      <c r="F73" s="10">
        <v>45925.383333333331</v>
      </c>
      <c r="G73" s="10">
        <v>45930.499305555553</v>
      </c>
      <c r="H73" s="9">
        <v>771899</v>
      </c>
      <c r="I73" s="9" t="s">
        <v>237</v>
      </c>
      <c r="J73" s="9" t="s">
        <v>20</v>
      </c>
      <c r="K73" s="11">
        <v>0</v>
      </c>
      <c r="L73" t="s">
        <v>759</v>
      </c>
      <c r="M73" s="9" t="str" cm="1">
        <f t="array" ref="M73">_xlfn.LET(
_xlpm.Major,I73,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73" t="str">
        <f>IF(COUNTIFS($A$2:A73,A73,$M$2:M73,M73)&gt;1,"Duplicate","Keep")</f>
        <v>Keep</v>
      </c>
      <c r="O73" t="str" cm="1">
        <f t="array" ref="O73">_xlfn.SWITCH(M73,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73">
        <f t="shared" si="2"/>
        <v>1</v>
      </c>
      <c r="Q73" t="str">
        <f t="shared" si="3"/>
        <v>Unique</v>
      </c>
    </row>
    <row r="74" spans="1:17" x14ac:dyDescent="0.75">
      <c r="A74" s="8">
        <v>78821197</v>
      </c>
      <c r="B74" s="9" t="s">
        <v>238</v>
      </c>
      <c r="C74" s="9" t="s">
        <v>239</v>
      </c>
      <c r="D74" s="9" t="s">
        <v>240</v>
      </c>
      <c r="E74" s="9" t="s">
        <v>14</v>
      </c>
      <c r="F74" s="10">
        <v>45925.405555555553</v>
      </c>
      <c r="G74" s="10">
        <v>45930.556944444441</v>
      </c>
      <c r="H74" s="9">
        <v>798012</v>
      </c>
      <c r="I74" s="9" t="s">
        <v>241</v>
      </c>
      <c r="J74" s="9" t="s">
        <v>126</v>
      </c>
      <c r="K74" s="11">
        <v>0</v>
      </c>
      <c r="L74" t="s">
        <v>759</v>
      </c>
      <c r="M74" s="9" t="str" cm="1">
        <f t="array" ref="M74">_xlfn.LET(
_xlpm.Major,I74,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Christian Ministries</v>
      </c>
      <c r="N74" t="str">
        <f>IF(COUNTIFS($A$2:A74,A74,$M$2:M74,M74)&gt;1,"Duplicate","Keep")</f>
        <v>Keep</v>
      </c>
      <c r="O74" t="str" cm="1">
        <f t="array" ref="O74">_xlfn.SWITCH(M74,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74">
        <f t="shared" si="2"/>
        <v>2</v>
      </c>
      <c r="Q74" t="str">
        <f t="shared" si="3"/>
        <v>Repeat</v>
      </c>
    </row>
    <row r="75" spans="1:17" x14ac:dyDescent="0.75">
      <c r="A75" s="12">
        <v>78842942</v>
      </c>
      <c r="B75" s="13" t="s">
        <v>242</v>
      </c>
      <c r="C75" s="13" t="s">
        <v>243</v>
      </c>
      <c r="D75" s="13" t="s">
        <v>244</v>
      </c>
      <c r="E75" s="13" t="s">
        <v>14</v>
      </c>
      <c r="F75" s="14">
        <v>45925.495833333334</v>
      </c>
      <c r="G75" s="14">
        <v>45930.5</v>
      </c>
      <c r="H75" s="13">
        <v>769890</v>
      </c>
      <c r="I75" s="13" t="s">
        <v>54</v>
      </c>
      <c r="J75" s="13" t="s">
        <v>32</v>
      </c>
      <c r="K75" s="15">
        <v>0</v>
      </c>
      <c r="L75" t="s">
        <v>759</v>
      </c>
      <c r="M75" s="9" t="str" cm="1">
        <f t="array" ref="M75">_xlfn.LET(
_xlpm.Major,I75,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75" t="str">
        <f>IF(COUNTIFS($A$2:A75,A75,$M$2:M75,M75)&gt;1,"Duplicate","Keep")</f>
        <v>Keep</v>
      </c>
      <c r="O75" t="str" cm="1">
        <f t="array" ref="O75">_xlfn.SWITCH(M75,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75">
        <f t="shared" si="2"/>
        <v>1</v>
      </c>
      <c r="Q75" t="str">
        <f t="shared" si="3"/>
        <v>Unique</v>
      </c>
    </row>
    <row r="76" spans="1:17" x14ac:dyDescent="0.75">
      <c r="A76" s="8">
        <v>78857042</v>
      </c>
      <c r="B76" s="9" t="s">
        <v>245</v>
      </c>
      <c r="C76" s="9" t="s">
        <v>246</v>
      </c>
      <c r="D76" s="9" t="s">
        <v>247</v>
      </c>
      <c r="E76" s="9" t="s">
        <v>14</v>
      </c>
      <c r="F76" s="10">
        <v>45925.575694444444</v>
      </c>
      <c r="G76" s="10">
        <v>45930.515277777777</v>
      </c>
      <c r="H76" s="9">
        <v>794420</v>
      </c>
      <c r="I76" s="9" t="s">
        <v>54</v>
      </c>
      <c r="J76" s="9" t="s">
        <v>50</v>
      </c>
      <c r="K76" s="11">
        <v>0</v>
      </c>
      <c r="L76" t="s">
        <v>759</v>
      </c>
      <c r="M76" s="9" t="str" cm="1">
        <f t="array" ref="M76">_xlfn.LET(
_xlpm.Major,I76,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76" t="str">
        <f>IF(COUNTIFS($A$2:A76,A76,$M$2:M76,M76)&gt;1,"Duplicate","Keep")</f>
        <v>Keep</v>
      </c>
      <c r="O76" t="str" cm="1">
        <f t="array" ref="O76">_xlfn.SWITCH(M76,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76">
        <f t="shared" si="2"/>
        <v>1</v>
      </c>
      <c r="Q76" t="str">
        <f t="shared" si="3"/>
        <v>Unique</v>
      </c>
    </row>
    <row r="77" spans="1:17" x14ac:dyDescent="0.75">
      <c r="A77" s="8">
        <v>78868360</v>
      </c>
      <c r="B77" s="9" t="s">
        <v>64</v>
      </c>
      <c r="C77" s="9" t="s">
        <v>248</v>
      </c>
      <c r="D77" s="9" t="s">
        <v>249</v>
      </c>
      <c r="E77" s="9" t="s">
        <v>14</v>
      </c>
      <c r="F77" s="10">
        <v>45925.738194444442</v>
      </c>
      <c r="G77" s="10">
        <v>45930.550694444442</v>
      </c>
      <c r="H77" s="9">
        <v>775362</v>
      </c>
      <c r="I77" s="9" t="s">
        <v>15</v>
      </c>
      <c r="J77" s="9" t="s">
        <v>20</v>
      </c>
      <c r="K77" s="11">
        <v>0</v>
      </c>
      <c r="L77" t="s">
        <v>759</v>
      </c>
      <c r="M77" s="9" t="str" cm="1">
        <f t="array" ref="M77">_xlfn.LET(
_xlpm.Major,I77,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77" t="str">
        <f>IF(COUNTIFS($A$2:A77,A77,$M$2:M77,M77)&gt;1,"Duplicate","Keep")</f>
        <v>Keep</v>
      </c>
      <c r="O77" t="str" cm="1">
        <f t="array" ref="O77">_xlfn.SWITCH(M77,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77">
        <f t="shared" si="2"/>
        <v>1</v>
      </c>
      <c r="Q77" t="str">
        <f t="shared" si="3"/>
        <v>Unique</v>
      </c>
    </row>
    <row r="78" spans="1:17" x14ac:dyDescent="0.75">
      <c r="A78" s="12">
        <v>78868843</v>
      </c>
      <c r="B78" s="13" t="s">
        <v>250</v>
      </c>
      <c r="C78" s="13" t="s">
        <v>251</v>
      </c>
      <c r="D78" s="13" t="s">
        <v>252</v>
      </c>
      <c r="E78" s="13" t="s">
        <v>14</v>
      </c>
      <c r="F78" s="14">
        <v>45925.751388888886</v>
      </c>
      <c r="G78" s="14">
        <v>45930.511805555558</v>
      </c>
      <c r="H78" s="13">
        <v>773956</v>
      </c>
      <c r="I78" s="13" t="s">
        <v>15</v>
      </c>
      <c r="J78" s="13" t="s">
        <v>20</v>
      </c>
      <c r="K78" s="15">
        <v>0</v>
      </c>
      <c r="L78" t="s">
        <v>759</v>
      </c>
      <c r="M78" s="9" t="str" cm="1">
        <f t="array" ref="M78">_xlfn.LET(
_xlpm.Major,I78,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78" t="str">
        <f>IF(COUNTIFS($A$2:A78,A78,$M$2:M78,M78)&gt;1,"Duplicate","Keep")</f>
        <v>Keep</v>
      </c>
      <c r="O78" t="str" cm="1">
        <f t="array" ref="O78">_xlfn.SWITCH(M78,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78">
        <f t="shared" si="2"/>
        <v>1</v>
      </c>
      <c r="Q78" t="str">
        <f t="shared" si="3"/>
        <v>Unique</v>
      </c>
    </row>
    <row r="79" spans="1:17" x14ac:dyDescent="0.75">
      <c r="A79" s="8">
        <v>78871694</v>
      </c>
      <c r="B79" s="9" t="s">
        <v>253</v>
      </c>
      <c r="C79" s="9" t="s">
        <v>254</v>
      </c>
      <c r="D79" s="9" t="s">
        <v>255</v>
      </c>
      <c r="E79" s="9" t="s">
        <v>14</v>
      </c>
      <c r="F79" s="10">
        <v>45925.838888888888</v>
      </c>
      <c r="G79" s="10">
        <v>45930.49722222222</v>
      </c>
      <c r="H79" s="9">
        <v>790865</v>
      </c>
      <c r="I79" s="9" t="s">
        <v>15</v>
      </c>
      <c r="J79" s="9" t="s">
        <v>20</v>
      </c>
      <c r="K79" s="11">
        <v>0</v>
      </c>
      <c r="L79" t="s">
        <v>759</v>
      </c>
      <c r="M79" s="9" t="str" cm="1">
        <f t="array" ref="M79">_xlfn.LET(
_xlpm.Major,I79,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79" t="str">
        <f>IF(COUNTIFS($A$2:A79,A79,$M$2:M79,M79)&gt;1,"Duplicate","Keep")</f>
        <v>Keep</v>
      </c>
      <c r="O79" t="str" cm="1">
        <f t="array" ref="O79">_xlfn.SWITCH(M79,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79">
        <f t="shared" si="2"/>
        <v>2</v>
      </c>
      <c r="Q79" t="str">
        <f t="shared" si="3"/>
        <v>Repeat</v>
      </c>
    </row>
    <row r="80" spans="1:17" x14ac:dyDescent="0.75">
      <c r="A80" s="12">
        <v>78880474</v>
      </c>
      <c r="B80" s="13" t="s">
        <v>256</v>
      </c>
      <c r="C80" s="13" t="s">
        <v>257</v>
      </c>
      <c r="D80" s="13" t="s">
        <v>258</v>
      </c>
      <c r="E80" s="13" t="s">
        <v>14</v>
      </c>
      <c r="F80" s="14">
        <v>45926.351388888892</v>
      </c>
      <c r="G80" s="14">
        <v>45930.502083333333</v>
      </c>
      <c r="H80" s="13">
        <v>757997</v>
      </c>
      <c r="I80" s="13" t="s">
        <v>15</v>
      </c>
      <c r="J80" s="13" t="s">
        <v>32</v>
      </c>
      <c r="K80" s="15">
        <v>0</v>
      </c>
      <c r="L80" t="s">
        <v>759</v>
      </c>
      <c r="M80" s="9" t="str" cm="1">
        <f t="array" ref="M80">_xlfn.LET(
_xlpm.Major,I80,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80" t="str">
        <f>IF(COUNTIFS($A$2:A80,A80,$M$2:M80,M80)&gt;1,"Duplicate","Keep")</f>
        <v>Keep</v>
      </c>
      <c r="O80" t="str" cm="1">
        <f t="array" ref="O80">_xlfn.SWITCH(M80,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80">
        <f t="shared" si="2"/>
        <v>1</v>
      </c>
      <c r="Q80" t="str">
        <f t="shared" si="3"/>
        <v>Unique</v>
      </c>
    </row>
    <row r="81" spans="1:17" x14ac:dyDescent="0.75">
      <c r="A81" s="8">
        <v>78903374</v>
      </c>
      <c r="B81" s="9" t="s">
        <v>259</v>
      </c>
      <c r="C81" s="9" t="s">
        <v>260</v>
      </c>
      <c r="D81" s="9" t="s">
        <v>261</v>
      </c>
      <c r="E81" s="9" t="s">
        <v>14</v>
      </c>
      <c r="F81" s="10">
        <v>45926.616666666669</v>
      </c>
      <c r="G81" s="10">
        <v>45930.502083333333</v>
      </c>
      <c r="H81" s="9">
        <v>762161</v>
      </c>
      <c r="I81" s="9" t="s">
        <v>15</v>
      </c>
      <c r="J81" s="9" t="s">
        <v>32</v>
      </c>
      <c r="K81" s="11">
        <v>0</v>
      </c>
      <c r="L81" t="s">
        <v>759</v>
      </c>
      <c r="M81" s="9" t="str" cm="1">
        <f t="array" ref="M81">_xlfn.LET(
_xlpm.Major,I81,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81" t="str">
        <f>IF(COUNTIFS($A$2:A81,A81,$M$2:M81,M81)&gt;1,"Duplicate","Keep")</f>
        <v>Keep</v>
      </c>
      <c r="O81" t="str" cm="1">
        <f t="array" ref="O81">_xlfn.SWITCH(M81,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81">
        <f t="shared" si="2"/>
        <v>2</v>
      </c>
      <c r="Q81" t="str">
        <f t="shared" si="3"/>
        <v>Repeat</v>
      </c>
    </row>
    <row r="82" spans="1:17" x14ac:dyDescent="0.75">
      <c r="A82" s="8">
        <v>78909001</v>
      </c>
      <c r="B82" s="9" t="s">
        <v>262</v>
      </c>
      <c r="C82" s="9" t="s">
        <v>263</v>
      </c>
      <c r="D82" s="9" t="s">
        <v>264</v>
      </c>
      <c r="E82" s="9" t="s">
        <v>14</v>
      </c>
      <c r="F82" s="10">
        <v>45927</v>
      </c>
      <c r="G82" s="10">
        <v>45930.535416666666</v>
      </c>
      <c r="H82" s="9">
        <v>804011</v>
      </c>
      <c r="I82" s="9" t="s">
        <v>54</v>
      </c>
      <c r="J82" s="9" t="s">
        <v>20</v>
      </c>
      <c r="K82" s="11">
        <v>0</v>
      </c>
      <c r="L82" t="s">
        <v>759</v>
      </c>
      <c r="M82" s="9" t="str" cm="1">
        <f t="array" ref="M82">_xlfn.LET(
_xlpm.Major,I82,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82" t="str">
        <f>IF(COUNTIFS($A$2:A82,A82,$M$2:M82,M82)&gt;1,"Duplicate","Keep")</f>
        <v>Keep</v>
      </c>
      <c r="O82" t="str" cm="1">
        <f t="array" ref="O82">_xlfn.SWITCH(M82,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82">
        <f t="shared" si="2"/>
        <v>1</v>
      </c>
      <c r="Q82" t="str">
        <f t="shared" si="3"/>
        <v>Unique</v>
      </c>
    </row>
    <row r="83" spans="1:17" x14ac:dyDescent="0.75">
      <c r="A83" s="12">
        <v>78914233</v>
      </c>
      <c r="B83" s="13" t="s">
        <v>265</v>
      </c>
      <c r="C83" s="13" t="s">
        <v>266</v>
      </c>
      <c r="D83" s="13" t="s">
        <v>267</v>
      </c>
      <c r="E83" s="13" t="s">
        <v>14</v>
      </c>
      <c r="F83" s="14">
        <v>45927.65347222222</v>
      </c>
      <c r="G83" s="14">
        <v>45930.506944444445</v>
      </c>
      <c r="H83" s="13">
        <v>810843</v>
      </c>
      <c r="I83" s="13" t="s">
        <v>15</v>
      </c>
      <c r="J83" s="13" t="s">
        <v>40</v>
      </c>
      <c r="K83" s="15">
        <v>0</v>
      </c>
      <c r="L83" t="s">
        <v>759</v>
      </c>
      <c r="M83" s="9" t="str" cm="1">
        <f t="array" ref="M83">_xlfn.LET(
_xlpm.Major,I83,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83" t="str">
        <f>IF(COUNTIFS($A$2:A83,A83,$M$2:M83,M83)&gt;1,"Duplicate","Keep")</f>
        <v>Keep</v>
      </c>
      <c r="O83" t="str" cm="1">
        <f t="array" ref="O83">_xlfn.SWITCH(M83,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83">
        <f t="shared" si="2"/>
        <v>1</v>
      </c>
      <c r="Q83" t="str">
        <f t="shared" si="3"/>
        <v>Unique</v>
      </c>
    </row>
    <row r="84" spans="1:17" x14ac:dyDescent="0.75">
      <c r="A84" s="8">
        <v>78914338</v>
      </c>
      <c r="B84" s="9" t="s">
        <v>268</v>
      </c>
      <c r="C84" s="9" t="s">
        <v>269</v>
      </c>
      <c r="D84" s="9" t="s">
        <v>270</v>
      </c>
      <c r="E84" s="9" t="s">
        <v>14</v>
      </c>
      <c r="F84" s="10">
        <v>45927.663194444445</v>
      </c>
      <c r="G84" s="10">
        <v>45930.500694444447</v>
      </c>
      <c r="H84" s="9">
        <v>773049</v>
      </c>
      <c r="I84" s="9" t="s">
        <v>15</v>
      </c>
      <c r="J84" s="9" t="s">
        <v>20</v>
      </c>
      <c r="K84" s="11">
        <v>0</v>
      </c>
      <c r="L84" t="s">
        <v>759</v>
      </c>
      <c r="M84" s="9" t="str" cm="1">
        <f t="array" ref="M84">_xlfn.LET(
_xlpm.Major,I84,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84" t="str">
        <f>IF(COUNTIFS($A$2:A84,A84,$M$2:M84,M84)&gt;1,"Duplicate","Keep")</f>
        <v>Keep</v>
      </c>
      <c r="O84" t="str" cm="1">
        <f t="array" ref="O84">_xlfn.SWITCH(M84,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84">
        <f t="shared" si="2"/>
        <v>2</v>
      </c>
      <c r="Q84" t="str">
        <f t="shared" si="3"/>
        <v>Repeat</v>
      </c>
    </row>
    <row r="85" spans="1:17" x14ac:dyDescent="0.75">
      <c r="A85" s="12">
        <v>78917227</v>
      </c>
      <c r="B85" s="13" t="s">
        <v>271</v>
      </c>
      <c r="C85" s="13" t="s">
        <v>272</v>
      </c>
      <c r="D85" s="13" t="s">
        <v>273</v>
      </c>
      <c r="E85" s="13" t="s">
        <v>14</v>
      </c>
      <c r="F85" s="14">
        <v>45927.896527777775</v>
      </c>
      <c r="G85" s="14">
        <v>45930.498611111114</v>
      </c>
      <c r="H85" s="13">
        <v>798824</v>
      </c>
      <c r="I85" s="13" t="s">
        <v>80</v>
      </c>
      <c r="J85" s="13" t="s">
        <v>126</v>
      </c>
      <c r="K85" s="15">
        <v>0</v>
      </c>
      <c r="L85" t="s">
        <v>759</v>
      </c>
      <c r="M85" s="9" t="str" cm="1">
        <f t="array" ref="M85">_xlfn.LET(
_xlpm.Major,I85,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85" t="str">
        <f>IF(COUNTIFS($A$2:A85,A85,$M$2:M85,M85)&gt;1,"Duplicate","Keep")</f>
        <v>Keep</v>
      </c>
      <c r="O85" t="str" cm="1">
        <f t="array" ref="O85">_xlfn.SWITCH(M85,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85">
        <f t="shared" si="2"/>
        <v>1</v>
      </c>
      <c r="Q85" t="str">
        <f t="shared" si="3"/>
        <v>Unique</v>
      </c>
    </row>
    <row r="86" spans="1:17" x14ac:dyDescent="0.75">
      <c r="A86" s="8">
        <v>78921759</v>
      </c>
      <c r="B86" s="9" t="s">
        <v>274</v>
      </c>
      <c r="C86" s="9" t="s">
        <v>275</v>
      </c>
      <c r="D86" s="9" t="s">
        <v>276</v>
      </c>
      <c r="E86" s="9" t="s">
        <v>14</v>
      </c>
      <c r="F86" s="10">
        <v>45928.473611111112</v>
      </c>
      <c r="G86" s="10">
        <v>45930.498611111114</v>
      </c>
      <c r="H86" s="9">
        <v>756596</v>
      </c>
      <c r="I86" s="9" t="s">
        <v>15</v>
      </c>
      <c r="J86" s="9" t="s">
        <v>32</v>
      </c>
      <c r="K86" s="11">
        <v>0</v>
      </c>
      <c r="L86" t="s">
        <v>759</v>
      </c>
      <c r="M86" s="9" t="str" cm="1">
        <f t="array" ref="M86">_xlfn.LET(
_xlpm.Major,I86,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86" t="str">
        <f>IF(COUNTIFS($A$2:A86,A86,$M$2:M86,M86)&gt;1,"Duplicate","Keep")</f>
        <v>Keep</v>
      </c>
      <c r="O86" t="str" cm="1">
        <f t="array" ref="O86">_xlfn.SWITCH(M86,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86">
        <f t="shared" si="2"/>
        <v>1</v>
      </c>
      <c r="Q86" t="str">
        <f t="shared" si="3"/>
        <v>Unique</v>
      </c>
    </row>
    <row r="87" spans="1:17" x14ac:dyDescent="0.75">
      <c r="A87" s="8">
        <v>78929841</v>
      </c>
      <c r="B87" s="9" t="s">
        <v>277</v>
      </c>
      <c r="C87" s="9" t="s">
        <v>278</v>
      </c>
      <c r="D87" s="9" t="s">
        <v>279</v>
      </c>
      <c r="E87" s="9" t="s">
        <v>14</v>
      </c>
      <c r="F87" s="10">
        <v>45928.796527777777</v>
      </c>
      <c r="G87" s="10">
        <v>45930.519444444442</v>
      </c>
      <c r="H87" s="9">
        <v>806425</v>
      </c>
      <c r="I87" s="9" t="s">
        <v>15</v>
      </c>
      <c r="J87" s="9" t="s">
        <v>40</v>
      </c>
      <c r="K87" s="11">
        <v>0</v>
      </c>
      <c r="L87" t="s">
        <v>759</v>
      </c>
      <c r="M87" s="9" t="str" cm="1">
        <f t="array" ref="M87">_xlfn.LET(
_xlpm.Major,I87,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87" t="str">
        <f>IF(COUNTIFS($A$2:A87,A87,$M$2:M87,M87)&gt;1,"Duplicate","Keep")</f>
        <v>Keep</v>
      </c>
      <c r="O87" t="str" cm="1">
        <f t="array" ref="O87">_xlfn.SWITCH(M87,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87">
        <f t="shared" si="2"/>
        <v>3</v>
      </c>
      <c r="Q87" t="str">
        <f t="shared" si="3"/>
        <v>Repeat</v>
      </c>
    </row>
    <row r="88" spans="1:17" x14ac:dyDescent="0.75">
      <c r="A88" s="12">
        <v>78959238</v>
      </c>
      <c r="B88" s="13" t="s">
        <v>280</v>
      </c>
      <c r="C88" s="13" t="s">
        <v>281</v>
      </c>
      <c r="D88" s="13" t="s">
        <v>282</v>
      </c>
      <c r="E88" s="13" t="s">
        <v>14</v>
      </c>
      <c r="F88" s="14">
        <v>45929.453472222223</v>
      </c>
      <c r="G88" s="14">
        <v>45930.503472222219</v>
      </c>
      <c r="H88" s="13">
        <v>794613</v>
      </c>
      <c r="I88" s="13" t="s">
        <v>80</v>
      </c>
      <c r="J88" s="13" t="s">
        <v>50</v>
      </c>
      <c r="K88" s="15">
        <v>0</v>
      </c>
      <c r="L88" t="s">
        <v>759</v>
      </c>
      <c r="M88" s="9" t="str" cm="1">
        <f t="array" ref="M88">_xlfn.LET(
_xlpm.Major,I88,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88" t="str">
        <f>IF(COUNTIFS($A$2:A88,A88,$M$2:M88,M88)&gt;1,"Duplicate","Keep")</f>
        <v>Keep</v>
      </c>
      <c r="O88" t="str" cm="1">
        <f t="array" ref="O88">_xlfn.SWITCH(M88,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88">
        <f t="shared" si="2"/>
        <v>1</v>
      </c>
      <c r="Q88" t="str">
        <f t="shared" si="3"/>
        <v>Unique</v>
      </c>
    </row>
    <row r="89" spans="1:17" x14ac:dyDescent="0.75">
      <c r="A89" s="8">
        <v>78959389</v>
      </c>
      <c r="B89" s="9" t="s">
        <v>283</v>
      </c>
      <c r="C89" s="9" t="s">
        <v>284</v>
      </c>
      <c r="D89" s="9" t="s">
        <v>285</v>
      </c>
      <c r="E89" s="9" t="s">
        <v>14</v>
      </c>
      <c r="F89" s="10">
        <v>45929.45416666667</v>
      </c>
      <c r="G89" s="10">
        <v>45930.527083333334</v>
      </c>
      <c r="H89" s="9">
        <v>720461</v>
      </c>
      <c r="I89" s="9" t="s">
        <v>15</v>
      </c>
      <c r="J89" s="9" t="s">
        <v>32</v>
      </c>
      <c r="K89" s="11">
        <v>0</v>
      </c>
      <c r="L89" t="s">
        <v>759</v>
      </c>
      <c r="M89" s="9" t="str" cm="1">
        <f t="array" ref="M89">_xlfn.LET(
_xlpm.Major,I89,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89" t="str">
        <f>IF(COUNTIFS($A$2:A89,A89,$M$2:M89,M89)&gt;1,"Duplicate","Keep")</f>
        <v>Keep</v>
      </c>
      <c r="O89" t="str" cm="1">
        <f t="array" ref="O89">_xlfn.SWITCH(M89,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89">
        <f t="shared" si="2"/>
        <v>2</v>
      </c>
      <c r="Q89" t="str">
        <f t="shared" si="3"/>
        <v>Repeat</v>
      </c>
    </row>
    <row r="90" spans="1:17" x14ac:dyDescent="0.75">
      <c r="A90" s="8">
        <v>78963196</v>
      </c>
      <c r="B90" s="9" t="s">
        <v>286</v>
      </c>
      <c r="C90" s="9" t="s">
        <v>287</v>
      </c>
      <c r="D90" s="9" t="s">
        <v>288</v>
      </c>
      <c r="E90" s="9" t="s">
        <v>14</v>
      </c>
      <c r="F90" s="10">
        <v>45929.481249999997</v>
      </c>
      <c r="G90" s="10">
        <v>45930.515972222223</v>
      </c>
      <c r="H90" s="9">
        <v>792238</v>
      </c>
      <c r="I90" s="9" t="s">
        <v>15</v>
      </c>
      <c r="J90" s="9" t="s">
        <v>20</v>
      </c>
      <c r="K90" s="11">
        <v>0</v>
      </c>
      <c r="L90" t="s">
        <v>759</v>
      </c>
      <c r="M90" s="9" t="str" cm="1">
        <f t="array" ref="M90">_xlfn.LET(
_xlpm.Major,I90,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90" t="str">
        <f>IF(COUNTIFS($A$2:A90,A90,$M$2:M90,M90)&gt;1,"Duplicate","Keep")</f>
        <v>Keep</v>
      </c>
      <c r="O90" t="str" cm="1">
        <f t="array" ref="O90">_xlfn.SWITCH(M90,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0">
        <f t="shared" si="2"/>
        <v>1</v>
      </c>
      <c r="Q90" t="str">
        <f t="shared" si="3"/>
        <v>Unique</v>
      </c>
    </row>
    <row r="91" spans="1:17" x14ac:dyDescent="0.75">
      <c r="A91" s="8">
        <v>78966807</v>
      </c>
      <c r="B91" s="9" t="s">
        <v>289</v>
      </c>
      <c r="C91" s="9" t="s">
        <v>290</v>
      </c>
      <c r="D91" s="9" t="s">
        <v>291</v>
      </c>
      <c r="E91" s="9" t="s">
        <v>14</v>
      </c>
      <c r="F91" s="10">
        <v>45929.504861111112</v>
      </c>
      <c r="G91" s="10">
        <v>45930.501388888886</v>
      </c>
      <c r="H91" s="9">
        <v>784742</v>
      </c>
      <c r="I91" s="9" t="s">
        <v>15</v>
      </c>
      <c r="J91" s="9" t="s">
        <v>50</v>
      </c>
      <c r="K91" s="11">
        <v>0</v>
      </c>
      <c r="L91" t="s">
        <v>759</v>
      </c>
      <c r="M91" s="9" t="str" cm="1">
        <f t="array" ref="M91">_xlfn.LET(
_xlpm.Major,I91,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91" t="str">
        <f>IF(COUNTIFS($A$2:A91,A91,$M$2:M91,M91)&gt;1,"Duplicate","Keep")</f>
        <v>Keep</v>
      </c>
      <c r="O91" t="str" cm="1">
        <f t="array" ref="O91">_xlfn.SWITCH(M91,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1">
        <f t="shared" si="2"/>
        <v>1</v>
      </c>
      <c r="Q91" t="str">
        <f t="shared" si="3"/>
        <v>Unique</v>
      </c>
    </row>
    <row r="92" spans="1:17" x14ac:dyDescent="0.75">
      <c r="A92" s="8">
        <v>78967912</v>
      </c>
      <c r="B92" s="9" t="s">
        <v>292</v>
      </c>
      <c r="C92" s="9" t="s">
        <v>293</v>
      </c>
      <c r="D92" s="9" t="s">
        <v>294</v>
      </c>
      <c r="E92" s="9" t="s">
        <v>14</v>
      </c>
      <c r="F92" s="10">
        <v>45929.511805555558</v>
      </c>
      <c r="G92" s="10">
        <v>45930.503472222219</v>
      </c>
      <c r="H92" s="9">
        <v>757055</v>
      </c>
      <c r="I92" s="9" t="s">
        <v>15</v>
      </c>
      <c r="J92" s="9" t="s">
        <v>32</v>
      </c>
      <c r="K92" s="11">
        <v>0</v>
      </c>
      <c r="L92" t="s">
        <v>759</v>
      </c>
      <c r="M92" s="9" t="str" cm="1">
        <f t="array" ref="M92">_xlfn.LET(
_xlpm.Major,I92,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92" t="str">
        <f>IF(COUNTIFS($A$2:A92,A92,$M$2:M92,M92)&gt;1,"Duplicate","Keep")</f>
        <v>Keep</v>
      </c>
      <c r="O92" t="str" cm="1">
        <f t="array" ref="O92">_xlfn.SWITCH(M92,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2">
        <f t="shared" si="2"/>
        <v>1</v>
      </c>
      <c r="Q92" t="str">
        <f t="shared" si="3"/>
        <v>Unique</v>
      </c>
    </row>
    <row r="93" spans="1:17" x14ac:dyDescent="0.75">
      <c r="A93" s="12">
        <v>78974687</v>
      </c>
      <c r="B93" s="13" t="s">
        <v>295</v>
      </c>
      <c r="C93" s="13" t="s">
        <v>296</v>
      </c>
      <c r="D93" s="13" t="s">
        <v>297</v>
      </c>
      <c r="E93" s="13" t="s">
        <v>14</v>
      </c>
      <c r="F93" s="14">
        <v>45929.564583333333</v>
      </c>
      <c r="G93" s="14">
        <v>45930.519444444442</v>
      </c>
      <c r="H93" s="13">
        <v>781769</v>
      </c>
      <c r="I93" s="13" t="s">
        <v>54</v>
      </c>
      <c r="J93" s="13" t="s">
        <v>32</v>
      </c>
      <c r="K93" s="15">
        <v>0</v>
      </c>
      <c r="L93" t="s">
        <v>759</v>
      </c>
      <c r="M93" s="9" t="str" cm="1">
        <f t="array" ref="M93">_xlfn.LET(
_xlpm.Major,I93,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93" t="str">
        <f>IF(COUNTIFS($A$2:A93,A93,$M$2:M93,M93)&gt;1,"Duplicate","Keep")</f>
        <v>Keep</v>
      </c>
      <c r="O93" t="str" cm="1">
        <f t="array" ref="O93">_xlfn.SWITCH(M93,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3">
        <f t="shared" si="2"/>
        <v>1</v>
      </c>
      <c r="Q93" t="str">
        <f t="shared" si="3"/>
        <v>Unique</v>
      </c>
    </row>
    <row r="94" spans="1:17" x14ac:dyDescent="0.75">
      <c r="A94" s="8">
        <v>78976859</v>
      </c>
      <c r="B94" s="9" t="s">
        <v>116</v>
      </c>
      <c r="C94" s="9" t="s">
        <v>298</v>
      </c>
      <c r="D94" s="9" t="s">
        <v>299</v>
      </c>
      <c r="E94" s="9" t="s">
        <v>14</v>
      </c>
      <c r="F94" s="10">
        <v>45929.584722222222</v>
      </c>
      <c r="G94" s="10">
        <v>45930.519444444442</v>
      </c>
      <c r="H94" s="9">
        <v>743062</v>
      </c>
      <c r="I94" s="9" t="s">
        <v>300</v>
      </c>
      <c r="J94" s="9" t="s">
        <v>16</v>
      </c>
      <c r="K94" s="11">
        <v>0</v>
      </c>
      <c r="L94" t="s">
        <v>759</v>
      </c>
      <c r="M94" s="9" t="str" cm="1">
        <f t="array" ref="M94">_xlfn.LET(
_xlpm.Major,I94,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94" t="str">
        <f>IF(COUNTIFS($A$2:A94,A94,$M$2:M94,M94)&gt;1,"Duplicate","Keep")</f>
        <v>Keep</v>
      </c>
      <c r="O94" t="str" cm="1">
        <f t="array" ref="O94">_xlfn.SWITCH(M94,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94">
        <f t="shared" si="2"/>
        <v>2</v>
      </c>
      <c r="Q94" t="str">
        <f t="shared" si="3"/>
        <v>Repeat</v>
      </c>
    </row>
    <row r="95" spans="1:17" x14ac:dyDescent="0.75">
      <c r="A95" s="8">
        <v>78982335</v>
      </c>
      <c r="B95" s="9" t="s">
        <v>301</v>
      </c>
      <c r="C95" s="9" t="s">
        <v>302</v>
      </c>
      <c r="D95" s="9" t="s">
        <v>303</v>
      </c>
      <c r="E95" s="9" t="s">
        <v>14</v>
      </c>
      <c r="F95" s="10">
        <v>45929.652083333334</v>
      </c>
      <c r="G95" s="10">
        <v>45930.506944444445</v>
      </c>
      <c r="H95" s="9">
        <v>767393</v>
      </c>
      <c r="I95" s="9" t="s">
        <v>73</v>
      </c>
      <c r="J95" s="9" t="s">
        <v>40</v>
      </c>
      <c r="K95" s="11">
        <v>0</v>
      </c>
      <c r="L95" t="s">
        <v>759</v>
      </c>
      <c r="M95" s="9" t="str" cm="1">
        <f t="array" ref="M95">_xlfn.LET(
_xlpm.Major,I95,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95" t="str">
        <f>IF(COUNTIFS($A$2:A95,A95,$M$2:M95,M95)&gt;1,"Duplicate","Keep")</f>
        <v>Keep</v>
      </c>
      <c r="O95" t="str" cm="1">
        <f t="array" ref="O95">_xlfn.SWITCH(M95,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5">
        <f t="shared" si="2"/>
        <v>2</v>
      </c>
      <c r="Q95" t="str">
        <f t="shared" si="3"/>
        <v>Repeat</v>
      </c>
    </row>
    <row r="96" spans="1:17" x14ac:dyDescent="0.75">
      <c r="A96" s="12">
        <v>78982634</v>
      </c>
      <c r="B96" s="13" t="s">
        <v>25</v>
      </c>
      <c r="C96" s="13" t="s">
        <v>246</v>
      </c>
      <c r="D96" s="13" t="s">
        <v>304</v>
      </c>
      <c r="E96" s="13" t="s">
        <v>14</v>
      </c>
      <c r="F96" s="14">
        <v>45929.65625</v>
      </c>
      <c r="G96" s="14">
        <v>45930.561111111114</v>
      </c>
      <c r="H96" s="13">
        <v>794423</v>
      </c>
      <c r="I96" s="13" t="s">
        <v>15</v>
      </c>
      <c r="J96" s="13" t="s">
        <v>50</v>
      </c>
      <c r="K96" s="15">
        <v>0</v>
      </c>
      <c r="L96" t="s">
        <v>759</v>
      </c>
      <c r="M96" s="9" t="str" cm="1">
        <f t="array" ref="M96">_xlfn.LET(
_xlpm.Major,I96,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96" t="str">
        <f>IF(COUNTIFS($A$2:A96,A96,$M$2:M96,M96)&gt;1,"Duplicate","Keep")</f>
        <v>Keep</v>
      </c>
      <c r="O96" t="str" cm="1">
        <f t="array" ref="O96">_xlfn.SWITCH(M96,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6">
        <f t="shared" si="2"/>
        <v>3</v>
      </c>
      <c r="Q96" t="str">
        <f t="shared" si="3"/>
        <v>Repeat</v>
      </c>
    </row>
    <row r="97" spans="1:17" x14ac:dyDescent="0.75">
      <c r="A97" s="8">
        <v>78988620</v>
      </c>
      <c r="B97" s="9" t="s">
        <v>305</v>
      </c>
      <c r="C97" s="9" t="s">
        <v>306</v>
      </c>
      <c r="D97" s="9" t="s">
        <v>307</v>
      </c>
      <c r="E97" s="9" t="s">
        <v>14</v>
      </c>
      <c r="F97" s="10">
        <v>45929.76458333333</v>
      </c>
      <c r="G97" s="10">
        <v>45930.497916666667</v>
      </c>
      <c r="H97" s="9">
        <v>767549</v>
      </c>
      <c r="I97" s="9" t="s">
        <v>15</v>
      </c>
      <c r="J97" s="9" t="s">
        <v>32</v>
      </c>
      <c r="K97" s="11">
        <v>0</v>
      </c>
      <c r="L97" t="s">
        <v>759</v>
      </c>
      <c r="M97" s="9" t="str" cm="1">
        <f t="array" ref="M97">_xlfn.LET(
_xlpm.Major,I97,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97" t="str">
        <f>IF(COUNTIFS($A$2:A97,A97,$M$2:M97,M97)&gt;1,"Duplicate","Keep")</f>
        <v>Keep</v>
      </c>
      <c r="O97" t="str" cm="1">
        <f t="array" ref="O97">_xlfn.SWITCH(M97,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7">
        <f t="shared" si="2"/>
        <v>2</v>
      </c>
      <c r="Q97" t="str">
        <f t="shared" si="3"/>
        <v>Repeat</v>
      </c>
    </row>
    <row r="98" spans="1:17" x14ac:dyDescent="0.75">
      <c r="A98" s="12">
        <v>78989633</v>
      </c>
      <c r="B98" s="13" t="s">
        <v>308</v>
      </c>
      <c r="C98" s="13" t="s">
        <v>309</v>
      </c>
      <c r="D98" s="13" t="s">
        <v>310</v>
      </c>
      <c r="E98" s="13" t="s">
        <v>14</v>
      </c>
      <c r="F98" s="14">
        <v>45929.788888888892</v>
      </c>
      <c r="G98" s="14">
        <v>45930.536111111112</v>
      </c>
      <c r="H98" s="13">
        <v>809611</v>
      </c>
      <c r="I98" s="13" t="s">
        <v>54</v>
      </c>
      <c r="J98" s="13" t="s">
        <v>32</v>
      </c>
      <c r="K98" s="15">
        <v>0</v>
      </c>
      <c r="L98" t="s">
        <v>759</v>
      </c>
      <c r="M98" s="9" t="str" cm="1">
        <f t="array" ref="M98">_xlfn.LET(
_xlpm.Major,I98,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98" t="str">
        <f>IF(COUNTIFS($A$2:A98,A98,$M$2:M98,M98)&gt;1,"Duplicate","Keep")</f>
        <v>Keep</v>
      </c>
      <c r="O98" t="str" cm="1">
        <f t="array" ref="O98">_xlfn.SWITCH(M98,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8">
        <f t="shared" si="2"/>
        <v>1</v>
      </c>
      <c r="Q98" t="str">
        <f t="shared" si="3"/>
        <v>Unique</v>
      </c>
    </row>
    <row r="99" spans="1:17" x14ac:dyDescent="0.75">
      <c r="A99" s="8">
        <v>78990050</v>
      </c>
      <c r="B99" s="9" t="s">
        <v>311</v>
      </c>
      <c r="C99" s="9" t="s">
        <v>312</v>
      </c>
      <c r="D99" s="9" t="s">
        <v>313</v>
      </c>
      <c r="E99" s="9" t="s">
        <v>14</v>
      </c>
      <c r="F99" s="10">
        <v>45929.8</v>
      </c>
      <c r="G99" s="10">
        <v>45930.503472222219</v>
      </c>
      <c r="H99" s="9">
        <v>788440</v>
      </c>
      <c r="I99" s="9" t="s">
        <v>15</v>
      </c>
      <c r="J99" s="9" t="s">
        <v>50</v>
      </c>
      <c r="K99" s="11">
        <v>0</v>
      </c>
      <c r="L99" t="s">
        <v>759</v>
      </c>
      <c r="M99" s="9" t="str" cm="1">
        <f t="array" ref="M99">_xlfn.LET(
_xlpm.Major,I99,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99" t="str">
        <f>IF(COUNTIFS($A$2:A99,A99,$M$2:M99,M99)&gt;1,"Duplicate","Keep")</f>
        <v>Keep</v>
      </c>
      <c r="O99" t="str" cm="1">
        <f t="array" ref="O99">_xlfn.SWITCH(M99,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9">
        <f t="shared" si="2"/>
        <v>1</v>
      </c>
      <c r="Q99" t="str">
        <f t="shared" si="3"/>
        <v>Unique</v>
      </c>
    </row>
    <row r="100" spans="1:17" x14ac:dyDescent="0.75">
      <c r="A100" s="12">
        <v>78990814</v>
      </c>
      <c r="B100" s="13" t="s">
        <v>314</v>
      </c>
      <c r="C100" s="13" t="s">
        <v>315</v>
      </c>
      <c r="D100" s="13" t="s">
        <v>316</v>
      </c>
      <c r="E100" s="13" t="s">
        <v>14</v>
      </c>
      <c r="F100" s="14">
        <v>45929.822916666664</v>
      </c>
      <c r="G100" s="14">
        <v>45930.511111111111</v>
      </c>
      <c r="H100" s="13">
        <v>793920</v>
      </c>
      <c r="I100" s="13" t="s">
        <v>317</v>
      </c>
      <c r="J100" s="13" t="s">
        <v>50</v>
      </c>
      <c r="K100" s="15">
        <v>0</v>
      </c>
      <c r="L100" t="s">
        <v>759</v>
      </c>
      <c r="M100" s="9" t="str" cm="1">
        <f t="array" ref="M100">_xlfn.LET(
_xlpm.Major,I100,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00" t="str">
        <f>IF(COUNTIFS($A$2:A100,A100,$M$2:M100,M100)&gt;1,"Duplicate","Keep")</f>
        <v>Keep</v>
      </c>
      <c r="O100" t="str" cm="1">
        <f t="array" ref="O100">_xlfn.SWITCH(M100,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00">
        <f t="shared" si="2"/>
        <v>2</v>
      </c>
      <c r="Q100" t="str">
        <f t="shared" si="3"/>
        <v>Repeat</v>
      </c>
    </row>
    <row r="101" spans="1:17" x14ac:dyDescent="0.75">
      <c r="A101" s="8">
        <v>78992494</v>
      </c>
      <c r="B101" s="9" t="s">
        <v>318</v>
      </c>
      <c r="C101" s="9" t="s">
        <v>319</v>
      </c>
      <c r="D101" s="9" t="s">
        <v>320</v>
      </c>
      <c r="E101" s="9" t="s">
        <v>14</v>
      </c>
      <c r="F101" s="10">
        <v>45929.879861111112</v>
      </c>
      <c r="G101" s="10">
        <v>45930.497916666667</v>
      </c>
      <c r="H101" s="9">
        <v>810976</v>
      </c>
      <c r="I101" s="9" t="s">
        <v>321</v>
      </c>
      <c r="J101" s="9" t="s">
        <v>322</v>
      </c>
      <c r="K101" s="11">
        <v>0</v>
      </c>
      <c r="L101" t="s">
        <v>759</v>
      </c>
      <c r="M101" s="9" t="str" cm="1">
        <f t="array" ref="M101">_xlfn.LET(
_xlpm.Major,I101,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01" t="str">
        <f>IF(COUNTIFS($A$2:A101,A101,$M$2:M101,M101)&gt;1,"Duplicate","Keep")</f>
        <v>Keep</v>
      </c>
      <c r="O101" t="str" cm="1">
        <f t="array" ref="O101">_xlfn.SWITCH(M101,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01">
        <f t="shared" si="2"/>
        <v>1</v>
      </c>
      <c r="Q101" t="str">
        <f t="shared" si="3"/>
        <v>Unique</v>
      </c>
    </row>
    <row r="102" spans="1:17" x14ac:dyDescent="0.75">
      <c r="A102" s="12">
        <v>78992503</v>
      </c>
      <c r="B102" s="13" t="s">
        <v>107</v>
      </c>
      <c r="C102" s="13" t="s">
        <v>323</v>
      </c>
      <c r="D102" s="13" t="s">
        <v>324</v>
      </c>
      <c r="E102" s="13" t="s">
        <v>14</v>
      </c>
      <c r="F102" s="14">
        <v>45929.880555555559</v>
      </c>
      <c r="G102" s="14">
        <v>45930.501388888886</v>
      </c>
      <c r="H102" s="13">
        <v>781804</v>
      </c>
      <c r="I102" s="13" t="s">
        <v>54</v>
      </c>
      <c r="J102" s="13" t="s">
        <v>50</v>
      </c>
      <c r="K102" s="15">
        <v>0</v>
      </c>
      <c r="L102" t="s">
        <v>759</v>
      </c>
      <c r="M102" s="9" t="str" cm="1">
        <f t="array" ref="M102">_xlfn.LET(
_xlpm.Major,I102,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02" t="str">
        <f>IF(COUNTIFS($A$2:A102,A102,$M$2:M102,M102)&gt;1,"Duplicate","Keep")</f>
        <v>Keep</v>
      </c>
      <c r="O102" t="str" cm="1">
        <f t="array" ref="O102">_xlfn.SWITCH(M102,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02">
        <f t="shared" si="2"/>
        <v>2</v>
      </c>
      <c r="Q102" t="str">
        <f t="shared" si="3"/>
        <v>Repeat</v>
      </c>
    </row>
    <row r="103" spans="1:17" x14ac:dyDescent="0.75">
      <c r="A103" s="8">
        <v>78994098</v>
      </c>
      <c r="B103" s="9" t="s">
        <v>325</v>
      </c>
      <c r="C103" s="9" t="s">
        <v>326</v>
      </c>
      <c r="D103" s="9" t="s">
        <v>327</v>
      </c>
      <c r="E103" s="9" t="s">
        <v>14</v>
      </c>
      <c r="F103" s="10">
        <v>45929.96875</v>
      </c>
      <c r="G103" s="10">
        <v>45930.508333333331</v>
      </c>
      <c r="H103" s="9">
        <v>760398</v>
      </c>
      <c r="I103" s="9" t="s">
        <v>54</v>
      </c>
      <c r="J103" s="9" t="s">
        <v>32</v>
      </c>
      <c r="K103" s="11">
        <v>0</v>
      </c>
      <c r="L103" t="s">
        <v>759</v>
      </c>
      <c r="M103" s="9" t="str" cm="1">
        <f t="array" ref="M103">_xlfn.LET(
_xlpm.Major,I103,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03" t="str">
        <f>IF(COUNTIFS($A$2:A103,A103,$M$2:M103,M103)&gt;1,"Duplicate","Keep")</f>
        <v>Keep</v>
      </c>
      <c r="O103" t="str" cm="1">
        <f t="array" ref="O103">_xlfn.SWITCH(M103,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03">
        <f t="shared" si="2"/>
        <v>1</v>
      </c>
      <c r="Q103" t="str">
        <f t="shared" si="3"/>
        <v>Unique</v>
      </c>
    </row>
    <row r="104" spans="1:17" x14ac:dyDescent="0.75">
      <c r="A104" s="12">
        <v>78994409</v>
      </c>
      <c r="B104" s="13" t="s">
        <v>328</v>
      </c>
      <c r="C104" s="13" t="s">
        <v>329</v>
      </c>
      <c r="D104" s="13" t="s">
        <v>330</v>
      </c>
      <c r="E104" s="13" t="s">
        <v>14</v>
      </c>
      <c r="F104" s="14">
        <v>45930.000694444447</v>
      </c>
      <c r="G104" s="14">
        <v>45930.512499999997</v>
      </c>
      <c r="H104" s="13">
        <v>776759</v>
      </c>
      <c r="I104" s="13" t="s">
        <v>80</v>
      </c>
      <c r="J104" s="13" t="s">
        <v>20</v>
      </c>
      <c r="K104" s="15">
        <v>0</v>
      </c>
      <c r="L104" t="s">
        <v>759</v>
      </c>
      <c r="M104" s="9" t="str" cm="1">
        <f t="array" ref="M104">_xlfn.LET(
_xlpm.Major,I104,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04" t="str">
        <f>IF(COUNTIFS($A$2:A104,A104,$M$2:M104,M104)&gt;1,"Duplicate","Keep")</f>
        <v>Keep</v>
      </c>
      <c r="O104" t="str" cm="1">
        <f t="array" ref="O104">_xlfn.SWITCH(M104,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04">
        <f t="shared" si="2"/>
        <v>1</v>
      </c>
      <c r="Q104" t="str">
        <f t="shared" si="3"/>
        <v>Unique</v>
      </c>
    </row>
    <row r="105" spans="1:17" x14ac:dyDescent="0.75">
      <c r="A105" s="8">
        <v>79010012</v>
      </c>
      <c r="B105" s="9" t="s">
        <v>331</v>
      </c>
      <c r="C105" s="9" t="s">
        <v>332</v>
      </c>
      <c r="D105" s="9" t="s">
        <v>333</v>
      </c>
      <c r="E105" s="9" t="s">
        <v>14</v>
      </c>
      <c r="F105" s="10">
        <v>45930.365972222222</v>
      </c>
      <c r="G105" s="10">
        <v>45930.506944444445</v>
      </c>
      <c r="H105" s="9">
        <v>776123</v>
      </c>
      <c r="I105" s="9" t="s">
        <v>80</v>
      </c>
      <c r="J105" s="9" t="s">
        <v>50</v>
      </c>
      <c r="K105" s="11">
        <v>0</v>
      </c>
      <c r="L105" t="s">
        <v>759</v>
      </c>
      <c r="M105" s="9" t="str" cm="1">
        <f t="array" ref="M105">_xlfn.LET(
_xlpm.Major,I105,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05" t="str">
        <f>IF(COUNTIFS($A$2:A105,A105,$M$2:M105,M105)&gt;1,"Duplicate","Keep")</f>
        <v>Keep</v>
      </c>
      <c r="O105" t="str" cm="1">
        <f t="array" ref="O105">_xlfn.SWITCH(M105,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05">
        <f t="shared" si="2"/>
        <v>1</v>
      </c>
      <c r="Q105" t="str">
        <f t="shared" si="3"/>
        <v>Unique</v>
      </c>
    </row>
    <row r="106" spans="1:17" x14ac:dyDescent="0.75">
      <c r="A106" s="8">
        <v>79018951</v>
      </c>
      <c r="B106" s="9" t="s">
        <v>199</v>
      </c>
      <c r="C106" s="9" t="s">
        <v>334</v>
      </c>
      <c r="D106" s="9" t="s">
        <v>335</v>
      </c>
      <c r="E106" s="9" t="s">
        <v>14</v>
      </c>
      <c r="F106" s="10">
        <v>45930.412499999999</v>
      </c>
      <c r="G106" s="10">
        <v>45930.499305555553</v>
      </c>
      <c r="H106" s="9">
        <v>754882</v>
      </c>
      <c r="I106" s="9" t="s">
        <v>80</v>
      </c>
      <c r="J106" s="9" t="s">
        <v>32</v>
      </c>
      <c r="K106" s="11">
        <v>0</v>
      </c>
      <c r="L106" t="s">
        <v>759</v>
      </c>
      <c r="M106" s="9" t="str" cm="1">
        <f t="array" ref="M106">_xlfn.LET(
_xlpm.Major,I106,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06" t="str">
        <f>IF(COUNTIFS($A$2:A106,A106,$M$2:M106,M106)&gt;1,"Duplicate","Keep")</f>
        <v>Keep</v>
      </c>
      <c r="O106" t="str" cm="1">
        <f t="array" ref="O106">_xlfn.SWITCH(M106,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06">
        <f t="shared" si="2"/>
        <v>3</v>
      </c>
      <c r="Q106" t="str">
        <f t="shared" si="3"/>
        <v>Repeat</v>
      </c>
    </row>
    <row r="107" spans="1:17" x14ac:dyDescent="0.75">
      <c r="A107" s="12">
        <v>79025212</v>
      </c>
      <c r="B107" s="13" t="s">
        <v>336</v>
      </c>
      <c r="C107" s="13" t="s">
        <v>337</v>
      </c>
      <c r="D107" s="13" t="s">
        <v>338</v>
      </c>
      <c r="E107" s="13" t="s">
        <v>14</v>
      </c>
      <c r="F107" s="14">
        <v>45930.445138888892</v>
      </c>
      <c r="G107" s="14">
        <v>45930.504166666666</v>
      </c>
      <c r="H107" s="13">
        <v>771452</v>
      </c>
      <c r="I107" s="13" t="s">
        <v>15</v>
      </c>
      <c r="J107" s="13" t="s">
        <v>20</v>
      </c>
      <c r="K107" s="15">
        <v>0</v>
      </c>
      <c r="L107" t="s">
        <v>759</v>
      </c>
      <c r="M107" s="9" t="str" cm="1">
        <f t="array" ref="M107">_xlfn.LET(
_xlpm.Major,I107,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07" t="str">
        <f>IF(COUNTIFS($A$2:A107,A107,$M$2:M107,M107)&gt;1,"Duplicate","Keep")</f>
        <v>Keep</v>
      </c>
      <c r="O107" t="str" cm="1">
        <f t="array" ref="O107">_xlfn.SWITCH(M107,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07">
        <f t="shared" si="2"/>
        <v>2</v>
      </c>
      <c r="Q107" t="str">
        <f t="shared" si="3"/>
        <v>Repeat</v>
      </c>
    </row>
    <row r="108" spans="1:17" x14ac:dyDescent="0.75">
      <c r="A108" s="8">
        <v>79027760</v>
      </c>
      <c r="B108" s="9" t="s">
        <v>339</v>
      </c>
      <c r="C108" s="9" t="s">
        <v>59</v>
      </c>
      <c r="D108" s="9" t="s">
        <v>340</v>
      </c>
      <c r="E108" s="9" t="s">
        <v>14</v>
      </c>
      <c r="F108" s="10">
        <v>45930.460416666669</v>
      </c>
      <c r="G108" s="10">
        <v>45930.552777777775</v>
      </c>
      <c r="H108" s="9">
        <v>642964</v>
      </c>
      <c r="I108" s="9" t="s">
        <v>341</v>
      </c>
      <c r="J108" s="9" t="s">
        <v>16</v>
      </c>
      <c r="K108" s="11">
        <v>0</v>
      </c>
      <c r="L108" t="s">
        <v>759</v>
      </c>
      <c r="M108" s="9" t="str" cm="1">
        <f t="array" ref="M108">_xlfn.LET(
_xlpm.Major,I108,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08" t="str">
        <f>IF(COUNTIFS($A$2:A108,A108,$M$2:M108,M108)&gt;1,"Duplicate","Keep")</f>
        <v>Keep</v>
      </c>
      <c r="O108" t="str" cm="1">
        <f t="array" ref="O108">_xlfn.SWITCH(M108,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08">
        <f t="shared" si="2"/>
        <v>1</v>
      </c>
      <c r="Q108" t="str">
        <f t="shared" si="3"/>
        <v>Unique</v>
      </c>
    </row>
    <row r="109" spans="1:17" x14ac:dyDescent="0.75">
      <c r="A109" s="12">
        <v>79028624</v>
      </c>
      <c r="B109" s="13" t="s">
        <v>342</v>
      </c>
      <c r="C109" s="13" t="s">
        <v>343</v>
      </c>
      <c r="D109" s="13" t="s">
        <v>344</v>
      </c>
      <c r="E109" s="13" t="s">
        <v>14</v>
      </c>
      <c r="F109" s="14"/>
      <c r="G109" s="14">
        <v>45930.464583333334</v>
      </c>
      <c r="H109" s="13">
        <v>762822</v>
      </c>
      <c r="I109" s="13" t="s">
        <v>15</v>
      </c>
      <c r="J109" s="13" t="s">
        <v>40</v>
      </c>
      <c r="K109" s="15">
        <v>0</v>
      </c>
      <c r="L109" t="s">
        <v>759</v>
      </c>
      <c r="M109" s="9" t="str" cm="1">
        <f t="array" ref="M109">_xlfn.LET(
_xlpm.Major,I109,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09" t="str">
        <f>IF(COUNTIFS($A$2:A109,A109,$M$2:M109,M109)&gt;1,"Duplicate","Keep")</f>
        <v>Keep</v>
      </c>
      <c r="O109" t="str" cm="1">
        <f t="array" ref="O109">_xlfn.SWITCH(M109,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09">
        <f t="shared" si="2"/>
        <v>2</v>
      </c>
      <c r="Q109" t="str">
        <f t="shared" si="3"/>
        <v>Repeat</v>
      </c>
    </row>
    <row r="110" spans="1:17" x14ac:dyDescent="0.75">
      <c r="A110" s="8">
        <v>79031548</v>
      </c>
      <c r="B110" s="9" t="s">
        <v>345</v>
      </c>
      <c r="C110" s="9" t="s">
        <v>346</v>
      </c>
      <c r="D110" s="9" t="s">
        <v>347</v>
      </c>
      <c r="E110" s="9" t="s">
        <v>14</v>
      </c>
      <c r="F110" s="10">
        <v>45930.480555555558</v>
      </c>
      <c r="G110" s="10">
        <v>45930.498611111114</v>
      </c>
      <c r="H110" s="9">
        <v>789404</v>
      </c>
      <c r="I110" s="9" t="s">
        <v>24</v>
      </c>
      <c r="J110" s="9" t="s">
        <v>32</v>
      </c>
      <c r="K110" s="11">
        <v>0</v>
      </c>
      <c r="L110" t="s">
        <v>759</v>
      </c>
      <c r="M110" s="9" t="str" cm="1">
        <f t="array" ref="M110">_xlfn.LET(
_xlpm.Major,I110,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10" t="str">
        <f>IF(COUNTIFS($A$2:A110,A110,$M$2:M110,M110)&gt;1,"Duplicate","Keep")</f>
        <v>Keep</v>
      </c>
      <c r="O110" t="str" cm="1">
        <f t="array" ref="O110">_xlfn.SWITCH(M110,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10">
        <f t="shared" si="2"/>
        <v>1</v>
      </c>
      <c r="Q110" t="str">
        <f t="shared" si="3"/>
        <v>Unique</v>
      </c>
    </row>
    <row r="111" spans="1:17" x14ac:dyDescent="0.75">
      <c r="A111" s="12">
        <v>79034816</v>
      </c>
      <c r="B111" s="13" t="s">
        <v>348</v>
      </c>
      <c r="C111" s="13" t="s">
        <v>349</v>
      </c>
      <c r="D111" s="13" t="s">
        <v>350</v>
      </c>
      <c r="E111" s="13" t="s">
        <v>14</v>
      </c>
      <c r="F111" s="14"/>
      <c r="G111" s="14">
        <v>45930.497916666667</v>
      </c>
      <c r="H111" s="13">
        <v>600097</v>
      </c>
      <c r="I111" s="13" t="s">
        <v>54</v>
      </c>
      <c r="J111" s="13" t="s">
        <v>16</v>
      </c>
      <c r="K111" s="15">
        <v>0</v>
      </c>
      <c r="L111" t="s">
        <v>759</v>
      </c>
      <c r="M111" s="9" t="str" cm="1">
        <f t="array" ref="M111">_xlfn.LET(
_xlpm.Major,I111,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11" t="str">
        <f>IF(COUNTIFS($A$2:A111,A111,$M$2:M111,M111)&gt;1,"Duplicate","Keep")</f>
        <v>Keep</v>
      </c>
      <c r="O111" t="str" cm="1">
        <f t="array" ref="O111">_xlfn.SWITCH(M111,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11">
        <f t="shared" si="2"/>
        <v>1</v>
      </c>
      <c r="Q111" t="str">
        <f t="shared" si="3"/>
        <v>Unique</v>
      </c>
    </row>
    <row r="112" spans="1:17" x14ac:dyDescent="0.75">
      <c r="A112" s="8">
        <v>79034824</v>
      </c>
      <c r="B112" s="9" t="s">
        <v>351</v>
      </c>
      <c r="C112" s="9" t="s">
        <v>352</v>
      </c>
      <c r="D112" s="9" t="s">
        <v>353</v>
      </c>
      <c r="E112" s="9" t="s">
        <v>14</v>
      </c>
      <c r="F112" s="10"/>
      <c r="G112" s="10">
        <v>45930.497916666667</v>
      </c>
      <c r="H112" s="9">
        <v>756071</v>
      </c>
      <c r="I112" s="9" t="s">
        <v>354</v>
      </c>
      <c r="J112" s="9" t="s">
        <v>32</v>
      </c>
      <c r="K112" s="11">
        <v>0</v>
      </c>
      <c r="L112" t="s">
        <v>759</v>
      </c>
      <c r="M112" s="9" t="str" cm="1">
        <f t="array" ref="M112">_xlfn.LET(
_xlpm.Major,I112,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112" t="str">
        <f>IF(COUNTIFS($A$2:A112,A112,$M$2:M112,M112)&gt;1,"Duplicate","Keep")</f>
        <v>Keep</v>
      </c>
      <c r="O112" t="str" cm="1">
        <f t="array" ref="O112">_xlfn.SWITCH(M112,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12">
        <f t="shared" si="2"/>
        <v>3</v>
      </c>
      <c r="Q112" t="str">
        <f t="shared" si="3"/>
        <v>Repeat</v>
      </c>
    </row>
    <row r="113" spans="1:17" x14ac:dyDescent="0.75">
      <c r="A113" s="12">
        <v>79034862</v>
      </c>
      <c r="B113" s="13" t="s">
        <v>355</v>
      </c>
      <c r="C113" s="13" t="s">
        <v>356</v>
      </c>
      <c r="D113" s="13" t="s">
        <v>357</v>
      </c>
      <c r="E113" s="13" t="s">
        <v>14</v>
      </c>
      <c r="F113" s="14"/>
      <c r="G113" s="14">
        <v>45930.497916666667</v>
      </c>
      <c r="H113" s="13">
        <v>767915</v>
      </c>
      <c r="I113" s="13" t="s">
        <v>354</v>
      </c>
      <c r="J113" s="13" t="s">
        <v>32</v>
      </c>
      <c r="K113" s="15">
        <v>0</v>
      </c>
      <c r="L113" t="s">
        <v>759</v>
      </c>
      <c r="M113" s="9" t="str" cm="1">
        <f t="array" ref="M113">_xlfn.LET(
_xlpm.Major,I113,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113" t="str">
        <f>IF(COUNTIFS($A$2:A113,A113,$M$2:M113,M113)&gt;1,"Duplicate","Keep")</f>
        <v>Keep</v>
      </c>
      <c r="O113" t="str" cm="1">
        <f t="array" ref="O113">_xlfn.SWITCH(M113,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13">
        <f t="shared" si="2"/>
        <v>2</v>
      </c>
      <c r="Q113" t="str">
        <f t="shared" si="3"/>
        <v>Repeat</v>
      </c>
    </row>
    <row r="114" spans="1:17" x14ac:dyDescent="0.75">
      <c r="A114" s="8">
        <v>79034903</v>
      </c>
      <c r="B114" s="9" t="s">
        <v>358</v>
      </c>
      <c r="C114" s="9" t="s">
        <v>359</v>
      </c>
      <c r="D114" s="9" t="s">
        <v>360</v>
      </c>
      <c r="E114" s="9" t="s">
        <v>14</v>
      </c>
      <c r="F114" s="10"/>
      <c r="G114" s="10">
        <v>45930.497916666667</v>
      </c>
      <c r="H114" s="9">
        <v>806385</v>
      </c>
      <c r="I114" s="9" t="s">
        <v>54</v>
      </c>
      <c r="J114" s="9" t="s">
        <v>20</v>
      </c>
      <c r="K114" s="11">
        <v>0</v>
      </c>
      <c r="L114" t="s">
        <v>759</v>
      </c>
      <c r="M114" s="9" t="str" cm="1">
        <f t="array" ref="M114">_xlfn.LET(
_xlpm.Major,I114,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14" t="str">
        <f>IF(COUNTIFS($A$2:A114,A114,$M$2:M114,M114)&gt;1,"Duplicate","Keep")</f>
        <v>Keep</v>
      </c>
      <c r="O114" t="str" cm="1">
        <f t="array" ref="O114">_xlfn.SWITCH(M114,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14">
        <f t="shared" si="2"/>
        <v>1</v>
      </c>
      <c r="Q114" t="str">
        <f t="shared" si="3"/>
        <v>Unique</v>
      </c>
    </row>
    <row r="115" spans="1:17" x14ac:dyDescent="0.75">
      <c r="A115" s="12">
        <v>79034916</v>
      </c>
      <c r="B115" s="13" t="s">
        <v>361</v>
      </c>
      <c r="C115" s="13" t="s">
        <v>362</v>
      </c>
      <c r="D115" s="13" t="s">
        <v>363</v>
      </c>
      <c r="E115" s="13" t="s">
        <v>14</v>
      </c>
      <c r="F115" s="14"/>
      <c r="G115" s="14">
        <v>45930.497916666667</v>
      </c>
      <c r="H115" s="13">
        <v>741454</v>
      </c>
      <c r="I115" s="13" t="s">
        <v>364</v>
      </c>
      <c r="J115" s="13" t="s">
        <v>50</v>
      </c>
      <c r="K115" s="15">
        <v>0</v>
      </c>
      <c r="L115" t="s">
        <v>759</v>
      </c>
      <c r="M115" s="9" t="str" cm="1">
        <f t="array" ref="M115">_xlfn.LET(
_xlpm.Major,I115,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115" t="str">
        <f>IF(COUNTIFS($A$2:A115,A115,$M$2:M115,M115)&gt;1,"Duplicate","Keep")</f>
        <v>Keep</v>
      </c>
      <c r="O115" t="str" cm="1">
        <f t="array" ref="O115">_xlfn.SWITCH(M115,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15">
        <f t="shared" si="2"/>
        <v>4</v>
      </c>
      <c r="Q115" t="str">
        <f t="shared" si="3"/>
        <v>Repeat</v>
      </c>
    </row>
    <row r="116" spans="1:17" x14ac:dyDescent="0.75">
      <c r="A116" s="8">
        <v>79034931</v>
      </c>
      <c r="B116" s="9" t="s">
        <v>365</v>
      </c>
      <c r="C116" s="9" t="s">
        <v>161</v>
      </c>
      <c r="D116" s="9" t="s">
        <v>366</v>
      </c>
      <c r="E116" s="9" t="s">
        <v>14</v>
      </c>
      <c r="F116" s="10"/>
      <c r="G116" s="10">
        <v>45930.497916666667</v>
      </c>
      <c r="H116" s="9">
        <v>796607</v>
      </c>
      <c r="I116" s="9" t="s">
        <v>15</v>
      </c>
      <c r="J116" s="9" t="s">
        <v>32</v>
      </c>
      <c r="K116" s="11">
        <v>0</v>
      </c>
      <c r="L116" t="s">
        <v>759</v>
      </c>
      <c r="M116" s="9" t="str" cm="1">
        <f t="array" ref="M116">_xlfn.LET(
_xlpm.Major,I116,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16" t="str">
        <f>IF(COUNTIFS($A$2:A116,A116,$M$2:M116,M116)&gt;1,"Duplicate","Keep")</f>
        <v>Keep</v>
      </c>
      <c r="O116" t="str" cm="1">
        <f t="array" ref="O116">_xlfn.SWITCH(M116,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16">
        <f t="shared" si="2"/>
        <v>1</v>
      </c>
      <c r="Q116" t="str">
        <f t="shared" si="3"/>
        <v>Unique</v>
      </c>
    </row>
    <row r="117" spans="1:17" x14ac:dyDescent="0.75">
      <c r="A117" s="12">
        <v>79035067</v>
      </c>
      <c r="B117" s="13" t="s">
        <v>367</v>
      </c>
      <c r="C117" s="13" t="s">
        <v>368</v>
      </c>
      <c r="D117" s="13" t="s">
        <v>369</v>
      </c>
      <c r="E117" s="13" t="s">
        <v>14</v>
      </c>
      <c r="F117" s="14"/>
      <c r="G117" s="14">
        <v>45930.498611111114</v>
      </c>
      <c r="H117" s="13">
        <v>757314</v>
      </c>
      <c r="I117" s="13" t="s">
        <v>80</v>
      </c>
      <c r="J117" s="13" t="s">
        <v>32</v>
      </c>
      <c r="K117" s="15">
        <v>0</v>
      </c>
      <c r="L117" t="s">
        <v>759</v>
      </c>
      <c r="M117" s="9" t="str" cm="1">
        <f t="array" ref="M117">_xlfn.LET(
_xlpm.Major,I117,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17" t="str">
        <f>IF(COUNTIFS($A$2:A117,A117,$M$2:M117,M117)&gt;1,"Duplicate","Keep")</f>
        <v>Keep</v>
      </c>
      <c r="O117" t="str" cm="1">
        <f t="array" ref="O117">_xlfn.SWITCH(M117,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17">
        <f t="shared" si="2"/>
        <v>2</v>
      </c>
      <c r="Q117" t="str">
        <f t="shared" si="3"/>
        <v>Repeat</v>
      </c>
    </row>
    <row r="118" spans="1:17" x14ac:dyDescent="0.75">
      <c r="A118" s="8">
        <v>79035146</v>
      </c>
      <c r="B118" s="9" t="s">
        <v>370</v>
      </c>
      <c r="C118" s="9" t="s">
        <v>371</v>
      </c>
      <c r="D118" s="9" t="s">
        <v>372</v>
      </c>
      <c r="E118" s="9" t="s">
        <v>14</v>
      </c>
      <c r="F118" s="10"/>
      <c r="G118" s="10">
        <v>45930.499305555553</v>
      </c>
      <c r="H118" s="9">
        <v>775632</v>
      </c>
      <c r="I118" s="9" t="s">
        <v>54</v>
      </c>
      <c r="J118" s="9" t="s">
        <v>32</v>
      </c>
      <c r="K118" s="11">
        <v>0</v>
      </c>
      <c r="L118" t="s">
        <v>759</v>
      </c>
      <c r="M118" s="9" t="str" cm="1">
        <f t="array" ref="M118">_xlfn.LET(
_xlpm.Major,I118,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18" t="str">
        <f>IF(COUNTIFS($A$2:A118,A118,$M$2:M118,M118)&gt;1,"Duplicate","Keep")</f>
        <v>Keep</v>
      </c>
      <c r="O118" t="str" cm="1">
        <f t="array" ref="O118">_xlfn.SWITCH(M118,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18">
        <f t="shared" si="2"/>
        <v>1</v>
      </c>
      <c r="Q118" t="str">
        <f t="shared" si="3"/>
        <v>Unique</v>
      </c>
    </row>
    <row r="119" spans="1:17" x14ac:dyDescent="0.75">
      <c r="A119" s="12">
        <v>79035705</v>
      </c>
      <c r="B119" s="13" t="s">
        <v>373</v>
      </c>
      <c r="C119" s="13" t="s">
        <v>374</v>
      </c>
      <c r="D119" s="13" t="s">
        <v>375</v>
      </c>
      <c r="E119" s="13" t="s">
        <v>14</v>
      </c>
      <c r="F119" s="14"/>
      <c r="G119" s="14">
        <v>45930.501388888886</v>
      </c>
      <c r="H119" s="13">
        <v>787231</v>
      </c>
      <c r="I119" s="13" t="s">
        <v>15</v>
      </c>
      <c r="J119" s="13" t="s">
        <v>126</v>
      </c>
      <c r="K119" s="15">
        <v>0</v>
      </c>
      <c r="L119" t="s">
        <v>759</v>
      </c>
      <c r="M119" s="9" t="str" cm="1">
        <f t="array" ref="M119">_xlfn.LET(
_xlpm.Major,I119,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19" t="str">
        <f>IF(COUNTIFS($A$2:A119,A119,$M$2:M119,M119)&gt;1,"Duplicate","Keep")</f>
        <v>Keep</v>
      </c>
      <c r="O119" t="str" cm="1">
        <f t="array" ref="O119">_xlfn.SWITCH(M119,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19">
        <f t="shared" si="2"/>
        <v>1</v>
      </c>
      <c r="Q119" t="str">
        <f t="shared" si="3"/>
        <v>Unique</v>
      </c>
    </row>
    <row r="120" spans="1:17" x14ac:dyDescent="0.75">
      <c r="A120" s="8">
        <v>79035871</v>
      </c>
      <c r="B120" s="9" t="s">
        <v>376</v>
      </c>
      <c r="C120" s="9" t="s">
        <v>128</v>
      </c>
      <c r="D120" s="9" t="s">
        <v>377</v>
      </c>
      <c r="E120" s="9" t="s">
        <v>14</v>
      </c>
      <c r="F120" s="10"/>
      <c r="G120" s="10">
        <v>45930.502083333333</v>
      </c>
      <c r="H120" s="9">
        <v>756414</v>
      </c>
      <c r="I120" s="9" t="s">
        <v>80</v>
      </c>
      <c r="J120" s="9" t="s">
        <v>32</v>
      </c>
      <c r="K120" s="11">
        <v>0</v>
      </c>
      <c r="L120" t="s">
        <v>759</v>
      </c>
      <c r="M120" s="9" t="str" cm="1">
        <f t="array" ref="M120">_xlfn.LET(
_xlpm.Major,I120,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20" t="str">
        <f>IF(COUNTIFS($A$2:A120,A120,$M$2:M120,M120)&gt;1,"Duplicate","Keep")</f>
        <v>Keep</v>
      </c>
      <c r="O120" t="str" cm="1">
        <f t="array" ref="O120">_xlfn.SWITCH(M120,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20">
        <f t="shared" si="2"/>
        <v>1</v>
      </c>
      <c r="Q120" t="str">
        <f t="shared" si="3"/>
        <v>Unique</v>
      </c>
    </row>
    <row r="121" spans="1:17" x14ac:dyDescent="0.75">
      <c r="A121" s="12">
        <v>79035916</v>
      </c>
      <c r="B121" s="13" t="s">
        <v>378</v>
      </c>
      <c r="C121" s="13" t="s">
        <v>82</v>
      </c>
      <c r="D121" s="13" t="s">
        <v>379</v>
      </c>
      <c r="E121" s="13" t="s">
        <v>14</v>
      </c>
      <c r="F121" s="14"/>
      <c r="G121" s="14">
        <v>45930.50277777778</v>
      </c>
      <c r="H121" s="13">
        <v>781908</v>
      </c>
      <c r="I121" s="13" t="s">
        <v>380</v>
      </c>
      <c r="J121" s="13" t="s">
        <v>50</v>
      </c>
      <c r="K121" s="15">
        <v>0</v>
      </c>
      <c r="L121" t="s">
        <v>759</v>
      </c>
      <c r="M121" s="9" t="str" cm="1">
        <f t="array" ref="M121">_xlfn.LET(
_xlpm.Major,I121,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121" t="str">
        <f>IF(COUNTIFS($A$2:A121,A121,$M$2:M121,M121)&gt;1,"Duplicate","Keep")</f>
        <v>Keep</v>
      </c>
      <c r="O121" t="str" cm="1">
        <f t="array" ref="O121">_xlfn.SWITCH(M121,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21">
        <f t="shared" si="2"/>
        <v>1</v>
      </c>
      <c r="Q121" t="str">
        <f t="shared" si="3"/>
        <v>Unique</v>
      </c>
    </row>
    <row r="122" spans="1:17" x14ac:dyDescent="0.75">
      <c r="A122" s="8">
        <v>79036040</v>
      </c>
      <c r="B122" s="9" t="s">
        <v>381</v>
      </c>
      <c r="C122" s="9" t="s">
        <v>382</v>
      </c>
      <c r="D122" s="9" t="s">
        <v>383</v>
      </c>
      <c r="E122" s="9" t="s">
        <v>14</v>
      </c>
      <c r="F122" s="10"/>
      <c r="G122" s="10">
        <v>45930.503472222219</v>
      </c>
      <c r="H122" s="9">
        <v>759980</v>
      </c>
      <c r="I122" s="9" t="s">
        <v>384</v>
      </c>
      <c r="J122" s="9" t="s">
        <v>32</v>
      </c>
      <c r="K122" s="11">
        <v>0</v>
      </c>
      <c r="L122" t="s">
        <v>759</v>
      </c>
      <c r="M122" s="9" t="str" cm="1">
        <f t="array" ref="M122">_xlfn.LET(
_xlpm.Major,I122,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122" t="str">
        <f>IF(COUNTIFS($A$2:A122,A122,$M$2:M122,M122)&gt;1,"Duplicate","Keep")</f>
        <v>Keep</v>
      </c>
      <c r="O122" t="str" cm="1">
        <f t="array" ref="O122">_xlfn.SWITCH(M122,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22">
        <f t="shared" si="2"/>
        <v>2</v>
      </c>
      <c r="Q122" t="str">
        <f t="shared" si="3"/>
        <v>Repeat</v>
      </c>
    </row>
    <row r="123" spans="1:17" x14ac:dyDescent="0.75">
      <c r="A123" s="12">
        <v>79036087</v>
      </c>
      <c r="B123" s="13" t="s">
        <v>385</v>
      </c>
      <c r="C123" s="13" t="s">
        <v>386</v>
      </c>
      <c r="D123" s="13" t="s">
        <v>387</v>
      </c>
      <c r="E123" s="13" t="s">
        <v>14</v>
      </c>
      <c r="F123" s="14"/>
      <c r="G123" s="14">
        <v>45930.503472222219</v>
      </c>
      <c r="H123" s="13">
        <v>759612</v>
      </c>
      <c r="I123" s="13" t="s">
        <v>388</v>
      </c>
      <c r="J123" s="13" t="s">
        <v>32</v>
      </c>
      <c r="K123" s="15">
        <v>0</v>
      </c>
      <c r="L123" t="s">
        <v>759</v>
      </c>
      <c r="M123" s="9" t="str" cm="1">
        <f t="array" ref="M123">_xlfn.LET(
_xlpm.Major,I123,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123" t="str">
        <f>IF(COUNTIFS($A$2:A123,A123,$M$2:M123,M123)&gt;1,"Duplicate","Keep")</f>
        <v>Keep</v>
      </c>
      <c r="O123" t="str" cm="1">
        <f t="array" ref="O123">_xlfn.SWITCH(M123,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23">
        <f t="shared" si="2"/>
        <v>1</v>
      </c>
      <c r="Q123" t="str">
        <f t="shared" si="3"/>
        <v>Unique</v>
      </c>
    </row>
    <row r="124" spans="1:17" x14ac:dyDescent="0.75">
      <c r="A124" s="8">
        <v>79036262</v>
      </c>
      <c r="B124" s="9" t="s">
        <v>389</v>
      </c>
      <c r="C124" s="9" t="s">
        <v>390</v>
      </c>
      <c r="D124" s="9" t="s">
        <v>391</v>
      </c>
      <c r="E124" s="9" t="s">
        <v>14</v>
      </c>
      <c r="F124" s="10"/>
      <c r="G124" s="10">
        <v>45930.504166666666</v>
      </c>
      <c r="H124" s="9">
        <v>783983</v>
      </c>
      <c r="I124" s="9" t="s">
        <v>54</v>
      </c>
      <c r="J124" s="9" t="s">
        <v>50</v>
      </c>
      <c r="K124" s="11">
        <v>0</v>
      </c>
      <c r="L124" t="s">
        <v>759</v>
      </c>
      <c r="M124" s="9" t="str" cm="1">
        <f t="array" ref="M124">_xlfn.LET(
_xlpm.Major,I124,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24" t="str">
        <f>IF(COUNTIFS($A$2:A124,A124,$M$2:M124,M124)&gt;1,"Duplicate","Keep")</f>
        <v>Keep</v>
      </c>
      <c r="O124" t="str" cm="1">
        <f t="array" ref="O124">_xlfn.SWITCH(M124,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24">
        <f t="shared" si="2"/>
        <v>1</v>
      </c>
      <c r="Q124" t="str">
        <f t="shared" si="3"/>
        <v>Unique</v>
      </c>
    </row>
    <row r="125" spans="1:17" x14ac:dyDescent="0.75">
      <c r="A125" s="12">
        <v>79036271</v>
      </c>
      <c r="B125" s="13" t="s">
        <v>392</v>
      </c>
      <c r="C125" s="13" t="s">
        <v>393</v>
      </c>
      <c r="D125" s="13" t="s">
        <v>394</v>
      </c>
      <c r="E125" s="13" t="s">
        <v>14</v>
      </c>
      <c r="F125" s="14"/>
      <c r="G125" s="14">
        <v>45930.504166666666</v>
      </c>
      <c r="H125" s="13">
        <v>766814</v>
      </c>
      <c r="I125" s="13" t="s">
        <v>15</v>
      </c>
      <c r="J125" s="13" t="s">
        <v>32</v>
      </c>
      <c r="K125" s="15">
        <v>0</v>
      </c>
      <c r="L125" t="s">
        <v>759</v>
      </c>
      <c r="M125" s="9" t="str" cm="1">
        <f t="array" ref="M125">_xlfn.LET(
_xlpm.Major,I125,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25" t="str">
        <f>IF(COUNTIFS($A$2:A125,A125,$M$2:M125,M125)&gt;1,"Duplicate","Keep")</f>
        <v>Keep</v>
      </c>
      <c r="O125" t="str" cm="1">
        <f t="array" ref="O125">_xlfn.SWITCH(M125,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25">
        <f t="shared" si="2"/>
        <v>1</v>
      </c>
      <c r="Q125" t="str">
        <f t="shared" si="3"/>
        <v>Unique</v>
      </c>
    </row>
    <row r="126" spans="1:17" x14ac:dyDescent="0.75">
      <c r="A126" s="8">
        <v>79036306</v>
      </c>
      <c r="B126" s="9" t="s">
        <v>395</v>
      </c>
      <c r="C126" s="9" t="s">
        <v>396</v>
      </c>
      <c r="D126" s="9" t="s">
        <v>397</v>
      </c>
      <c r="E126" s="9" t="s">
        <v>14</v>
      </c>
      <c r="F126" s="10"/>
      <c r="G126" s="10">
        <v>45930.504166666666</v>
      </c>
      <c r="H126" s="9">
        <v>770974</v>
      </c>
      <c r="I126" s="9" t="s">
        <v>15</v>
      </c>
      <c r="J126" s="9" t="s">
        <v>20</v>
      </c>
      <c r="K126" s="11">
        <v>0</v>
      </c>
      <c r="L126" t="s">
        <v>759</v>
      </c>
      <c r="M126" s="9" t="str" cm="1">
        <f t="array" ref="M126">_xlfn.LET(
_xlpm.Major,I126,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26" t="str">
        <f>IF(COUNTIFS($A$2:A126,A126,$M$2:M126,M126)&gt;1,"Duplicate","Keep")</f>
        <v>Keep</v>
      </c>
      <c r="O126" t="str" cm="1">
        <f t="array" ref="O126">_xlfn.SWITCH(M126,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26">
        <f t="shared" si="2"/>
        <v>1</v>
      </c>
      <c r="Q126" t="str">
        <f t="shared" si="3"/>
        <v>Unique</v>
      </c>
    </row>
    <row r="127" spans="1:17" x14ac:dyDescent="0.75">
      <c r="A127" s="12">
        <v>79036877</v>
      </c>
      <c r="B127" s="13" t="s">
        <v>67</v>
      </c>
      <c r="C127" s="13" t="s">
        <v>398</v>
      </c>
      <c r="D127" s="13" t="s">
        <v>399</v>
      </c>
      <c r="E127" s="13" t="s">
        <v>14</v>
      </c>
      <c r="F127" s="14"/>
      <c r="G127" s="14">
        <v>45930.507638888892</v>
      </c>
      <c r="H127" s="13">
        <v>789332</v>
      </c>
      <c r="I127" s="13" t="s">
        <v>15</v>
      </c>
      <c r="J127" s="13" t="s">
        <v>32</v>
      </c>
      <c r="K127" s="15">
        <v>0</v>
      </c>
      <c r="L127" t="s">
        <v>759</v>
      </c>
      <c r="M127" s="9" t="str" cm="1">
        <f t="array" ref="M127">_xlfn.LET(
_xlpm.Major,I127,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27" t="str">
        <f>IF(COUNTIFS($A$2:A127,A127,$M$2:M127,M127)&gt;1,"Duplicate","Keep")</f>
        <v>Keep</v>
      </c>
      <c r="O127" t="str" cm="1">
        <f t="array" ref="O127">_xlfn.SWITCH(M127,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27">
        <f t="shared" si="2"/>
        <v>1</v>
      </c>
      <c r="Q127" t="str">
        <f t="shared" si="3"/>
        <v>Unique</v>
      </c>
    </row>
    <row r="128" spans="1:17" x14ac:dyDescent="0.75">
      <c r="A128" s="8">
        <v>79036932</v>
      </c>
      <c r="B128" s="9" t="s">
        <v>400</v>
      </c>
      <c r="C128" s="9" t="s">
        <v>401</v>
      </c>
      <c r="D128" s="9" t="s">
        <v>402</v>
      </c>
      <c r="E128" s="9" t="s">
        <v>14</v>
      </c>
      <c r="F128" s="10"/>
      <c r="G128" s="10">
        <v>45930.507638888892</v>
      </c>
      <c r="H128" s="9">
        <v>772610</v>
      </c>
      <c r="I128" s="9" t="s">
        <v>15</v>
      </c>
      <c r="J128" s="9" t="s">
        <v>20</v>
      </c>
      <c r="K128" s="11">
        <v>0</v>
      </c>
      <c r="L128" t="s">
        <v>759</v>
      </c>
      <c r="M128" s="9" t="str" cm="1">
        <f t="array" ref="M128">_xlfn.LET(
_xlpm.Major,I128,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28" t="str">
        <f>IF(COUNTIFS($A$2:A128,A128,$M$2:M128,M128)&gt;1,"Duplicate","Keep")</f>
        <v>Keep</v>
      </c>
      <c r="O128" t="str" cm="1">
        <f t="array" ref="O128">_xlfn.SWITCH(M128,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28">
        <f t="shared" si="2"/>
        <v>2</v>
      </c>
      <c r="Q128" t="str">
        <f t="shared" si="3"/>
        <v>Repeat</v>
      </c>
    </row>
    <row r="129" spans="1:17" x14ac:dyDescent="0.75">
      <c r="A129" s="12">
        <v>79036951</v>
      </c>
      <c r="B129" s="13" t="s">
        <v>403</v>
      </c>
      <c r="C129" s="13" t="s">
        <v>404</v>
      </c>
      <c r="D129" s="13" t="s">
        <v>405</v>
      </c>
      <c r="E129" s="13" t="s">
        <v>14</v>
      </c>
      <c r="F129" s="14"/>
      <c r="G129" s="14">
        <v>45930.507638888892</v>
      </c>
      <c r="H129" s="13">
        <v>779622</v>
      </c>
      <c r="I129" s="13" t="s">
        <v>15</v>
      </c>
      <c r="J129" s="13" t="s">
        <v>20</v>
      </c>
      <c r="K129" s="15">
        <v>0</v>
      </c>
      <c r="L129" t="s">
        <v>759</v>
      </c>
      <c r="M129" s="9" t="str" cm="1">
        <f t="array" ref="M129">_xlfn.LET(
_xlpm.Major,I129,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29" t="str">
        <f>IF(COUNTIFS($A$2:A129,A129,$M$2:M129,M129)&gt;1,"Duplicate","Keep")</f>
        <v>Keep</v>
      </c>
      <c r="O129" t="str" cm="1">
        <f t="array" ref="O129">_xlfn.SWITCH(M129,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29">
        <f t="shared" si="2"/>
        <v>1</v>
      </c>
      <c r="Q129" t="str">
        <f t="shared" si="3"/>
        <v>Unique</v>
      </c>
    </row>
    <row r="130" spans="1:17" x14ac:dyDescent="0.75">
      <c r="A130" s="8">
        <v>79037045</v>
      </c>
      <c r="B130" s="9" t="s">
        <v>406</v>
      </c>
      <c r="C130" s="9" t="s">
        <v>407</v>
      </c>
      <c r="D130" s="9" t="s">
        <v>408</v>
      </c>
      <c r="E130" s="9" t="s">
        <v>14</v>
      </c>
      <c r="F130" s="10"/>
      <c r="G130" s="10">
        <v>45930.508333333331</v>
      </c>
      <c r="H130" s="9">
        <v>795830</v>
      </c>
      <c r="I130" s="9" t="s">
        <v>15</v>
      </c>
      <c r="J130" s="9" t="s">
        <v>20</v>
      </c>
      <c r="K130" s="11">
        <v>0</v>
      </c>
      <c r="L130" t="s">
        <v>759</v>
      </c>
      <c r="M130" s="9" t="str" cm="1">
        <f t="array" ref="M130">_xlfn.LET(
_xlpm.Major,I130,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30" t="str">
        <f>IF(COUNTIFS($A$2:A130,A130,$M$2:M130,M130)&gt;1,"Duplicate","Keep")</f>
        <v>Keep</v>
      </c>
      <c r="O130" t="str" cm="1">
        <f t="array" ref="O130">_xlfn.SWITCH(M130,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30">
        <f t="shared" si="2"/>
        <v>1</v>
      </c>
      <c r="Q130" t="str">
        <f t="shared" si="3"/>
        <v>Unique</v>
      </c>
    </row>
    <row r="131" spans="1:17" x14ac:dyDescent="0.75">
      <c r="A131" s="12">
        <v>79037046</v>
      </c>
      <c r="B131" s="13" t="s">
        <v>376</v>
      </c>
      <c r="C131" s="13" t="s">
        <v>409</v>
      </c>
      <c r="D131" s="13" t="s">
        <v>410</v>
      </c>
      <c r="E131" s="13" t="s">
        <v>14</v>
      </c>
      <c r="F131" s="14"/>
      <c r="G131" s="14">
        <v>45930.508333333331</v>
      </c>
      <c r="H131" s="13">
        <v>738525</v>
      </c>
      <c r="I131" s="13" t="s">
        <v>411</v>
      </c>
      <c r="J131" s="13" t="s">
        <v>32</v>
      </c>
      <c r="K131" s="15">
        <v>0</v>
      </c>
      <c r="L131" t="s">
        <v>759</v>
      </c>
      <c r="M131" s="9" t="str" cm="1">
        <f t="array" ref="M131">_xlfn.LET(
_xlpm.Major,I131,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Performing Arts</v>
      </c>
      <c r="N131" t="str">
        <f>IF(COUNTIFS($A$2:A131,A131,$M$2:M131,M131)&gt;1,"Duplicate","Keep")</f>
        <v>Keep</v>
      </c>
      <c r="O131" t="str" cm="1">
        <f t="array" ref="O131">_xlfn.SWITCH(M131,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31">
        <f t="shared" ref="P131:P194" si="4">COUNTIF(H:H,H131)</f>
        <v>1</v>
      </c>
      <c r="Q131" t="str">
        <f t="shared" ref="Q131:Q194" si="5">IF(COUNTIF(H:H,H131)=1,"Unique","Repeat")</f>
        <v>Unique</v>
      </c>
    </row>
    <row r="132" spans="1:17" x14ac:dyDescent="0.75">
      <c r="A132" s="8">
        <v>79037079</v>
      </c>
      <c r="B132" s="9" t="s">
        <v>412</v>
      </c>
      <c r="C132" s="9" t="s">
        <v>413</v>
      </c>
      <c r="D132" s="9" t="s">
        <v>414</v>
      </c>
      <c r="E132" s="9" t="s">
        <v>14</v>
      </c>
      <c r="F132" s="10"/>
      <c r="G132" s="10">
        <v>45930.508333333331</v>
      </c>
      <c r="H132" s="9">
        <v>761086</v>
      </c>
      <c r="I132" s="9" t="s">
        <v>15</v>
      </c>
      <c r="J132" s="9" t="s">
        <v>32</v>
      </c>
      <c r="K132" s="11">
        <v>0</v>
      </c>
      <c r="L132" t="s">
        <v>759</v>
      </c>
      <c r="M132" s="9" t="str" cm="1">
        <f t="array" ref="M132">_xlfn.LET(
_xlpm.Major,I132,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32" t="str">
        <f>IF(COUNTIFS($A$2:A132,A132,$M$2:M132,M132)&gt;1,"Duplicate","Keep")</f>
        <v>Keep</v>
      </c>
      <c r="O132" t="str" cm="1">
        <f t="array" ref="O132">_xlfn.SWITCH(M132,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32">
        <f t="shared" si="4"/>
        <v>1</v>
      </c>
      <c r="Q132" t="str">
        <f t="shared" si="5"/>
        <v>Unique</v>
      </c>
    </row>
    <row r="133" spans="1:17" x14ac:dyDescent="0.75">
      <c r="A133" s="12">
        <v>79037263</v>
      </c>
      <c r="B133" s="13" t="s">
        <v>107</v>
      </c>
      <c r="C133" s="13" t="s">
        <v>415</v>
      </c>
      <c r="D133" s="13" t="s">
        <v>416</v>
      </c>
      <c r="E133" s="13" t="s">
        <v>14</v>
      </c>
      <c r="F133" s="14"/>
      <c r="G133" s="14">
        <v>45930.509722222225</v>
      </c>
      <c r="H133" s="13">
        <v>784477</v>
      </c>
      <c r="I133" s="13" t="s">
        <v>15</v>
      </c>
      <c r="J133" s="13" t="s">
        <v>20</v>
      </c>
      <c r="K133" s="15">
        <v>0</v>
      </c>
      <c r="L133" t="s">
        <v>759</v>
      </c>
      <c r="M133" s="9" t="str" cm="1">
        <f t="array" ref="M133">_xlfn.LET(
_xlpm.Major,I133,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33" t="str">
        <f>IF(COUNTIFS($A$2:A133,A133,$M$2:M133,M133)&gt;1,"Duplicate","Keep")</f>
        <v>Keep</v>
      </c>
      <c r="O133" t="str" cm="1">
        <f t="array" ref="O133">_xlfn.SWITCH(M133,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33">
        <f t="shared" si="4"/>
        <v>1</v>
      </c>
      <c r="Q133" t="str">
        <f t="shared" si="5"/>
        <v>Unique</v>
      </c>
    </row>
    <row r="134" spans="1:17" x14ac:dyDescent="0.75">
      <c r="A134" s="8">
        <v>79038063</v>
      </c>
      <c r="B134" s="9" t="s">
        <v>417</v>
      </c>
      <c r="C134" s="9" t="s">
        <v>418</v>
      </c>
      <c r="D134" s="9" t="s">
        <v>419</v>
      </c>
      <c r="E134" s="9" t="s">
        <v>14</v>
      </c>
      <c r="F134" s="10"/>
      <c r="G134" s="10">
        <v>45930.51458333333</v>
      </c>
      <c r="H134" s="9">
        <v>792244</v>
      </c>
      <c r="I134" s="9" t="s">
        <v>15</v>
      </c>
      <c r="J134" s="9" t="s">
        <v>32</v>
      </c>
      <c r="K134" s="11">
        <v>0</v>
      </c>
      <c r="L134" t="s">
        <v>759</v>
      </c>
      <c r="M134" s="9" t="str" cm="1">
        <f t="array" ref="M134">_xlfn.LET(
_xlpm.Major,I134,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34" t="str">
        <f>IF(COUNTIFS($A$2:A134,A134,$M$2:M134,M134)&gt;1,"Duplicate","Keep")</f>
        <v>Keep</v>
      </c>
      <c r="O134" t="str" cm="1">
        <f t="array" ref="O134">_xlfn.SWITCH(M134,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34">
        <f t="shared" si="4"/>
        <v>1</v>
      </c>
      <c r="Q134" t="str">
        <f t="shared" si="5"/>
        <v>Unique</v>
      </c>
    </row>
    <row r="135" spans="1:17" x14ac:dyDescent="0.75">
      <c r="A135" s="12">
        <v>79038090</v>
      </c>
      <c r="B135" s="13" t="s">
        <v>420</v>
      </c>
      <c r="C135" s="13" t="s">
        <v>59</v>
      </c>
      <c r="D135" s="13" t="s">
        <v>421</v>
      </c>
      <c r="E135" s="13" t="s">
        <v>14</v>
      </c>
      <c r="F135" s="14"/>
      <c r="G135" s="14">
        <v>45930.51458333333</v>
      </c>
      <c r="H135" s="13">
        <v>756691</v>
      </c>
      <c r="I135" s="13" t="s">
        <v>15</v>
      </c>
      <c r="J135" s="13" t="s">
        <v>20</v>
      </c>
      <c r="K135" s="15">
        <v>0</v>
      </c>
      <c r="L135" t="s">
        <v>759</v>
      </c>
      <c r="M135" s="9" t="str" cm="1">
        <f t="array" ref="M135">_xlfn.LET(
_xlpm.Major,I135,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35" t="str">
        <f>IF(COUNTIFS($A$2:A135,A135,$M$2:M135,M135)&gt;1,"Duplicate","Keep")</f>
        <v>Keep</v>
      </c>
      <c r="O135" t="str" cm="1">
        <f t="array" ref="O135">_xlfn.SWITCH(M135,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35">
        <f t="shared" si="4"/>
        <v>1</v>
      </c>
      <c r="Q135" t="str">
        <f t="shared" si="5"/>
        <v>Unique</v>
      </c>
    </row>
    <row r="136" spans="1:17" x14ac:dyDescent="0.75">
      <c r="A136" s="8">
        <v>79038092</v>
      </c>
      <c r="B136" s="9" t="s">
        <v>64</v>
      </c>
      <c r="C136" s="9" t="s">
        <v>422</v>
      </c>
      <c r="D136" s="9" t="s">
        <v>423</v>
      </c>
      <c r="E136" s="9" t="s">
        <v>14</v>
      </c>
      <c r="F136" s="10"/>
      <c r="G136" s="10">
        <v>45930.51458333333</v>
      </c>
      <c r="H136" s="9">
        <v>805272</v>
      </c>
      <c r="I136" s="9" t="s">
        <v>54</v>
      </c>
      <c r="J136" s="9" t="s">
        <v>20</v>
      </c>
      <c r="K136" s="11">
        <v>0</v>
      </c>
      <c r="L136" t="s">
        <v>759</v>
      </c>
      <c r="M136" s="9" t="str" cm="1">
        <f t="array" ref="M136">_xlfn.LET(
_xlpm.Major,I136,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36" t="str">
        <f>IF(COUNTIFS($A$2:A136,A136,$M$2:M136,M136)&gt;1,"Duplicate","Keep")</f>
        <v>Keep</v>
      </c>
      <c r="O136" t="str" cm="1">
        <f t="array" ref="O136">_xlfn.SWITCH(M136,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36">
        <f t="shared" si="4"/>
        <v>1</v>
      </c>
      <c r="Q136" t="str">
        <f t="shared" si="5"/>
        <v>Unique</v>
      </c>
    </row>
    <row r="137" spans="1:17" x14ac:dyDescent="0.75">
      <c r="A137" s="12">
        <v>79038421</v>
      </c>
      <c r="B137" s="13" t="s">
        <v>365</v>
      </c>
      <c r="C137" s="13" t="s">
        <v>424</v>
      </c>
      <c r="D137" s="13" t="s">
        <v>425</v>
      </c>
      <c r="E137" s="13" t="s">
        <v>14</v>
      </c>
      <c r="F137" s="14"/>
      <c r="G137" s="14">
        <v>45930.51666666667</v>
      </c>
      <c r="H137" s="13">
        <v>793923</v>
      </c>
      <c r="I137" s="13" t="s">
        <v>24</v>
      </c>
      <c r="J137" s="13" t="s">
        <v>32</v>
      </c>
      <c r="K137" s="15">
        <v>0</v>
      </c>
      <c r="L137" t="s">
        <v>759</v>
      </c>
      <c r="M137" s="9" t="str" cm="1">
        <f t="array" ref="M137">_xlfn.LET(
_xlpm.Major,I137,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37" t="str">
        <f>IF(COUNTIFS($A$2:A137,A137,$M$2:M137,M137)&gt;1,"Duplicate","Keep")</f>
        <v>Keep</v>
      </c>
      <c r="O137" t="str" cm="1">
        <f t="array" ref="O137">_xlfn.SWITCH(M137,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37">
        <f t="shared" si="4"/>
        <v>2</v>
      </c>
      <c r="Q137" t="str">
        <f t="shared" si="5"/>
        <v>Repeat</v>
      </c>
    </row>
    <row r="138" spans="1:17" x14ac:dyDescent="0.75">
      <c r="A138" s="8">
        <v>79038524</v>
      </c>
      <c r="B138" s="9" t="s">
        <v>426</v>
      </c>
      <c r="C138" s="9" t="s">
        <v>427</v>
      </c>
      <c r="D138" s="9" t="s">
        <v>428</v>
      </c>
      <c r="E138" s="9" t="s">
        <v>14</v>
      </c>
      <c r="F138" s="10"/>
      <c r="G138" s="10">
        <v>45930.517361111109</v>
      </c>
      <c r="H138" s="9">
        <v>692552</v>
      </c>
      <c r="I138" s="9" t="s">
        <v>429</v>
      </c>
      <c r="J138" s="9" t="s">
        <v>16</v>
      </c>
      <c r="K138" s="11">
        <v>0</v>
      </c>
      <c r="L138" t="s">
        <v>759</v>
      </c>
      <c r="M138" s="9" t="str" cm="1">
        <f t="array" ref="M138">_xlfn.LET(
_xlpm.Major,I138,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38" t="str">
        <f>IF(COUNTIFS($A$2:A138,A138,$M$2:M138,M138)&gt;1,"Duplicate","Keep")</f>
        <v>Keep</v>
      </c>
      <c r="O138" t="str" cm="1">
        <f t="array" ref="O138">_xlfn.SWITCH(M138,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38">
        <f t="shared" si="4"/>
        <v>1</v>
      </c>
      <c r="Q138" t="str">
        <f t="shared" si="5"/>
        <v>Unique</v>
      </c>
    </row>
    <row r="139" spans="1:17" x14ac:dyDescent="0.75">
      <c r="A139" s="12">
        <v>79038554</v>
      </c>
      <c r="B139" s="13" t="s">
        <v>430</v>
      </c>
      <c r="C139" s="13" t="s">
        <v>362</v>
      </c>
      <c r="D139" s="13" t="s">
        <v>431</v>
      </c>
      <c r="E139" s="13" t="s">
        <v>14</v>
      </c>
      <c r="F139" s="14"/>
      <c r="G139" s="14">
        <v>45930.517361111109</v>
      </c>
      <c r="H139" s="13">
        <v>776473</v>
      </c>
      <c r="I139" s="13" t="s">
        <v>432</v>
      </c>
      <c r="J139" s="13" t="s">
        <v>20</v>
      </c>
      <c r="K139" s="15">
        <v>0</v>
      </c>
      <c r="L139" t="s">
        <v>759</v>
      </c>
      <c r="M139" s="9" t="str" cm="1">
        <f t="array" ref="M139">_xlfn.LET(
_xlpm.Major,I139,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Christian Ministries</v>
      </c>
      <c r="N139" t="str">
        <f>IF(COUNTIFS($A$2:A139,A139,$M$2:M139,M139)&gt;1,"Duplicate","Keep")</f>
        <v>Keep</v>
      </c>
      <c r="O139" t="str" cm="1">
        <f t="array" ref="O139">_xlfn.SWITCH(M139,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9">
        <f t="shared" si="4"/>
        <v>2</v>
      </c>
      <c r="Q139" t="str">
        <f t="shared" si="5"/>
        <v>Repeat</v>
      </c>
    </row>
    <row r="140" spans="1:17" x14ac:dyDescent="0.75">
      <c r="A140" s="8">
        <v>79038772</v>
      </c>
      <c r="B140" s="9" t="s">
        <v>433</v>
      </c>
      <c r="C140" s="9" t="s">
        <v>30</v>
      </c>
      <c r="D140" s="9" t="s">
        <v>434</v>
      </c>
      <c r="E140" s="9" t="s">
        <v>14</v>
      </c>
      <c r="F140" s="10"/>
      <c r="G140" s="10">
        <v>45930.518750000003</v>
      </c>
      <c r="H140" s="9">
        <v>767166</v>
      </c>
      <c r="I140" s="9" t="s">
        <v>163</v>
      </c>
      <c r="J140" s="9" t="s">
        <v>32</v>
      </c>
      <c r="K140" s="11">
        <v>0</v>
      </c>
      <c r="L140" t="s">
        <v>759</v>
      </c>
      <c r="M140" s="9" t="str" cm="1">
        <f t="array" ref="M140">_xlfn.LET(
_xlpm.Major,I140,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40" t="str">
        <f>IF(COUNTIFS($A$2:A140,A140,$M$2:M140,M140)&gt;1,"Duplicate","Keep")</f>
        <v>Keep</v>
      </c>
      <c r="O140" t="str" cm="1">
        <f t="array" ref="O140">_xlfn.SWITCH(M140,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40">
        <f t="shared" si="4"/>
        <v>2</v>
      </c>
      <c r="Q140" t="str">
        <f t="shared" si="5"/>
        <v>Repeat</v>
      </c>
    </row>
    <row r="141" spans="1:17" x14ac:dyDescent="0.75">
      <c r="A141" s="12">
        <v>79038775</v>
      </c>
      <c r="B141" s="13" t="s">
        <v>435</v>
      </c>
      <c r="C141" s="13" t="s">
        <v>436</v>
      </c>
      <c r="D141" s="13" t="s">
        <v>437</v>
      </c>
      <c r="E141" s="13" t="s">
        <v>14</v>
      </c>
      <c r="F141" s="14"/>
      <c r="G141" s="14">
        <v>45930.518750000003</v>
      </c>
      <c r="H141" s="13">
        <v>757316</v>
      </c>
      <c r="I141" s="13" t="s">
        <v>163</v>
      </c>
      <c r="J141" s="13" t="s">
        <v>32</v>
      </c>
      <c r="K141" s="15">
        <v>0</v>
      </c>
      <c r="L141" t="s">
        <v>759</v>
      </c>
      <c r="M141" s="9" t="str" cm="1">
        <f t="array" ref="M141">_xlfn.LET(
_xlpm.Major,I141,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41" t="str">
        <f>IF(COUNTIFS($A$2:A141,A141,$M$2:M141,M141)&gt;1,"Duplicate","Keep")</f>
        <v>Keep</v>
      </c>
      <c r="O141" t="str" cm="1">
        <f t="array" ref="O141">_xlfn.SWITCH(M141,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41">
        <f t="shared" si="4"/>
        <v>1</v>
      </c>
      <c r="Q141" t="str">
        <f t="shared" si="5"/>
        <v>Unique</v>
      </c>
    </row>
    <row r="142" spans="1:17" x14ac:dyDescent="0.75">
      <c r="A142" s="8">
        <v>79038898</v>
      </c>
      <c r="B142" s="9" t="s">
        <v>438</v>
      </c>
      <c r="C142" s="9" t="s">
        <v>439</v>
      </c>
      <c r="D142" s="9" t="s">
        <v>440</v>
      </c>
      <c r="E142" s="9" t="s">
        <v>14</v>
      </c>
      <c r="F142" s="10"/>
      <c r="G142" s="10">
        <v>45930.519444444442</v>
      </c>
      <c r="H142" s="9">
        <v>784831</v>
      </c>
      <c r="I142" s="9" t="s">
        <v>441</v>
      </c>
      <c r="J142" s="9" t="s">
        <v>50</v>
      </c>
      <c r="K142" s="11">
        <v>0</v>
      </c>
      <c r="L142" t="s">
        <v>759</v>
      </c>
      <c r="M142" s="9" t="str" cm="1">
        <f t="array" ref="M142">_xlfn.LET(
_xlpm.Major,I142,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142" t="str">
        <f>IF(COUNTIFS($A$2:A142,A142,$M$2:M142,M142)&gt;1,"Duplicate","Keep")</f>
        <v>Keep</v>
      </c>
      <c r="O142" t="str" cm="1">
        <f t="array" ref="O142">_xlfn.SWITCH(M142,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42">
        <f t="shared" si="4"/>
        <v>1</v>
      </c>
      <c r="Q142" t="str">
        <f t="shared" si="5"/>
        <v>Unique</v>
      </c>
    </row>
    <row r="143" spans="1:17" x14ac:dyDescent="0.75">
      <c r="A143" s="12">
        <v>79038982</v>
      </c>
      <c r="B143" s="13" t="s">
        <v>442</v>
      </c>
      <c r="C143" s="13" t="s">
        <v>443</v>
      </c>
      <c r="D143" s="13" t="s">
        <v>444</v>
      </c>
      <c r="E143" s="13" t="s">
        <v>14</v>
      </c>
      <c r="F143" s="14"/>
      <c r="G143" s="14">
        <v>45930.520138888889</v>
      </c>
      <c r="H143" s="13">
        <v>782051</v>
      </c>
      <c r="I143" s="13" t="s">
        <v>80</v>
      </c>
      <c r="J143" s="13" t="s">
        <v>50</v>
      </c>
      <c r="K143" s="15">
        <v>0</v>
      </c>
      <c r="L143" t="s">
        <v>759</v>
      </c>
      <c r="M143" s="9" t="str" cm="1">
        <f t="array" ref="M143">_xlfn.LET(
_xlpm.Major,I143,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43" t="str">
        <f>IF(COUNTIFS($A$2:A143,A143,$M$2:M143,M143)&gt;1,"Duplicate","Keep")</f>
        <v>Keep</v>
      </c>
      <c r="O143" t="str" cm="1">
        <f t="array" ref="O143">_xlfn.SWITCH(M143,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43">
        <f t="shared" si="4"/>
        <v>1</v>
      </c>
      <c r="Q143" t="str">
        <f t="shared" si="5"/>
        <v>Unique</v>
      </c>
    </row>
    <row r="144" spans="1:17" x14ac:dyDescent="0.75">
      <c r="A144" s="8">
        <v>79039164</v>
      </c>
      <c r="B144" s="9" t="s">
        <v>445</v>
      </c>
      <c r="C144" s="9" t="s">
        <v>446</v>
      </c>
      <c r="D144" s="9" t="s">
        <v>447</v>
      </c>
      <c r="E144" s="9" t="s">
        <v>14</v>
      </c>
      <c r="F144" s="10"/>
      <c r="G144" s="10">
        <v>45930.520833333336</v>
      </c>
      <c r="H144" s="9">
        <v>771352</v>
      </c>
      <c r="I144" s="9" t="s">
        <v>448</v>
      </c>
      <c r="J144" s="9" t="s">
        <v>20</v>
      </c>
      <c r="K144" s="11">
        <v>0</v>
      </c>
      <c r="L144" t="s">
        <v>759</v>
      </c>
      <c r="M144" s="9" t="str" cm="1">
        <f t="array" ref="M144">_xlfn.LET(
_xlpm.Major,I144,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44" t="str">
        <f>IF(COUNTIFS($A$2:A144,A144,$M$2:M144,M144)&gt;1,"Duplicate","Keep")</f>
        <v>Keep</v>
      </c>
      <c r="O144" t="str" cm="1">
        <f t="array" ref="O144">_xlfn.SWITCH(M144,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44">
        <f t="shared" si="4"/>
        <v>3</v>
      </c>
      <c r="Q144" t="str">
        <f t="shared" si="5"/>
        <v>Repeat</v>
      </c>
    </row>
    <row r="145" spans="1:17" x14ac:dyDescent="0.75">
      <c r="A145" s="12">
        <v>79039346</v>
      </c>
      <c r="B145" s="13" t="s">
        <v>449</v>
      </c>
      <c r="C145" s="13" t="s">
        <v>450</v>
      </c>
      <c r="D145" s="13" t="s">
        <v>451</v>
      </c>
      <c r="E145" s="13" t="s">
        <v>14</v>
      </c>
      <c r="F145" s="14"/>
      <c r="G145" s="14">
        <v>45930.522222222222</v>
      </c>
      <c r="H145" s="13">
        <v>681575</v>
      </c>
      <c r="I145" s="13" t="s">
        <v>24</v>
      </c>
      <c r="J145" s="13" t="s">
        <v>32</v>
      </c>
      <c r="K145" s="15">
        <v>0</v>
      </c>
      <c r="L145" t="s">
        <v>759</v>
      </c>
      <c r="M145" s="9" t="str" cm="1">
        <f t="array" ref="M145">_xlfn.LET(
_xlpm.Major,I145,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45" t="str">
        <f>IF(COUNTIFS($A$2:A145,A145,$M$2:M145,M145)&gt;1,"Duplicate","Keep")</f>
        <v>Keep</v>
      </c>
      <c r="O145" t="str" cm="1">
        <f t="array" ref="O145">_xlfn.SWITCH(M145,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45">
        <f t="shared" si="4"/>
        <v>1</v>
      </c>
      <c r="Q145" t="str">
        <f t="shared" si="5"/>
        <v>Unique</v>
      </c>
    </row>
    <row r="146" spans="1:17" x14ac:dyDescent="0.75">
      <c r="A146" s="8">
        <v>79039361</v>
      </c>
      <c r="B146" s="9" t="s">
        <v>452</v>
      </c>
      <c r="C146" s="9" t="s">
        <v>453</v>
      </c>
      <c r="D146" s="9" t="s">
        <v>454</v>
      </c>
      <c r="E146" s="9" t="s">
        <v>14</v>
      </c>
      <c r="F146" s="10"/>
      <c r="G146" s="10">
        <v>45930.522222222222</v>
      </c>
      <c r="H146" s="9">
        <v>786413</v>
      </c>
      <c r="I146" s="9" t="s">
        <v>54</v>
      </c>
      <c r="J146" s="9" t="s">
        <v>20</v>
      </c>
      <c r="K146" s="11">
        <v>0</v>
      </c>
      <c r="L146" t="s">
        <v>759</v>
      </c>
      <c r="M146" s="9" t="str" cm="1">
        <f t="array" ref="M146">_xlfn.LET(
_xlpm.Major,I146,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46" t="str">
        <f>IF(COUNTIFS($A$2:A146,A146,$M$2:M146,M146)&gt;1,"Duplicate","Keep")</f>
        <v>Keep</v>
      </c>
      <c r="O146" t="str" cm="1">
        <f t="array" ref="O146">_xlfn.SWITCH(M146,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46">
        <f t="shared" si="4"/>
        <v>2</v>
      </c>
      <c r="Q146" t="str">
        <f t="shared" si="5"/>
        <v>Repeat</v>
      </c>
    </row>
    <row r="147" spans="1:17" x14ac:dyDescent="0.75">
      <c r="A147" s="12">
        <v>79039629</v>
      </c>
      <c r="B147" s="13" t="s">
        <v>455</v>
      </c>
      <c r="C147" s="13" t="s">
        <v>456</v>
      </c>
      <c r="D147" s="13" t="s">
        <v>457</v>
      </c>
      <c r="E147" s="13" t="s">
        <v>14</v>
      </c>
      <c r="F147" s="14"/>
      <c r="G147" s="14">
        <v>45930.522916666669</v>
      </c>
      <c r="H147" s="13">
        <v>789765</v>
      </c>
      <c r="I147" s="13" t="s">
        <v>458</v>
      </c>
      <c r="J147" s="13" t="s">
        <v>32</v>
      </c>
      <c r="K147" s="15">
        <v>0</v>
      </c>
      <c r="L147" t="s">
        <v>759</v>
      </c>
      <c r="M147" s="9" t="str" cm="1">
        <f t="array" ref="M147">_xlfn.LET(
_xlpm.Major,I147,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147" t="str">
        <f>IF(COUNTIFS($A$2:A147,A147,$M$2:M147,M147)&gt;1,"Duplicate","Keep")</f>
        <v>Keep</v>
      </c>
      <c r="O147" t="str" cm="1">
        <f t="array" ref="O147">_xlfn.SWITCH(M147,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47">
        <f t="shared" si="4"/>
        <v>2</v>
      </c>
      <c r="Q147" t="str">
        <f t="shared" si="5"/>
        <v>Repeat</v>
      </c>
    </row>
    <row r="148" spans="1:17" x14ac:dyDescent="0.75">
      <c r="A148" s="8">
        <v>79039675</v>
      </c>
      <c r="B148" s="9" t="s">
        <v>107</v>
      </c>
      <c r="C148" s="9" t="s">
        <v>459</v>
      </c>
      <c r="D148" s="9" t="s">
        <v>460</v>
      </c>
      <c r="E148" s="9" t="s">
        <v>14</v>
      </c>
      <c r="F148" s="10"/>
      <c r="G148" s="10">
        <v>45930.522916666669</v>
      </c>
      <c r="H148" s="9">
        <v>757059</v>
      </c>
      <c r="I148" s="9" t="s">
        <v>461</v>
      </c>
      <c r="J148" s="9" t="s">
        <v>32</v>
      </c>
      <c r="K148" s="11">
        <v>0</v>
      </c>
      <c r="L148" t="s">
        <v>759</v>
      </c>
      <c r="M148" s="9" t="str" cm="1">
        <f t="array" ref="M148">_xlfn.LET(
_xlpm.Major,I148,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48" t="str">
        <f>IF(COUNTIFS($A$2:A148,A148,$M$2:M148,M148)&gt;1,"Duplicate","Keep")</f>
        <v>Keep</v>
      </c>
      <c r="O148" t="str" cm="1">
        <f t="array" ref="O148">_xlfn.SWITCH(M148,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48">
        <f t="shared" si="4"/>
        <v>2</v>
      </c>
      <c r="Q148" t="str">
        <f t="shared" si="5"/>
        <v>Repeat</v>
      </c>
    </row>
    <row r="149" spans="1:17" x14ac:dyDescent="0.75">
      <c r="A149" s="12">
        <v>79039715</v>
      </c>
      <c r="B149" s="13" t="s">
        <v>462</v>
      </c>
      <c r="C149" s="13" t="s">
        <v>463</v>
      </c>
      <c r="D149" s="13" t="s">
        <v>464</v>
      </c>
      <c r="E149" s="13" t="s">
        <v>14</v>
      </c>
      <c r="F149" s="14"/>
      <c r="G149" s="14">
        <v>45930.523611111108</v>
      </c>
      <c r="H149" s="13">
        <v>790821</v>
      </c>
      <c r="I149" s="13" t="s">
        <v>54</v>
      </c>
      <c r="J149" s="13" t="s">
        <v>32</v>
      </c>
      <c r="K149" s="15">
        <v>0</v>
      </c>
      <c r="L149" t="s">
        <v>759</v>
      </c>
      <c r="M149" s="9" t="str" cm="1">
        <f t="array" ref="M149">_xlfn.LET(
_xlpm.Major,I149,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49" t="str">
        <f>IF(COUNTIFS($A$2:A149,A149,$M$2:M149,M149)&gt;1,"Duplicate","Keep")</f>
        <v>Keep</v>
      </c>
      <c r="O149" t="str" cm="1">
        <f t="array" ref="O149">_xlfn.SWITCH(M149,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49">
        <f t="shared" si="4"/>
        <v>1</v>
      </c>
      <c r="Q149" t="str">
        <f t="shared" si="5"/>
        <v>Unique</v>
      </c>
    </row>
    <row r="150" spans="1:17" x14ac:dyDescent="0.75">
      <c r="A150" s="8">
        <v>79040501</v>
      </c>
      <c r="B150" s="9" t="s">
        <v>465</v>
      </c>
      <c r="C150" s="9" t="s">
        <v>466</v>
      </c>
      <c r="D150" s="9" t="s">
        <v>467</v>
      </c>
      <c r="E150" s="9" t="s">
        <v>14</v>
      </c>
      <c r="F150" s="10"/>
      <c r="G150" s="10">
        <v>45930.527083333334</v>
      </c>
      <c r="H150" s="9">
        <v>786895</v>
      </c>
      <c r="I150" s="9" t="s">
        <v>80</v>
      </c>
      <c r="J150" s="9" t="s">
        <v>32</v>
      </c>
      <c r="K150" s="11">
        <v>0</v>
      </c>
      <c r="L150" t="s">
        <v>759</v>
      </c>
      <c r="M150" s="9" t="str" cm="1">
        <f t="array" ref="M150">_xlfn.LET(
_xlpm.Major,I150,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50" t="str">
        <f>IF(COUNTIFS($A$2:A150,A150,$M$2:M150,M150)&gt;1,"Duplicate","Keep")</f>
        <v>Keep</v>
      </c>
      <c r="O150" t="str" cm="1">
        <f t="array" ref="O150">_xlfn.SWITCH(M150,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50">
        <f t="shared" si="4"/>
        <v>2</v>
      </c>
      <c r="Q150" t="str">
        <f t="shared" si="5"/>
        <v>Repeat</v>
      </c>
    </row>
    <row r="151" spans="1:17" x14ac:dyDescent="0.75">
      <c r="A151" s="12">
        <v>79040621</v>
      </c>
      <c r="B151" s="13" t="s">
        <v>468</v>
      </c>
      <c r="C151" s="13" t="s">
        <v>469</v>
      </c>
      <c r="D151" s="13" t="s">
        <v>470</v>
      </c>
      <c r="E151" s="13" t="s">
        <v>14</v>
      </c>
      <c r="F151" s="14"/>
      <c r="G151" s="14">
        <v>45930.527777777781</v>
      </c>
      <c r="H151" s="13">
        <v>799145</v>
      </c>
      <c r="I151" s="13" t="s">
        <v>471</v>
      </c>
      <c r="J151" s="13" t="s">
        <v>126</v>
      </c>
      <c r="K151" s="15">
        <v>0</v>
      </c>
      <c r="L151" t="s">
        <v>759</v>
      </c>
      <c r="M151" s="9" t="str" cm="1">
        <f t="array" ref="M151">_xlfn.LET(
_xlpm.Major,I151,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151" t="str">
        <f>IF(COUNTIFS($A$2:A151,A151,$M$2:M151,M151)&gt;1,"Duplicate","Keep")</f>
        <v>Keep</v>
      </c>
      <c r="O151" t="str" cm="1">
        <f t="array" ref="O151">_xlfn.SWITCH(M151,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51">
        <f t="shared" si="4"/>
        <v>2</v>
      </c>
      <c r="Q151" t="str">
        <f t="shared" si="5"/>
        <v>Repeat</v>
      </c>
    </row>
    <row r="152" spans="1:17" x14ac:dyDescent="0.75">
      <c r="A152" s="8">
        <v>79040694</v>
      </c>
      <c r="B152" s="9" t="s">
        <v>472</v>
      </c>
      <c r="C152" s="9" t="s">
        <v>473</v>
      </c>
      <c r="D152" s="9" t="s">
        <v>474</v>
      </c>
      <c r="E152" s="9" t="s">
        <v>14</v>
      </c>
      <c r="F152" s="10"/>
      <c r="G152" s="10">
        <v>45930.52847222222</v>
      </c>
      <c r="H152" s="9">
        <v>790763</v>
      </c>
      <c r="I152" s="9" t="s">
        <v>54</v>
      </c>
      <c r="J152" s="9" t="s">
        <v>126</v>
      </c>
      <c r="K152" s="11">
        <v>0</v>
      </c>
      <c r="L152" t="s">
        <v>759</v>
      </c>
      <c r="M152" s="9" t="str" cm="1">
        <f t="array" ref="M152">_xlfn.LET(
_xlpm.Major,I152,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52" t="str">
        <f>IF(COUNTIFS($A$2:A152,A152,$M$2:M152,M152)&gt;1,"Duplicate","Keep")</f>
        <v>Keep</v>
      </c>
      <c r="O152" t="str" cm="1">
        <f t="array" ref="O152">_xlfn.SWITCH(M152,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52">
        <f t="shared" si="4"/>
        <v>1</v>
      </c>
      <c r="Q152" t="str">
        <f t="shared" si="5"/>
        <v>Unique</v>
      </c>
    </row>
    <row r="153" spans="1:17" x14ac:dyDescent="0.75">
      <c r="A153" s="12">
        <v>79040827</v>
      </c>
      <c r="B153" s="13" t="s">
        <v>25</v>
      </c>
      <c r="C153" s="13" t="s">
        <v>475</v>
      </c>
      <c r="D153" s="13" t="s">
        <v>476</v>
      </c>
      <c r="E153" s="13" t="s">
        <v>14</v>
      </c>
      <c r="F153" s="14"/>
      <c r="G153" s="14">
        <v>45930.529166666667</v>
      </c>
      <c r="H153" s="13">
        <v>771735</v>
      </c>
      <c r="I153" s="13" t="s">
        <v>80</v>
      </c>
      <c r="J153" s="13" t="s">
        <v>32</v>
      </c>
      <c r="K153" s="15">
        <v>0</v>
      </c>
      <c r="L153" t="s">
        <v>759</v>
      </c>
      <c r="M153" s="9" t="str" cm="1">
        <f t="array" ref="M153">_xlfn.LET(
_xlpm.Major,I153,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53" t="str">
        <f>IF(COUNTIFS($A$2:A153,A153,$M$2:M153,M153)&gt;1,"Duplicate","Keep")</f>
        <v>Keep</v>
      </c>
      <c r="O153" t="str" cm="1">
        <f t="array" ref="O153">_xlfn.SWITCH(M153,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53">
        <f t="shared" si="4"/>
        <v>1</v>
      </c>
      <c r="Q153" t="str">
        <f t="shared" si="5"/>
        <v>Unique</v>
      </c>
    </row>
    <row r="154" spans="1:17" x14ac:dyDescent="0.75">
      <c r="A154" s="8">
        <v>79040875</v>
      </c>
      <c r="B154" s="9" t="s">
        <v>477</v>
      </c>
      <c r="C154" s="9" t="s">
        <v>450</v>
      </c>
      <c r="D154" s="9" t="s">
        <v>478</v>
      </c>
      <c r="E154" s="9" t="s">
        <v>14</v>
      </c>
      <c r="F154" s="10"/>
      <c r="G154" s="10">
        <v>45930.529166666667</v>
      </c>
      <c r="H154" s="9">
        <v>798500</v>
      </c>
      <c r="I154" s="9" t="s">
        <v>15</v>
      </c>
      <c r="J154" s="9" t="s">
        <v>126</v>
      </c>
      <c r="K154" s="11">
        <v>0</v>
      </c>
      <c r="L154" t="s">
        <v>759</v>
      </c>
      <c r="M154" s="9" t="str" cm="1">
        <f t="array" ref="M154">_xlfn.LET(
_xlpm.Major,I154,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54" t="str">
        <f>IF(COUNTIFS($A$2:A154,A154,$M$2:M154,M154)&gt;1,"Duplicate","Keep")</f>
        <v>Keep</v>
      </c>
      <c r="O154" t="str" cm="1">
        <f t="array" ref="O154">_xlfn.SWITCH(M154,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54">
        <f t="shared" si="4"/>
        <v>2</v>
      </c>
      <c r="Q154" t="str">
        <f t="shared" si="5"/>
        <v>Repeat</v>
      </c>
    </row>
    <row r="155" spans="1:17" x14ac:dyDescent="0.75">
      <c r="A155" s="12">
        <v>79040893</v>
      </c>
      <c r="B155" s="13" t="s">
        <v>479</v>
      </c>
      <c r="C155" s="13" t="s">
        <v>480</v>
      </c>
      <c r="D155" s="13" t="s">
        <v>481</v>
      </c>
      <c r="E155" s="13" t="s">
        <v>14</v>
      </c>
      <c r="F155" s="14"/>
      <c r="G155" s="14">
        <v>45930.529861111114</v>
      </c>
      <c r="H155" s="13">
        <v>798509</v>
      </c>
      <c r="I155" s="13" t="s">
        <v>15</v>
      </c>
      <c r="J155" s="13" t="s">
        <v>126</v>
      </c>
      <c r="K155" s="15">
        <v>0</v>
      </c>
      <c r="L155" t="s">
        <v>759</v>
      </c>
      <c r="M155" s="9" t="str" cm="1">
        <f t="array" ref="M155">_xlfn.LET(
_xlpm.Major,I155,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55" t="str">
        <f>IF(COUNTIFS($A$2:A155,A155,$M$2:M155,M155)&gt;1,"Duplicate","Keep")</f>
        <v>Keep</v>
      </c>
      <c r="O155" t="str" cm="1">
        <f t="array" ref="O155">_xlfn.SWITCH(M155,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55">
        <f t="shared" si="4"/>
        <v>1</v>
      </c>
      <c r="Q155" t="str">
        <f t="shared" si="5"/>
        <v>Unique</v>
      </c>
    </row>
    <row r="156" spans="1:17" x14ac:dyDescent="0.75">
      <c r="A156" s="8">
        <v>79040946</v>
      </c>
      <c r="B156" s="9" t="s">
        <v>482</v>
      </c>
      <c r="C156" s="9" t="s">
        <v>75</v>
      </c>
      <c r="D156" s="9" t="s">
        <v>483</v>
      </c>
      <c r="E156" s="9" t="s">
        <v>14</v>
      </c>
      <c r="F156" s="10"/>
      <c r="G156" s="10">
        <v>45930.529861111114</v>
      </c>
      <c r="H156" s="9">
        <v>797046</v>
      </c>
      <c r="I156" s="9" t="s">
        <v>80</v>
      </c>
      <c r="J156" s="9" t="s">
        <v>32</v>
      </c>
      <c r="K156" s="11">
        <v>0</v>
      </c>
      <c r="L156" t="s">
        <v>759</v>
      </c>
      <c r="M156" s="9" t="str" cm="1">
        <f t="array" ref="M156">_xlfn.LET(
_xlpm.Major,I156,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56" t="str">
        <f>IF(COUNTIFS($A$2:A156,A156,$M$2:M156,M156)&gt;1,"Duplicate","Keep")</f>
        <v>Keep</v>
      </c>
      <c r="O156" t="str" cm="1">
        <f t="array" ref="O156">_xlfn.SWITCH(M156,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56">
        <f t="shared" si="4"/>
        <v>1</v>
      </c>
      <c r="Q156" t="str">
        <f t="shared" si="5"/>
        <v>Unique</v>
      </c>
    </row>
    <row r="157" spans="1:17" x14ac:dyDescent="0.75">
      <c r="A157" s="12">
        <v>79040954</v>
      </c>
      <c r="B157" s="13" t="s">
        <v>484</v>
      </c>
      <c r="C157" s="13" t="s">
        <v>485</v>
      </c>
      <c r="D157" s="13" t="s">
        <v>486</v>
      </c>
      <c r="E157" s="13" t="s">
        <v>14</v>
      </c>
      <c r="F157" s="14"/>
      <c r="G157" s="14">
        <v>45930.529861111114</v>
      </c>
      <c r="H157" s="13">
        <v>761886</v>
      </c>
      <c r="I157" s="13" t="s">
        <v>15</v>
      </c>
      <c r="J157" s="13" t="s">
        <v>20</v>
      </c>
      <c r="K157" s="15">
        <v>0</v>
      </c>
      <c r="L157" t="s">
        <v>759</v>
      </c>
      <c r="M157" s="9" t="str" cm="1">
        <f t="array" ref="M157">_xlfn.LET(
_xlpm.Major,I157,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57" t="str">
        <f>IF(COUNTIFS($A$2:A157,A157,$M$2:M157,M157)&gt;1,"Duplicate","Keep")</f>
        <v>Keep</v>
      </c>
      <c r="O157" t="str" cm="1">
        <f t="array" ref="O157">_xlfn.SWITCH(M157,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57">
        <f t="shared" si="4"/>
        <v>3</v>
      </c>
      <c r="Q157" t="str">
        <f t="shared" si="5"/>
        <v>Repeat</v>
      </c>
    </row>
    <row r="158" spans="1:17" x14ac:dyDescent="0.75">
      <c r="A158" s="8">
        <v>79041550</v>
      </c>
      <c r="B158" s="9" t="s">
        <v>487</v>
      </c>
      <c r="C158" s="9" t="s">
        <v>488</v>
      </c>
      <c r="D158" s="9" t="s">
        <v>489</v>
      </c>
      <c r="E158" s="9" t="s">
        <v>14</v>
      </c>
      <c r="F158" s="10"/>
      <c r="G158" s="10">
        <v>45930.533333333333</v>
      </c>
      <c r="H158" s="9">
        <v>812396</v>
      </c>
      <c r="I158" s="9" t="s">
        <v>15</v>
      </c>
      <c r="J158" s="9" t="s">
        <v>40</v>
      </c>
      <c r="K158" s="11">
        <v>0</v>
      </c>
      <c r="L158" t="s">
        <v>759</v>
      </c>
      <c r="M158" s="9" t="str" cm="1">
        <f t="array" ref="M158">_xlfn.LET(
_xlpm.Major,I158,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58" t="str">
        <f>IF(COUNTIFS($A$2:A158,A158,$M$2:M158,M158)&gt;1,"Duplicate","Keep")</f>
        <v>Keep</v>
      </c>
      <c r="O158" t="str" cm="1">
        <f t="array" ref="O158">_xlfn.SWITCH(M158,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58">
        <f t="shared" si="4"/>
        <v>1</v>
      </c>
      <c r="Q158" t="str">
        <f t="shared" si="5"/>
        <v>Unique</v>
      </c>
    </row>
    <row r="159" spans="1:17" x14ac:dyDescent="0.75">
      <c r="A159" s="12">
        <v>79041581</v>
      </c>
      <c r="B159" s="13" t="s">
        <v>490</v>
      </c>
      <c r="C159" s="13" t="s">
        <v>491</v>
      </c>
      <c r="D159" s="13" t="s">
        <v>492</v>
      </c>
      <c r="E159" s="13" t="s">
        <v>14</v>
      </c>
      <c r="F159" s="14"/>
      <c r="G159" s="14">
        <v>45930.533333333333</v>
      </c>
      <c r="H159" s="13">
        <v>784277</v>
      </c>
      <c r="I159" s="13" t="s">
        <v>432</v>
      </c>
      <c r="J159" s="13" t="s">
        <v>50</v>
      </c>
      <c r="K159" s="15">
        <v>0</v>
      </c>
      <c r="L159" t="s">
        <v>759</v>
      </c>
      <c r="M159" s="9" t="str" cm="1">
        <f t="array" ref="M159">_xlfn.LET(
_xlpm.Major,I159,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Christian Ministries</v>
      </c>
      <c r="N159" t="str">
        <f>IF(COUNTIFS($A$2:A159,A159,$M$2:M159,M159)&gt;1,"Duplicate","Keep")</f>
        <v>Keep</v>
      </c>
      <c r="O159" t="str" cm="1">
        <f t="array" ref="O159">_xlfn.SWITCH(M159,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59">
        <f t="shared" si="4"/>
        <v>1</v>
      </c>
      <c r="Q159" t="str">
        <f t="shared" si="5"/>
        <v>Unique</v>
      </c>
    </row>
    <row r="160" spans="1:17" x14ac:dyDescent="0.75">
      <c r="A160" s="8">
        <v>79041703</v>
      </c>
      <c r="B160" s="9" t="s">
        <v>280</v>
      </c>
      <c r="C160" s="9" t="s">
        <v>493</v>
      </c>
      <c r="D160" s="9" t="s">
        <v>494</v>
      </c>
      <c r="E160" s="9" t="s">
        <v>14</v>
      </c>
      <c r="F160" s="10"/>
      <c r="G160" s="10">
        <v>45930.53402777778</v>
      </c>
      <c r="H160" s="9">
        <v>761149</v>
      </c>
      <c r="I160" s="9" t="s">
        <v>15</v>
      </c>
      <c r="J160" s="9" t="s">
        <v>20</v>
      </c>
      <c r="K160" s="11">
        <v>0</v>
      </c>
      <c r="L160" t="s">
        <v>759</v>
      </c>
      <c r="M160" s="9" t="str" cm="1">
        <f t="array" ref="M160">_xlfn.LET(
_xlpm.Major,I160,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60" t="str">
        <f>IF(COUNTIFS($A$2:A160,A160,$M$2:M160,M160)&gt;1,"Duplicate","Keep")</f>
        <v>Keep</v>
      </c>
      <c r="O160" t="str" cm="1">
        <f t="array" ref="O160">_xlfn.SWITCH(M160,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60">
        <f t="shared" si="4"/>
        <v>1</v>
      </c>
      <c r="Q160" t="str">
        <f t="shared" si="5"/>
        <v>Unique</v>
      </c>
    </row>
    <row r="161" spans="1:17" x14ac:dyDescent="0.75">
      <c r="A161" s="12">
        <v>79041725</v>
      </c>
      <c r="B161" s="13" t="s">
        <v>37</v>
      </c>
      <c r="C161" s="13" t="s">
        <v>495</v>
      </c>
      <c r="D161" s="13" t="s">
        <v>496</v>
      </c>
      <c r="E161" s="13" t="s">
        <v>14</v>
      </c>
      <c r="F161" s="14"/>
      <c r="G161" s="14">
        <v>45930.534722222219</v>
      </c>
      <c r="H161" s="13">
        <v>740702</v>
      </c>
      <c r="I161" s="13" t="s">
        <v>497</v>
      </c>
      <c r="J161" s="13" t="s">
        <v>16</v>
      </c>
      <c r="K161" s="15">
        <v>0</v>
      </c>
      <c r="L161" t="s">
        <v>759</v>
      </c>
      <c r="M161" s="9" t="str" cm="1">
        <f t="array" ref="M161">_xlfn.LET(
_xlpm.Major,I161,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161" t="str">
        <f>IF(COUNTIFS($A$2:A161,A161,$M$2:M161,M161)&gt;1,"Duplicate","Keep")</f>
        <v>Keep</v>
      </c>
      <c r="O161" t="str" cm="1">
        <f t="array" ref="O161">_xlfn.SWITCH(M161,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61">
        <f t="shared" si="4"/>
        <v>1</v>
      </c>
      <c r="Q161" t="str">
        <f t="shared" si="5"/>
        <v>Unique</v>
      </c>
    </row>
    <row r="162" spans="1:17" x14ac:dyDescent="0.75">
      <c r="A162" s="8">
        <v>79041742</v>
      </c>
      <c r="B162" s="9" t="s">
        <v>21</v>
      </c>
      <c r="C162" s="9" t="s">
        <v>498</v>
      </c>
      <c r="D162" s="9" t="s">
        <v>499</v>
      </c>
      <c r="E162" s="9" t="s">
        <v>14</v>
      </c>
      <c r="F162" s="10"/>
      <c r="G162" s="10">
        <v>45930.534722222219</v>
      </c>
      <c r="H162" s="9">
        <v>760770</v>
      </c>
      <c r="I162" s="9" t="s">
        <v>24</v>
      </c>
      <c r="J162" s="9" t="s">
        <v>32</v>
      </c>
      <c r="K162" s="11">
        <v>0</v>
      </c>
      <c r="L162" t="s">
        <v>759</v>
      </c>
      <c r="M162" s="9" t="str" cm="1">
        <f t="array" ref="M162">_xlfn.LET(
_xlpm.Major,I162,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62" t="str">
        <f>IF(COUNTIFS($A$2:A162,A162,$M$2:M162,M162)&gt;1,"Duplicate","Keep")</f>
        <v>Keep</v>
      </c>
      <c r="O162" t="str" cm="1">
        <f t="array" ref="O162">_xlfn.SWITCH(M162,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62">
        <f t="shared" si="4"/>
        <v>2</v>
      </c>
      <c r="Q162" t="str">
        <f t="shared" si="5"/>
        <v>Repeat</v>
      </c>
    </row>
    <row r="163" spans="1:17" x14ac:dyDescent="0.75">
      <c r="A163" s="12">
        <v>79041997</v>
      </c>
      <c r="B163" s="13" t="s">
        <v>500</v>
      </c>
      <c r="C163" s="13" t="s">
        <v>501</v>
      </c>
      <c r="D163" s="13" t="s">
        <v>502</v>
      </c>
      <c r="E163" s="13" t="s">
        <v>14</v>
      </c>
      <c r="F163" s="14"/>
      <c r="G163" s="14">
        <v>45930.536111111112</v>
      </c>
      <c r="H163" s="13">
        <v>766086</v>
      </c>
      <c r="I163" s="13" t="s">
        <v>503</v>
      </c>
      <c r="J163" s="13" t="s">
        <v>32</v>
      </c>
      <c r="K163" s="15">
        <v>0</v>
      </c>
      <c r="L163" t="s">
        <v>759</v>
      </c>
      <c r="M163" s="9" t="str" cm="1">
        <f t="array" ref="M163">_xlfn.LET(
_xlpm.Major,I163,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163" t="str">
        <f>IF(COUNTIFS($A$2:A163,A163,$M$2:M163,M163)&gt;1,"Duplicate","Keep")</f>
        <v>Keep</v>
      </c>
      <c r="O163" t="str" cm="1">
        <f t="array" ref="O163">_xlfn.SWITCH(M163,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63">
        <f t="shared" si="4"/>
        <v>1</v>
      </c>
      <c r="Q163" t="str">
        <f t="shared" si="5"/>
        <v>Unique</v>
      </c>
    </row>
    <row r="164" spans="1:17" x14ac:dyDescent="0.75">
      <c r="A164" s="8">
        <v>79042012</v>
      </c>
      <c r="B164" s="9" t="s">
        <v>504</v>
      </c>
      <c r="C164" s="9" t="s">
        <v>505</v>
      </c>
      <c r="D164" s="9" t="s">
        <v>506</v>
      </c>
      <c r="E164" s="9" t="s">
        <v>14</v>
      </c>
      <c r="F164" s="10"/>
      <c r="G164" s="10">
        <v>45930.536111111112</v>
      </c>
      <c r="H164" s="9">
        <v>793653</v>
      </c>
      <c r="I164" s="9" t="s">
        <v>80</v>
      </c>
      <c r="J164" s="9" t="s">
        <v>126</v>
      </c>
      <c r="K164" s="11">
        <v>0</v>
      </c>
      <c r="L164" t="s">
        <v>759</v>
      </c>
      <c r="M164" s="9" t="str" cm="1">
        <f t="array" ref="M164">_xlfn.LET(
_xlpm.Major,I164,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64" t="str">
        <f>IF(COUNTIFS($A$2:A164,A164,$M$2:M164,M164)&gt;1,"Duplicate","Keep")</f>
        <v>Keep</v>
      </c>
      <c r="O164" t="str" cm="1">
        <f t="array" ref="O164">_xlfn.SWITCH(M164,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64">
        <f t="shared" si="4"/>
        <v>1</v>
      </c>
      <c r="Q164" t="str">
        <f t="shared" si="5"/>
        <v>Unique</v>
      </c>
    </row>
    <row r="165" spans="1:17" x14ac:dyDescent="0.75">
      <c r="A165" s="12">
        <v>79042570</v>
      </c>
      <c r="B165" s="13" t="s">
        <v>507</v>
      </c>
      <c r="C165" s="13" t="s">
        <v>508</v>
      </c>
      <c r="D165" s="13" t="s">
        <v>509</v>
      </c>
      <c r="E165" s="13" t="s">
        <v>14</v>
      </c>
      <c r="F165" s="14"/>
      <c r="G165" s="14">
        <v>45930.540277777778</v>
      </c>
      <c r="H165" s="13">
        <v>740546</v>
      </c>
      <c r="I165" s="13" t="s">
        <v>24</v>
      </c>
      <c r="J165" s="13" t="s">
        <v>32</v>
      </c>
      <c r="K165" s="15">
        <v>0</v>
      </c>
      <c r="L165" t="s">
        <v>759</v>
      </c>
      <c r="M165" s="9" t="str" cm="1">
        <f t="array" ref="M165">_xlfn.LET(
_xlpm.Major,I165,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65" t="str">
        <f>IF(COUNTIFS($A$2:A165,A165,$M$2:M165,M165)&gt;1,"Duplicate","Keep")</f>
        <v>Keep</v>
      </c>
      <c r="O165" t="str" cm="1">
        <f t="array" ref="O165">_xlfn.SWITCH(M165,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65">
        <f t="shared" si="4"/>
        <v>1</v>
      </c>
      <c r="Q165" t="str">
        <f t="shared" si="5"/>
        <v>Unique</v>
      </c>
    </row>
    <row r="166" spans="1:17" x14ac:dyDescent="0.75">
      <c r="A166" s="8">
        <v>79043093</v>
      </c>
      <c r="B166" s="9" t="s">
        <v>510</v>
      </c>
      <c r="C166" s="9" t="s">
        <v>511</v>
      </c>
      <c r="D166" s="9" t="s">
        <v>512</v>
      </c>
      <c r="E166" s="9" t="s">
        <v>14</v>
      </c>
      <c r="F166" s="10"/>
      <c r="G166" s="10">
        <v>45930.543055555558</v>
      </c>
      <c r="H166" s="9">
        <v>775448</v>
      </c>
      <c r="I166" s="9" t="s">
        <v>54</v>
      </c>
      <c r="J166" s="9" t="s">
        <v>20</v>
      </c>
      <c r="K166" s="11">
        <v>0</v>
      </c>
      <c r="L166" t="s">
        <v>759</v>
      </c>
      <c r="M166" s="9" t="str" cm="1">
        <f t="array" ref="M166">_xlfn.LET(
_xlpm.Major,I166,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66" t="str">
        <f>IF(COUNTIFS($A$2:A166,A166,$M$2:M166,M166)&gt;1,"Duplicate","Keep")</f>
        <v>Keep</v>
      </c>
      <c r="O166" t="str" cm="1">
        <f t="array" ref="O166">_xlfn.SWITCH(M166,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66">
        <f t="shared" si="4"/>
        <v>1</v>
      </c>
      <c r="Q166" t="str">
        <f t="shared" si="5"/>
        <v>Unique</v>
      </c>
    </row>
    <row r="167" spans="1:17" x14ac:dyDescent="0.75">
      <c r="A167" s="12">
        <v>79043471</v>
      </c>
      <c r="B167" s="13" t="s">
        <v>513</v>
      </c>
      <c r="C167" s="13" t="s">
        <v>514</v>
      </c>
      <c r="D167" s="13" t="s">
        <v>515</v>
      </c>
      <c r="E167" s="13" t="s">
        <v>14</v>
      </c>
      <c r="F167" s="14"/>
      <c r="G167" s="14">
        <v>45930.545138888891</v>
      </c>
      <c r="H167" s="13">
        <v>768720</v>
      </c>
      <c r="I167" s="13" t="s">
        <v>15</v>
      </c>
      <c r="J167" s="13" t="s">
        <v>32</v>
      </c>
      <c r="K167" s="15">
        <v>0</v>
      </c>
      <c r="L167" t="s">
        <v>759</v>
      </c>
      <c r="M167" s="9" t="str" cm="1">
        <f t="array" ref="M167">_xlfn.LET(
_xlpm.Major,I167,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67" t="str">
        <f>IF(COUNTIFS($A$2:A167,A167,$M$2:M167,M167)&gt;1,"Duplicate","Keep")</f>
        <v>Keep</v>
      </c>
      <c r="O167" t="str" cm="1">
        <f t="array" ref="O167">_xlfn.SWITCH(M167,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67">
        <f t="shared" si="4"/>
        <v>1</v>
      </c>
      <c r="Q167" t="str">
        <f t="shared" si="5"/>
        <v>Unique</v>
      </c>
    </row>
    <row r="168" spans="1:17" x14ac:dyDescent="0.75">
      <c r="A168" s="8">
        <v>79043854</v>
      </c>
      <c r="B168" s="9" t="s">
        <v>426</v>
      </c>
      <c r="C168" s="9" t="s">
        <v>516</v>
      </c>
      <c r="D168" s="9" t="s">
        <v>517</v>
      </c>
      <c r="E168" s="9" t="s">
        <v>14</v>
      </c>
      <c r="F168" s="10"/>
      <c r="G168" s="10">
        <v>45930.54791666667</v>
      </c>
      <c r="H168" s="9">
        <v>772549</v>
      </c>
      <c r="I168" s="9" t="s">
        <v>518</v>
      </c>
      <c r="J168" s="9" t="s">
        <v>20</v>
      </c>
      <c r="K168" s="11">
        <v>0</v>
      </c>
      <c r="L168" t="s">
        <v>759</v>
      </c>
      <c r="M168" s="9" t="str" cm="1">
        <f t="array" ref="M168">_xlfn.LET(
_xlpm.Major,I168,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Christian Ministries</v>
      </c>
      <c r="N168" t="str">
        <f>IF(COUNTIFS($A$2:A168,A168,$M$2:M168,M168)&gt;1,"Duplicate","Keep")</f>
        <v>Keep</v>
      </c>
      <c r="O168" t="str" cm="1">
        <f t="array" ref="O168">_xlfn.SWITCH(M168,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68">
        <f t="shared" si="4"/>
        <v>1</v>
      </c>
      <c r="Q168" t="str">
        <f t="shared" si="5"/>
        <v>Unique</v>
      </c>
    </row>
    <row r="169" spans="1:17" x14ac:dyDescent="0.75">
      <c r="A169" s="12">
        <v>79044281</v>
      </c>
      <c r="B169" s="13" t="s">
        <v>519</v>
      </c>
      <c r="C169" s="13" t="s">
        <v>520</v>
      </c>
      <c r="D169" s="13" t="s">
        <v>521</v>
      </c>
      <c r="E169" s="13" t="s">
        <v>14</v>
      </c>
      <c r="F169" s="14"/>
      <c r="G169" s="14">
        <v>45930.550694444442</v>
      </c>
      <c r="H169" s="13">
        <v>795302</v>
      </c>
      <c r="I169" s="13" t="s">
        <v>15</v>
      </c>
      <c r="J169" s="13" t="s">
        <v>40</v>
      </c>
      <c r="K169" s="15">
        <v>0</v>
      </c>
      <c r="L169" t="s">
        <v>759</v>
      </c>
      <c r="M169" s="9" t="str" cm="1">
        <f t="array" ref="M169">_xlfn.LET(
_xlpm.Major,I169,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69" t="str">
        <f>IF(COUNTIFS($A$2:A169,A169,$M$2:M169,M169)&gt;1,"Duplicate","Keep")</f>
        <v>Keep</v>
      </c>
      <c r="O169" t="str" cm="1">
        <f t="array" ref="O169">_xlfn.SWITCH(M169,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69">
        <f t="shared" si="4"/>
        <v>1</v>
      </c>
      <c r="Q169" t="str">
        <f t="shared" si="5"/>
        <v>Unique</v>
      </c>
    </row>
    <row r="170" spans="1:17" x14ac:dyDescent="0.75">
      <c r="A170" s="8">
        <v>79044308</v>
      </c>
      <c r="B170" s="9" t="s">
        <v>522</v>
      </c>
      <c r="C170" s="9" t="s">
        <v>523</v>
      </c>
      <c r="D170" s="9" t="s">
        <v>524</v>
      </c>
      <c r="E170" s="9" t="s">
        <v>14</v>
      </c>
      <c r="F170" s="10"/>
      <c r="G170" s="10">
        <v>45930.550694444442</v>
      </c>
      <c r="H170" s="9">
        <v>761094</v>
      </c>
      <c r="I170" s="9" t="s">
        <v>54</v>
      </c>
      <c r="J170" s="9" t="s">
        <v>32</v>
      </c>
      <c r="K170" s="11">
        <v>0</v>
      </c>
      <c r="L170" t="s">
        <v>759</v>
      </c>
      <c r="M170" s="9" t="str" cm="1">
        <f t="array" ref="M170">_xlfn.LET(
_xlpm.Major,I170,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70" t="str">
        <f>IF(COUNTIFS($A$2:A170,A170,$M$2:M170,M170)&gt;1,"Duplicate","Keep")</f>
        <v>Keep</v>
      </c>
      <c r="O170" t="str" cm="1">
        <f t="array" ref="O170">_xlfn.SWITCH(M170,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70">
        <f t="shared" si="4"/>
        <v>1</v>
      </c>
      <c r="Q170" t="str">
        <f t="shared" si="5"/>
        <v>Unique</v>
      </c>
    </row>
    <row r="171" spans="1:17" x14ac:dyDescent="0.75">
      <c r="A171" s="12">
        <v>79044795</v>
      </c>
      <c r="B171" s="13" t="s">
        <v>525</v>
      </c>
      <c r="C171" s="13" t="s">
        <v>526</v>
      </c>
      <c r="D171" s="13" t="s">
        <v>527</v>
      </c>
      <c r="E171" s="13" t="s">
        <v>14</v>
      </c>
      <c r="F171" s="14"/>
      <c r="G171" s="14">
        <v>45930.553472222222</v>
      </c>
      <c r="H171" s="13">
        <v>770510</v>
      </c>
      <c r="I171" s="13" t="s">
        <v>15</v>
      </c>
      <c r="J171" s="13" t="s">
        <v>20</v>
      </c>
      <c r="K171" s="15">
        <v>0</v>
      </c>
      <c r="L171" t="s">
        <v>759</v>
      </c>
      <c r="M171" s="9" t="str" cm="1">
        <f t="array" ref="M171">_xlfn.LET(
_xlpm.Major,I171,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71" t="str">
        <f>IF(COUNTIFS($A$2:A171,A171,$M$2:M171,M171)&gt;1,"Duplicate","Keep")</f>
        <v>Keep</v>
      </c>
      <c r="O171" t="str" cm="1">
        <f t="array" ref="O171">_xlfn.SWITCH(M171,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71">
        <f t="shared" si="4"/>
        <v>1</v>
      </c>
      <c r="Q171" t="str">
        <f t="shared" si="5"/>
        <v>Unique</v>
      </c>
    </row>
    <row r="172" spans="1:17" x14ac:dyDescent="0.75">
      <c r="A172" s="8">
        <v>79044931</v>
      </c>
      <c r="B172" s="9" t="s">
        <v>385</v>
      </c>
      <c r="C172" s="9" t="s">
        <v>222</v>
      </c>
      <c r="D172" s="9" t="s">
        <v>528</v>
      </c>
      <c r="E172" s="9" t="s">
        <v>14</v>
      </c>
      <c r="F172" s="10"/>
      <c r="G172" s="10">
        <v>45930.554166666669</v>
      </c>
      <c r="H172" s="9">
        <v>773558</v>
      </c>
      <c r="I172" s="9" t="s">
        <v>24</v>
      </c>
      <c r="J172" s="9" t="s">
        <v>20</v>
      </c>
      <c r="K172" s="11">
        <v>0</v>
      </c>
      <c r="L172" t="s">
        <v>759</v>
      </c>
      <c r="M172" s="9" t="str" cm="1">
        <f t="array" ref="M172">_xlfn.LET(
_xlpm.Major,I172,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72" t="str">
        <f>IF(COUNTIFS($A$2:A172,A172,$M$2:M172,M172)&gt;1,"Duplicate","Keep")</f>
        <v>Keep</v>
      </c>
      <c r="O172" t="str" cm="1">
        <f t="array" ref="O172">_xlfn.SWITCH(M172,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72">
        <f t="shared" si="4"/>
        <v>1</v>
      </c>
      <c r="Q172" t="str">
        <f t="shared" si="5"/>
        <v>Unique</v>
      </c>
    </row>
    <row r="173" spans="1:17" x14ac:dyDescent="0.75">
      <c r="A173" s="12">
        <v>79045073</v>
      </c>
      <c r="B173" s="13" t="s">
        <v>167</v>
      </c>
      <c r="C173" s="13" t="s">
        <v>529</v>
      </c>
      <c r="D173" s="13" t="s">
        <v>530</v>
      </c>
      <c r="E173" s="13" t="s">
        <v>14</v>
      </c>
      <c r="F173" s="14"/>
      <c r="G173" s="14">
        <v>45930.554861111108</v>
      </c>
      <c r="H173" s="13">
        <v>783054</v>
      </c>
      <c r="I173" s="13" t="s">
        <v>24</v>
      </c>
      <c r="J173" s="13" t="s">
        <v>32</v>
      </c>
      <c r="K173" s="15">
        <v>0</v>
      </c>
      <c r="L173" t="s">
        <v>759</v>
      </c>
      <c r="M173" s="9" t="str" cm="1">
        <f t="array" ref="M173">_xlfn.LET(
_xlpm.Major,I173,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73" t="str">
        <f>IF(COUNTIFS($A$2:A173,A173,$M$2:M173,M173)&gt;1,"Duplicate","Keep")</f>
        <v>Keep</v>
      </c>
      <c r="O173" t="str" cm="1">
        <f t="array" ref="O173">_xlfn.SWITCH(M173,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73">
        <f t="shared" si="4"/>
        <v>1</v>
      </c>
      <c r="Q173" t="str">
        <f t="shared" si="5"/>
        <v>Unique</v>
      </c>
    </row>
    <row r="174" spans="1:17" x14ac:dyDescent="0.75">
      <c r="A174" s="8">
        <v>79045402</v>
      </c>
      <c r="B174" s="9" t="s">
        <v>531</v>
      </c>
      <c r="C174" s="9" t="s">
        <v>532</v>
      </c>
      <c r="D174" s="9" t="s">
        <v>533</v>
      </c>
      <c r="E174" s="9" t="s">
        <v>14</v>
      </c>
      <c r="F174" s="10"/>
      <c r="G174" s="10">
        <v>45930.556944444441</v>
      </c>
      <c r="H174" s="9">
        <v>761449</v>
      </c>
      <c r="I174" s="9" t="s">
        <v>534</v>
      </c>
      <c r="J174" s="9" t="s">
        <v>32</v>
      </c>
      <c r="K174" s="11">
        <v>0</v>
      </c>
      <c r="L174" t="s">
        <v>759</v>
      </c>
      <c r="M174" s="9" t="str" cm="1">
        <f t="array" ref="M174">_xlfn.LET(
_xlpm.Major,I174,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174" t="str">
        <f>IF(COUNTIFS($A$2:A174,A174,$M$2:M174,M174)&gt;1,"Duplicate","Keep")</f>
        <v>Keep</v>
      </c>
      <c r="O174" t="str" cm="1">
        <f t="array" ref="O174">_xlfn.SWITCH(M174,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74">
        <f t="shared" si="4"/>
        <v>2</v>
      </c>
      <c r="Q174" t="str">
        <f t="shared" si="5"/>
        <v>Repeat</v>
      </c>
    </row>
    <row r="175" spans="1:17" x14ac:dyDescent="0.75">
      <c r="A175" s="12">
        <v>79045949</v>
      </c>
      <c r="B175" s="13" t="s">
        <v>535</v>
      </c>
      <c r="C175" s="13" t="s">
        <v>536</v>
      </c>
      <c r="D175" s="13" t="s">
        <v>537</v>
      </c>
      <c r="E175" s="13" t="s">
        <v>14</v>
      </c>
      <c r="F175" s="14"/>
      <c r="G175" s="14">
        <v>45930.560416666667</v>
      </c>
      <c r="H175" s="13">
        <v>776807</v>
      </c>
      <c r="I175" s="13" t="s">
        <v>15</v>
      </c>
      <c r="J175" s="13" t="s">
        <v>50</v>
      </c>
      <c r="K175" s="15">
        <v>0</v>
      </c>
      <c r="L175" t="s">
        <v>759</v>
      </c>
      <c r="M175" s="9" t="str" cm="1">
        <f t="array" ref="M175">_xlfn.LET(
_xlpm.Major,I175,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75" t="str">
        <f>IF(COUNTIFS($A$2:A175,A175,$M$2:M175,M175)&gt;1,"Duplicate","Keep")</f>
        <v>Keep</v>
      </c>
      <c r="O175" t="str" cm="1">
        <f t="array" ref="O175">_xlfn.SWITCH(M175,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75">
        <f t="shared" si="4"/>
        <v>1</v>
      </c>
      <c r="Q175" t="str">
        <f t="shared" si="5"/>
        <v>Unique</v>
      </c>
    </row>
    <row r="176" spans="1:17" x14ac:dyDescent="0.75">
      <c r="A176" s="8">
        <v>79046621</v>
      </c>
      <c r="B176" s="9" t="s">
        <v>392</v>
      </c>
      <c r="C176" s="9" t="s">
        <v>538</v>
      </c>
      <c r="D176" s="9" t="s">
        <v>539</v>
      </c>
      <c r="E176" s="9" t="s">
        <v>14</v>
      </c>
      <c r="F176" s="10"/>
      <c r="G176" s="10">
        <v>45930.564583333333</v>
      </c>
      <c r="H176" s="9">
        <v>810864</v>
      </c>
      <c r="I176" s="9" t="s">
        <v>540</v>
      </c>
      <c r="J176" s="9" t="s">
        <v>32</v>
      </c>
      <c r="K176" s="11">
        <v>0</v>
      </c>
      <c r="L176" t="s">
        <v>759</v>
      </c>
      <c r="M176" s="9" t="str" cm="1">
        <f t="array" ref="M176">_xlfn.LET(
_xlpm.Major,I176,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176" t="str">
        <f>IF(COUNTIFS($A$2:A176,A176,$M$2:M176,M176)&gt;1,"Duplicate","Keep")</f>
        <v>Keep</v>
      </c>
      <c r="O176" t="str" cm="1">
        <f t="array" ref="O176">_xlfn.SWITCH(M176,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76">
        <f t="shared" si="4"/>
        <v>1</v>
      </c>
      <c r="Q176" t="str">
        <f t="shared" si="5"/>
        <v>Unique</v>
      </c>
    </row>
    <row r="177" spans="1:17" x14ac:dyDescent="0.75">
      <c r="A177" s="12">
        <v>79046713</v>
      </c>
      <c r="B177" s="13" t="s">
        <v>541</v>
      </c>
      <c r="C177" s="13" t="s">
        <v>542</v>
      </c>
      <c r="D177" s="13" t="s">
        <v>543</v>
      </c>
      <c r="E177" s="13" t="s">
        <v>14</v>
      </c>
      <c r="F177" s="14"/>
      <c r="G177" s="14">
        <v>45930.56527777778</v>
      </c>
      <c r="H177" s="13">
        <v>755911</v>
      </c>
      <c r="I177" s="13" t="s">
        <v>163</v>
      </c>
      <c r="J177" s="13" t="s">
        <v>32</v>
      </c>
      <c r="K177" s="15">
        <v>0</v>
      </c>
      <c r="L177" t="s">
        <v>759</v>
      </c>
      <c r="M177" s="9" t="str" cm="1">
        <f t="array" ref="M177">_xlfn.LET(
_xlpm.Major,I177,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77" t="str">
        <f>IF(COUNTIFS($A$2:A177,A177,$M$2:M177,M177)&gt;1,"Duplicate","Keep")</f>
        <v>Keep</v>
      </c>
      <c r="O177" t="str" cm="1">
        <f t="array" ref="O177">_xlfn.SWITCH(M177,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77">
        <f t="shared" si="4"/>
        <v>1</v>
      </c>
      <c r="Q177" t="str">
        <f t="shared" si="5"/>
        <v>Unique</v>
      </c>
    </row>
    <row r="178" spans="1:17" x14ac:dyDescent="0.75">
      <c r="A178" s="8">
        <v>79047230</v>
      </c>
      <c r="B178" s="9" t="s">
        <v>452</v>
      </c>
      <c r="C178" s="9" t="s">
        <v>544</v>
      </c>
      <c r="D178" s="9" t="s">
        <v>545</v>
      </c>
      <c r="E178" s="9" t="s">
        <v>14</v>
      </c>
      <c r="F178" s="10"/>
      <c r="G178" s="10">
        <v>45930.568055555559</v>
      </c>
      <c r="H178" s="9">
        <v>701503</v>
      </c>
      <c r="I178" s="9" t="s">
        <v>15</v>
      </c>
      <c r="J178" s="9" t="s">
        <v>32</v>
      </c>
      <c r="K178" s="11">
        <v>0</v>
      </c>
      <c r="L178" t="s">
        <v>759</v>
      </c>
      <c r="M178" s="9" t="str" cm="1">
        <f t="array" ref="M178">_xlfn.LET(
_xlpm.Major,I178,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78" t="str">
        <f>IF(COUNTIFS($A$2:A178,A178,$M$2:M178,M178)&gt;1,"Duplicate","Keep")</f>
        <v>Keep</v>
      </c>
      <c r="O178" t="str" cm="1">
        <f t="array" ref="O178">_xlfn.SWITCH(M178,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78">
        <f t="shared" si="4"/>
        <v>1</v>
      </c>
      <c r="Q178" t="str">
        <f t="shared" si="5"/>
        <v>Unique</v>
      </c>
    </row>
    <row r="179" spans="1:17" x14ac:dyDescent="0.75">
      <c r="A179" s="12">
        <v>79047404</v>
      </c>
      <c r="B179" s="13" t="s">
        <v>546</v>
      </c>
      <c r="C179" s="13" t="s">
        <v>547</v>
      </c>
      <c r="D179" s="13" t="s">
        <v>548</v>
      </c>
      <c r="E179" s="13" t="s">
        <v>14</v>
      </c>
      <c r="F179" s="14"/>
      <c r="G179" s="14">
        <v>45930.568749999999</v>
      </c>
      <c r="H179" s="13">
        <v>773368</v>
      </c>
      <c r="I179" s="13" t="s">
        <v>549</v>
      </c>
      <c r="J179" s="13" t="s">
        <v>20</v>
      </c>
      <c r="K179" s="15">
        <v>0</v>
      </c>
      <c r="L179" t="s">
        <v>759</v>
      </c>
      <c r="M179" s="9" t="str" cm="1">
        <f t="array" ref="M179">_xlfn.LET(
_xlpm.Major,I179,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79" t="str">
        <f>IF(COUNTIFS($A$2:A179,A179,$M$2:M179,M179)&gt;1,"Duplicate","Keep")</f>
        <v>Keep</v>
      </c>
      <c r="O179" t="str" cm="1">
        <f t="array" ref="O179">_xlfn.SWITCH(M179,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79">
        <f t="shared" si="4"/>
        <v>1</v>
      </c>
      <c r="Q179" t="str">
        <f t="shared" si="5"/>
        <v>Unique</v>
      </c>
    </row>
    <row r="180" spans="1:17" x14ac:dyDescent="0.75">
      <c r="A180" s="8">
        <v>79047669</v>
      </c>
      <c r="B180" s="9" t="s">
        <v>550</v>
      </c>
      <c r="C180" s="9" t="s">
        <v>551</v>
      </c>
      <c r="D180" s="9" t="s">
        <v>552</v>
      </c>
      <c r="E180" s="9" t="s">
        <v>14</v>
      </c>
      <c r="F180" s="10"/>
      <c r="G180" s="10">
        <v>45930.571527777778</v>
      </c>
      <c r="H180" s="9">
        <v>780895</v>
      </c>
      <c r="I180" s="9" t="s">
        <v>553</v>
      </c>
      <c r="J180" s="9" t="s">
        <v>40</v>
      </c>
      <c r="K180" s="11">
        <v>0</v>
      </c>
      <c r="L180" t="s">
        <v>759</v>
      </c>
      <c r="M180" s="9" t="str" cm="1">
        <f t="array" ref="M180">_xlfn.LET(
_xlpm.Major,I180,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80" t="str">
        <f>IF(COUNTIFS($A$2:A180,A180,$M$2:M180,M180)&gt;1,"Duplicate","Keep")</f>
        <v>Keep</v>
      </c>
      <c r="O180" t="str" cm="1">
        <f t="array" ref="O180">_xlfn.SWITCH(M180,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80">
        <f t="shared" si="4"/>
        <v>2</v>
      </c>
      <c r="Q180" t="str">
        <f t="shared" si="5"/>
        <v>Repeat</v>
      </c>
    </row>
    <row r="181" spans="1:17" ht="15.5" thickBot="1" x14ac:dyDescent="0.9">
      <c r="A181" s="2">
        <v>79047750</v>
      </c>
      <c r="B181" s="3" t="s">
        <v>554</v>
      </c>
      <c r="C181" s="3" t="s">
        <v>555</v>
      </c>
      <c r="D181" s="3" t="s">
        <v>556</v>
      </c>
      <c r="E181" s="3" t="s">
        <v>14</v>
      </c>
      <c r="F181" s="16"/>
      <c r="G181" s="16">
        <v>45930.572222222225</v>
      </c>
      <c r="H181" s="3">
        <v>776551</v>
      </c>
      <c r="I181" s="3" t="s">
        <v>557</v>
      </c>
      <c r="J181" s="3" t="s">
        <v>20</v>
      </c>
      <c r="K181" s="4">
        <v>0</v>
      </c>
      <c r="L181" t="s">
        <v>759</v>
      </c>
      <c r="M181" s="9" t="str" cm="1">
        <f t="array" ref="M181">_xlfn.LET(
_xlpm.Major,I181,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Christian Ministries</v>
      </c>
      <c r="N181" t="str">
        <f>IF(COUNTIFS($A$2:A181,A181,$M$2:M181,M181)&gt;1,"Duplicate","Keep")</f>
        <v>Keep</v>
      </c>
      <c r="O181" t="str" cm="1">
        <f t="array" ref="O181">_xlfn.SWITCH(M181,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81">
        <f t="shared" si="4"/>
        <v>1</v>
      </c>
      <c r="Q181" t="str">
        <f t="shared" si="5"/>
        <v>Unique</v>
      </c>
    </row>
    <row r="182" spans="1:17" ht="15.5" thickTop="1" x14ac:dyDescent="0.75">
      <c r="A182" s="19">
        <v>77520905</v>
      </c>
      <c r="B182" s="20" t="s">
        <v>760</v>
      </c>
      <c r="C182" s="20" t="s">
        <v>761</v>
      </c>
      <c r="D182" s="20" t="s">
        <v>762</v>
      </c>
      <c r="E182" s="20" t="s">
        <v>14</v>
      </c>
      <c r="F182" s="21">
        <v>45903.611805555556</v>
      </c>
      <c r="G182" s="21">
        <v>45938.624305555553</v>
      </c>
      <c r="H182" s="20">
        <v>773570</v>
      </c>
      <c r="I182" s="20" t="s">
        <v>763</v>
      </c>
      <c r="J182" s="20" t="s">
        <v>20</v>
      </c>
      <c r="K182" s="20">
        <v>0</v>
      </c>
      <c r="L182" s="20" t="s">
        <v>1732</v>
      </c>
      <c r="M182" s="9" t="str" cm="1">
        <f t="array" ref="M182">_xlfn.LET(
_xlpm.Major,I182,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82" t="str">
        <f>IF(COUNTIFS($A$2:A182,A182,$M$2:M182,M182)&gt;1,"Duplicate","Keep")</f>
        <v>Keep</v>
      </c>
      <c r="O182" t="str" cm="1">
        <f t="array" ref="O182">_xlfn.SWITCH(M182,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82">
        <f t="shared" si="4"/>
        <v>1</v>
      </c>
      <c r="Q182" t="str">
        <f t="shared" si="5"/>
        <v>Unique</v>
      </c>
    </row>
    <row r="183" spans="1:17" x14ac:dyDescent="0.75">
      <c r="A183" s="22">
        <v>77521893</v>
      </c>
      <c r="B183" s="18" t="s">
        <v>116</v>
      </c>
      <c r="C183" s="18" t="s">
        <v>564</v>
      </c>
      <c r="D183" s="18" t="s">
        <v>565</v>
      </c>
      <c r="E183" s="18" t="s">
        <v>14</v>
      </c>
      <c r="F183" s="23">
        <v>45903.618750000001</v>
      </c>
      <c r="G183" s="23">
        <v>45938.666666666664</v>
      </c>
      <c r="H183" s="18">
        <v>780992</v>
      </c>
      <c r="I183" s="18" t="s">
        <v>566</v>
      </c>
      <c r="J183" s="18" t="s">
        <v>32</v>
      </c>
      <c r="K183" s="18">
        <v>0</v>
      </c>
      <c r="L183" s="18" t="s">
        <v>1732</v>
      </c>
      <c r="M183" s="9" t="str" cm="1">
        <f t="array" ref="M183">_xlfn.LET(
_xlpm.Major,I183,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83" t="str">
        <f>IF(COUNTIFS($A$2:A183,A183,$M$2:M183,M183)&gt;1,"Duplicate","Keep")</f>
        <v>Keep</v>
      </c>
      <c r="O183" t="str" cm="1">
        <f t="array" ref="O183">_xlfn.SWITCH(M183,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83">
        <f t="shared" si="4"/>
        <v>2</v>
      </c>
      <c r="Q183" t="str">
        <f t="shared" si="5"/>
        <v>Repeat</v>
      </c>
    </row>
    <row r="184" spans="1:17" x14ac:dyDescent="0.75">
      <c r="A184" s="24">
        <v>77522216</v>
      </c>
      <c r="B184" s="25" t="s">
        <v>642</v>
      </c>
      <c r="C184" s="25" t="s">
        <v>764</v>
      </c>
      <c r="D184" s="25" t="s">
        <v>765</v>
      </c>
      <c r="E184" s="25" t="s">
        <v>14</v>
      </c>
      <c r="F184" s="26">
        <v>45903.620833333334</v>
      </c>
      <c r="G184" s="26">
        <v>45938.623611111114</v>
      </c>
      <c r="H184" s="25">
        <v>770098</v>
      </c>
      <c r="I184" s="25" t="s">
        <v>163</v>
      </c>
      <c r="J184" s="25" t="s">
        <v>50</v>
      </c>
      <c r="K184" s="25">
        <v>0</v>
      </c>
      <c r="L184" s="25" t="s">
        <v>1732</v>
      </c>
      <c r="M184" s="9" t="str" cm="1">
        <f t="array" ref="M184">_xlfn.LET(
_xlpm.Major,I184,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84" t="str">
        <f>IF(COUNTIFS($A$2:A184,A184,$M$2:M184,M184)&gt;1,"Duplicate","Keep")</f>
        <v>Keep</v>
      </c>
      <c r="O184" t="str" cm="1">
        <f t="array" ref="O184">_xlfn.SWITCH(M184,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84">
        <f t="shared" si="4"/>
        <v>1</v>
      </c>
      <c r="Q184" t="str">
        <f t="shared" si="5"/>
        <v>Unique</v>
      </c>
    </row>
    <row r="185" spans="1:17" x14ac:dyDescent="0.75">
      <c r="A185" s="22">
        <v>77523991</v>
      </c>
      <c r="B185" s="18" t="s">
        <v>766</v>
      </c>
      <c r="C185" s="18" t="s">
        <v>767</v>
      </c>
      <c r="D185" s="18" t="s">
        <v>768</v>
      </c>
      <c r="E185" s="18" t="s">
        <v>14</v>
      </c>
      <c r="F185" s="23">
        <v>45903.633333333331</v>
      </c>
      <c r="G185" s="23">
        <v>45938.627083333333</v>
      </c>
      <c r="H185" s="18">
        <v>763061</v>
      </c>
      <c r="I185" s="18" t="s">
        <v>206</v>
      </c>
      <c r="J185" s="18" t="s">
        <v>20</v>
      </c>
      <c r="K185" s="18">
        <v>0</v>
      </c>
      <c r="L185" s="18" t="s">
        <v>1732</v>
      </c>
      <c r="M185" s="9" t="str" cm="1">
        <f t="array" ref="M185">_xlfn.LET(
_xlpm.Major,I185,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85" t="str">
        <f>IF(COUNTIFS($A$2:A185,A185,$M$2:M185,M185)&gt;1,"Duplicate","Keep")</f>
        <v>Keep</v>
      </c>
      <c r="O185" t="str" cm="1">
        <f t="array" ref="O185">_xlfn.SWITCH(M185,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85">
        <f t="shared" si="4"/>
        <v>1</v>
      </c>
      <c r="Q185" t="str">
        <f t="shared" si="5"/>
        <v>Unique</v>
      </c>
    </row>
    <row r="186" spans="1:17" x14ac:dyDescent="0.75">
      <c r="A186" s="24">
        <v>77523995</v>
      </c>
      <c r="B186" s="25" t="s">
        <v>769</v>
      </c>
      <c r="C186" s="25" t="s">
        <v>770</v>
      </c>
      <c r="D186" s="25" t="s">
        <v>771</v>
      </c>
      <c r="E186" s="25" t="s">
        <v>14</v>
      </c>
      <c r="F186" s="26">
        <v>45903.633333333331</v>
      </c>
      <c r="G186" s="26">
        <v>45938.628472222219</v>
      </c>
      <c r="H186" s="25">
        <v>771698</v>
      </c>
      <c r="I186" s="25" t="s">
        <v>163</v>
      </c>
      <c r="J186" s="25" t="s">
        <v>20</v>
      </c>
      <c r="K186" s="25">
        <v>0</v>
      </c>
      <c r="L186" s="25" t="s">
        <v>1732</v>
      </c>
      <c r="M186" s="9" t="str" cm="1">
        <f t="array" ref="M186">_xlfn.LET(
_xlpm.Major,I186,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86" t="str">
        <f>IF(COUNTIFS($A$2:A186,A186,$M$2:M186,M186)&gt;1,"Duplicate","Keep")</f>
        <v>Keep</v>
      </c>
      <c r="O186" t="str" cm="1">
        <f t="array" ref="O186">_xlfn.SWITCH(M186,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86">
        <f t="shared" si="4"/>
        <v>2</v>
      </c>
      <c r="Q186" t="str">
        <f t="shared" si="5"/>
        <v>Repeat</v>
      </c>
    </row>
    <row r="187" spans="1:17" x14ac:dyDescent="0.75">
      <c r="A187" s="22">
        <v>77523996</v>
      </c>
      <c r="B187" s="18" t="s">
        <v>170</v>
      </c>
      <c r="C187" s="18" t="s">
        <v>772</v>
      </c>
      <c r="D187" s="18" t="s">
        <v>773</v>
      </c>
      <c r="E187" s="18" t="s">
        <v>14</v>
      </c>
      <c r="F187" s="23">
        <v>45903.633333333331</v>
      </c>
      <c r="G187" s="23">
        <v>45938.625</v>
      </c>
      <c r="H187" s="18">
        <v>772711</v>
      </c>
      <c r="I187" s="18" t="s">
        <v>774</v>
      </c>
      <c r="J187" s="18" t="s">
        <v>20</v>
      </c>
      <c r="K187" s="18">
        <v>0</v>
      </c>
      <c r="L187" s="18" t="s">
        <v>1732</v>
      </c>
      <c r="M187" s="9" t="str" cm="1">
        <f t="array" ref="M187">_xlfn.LET(
_xlpm.Major,I187,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87" t="str">
        <f>IF(COUNTIFS($A$2:A187,A187,$M$2:M187,M187)&gt;1,"Duplicate","Keep")</f>
        <v>Keep</v>
      </c>
      <c r="O187" t="str" cm="1">
        <f t="array" ref="O187">_xlfn.SWITCH(M187,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87">
        <f t="shared" si="4"/>
        <v>1</v>
      </c>
      <c r="Q187" t="str">
        <f t="shared" si="5"/>
        <v>Unique</v>
      </c>
    </row>
    <row r="188" spans="1:17" x14ac:dyDescent="0.75">
      <c r="A188" s="24">
        <v>77523997</v>
      </c>
      <c r="B188" s="25" t="s">
        <v>775</v>
      </c>
      <c r="C188" s="25" t="s">
        <v>776</v>
      </c>
      <c r="D188" s="25" t="s">
        <v>777</v>
      </c>
      <c r="E188" s="25" t="s">
        <v>14</v>
      </c>
      <c r="F188" s="26">
        <v>45903.633333333331</v>
      </c>
      <c r="G188" s="26">
        <v>45938.628472222219</v>
      </c>
      <c r="H188" s="25">
        <v>774117</v>
      </c>
      <c r="I188" s="25" t="s">
        <v>163</v>
      </c>
      <c r="J188" s="25" t="s">
        <v>20</v>
      </c>
      <c r="K188" s="25">
        <v>0</v>
      </c>
      <c r="L188" s="25" t="s">
        <v>1732</v>
      </c>
      <c r="M188" s="9" t="str" cm="1">
        <f t="array" ref="M188">_xlfn.LET(
_xlpm.Major,I188,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88" t="str">
        <f>IF(COUNTIFS($A$2:A188,A188,$M$2:M188,M188)&gt;1,"Duplicate","Keep")</f>
        <v>Keep</v>
      </c>
      <c r="O188" t="str" cm="1">
        <f t="array" ref="O188">_xlfn.SWITCH(M188,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88">
        <f t="shared" si="4"/>
        <v>2</v>
      </c>
      <c r="Q188" t="str">
        <f t="shared" si="5"/>
        <v>Repeat</v>
      </c>
    </row>
    <row r="189" spans="1:17" x14ac:dyDescent="0.75">
      <c r="A189" s="22">
        <v>77524001</v>
      </c>
      <c r="B189" s="18" t="s">
        <v>107</v>
      </c>
      <c r="C189" s="18" t="s">
        <v>204</v>
      </c>
      <c r="D189" s="18" t="s">
        <v>205</v>
      </c>
      <c r="E189" s="18" t="s">
        <v>14</v>
      </c>
      <c r="F189" s="23">
        <v>45903.633333333331</v>
      </c>
      <c r="G189" s="23">
        <v>45938.628472222219</v>
      </c>
      <c r="H189" s="18">
        <v>775859</v>
      </c>
      <c r="I189" s="18" t="s">
        <v>206</v>
      </c>
      <c r="J189" s="18" t="s">
        <v>32</v>
      </c>
      <c r="K189" s="18">
        <v>0</v>
      </c>
      <c r="L189" s="18" t="s">
        <v>1732</v>
      </c>
      <c r="M189" s="9" t="str" cm="1">
        <f t="array" ref="M189">_xlfn.LET(
_xlpm.Major,I189,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89" t="str">
        <f>IF(COUNTIFS($A$2:A189,A189,$M$2:M189,M189)&gt;1,"Duplicate","Keep")</f>
        <v>Keep</v>
      </c>
      <c r="O189" t="str" cm="1">
        <f t="array" ref="O189">_xlfn.SWITCH(M189,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89">
        <f t="shared" si="4"/>
        <v>3</v>
      </c>
      <c r="Q189" t="str">
        <f t="shared" si="5"/>
        <v>Repeat</v>
      </c>
    </row>
    <row r="190" spans="1:17" x14ac:dyDescent="0.75">
      <c r="A190" s="24">
        <v>77524004</v>
      </c>
      <c r="B190" s="25" t="s">
        <v>484</v>
      </c>
      <c r="C190" s="25" t="s">
        <v>778</v>
      </c>
      <c r="D190" s="25" t="s">
        <v>779</v>
      </c>
      <c r="E190" s="25" t="s">
        <v>14</v>
      </c>
      <c r="F190" s="26">
        <v>45903.633333333331</v>
      </c>
      <c r="G190" s="26">
        <v>45938.624305555553</v>
      </c>
      <c r="H190" s="25">
        <v>771319</v>
      </c>
      <c r="I190" s="25" t="s">
        <v>206</v>
      </c>
      <c r="J190" s="25" t="s">
        <v>20</v>
      </c>
      <c r="K190" s="25">
        <v>0</v>
      </c>
      <c r="L190" s="25" t="s">
        <v>1732</v>
      </c>
      <c r="M190" s="9" t="str" cm="1">
        <f t="array" ref="M190">_xlfn.LET(
_xlpm.Major,I190,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90" t="str">
        <f>IF(COUNTIFS($A$2:A190,A190,$M$2:M190,M190)&gt;1,"Duplicate","Keep")</f>
        <v>Keep</v>
      </c>
      <c r="O190" t="str" cm="1">
        <f t="array" ref="O190">_xlfn.SWITCH(M190,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90">
        <f t="shared" si="4"/>
        <v>1</v>
      </c>
      <c r="Q190" t="str">
        <f t="shared" si="5"/>
        <v>Unique</v>
      </c>
    </row>
    <row r="191" spans="1:17" x14ac:dyDescent="0.75">
      <c r="A191" s="22">
        <v>77524005</v>
      </c>
      <c r="B191" s="18" t="s">
        <v>720</v>
      </c>
      <c r="C191" s="18" t="s">
        <v>780</v>
      </c>
      <c r="D191" s="18" t="s">
        <v>781</v>
      </c>
      <c r="E191" s="18" t="s">
        <v>14</v>
      </c>
      <c r="F191" s="23">
        <v>45903.633333333331</v>
      </c>
      <c r="G191" s="23">
        <v>45938.625694444447</v>
      </c>
      <c r="H191" s="18">
        <v>782075</v>
      </c>
      <c r="I191" s="18" t="s">
        <v>566</v>
      </c>
      <c r="J191" s="18" t="s">
        <v>32</v>
      </c>
      <c r="K191" s="18">
        <v>0</v>
      </c>
      <c r="L191" s="18" t="s">
        <v>1732</v>
      </c>
      <c r="M191" s="9" t="str" cm="1">
        <f t="array" ref="M191">_xlfn.LET(
_xlpm.Major,I191,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91" t="str">
        <f>IF(COUNTIFS($A$2:A191,A191,$M$2:M191,M191)&gt;1,"Duplicate","Keep")</f>
        <v>Keep</v>
      </c>
      <c r="O191" t="str" cm="1">
        <f t="array" ref="O191">_xlfn.SWITCH(M191,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91">
        <f t="shared" si="4"/>
        <v>1</v>
      </c>
      <c r="Q191" t="str">
        <f t="shared" si="5"/>
        <v>Unique</v>
      </c>
    </row>
    <row r="192" spans="1:17" x14ac:dyDescent="0.75">
      <c r="A192" s="24">
        <v>77524006</v>
      </c>
      <c r="B192" s="25" t="s">
        <v>782</v>
      </c>
      <c r="C192" s="25" t="s">
        <v>783</v>
      </c>
      <c r="D192" s="25" t="s">
        <v>784</v>
      </c>
      <c r="E192" s="25" t="s">
        <v>14</v>
      </c>
      <c r="F192" s="26">
        <v>45903.633333333331</v>
      </c>
      <c r="G192" s="26">
        <v>45938.628472222219</v>
      </c>
      <c r="H192" s="25">
        <v>772235</v>
      </c>
      <c r="I192" s="25" t="s">
        <v>206</v>
      </c>
      <c r="J192" s="25" t="s">
        <v>20</v>
      </c>
      <c r="K192" s="25">
        <v>0</v>
      </c>
      <c r="L192" s="25" t="s">
        <v>1732</v>
      </c>
      <c r="M192" s="9" t="str" cm="1">
        <f t="array" ref="M192">_xlfn.LET(
_xlpm.Major,I192,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92" t="str">
        <f>IF(COUNTIFS($A$2:A192,A192,$M$2:M192,M192)&gt;1,"Duplicate","Keep")</f>
        <v>Keep</v>
      </c>
      <c r="O192" t="str" cm="1">
        <f t="array" ref="O192">_xlfn.SWITCH(M192,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92">
        <f t="shared" si="4"/>
        <v>1</v>
      </c>
      <c r="Q192" t="str">
        <f t="shared" si="5"/>
        <v>Unique</v>
      </c>
    </row>
    <row r="193" spans="1:17" x14ac:dyDescent="0.75">
      <c r="A193" s="22">
        <v>77524010</v>
      </c>
      <c r="B193" s="18" t="s">
        <v>785</v>
      </c>
      <c r="C193" s="18" t="s">
        <v>786</v>
      </c>
      <c r="D193" s="18" t="s">
        <v>787</v>
      </c>
      <c r="E193" s="18" t="s">
        <v>14</v>
      </c>
      <c r="F193" s="23">
        <v>45903.633333333331</v>
      </c>
      <c r="G193" s="23">
        <v>45938.661805555559</v>
      </c>
      <c r="H193" s="18">
        <v>786231</v>
      </c>
      <c r="I193" s="18" t="s">
        <v>774</v>
      </c>
      <c r="J193" s="18" t="s">
        <v>32</v>
      </c>
      <c r="K193" s="18">
        <v>0</v>
      </c>
      <c r="L193" s="18" t="s">
        <v>1732</v>
      </c>
      <c r="M193" s="9" t="str" cm="1">
        <f t="array" ref="M193">_xlfn.LET(
_xlpm.Major,I193,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93" t="str">
        <f>IF(COUNTIFS($A$2:A193,A193,$M$2:M193,M193)&gt;1,"Duplicate","Keep")</f>
        <v>Keep</v>
      </c>
      <c r="O193" t="str" cm="1">
        <f t="array" ref="O193">_xlfn.SWITCH(M193,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93">
        <f t="shared" si="4"/>
        <v>1</v>
      </c>
      <c r="Q193" t="str">
        <f t="shared" si="5"/>
        <v>Unique</v>
      </c>
    </row>
    <row r="194" spans="1:17" x14ac:dyDescent="0.75">
      <c r="A194" s="24">
        <v>77524019</v>
      </c>
      <c r="B194" s="25" t="s">
        <v>788</v>
      </c>
      <c r="C194" s="25" t="s">
        <v>789</v>
      </c>
      <c r="D194" s="25" t="s">
        <v>790</v>
      </c>
      <c r="E194" s="25" t="s">
        <v>14</v>
      </c>
      <c r="F194" s="26">
        <v>45903.633333333331</v>
      </c>
      <c r="G194" s="26">
        <v>45938.55972222222</v>
      </c>
      <c r="H194" s="25">
        <v>777793</v>
      </c>
      <c r="I194" s="25" t="s">
        <v>206</v>
      </c>
      <c r="J194" s="25" t="s">
        <v>20</v>
      </c>
      <c r="K194" s="25">
        <v>0</v>
      </c>
      <c r="L194" s="25" t="s">
        <v>1732</v>
      </c>
      <c r="M194" s="9" t="str" cm="1">
        <f t="array" ref="M194">_xlfn.LET(
_xlpm.Major,I194,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94" t="str">
        <f>IF(COUNTIFS($A$2:A194,A194,$M$2:M194,M194)&gt;1,"Duplicate","Keep")</f>
        <v>Keep</v>
      </c>
      <c r="O194" t="str" cm="1">
        <f t="array" ref="O194">_xlfn.SWITCH(M194,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94">
        <f t="shared" si="4"/>
        <v>1</v>
      </c>
      <c r="Q194" t="str">
        <f t="shared" si="5"/>
        <v>Unique</v>
      </c>
    </row>
    <row r="195" spans="1:17" x14ac:dyDescent="0.75">
      <c r="A195" s="22">
        <v>77524025</v>
      </c>
      <c r="B195" s="18" t="s">
        <v>791</v>
      </c>
      <c r="C195" s="18" t="s">
        <v>792</v>
      </c>
      <c r="D195" s="18" t="s">
        <v>793</v>
      </c>
      <c r="E195" s="18" t="s">
        <v>14</v>
      </c>
      <c r="F195" s="23">
        <v>45903.633333333331</v>
      </c>
      <c r="G195" s="23">
        <v>45938.612500000003</v>
      </c>
      <c r="H195" s="18">
        <v>766926</v>
      </c>
      <c r="I195" s="18" t="s">
        <v>763</v>
      </c>
      <c r="J195" s="18" t="s">
        <v>20</v>
      </c>
      <c r="K195" s="18">
        <v>0</v>
      </c>
      <c r="L195" s="18" t="s">
        <v>1732</v>
      </c>
      <c r="M195" s="9" t="str" cm="1">
        <f t="array" ref="M195">_xlfn.LET(
_xlpm.Major,I195,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95" t="str">
        <f>IF(COUNTIFS($A$2:A195,A195,$M$2:M195,M195)&gt;1,"Duplicate","Keep")</f>
        <v>Keep</v>
      </c>
      <c r="O195" t="str" cm="1">
        <f t="array" ref="O195">_xlfn.SWITCH(M195,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95">
        <f t="shared" ref="P195:P258" si="6">COUNTIF(H:H,H195)</f>
        <v>1</v>
      </c>
      <c r="Q195" t="str">
        <f t="shared" ref="Q195:Q258" si="7">IF(COUNTIF(H:H,H195)=1,"Unique","Repeat")</f>
        <v>Unique</v>
      </c>
    </row>
    <row r="196" spans="1:17" x14ac:dyDescent="0.75">
      <c r="A196" s="24">
        <v>77524026</v>
      </c>
      <c r="B196" s="25" t="s">
        <v>67</v>
      </c>
      <c r="C196" s="25" t="s">
        <v>794</v>
      </c>
      <c r="D196" s="25" t="s">
        <v>795</v>
      </c>
      <c r="E196" s="25" t="s">
        <v>14</v>
      </c>
      <c r="F196" s="26">
        <v>45903.633333333331</v>
      </c>
      <c r="G196" s="26">
        <v>45938.672222222223</v>
      </c>
      <c r="H196" s="25">
        <v>775792</v>
      </c>
      <c r="I196" s="25" t="s">
        <v>206</v>
      </c>
      <c r="J196" s="25" t="s">
        <v>32</v>
      </c>
      <c r="K196" s="25">
        <v>0</v>
      </c>
      <c r="L196" s="25" t="s">
        <v>1732</v>
      </c>
      <c r="M196" s="9" t="str" cm="1">
        <f t="array" ref="M196">_xlfn.LET(
_xlpm.Major,I196,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96" t="str">
        <f>IF(COUNTIFS($A$2:A196,A196,$M$2:M196,M196)&gt;1,"Duplicate","Keep")</f>
        <v>Keep</v>
      </c>
      <c r="O196" t="str" cm="1">
        <f t="array" ref="O196">_xlfn.SWITCH(M196,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96">
        <f t="shared" si="6"/>
        <v>1</v>
      </c>
      <c r="Q196" t="str">
        <f t="shared" si="7"/>
        <v>Unique</v>
      </c>
    </row>
    <row r="197" spans="1:17" x14ac:dyDescent="0.75">
      <c r="A197" s="22">
        <v>77524031</v>
      </c>
      <c r="B197" s="18" t="s">
        <v>796</v>
      </c>
      <c r="C197" s="18" t="s">
        <v>797</v>
      </c>
      <c r="D197" s="18" t="s">
        <v>798</v>
      </c>
      <c r="E197" s="18" t="s">
        <v>14</v>
      </c>
      <c r="F197" s="23">
        <v>45903.633333333331</v>
      </c>
      <c r="G197" s="23">
        <v>45938.627083333333</v>
      </c>
      <c r="H197" s="18">
        <v>777621</v>
      </c>
      <c r="I197" s="18" t="s">
        <v>206</v>
      </c>
      <c r="J197" s="18" t="s">
        <v>32</v>
      </c>
      <c r="K197" s="18">
        <v>0</v>
      </c>
      <c r="L197" s="18" t="s">
        <v>1732</v>
      </c>
      <c r="M197" s="9" t="str" cm="1">
        <f t="array" ref="M197">_xlfn.LET(
_xlpm.Major,I197,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97" t="str">
        <f>IF(COUNTIFS($A$2:A197,A197,$M$2:M197,M197)&gt;1,"Duplicate","Keep")</f>
        <v>Keep</v>
      </c>
      <c r="O197" t="str" cm="1">
        <f t="array" ref="O197">_xlfn.SWITCH(M197,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97">
        <f t="shared" si="6"/>
        <v>1</v>
      </c>
      <c r="Q197" t="str">
        <f t="shared" si="7"/>
        <v>Unique</v>
      </c>
    </row>
    <row r="198" spans="1:17" x14ac:dyDescent="0.75">
      <c r="A198" s="24">
        <v>77524033</v>
      </c>
      <c r="B198" s="25" t="s">
        <v>799</v>
      </c>
      <c r="C198" s="25" t="s">
        <v>800</v>
      </c>
      <c r="D198" s="25" t="s">
        <v>801</v>
      </c>
      <c r="E198" s="25" t="s">
        <v>14</v>
      </c>
      <c r="F198" s="26">
        <v>45903.633333333331</v>
      </c>
      <c r="G198" s="26">
        <v>45938.649305555555</v>
      </c>
      <c r="H198" s="25">
        <v>775780</v>
      </c>
      <c r="I198" s="25" t="s">
        <v>206</v>
      </c>
      <c r="J198" s="25" t="s">
        <v>20</v>
      </c>
      <c r="K198" s="25">
        <v>0</v>
      </c>
      <c r="L198" s="25" t="s">
        <v>1732</v>
      </c>
      <c r="M198" s="9" t="str" cm="1">
        <f t="array" ref="M198">_xlfn.LET(
_xlpm.Major,I198,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98" t="str">
        <f>IF(COUNTIFS($A$2:A198,A198,$M$2:M198,M198)&gt;1,"Duplicate","Keep")</f>
        <v>Keep</v>
      </c>
      <c r="O198" t="str" cm="1">
        <f t="array" ref="O198">_xlfn.SWITCH(M198,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98">
        <f t="shared" si="6"/>
        <v>1</v>
      </c>
      <c r="Q198" t="str">
        <f t="shared" si="7"/>
        <v>Unique</v>
      </c>
    </row>
    <row r="199" spans="1:17" x14ac:dyDescent="0.75">
      <c r="A199" s="22">
        <v>77524034</v>
      </c>
      <c r="B199" s="18" t="s">
        <v>107</v>
      </c>
      <c r="C199" s="18" t="s">
        <v>802</v>
      </c>
      <c r="D199" s="18" t="s">
        <v>803</v>
      </c>
      <c r="E199" s="18" t="s">
        <v>14</v>
      </c>
      <c r="F199" s="23">
        <v>45903.633333333331</v>
      </c>
      <c r="G199" s="23">
        <v>45938.629861111112</v>
      </c>
      <c r="H199" s="18">
        <v>772169</v>
      </c>
      <c r="I199" s="18" t="s">
        <v>163</v>
      </c>
      <c r="J199" s="18" t="s">
        <v>20</v>
      </c>
      <c r="K199" s="18">
        <v>0</v>
      </c>
      <c r="L199" s="18" t="s">
        <v>1732</v>
      </c>
      <c r="M199" s="9" t="str" cm="1">
        <f t="array" ref="M199">_xlfn.LET(
_xlpm.Major,I199,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99" t="str">
        <f>IF(COUNTIFS($A$2:A199,A199,$M$2:M199,M199)&gt;1,"Duplicate","Keep")</f>
        <v>Keep</v>
      </c>
      <c r="O199" t="str" cm="1">
        <f t="array" ref="O199">_xlfn.SWITCH(M199,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99">
        <f t="shared" si="6"/>
        <v>1</v>
      </c>
      <c r="Q199" t="str">
        <f t="shared" si="7"/>
        <v>Unique</v>
      </c>
    </row>
    <row r="200" spans="1:17" x14ac:dyDescent="0.75">
      <c r="A200" s="22">
        <v>77524043</v>
      </c>
      <c r="B200" s="18" t="s">
        <v>806</v>
      </c>
      <c r="C200" s="18" t="s">
        <v>807</v>
      </c>
      <c r="D200" s="18" t="s">
        <v>808</v>
      </c>
      <c r="E200" s="18" t="s">
        <v>14</v>
      </c>
      <c r="F200" s="23">
        <v>45903.633333333331</v>
      </c>
      <c r="G200" s="23">
        <v>45938.665972222225</v>
      </c>
      <c r="H200" s="18">
        <v>741209</v>
      </c>
      <c r="I200" s="18" t="s">
        <v>809</v>
      </c>
      <c r="J200" s="18" t="s">
        <v>32</v>
      </c>
      <c r="K200" s="18">
        <v>1</v>
      </c>
      <c r="L200" s="18" t="s">
        <v>1732</v>
      </c>
      <c r="M200" s="9" t="str" cm="1">
        <f t="array" ref="M200">_xlfn.LET(
_xlpm.Major,I200,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00" t="str">
        <f>IF(COUNTIFS($A$2:A200,A200,$M$2:M200,M200)&gt;1,"Duplicate","Keep")</f>
        <v>Keep</v>
      </c>
      <c r="O200" t="str" cm="1">
        <f t="array" ref="O200">_xlfn.SWITCH(M200,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00">
        <f t="shared" si="6"/>
        <v>1</v>
      </c>
      <c r="Q200" t="str">
        <f t="shared" si="7"/>
        <v>Unique</v>
      </c>
    </row>
    <row r="201" spans="1:17" x14ac:dyDescent="0.75">
      <c r="A201" s="24">
        <v>77524044</v>
      </c>
      <c r="B201" s="25" t="s">
        <v>810</v>
      </c>
      <c r="C201" s="25" t="s">
        <v>811</v>
      </c>
      <c r="D201" s="25" t="s">
        <v>812</v>
      </c>
      <c r="E201" s="25" t="s">
        <v>14</v>
      </c>
      <c r="F201" s="26">
        <v>45903.633333333331</v>
      </c>
      <c r="G201" s="26">
        <v>45938.625</v>
      </c>
      <c r="H201" s="25">
        <v>788877</v>
      </c>
      <c r="I201" s="25" t="s">
        <v>763</v>
      </c>
      <c r="J201" s="25" t="s">
        <v>20</v>
      </c>
      <c r="K201" s="25">
        <v>0</v>
      </c>
      <c r="L201" s="25" t="s">
        <v>1732</v>
      </c>
      <c r="M201" s="9" t="str" cm="1">
        <f t="array" ref="M201">_xlfn.LET(
_xlpm.Major,I201,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01" t="str">
        <f>IF(COUNTIFS($A$2:A201,A201,$M$2:M201,M201)&gt;1,"Duplicate","Keep")</f>
        <v>Keep</v>
      </c>
      <c r="O201" t="str" cm="1">
        <f t="array" ref="O201">_xlfn.SWITCH(M201,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01">
        <f t="shared" si="6"/>
        <v>1</v>
      </c>
      <c r="Q201" t="str">
        <f t="shared" si="7"/>
        <v>Unique</v>
      </c>
    </row>
    <row r="202" spans="1:17" x14ac:dyDescent="0.75">
      <c r="A202" s="22">
        <v>77524048</v>
      </c>
      <c r="B202" s="18" t="s">
        <v>813</v>
      </c>
      <c r="C202" s="18" t="s">
        <v>814</v>
      </c>
      <c r="D202" s="18" t="s">
        <v>815</v>
      </c>
      <c r="E202" s="18" t="s">
        <v>14</v>
      </c>
      <c r="F202" s="23">
        <v>45903.633333333331</v>
      </c>
      <c r="G202" s="23">
        <v>45938.624305555553</v>
      </c>
      <c r="H202" s="18">
        <v>770297</v>
      </c>
      <c r="I202" s="18" t="s">
        <v>774</v>
      </c>
      <c r="J202" s="18" t="s">
        <v>32</v>
      </c>
      <c r="K202" s="18">
        <v>0</v>
      </c>
      <c r="L202" s="18" t="s">
        <v>1732</v>
      </c>
      <c r="M202" s="9" t="str" cm="1">
        <f t="array" ref="M202">_xlfn.LET(
_xlpm.Major,I202,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02" t="str">
        <f>IF(COUNTIFS($A$2:A202,A202,$M$2:M202,M202)&gt;1,"Duplicate","Keep")</f>
        <v>Keep</v>
      </c>
      <c r="O202" t="str" cm="1">
        <f t="array" ref="O202">_xlfn.SWITCH(M202,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02">
        <f t="shared" si="6"/>
        <v>1</v>
      </c>
      <c r="Q202" t="str">
        <f t="shared" si="7"/>
        <v>Unique</v>
      </c>
    </row>
    <row r="203" spans="1:17" x14ac:dyDescent="0.75">
      <c r="A203" s="24">
        <v>77524049</v>
      </c>
      <c r="B203" s="25" t="s">
        <v>816</v>
      </c>
      <c r="C203" s="25" t="s">
        <v>817</v>
      </c>
      <c r="D203" s="25" t="s">
        <v>818</v>
      </c>
      <c r="E203" s="25" t="s">
        <v>14</v>
      </c>
      <c r="F203" s="26">
        <v>45903.633333333331</v>
      </c>
      <c r="G203" s="26">
        <v>45938.616666666669</v>
      </c>
      <c r="H203" s="25">
        <v>770841</v>
      </c>
      <c r="I203" s="25" t="s">
        <v>206</v>
      </c>
      <c r="J203" s="25" t="s">
        <v>20</v>
      </c>
      <c r="K203" s="25">
        <v>0</v>
      </c>
      <c r="L203" s="25" t="s">
        <v>1732</v>
      </c>
      <c r="M203" s="9" t="str" cm="1">
        <f t="array" ref="M203">_xlfn.LET(
_xlpm.Major,I203,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03" t="str">
        <f>IF(COUNTIFS($A$2:A203,A203,$M$2:M203,M203)&gt;1,"Duplicate","Keep")</f>
        <v>Keep</v>
      </c>
      <c r="O203" t="str" cm="1">
        <f t="array" ref="O203">_xlfn.SWITCH(M203,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03">
        <f t="shared" si="6"/>
        <v>1</v>
      </c>
      <c r="Q203" t="str">
        <f t="shared" si="7"/>
        <v>Unique</v>
      </c>
    </row>
    <row r="204" spans="1:17" x14ac:dyDescent="0.75">
      <c r="A204" s="24">
        <v>77524052</v>
      </c>
      <c r="B204" s="25" t="s">
        <v>822</v>
      </c>
      <c r="C204" s="25" t="s">
        <v>823</v>
      </c>
      <c r="D204" s="25" t="s">
        <v>824</v>
      </c>
      <c r="E204" s="25" t="s">
        <v>14</v>
      </c>
      <c r="F204" s="26">
        <v>45903.633333333331</v>
      </c>
      <c r="G204" s="26">
        <v>45938.623611111114</v>
      </c>
      <c r="H204" s="25">
        <v>770353</v>
      </c>
      <c r="I204" s="25" t="s">
        <v>163</v>
      </c>
      <c r="J204" s="25" t="s">
        <v>20</v>
      </c>
      <c r="K204" s="25">
        <v>0</v>
      </c>
      <c r="L204" s="25" t="s">
        <v>1732</v>
      </c>
      <c r="M204" s="9" t="str" cm="1">
        <f t="array" ref="M204">_xlfn.LET(
_xlpm.Major,I204,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04" t="str">
        <f>IF(COUNTIFS($A$2:A204,A204,$M$2:M204,M204)&gt;1,"Duplicate","Keep")</f>
        <v>Keep</v>
      </c>
      <c r="O204" t="str" cm="1">
        <f t="array" ref="O204">_xlfn.SWITCH(M204,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04">
        <f t="shared" si="6"/>
        <v>1</v>
      </c>
      <c r="Q204" t="str">
        <f t="shared" si="7"/>
        <v>Unique</v>
      </c>
    </row>
    <row r="205" spans="1:17" x14ac:dyDescent="0.75">
      <c r="A205" s="22">
        <v>77524053</v>
      </c>
      <c r="B205" s="18" t="s">
        <v>825</v>
      </c>
      <c r="C205" s="18" t="s">
        <v>826</v>
      </c>
      <c r="D205" s="18" t="s">
        <v>827</v>
      </c>
      <c r="E205" s="18" t="s">
        <v>14</v>
      </c>
      <c r="F205" s="23">
        <v>45903.633333333331</v>
      </c>
      <c r="G205" s="23">
        <v>45938.624305555553</v>
      </c>
      <c r="H205" s="18">
        <v>774619</v>
      </c>
      <c r="I205" s="18" t="s">
        <v>828</v>
      </c>
      <c r="J205" s="18" t="s">
        <v>20</v>
      </c>
      <c r="K205" s="18">
        <v>0</v>
      </c>
      <c r="L205" s="18" t="s">
        <v>1732</v>
      </c>
      <c r="M205" s="9" t="str" cm="1">
        <f t="array" ref="M205">_xlfn.LET(
_xlpm.Major,I205,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05" t="str">
        <f>IF(COUNTIFS($A$2:A205,A205,$M$2:M205,M205)&gt;1,"Duplicate","Keep")</f>
        <v>Keep</v>
      </c>
      <c r="O205" t="str" cm="1">
        <f t="array" ref="O205">_xlfn.SWITCH(M205,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05">
        <f t="shared" si="6"/>
        <v>1</v>
      </c>
      <c r="Q205" t="str">
        <f t="shared" si="7"/>
        <v>Unique</v>
      </c>
    </row>
    <row r="206" spans="1:17" x14ac:dyDescent="0.75">
      <c r="A206" s="24">
        <v>77524054</v>
      </c>
      <c r="B206" s="25" t="s">
        <v>829</v>
      </c>
      <c r="C206" s="25" t="s">
        <v>830</v>
      </c>
      <c r="D206" s="25" t="s">
        <v>831</v>
      </c>
      <c r="E206" s="25" t="s">
        <v>14</v>
      </c>
      <c r="F206" s="26">
        <v>45903.633333333331</v>
      </c>
      <c r="G206" s="26">
        <v>45938.668749999997</v>
      </c>
      <c r="H206" s="25">
        <v>780586</v>
      </c>
      <c r="I206" s="25" t="s">
        <v>828</v>
      </c>
      <c r="J206" s="25" t="s">
        <v>20</v>
      </c>
      <c r="K206" s="25">
        <v>0</v>
      </c>
      <c r="L206" s="25" t="s">
        <v>1732</v>
      </c>
      <c r="M206" s="9" t="str" cm="1">
        <f t="array" ref="M206">_xlfn.LET(
_xlpm.Major,I206,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06" t="str">
        <f>IF(COUNTIFS($A$2:A206,A206,$M$2:M206,M206)&gt;1,"Duplicate","Keep")</f>
        <v>Keep</v>
      </c>
      <c r="O206" t="str" cm="1">
        <f t="array" ref="O206">_xlfn.SWITCH(M206,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06">
        <f t="shared" si="6"/>
        <v>1</v>
      </c>
      <c r="Q206" t="str">
        <f t="shared" si="7"/>
        <v>Unique</v>
      </c>
    </row>
    <row r="207" spans="1:17" x14ac:dyDescent="0.75">
      <c r="A207" s="22">
        <v>77524055</v>
      </c>
      <c r="B207" s="18" t="s">
        <v>832</v>
      </c>
      <c r="C207" s="18" t="s">
        <v>219</v>
      </c>
      <c r="D207" s="18" t="s">
        <v>833</v>
      </c>
      <c r="E207" s="18" t="s">
        <v>14</v>
      </c>
      <c r="F207" s="23">
        <v>45903.633333333331</v>
      </c>
      <c r="G207" s="23">
        <v>45938.625</v>
      </c>
      <c r="H207" s="18">
        <v>776816</v>
      </c>
      <c r="I207" s="18" t="s">
        <v>809</v>
      </c>
      <c r="J207" s="18" t="s">
        <v>20</v>
      </c>
      <c r="K207" s="18">
        <v>1</v>
      </c>
      <c r="L207" s="18" t="s">
        <v>1732</v>
      </c>
      <c r="M207" s="9" t="str" cm="1">
        <f t="array" ref="M207">_xlfn.LET(
_xlpm.Major,I207,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07" t="str">
        <f>IF(COUNTIFS($A$2:A207,A207,$M$2:M207,M207)&gt;1,"Duplicate","Keep")</f>
        <v>Keep</v>
      </c>
      <c r="O207" t="str" cm="1">
        <f t="array" ref="O207">_xlfn.SWITCH(M207,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07">
        <f t="shared" si="6"/>
        <v>1</v>
      </c>
      <c r="Q207" t="str">
        <f t="shared" si="7"/>
        <v>Unique</v>
      </c>
    </row>
    <row r="208" spans="1:17" x14ac:dyDescent="0.75">
      <c r="A208" s="24">
        <v>77524057</v>
      </c>
      <c r="B208" s="25" t="s">
        <v>834</v>
      </c>
      <c r="C208" s="25" t="s">
        <v>835</v>
      </c>
      <c r="D208" s="25" t="s">
        <v>836</v>
      </c>
      <c r="E208" s="25" t="s">
        <v>14</v>
      </c>
      <c r="F208" s="26">
        <v>45903.633333333331</v>
      </c>
      <c r="G208" s="26">
        <v>45938.666666666664</v>
      </c>
      <c r="H208" s="25">
        <v>771595</v>
      </c>
      <c r="I208" s="25" t="s">
        <v>837</v>
      </c>
      <c r="J208" s="25" t="s">
        <v>20</v>
      </c>
      <c r="K208" s="25">
        <v>0</v>
      </c>
      <c r="L208" s="25" t="s">
        <v>1732</v>
      </c>
      <c r="M208" s="9" t="str" cm="1">
        <f t="array" ref="M208">_xlfn.LET(
_xlpm.Major,I208,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08" t="str">
        <f>IF(COUNTIFS($A$2:A208,A208,$M$2:M208,M208)&gt;1,"Duplicate","Keep")</f>
        <v>Keep</v>
      </c>
      <c r="O208" t="str" cm="1">
        <f t="array" ref="O208">_xlfn.SWITCH(M208,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08">
        <f t="shared" si="6"/>
        <v>1</v>
      </c>
      <c r="Q208" t="str">
        <f t="shared" si="7"/>
        <v>Unique</v>
      </c>
    </row>
    <row r="209" spans="1:17" x14ac:dyDescent="0.75">
      <c r="A209" s="24">
        <v>77524062</v>
      </c>
      <c r="B209" s="25" t="s">
        <v>840</v>
      </c>
      <c r="C209" s="25" t="s">
        <v>841</v>
      </c>
      <c r="D209" s="25" t="s">
        <v>842</v>
      </c>
      <c r="E209" s="25" t="s">
        <v>14</v>
      </c>
      <c r="F209" s="26">
        <v>45919.553472222222</v>
      </c>
      <c r="G209" s="26">
        <v>45938.629861111112</v>
      </c>
      <c r="H209" s="25">
        <v>788793</v>
      </c>
      <c r="I209" s="25" t="s">
        <v>566</v>
      </c>
      <c r="J209" s="25" t="s">
        <v>20</v>
      </c>
      <c r="K209" s="25">
        <v>0</v>
      </c>
      <c r="L209" s="25" t="s">
        <v>1732</v>
      </c>
      <c r="M209" s="9" t="str" cm="1">
        <f t="array" ref="M209">_xlfn.LET(
_xlpm.Major,I209,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09" t="str">
        <f>IF(COUNTIFS($A$2:A209,A209,$M$2:M209,M209)&gt;1,"Duplicate","Keep")</f>
        <v>Keep</v>
      </c>
      <c r="O209" t="str" cm="1">
        <f t="array" ref="O209">_xlfn.SWITCH(M209,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09">
        <f t="shared" si="6"/>
        <v>1</v>
      </c>
      <c r="Q209" t="str">
        <f t="shared" si="7"/>
        <v>Unique</v>
      </c>
    </row>
    <row r="210" spans="1:17" x14ac:dyDescent="0.75">
      <c r="A210" s="22">
        <v>77524064</v>
      </c>
      <c r="B210" s="18" t="s">
        <v>843</v>
      </c>
      <c r="C210" s="18" t="s">
        <v>844</v>
      </c>
      <c r="D210" s="18" t="s">
        <v>845</v>
      </c>
      <c r="E210" s="18" t="s">
        <v>14</v>
      </c>
      <c r="F210" s="23">
        <v>45903.633333333331</v>
      </c>
      <c r="G210" s="23">
        <v>45938.62777777778</v>
      </c>
      <c r="H210" s="18">
        <v>790800</v>
      </c>
      <c r="I210" s="18" t="s">
        <v>206</v>
      </c>
      <c r="J210" s="18" t="s">
        <v>32</v>
      </c>
      <c r="K210" s="18">
        <v>0</v>
      </c>
      <c r="L210" s="18" t="s">
        <v>1732</v>
      </c>
      <c r="M210" s="9" t="str" cm="1">
        <f t="array" ref="M210">_xlfn.LET(
_xlpm.Major,I210,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10" t="str">
        <f>IF(COUNTIFS($A$2:A210,A210,$M$2:M210,M210)&gt;1,"Duplicate","Keep")</f>
        <v>Keep</v>
      </c>
      <c r="O210" t="str" cm="1">
        <f t="array" ref="O210">_xlfn.SWITCH(M210,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10">
        <f t="shared" si="6"/>
        <v>1</v>
      </c>
      <c r="Q210" t="str">
        <f t="shared" si="7"/>
        <v>Unique</v>
      </c>
    </row>
    <row r="211" spans="1:17" x14ac:dyDescent="0.75">
      <c r="A211" s="24">
        <v>77524066</v>
      </c>
      <c r="B211" s="25" t="s">
        <v>846</v>
      </c>
      <c r="C211" s="25" t="s">
        <v>847</v>
      </c>
      <c r="D211" s="25" t="s">
        <v>848</v>
      </c>
      <c r="E211" s="25" t="s">
        <v>14</v>
      </c>
      <c r="F211" s="26">
        <v>45903.633333333331</v>
      </c>
      <c r="G211" s="26">
        <v>45938.682638888888</v>
      </c>
      <c r="H211" s="25">
        <v>785385</v>
      </c>
      <c r="I211" s="25" t="s">
        <v>828</v>
      </c>
      <c r="J211" s="25" t="s">
        <v>32</v>
      </c>
      <c r="K211" s="25">
        <v>0</v>
      </c>
      <c r="L211" s="25" t="s">
        <v>1732</v>
      </c>
      <c r="M211" s="9" t="str" cm="1">
        <f t="array" ref="M211">_xlfn.LET(
_xlpm.Major,I211,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11" t="str">
        <f>IF(COUNTIFS($A$2:A211,A211,$M$2:M211,M211)&gt;1,"Duplicate","Keep")</f>
        <v>Keep</v>
      </c>
      <c r="O211" t="str" cm="1">
        <f t="array" ref="O211">_xlfn.SWITCH(M211,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11">
        <f t="shared" si="6"/>
        <v>1</v>
      </c>
      <c r="Q211" t="str">
        <f t="shared" si="7"/>
        <v>Unique</v>
      </c>
    </row>
    <row r="212" spans="1:17" x14ac:dyDescent="0.75">
      <c r="A212" s="22">
        <v>77524067</v>
      </c>
      <c r="B212" s="18" t="s">
        <v>849</v>
      </c>
      <c r="C212" s="18" t="s">
        <v>343</v>
      </c>
      <c r="D212" s="18" t="s">
        <v>850</v>
      </c>
      <c r="E212" s="18" t="s">
        <v>14</v>
      </c>
      <c r="F212" s="23">
        <v>45903.633333333331</v>
      </c>
      <c r="G212" s="23">
        <v>45938.62777777778</v>
      </c>
      <c r="H212" s="18">
        <v>791559</v>
      </c>
      <c r="I212" s="18" t="s">
        <v>828</v>
      </c>
      <c r="J212" s="18" t="s">
        <v>32</v>
      </c>
      <c r="K212" s="18">
        <v>0</v>
      </c>
      <c r="L212" s="18" t="s">
        <v>1732</v>
      </c>
      <c r="M212" s="9" t="str" cm="1">
        <f t="array" ref="M212">_xlfn.LET(
_xlpm.Major,I212,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12" t="str">
        <f>IF(COUNTIFS($A$2:A212,A212,$M$2:M212,M212)&gt;1,"Duplicate","Keep")</f>
        <v>Keep</v>
      </c>
      <c r="O212" t="str" cm="1">
        <f t="array" ref="O212">_xlfn.SWITCH(M212,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12">
        <f t="shared" si="6"/>
        <v>2</v>
      </c>
      <c r="Q212" t="str">
        <f t="shared" si="7"/>
        <v>Repeat</v>
      </c>
    </row>
    <row r="213" spans="1:17" x14ac:dyDescent="0.75">
      <c r="A213" s="24">
        <v>77524073</v>
      </c>
      <c r="B213" s="25" t="s">
        <v>67</v>
      </c>
      <c r="C213" s="25" t="s">
        <v>851</v>
      </c>
      <c r="D213" s="25" t="s">
        <v>852</v>
      </c>
      <c r="E213" s="25" t="s">
        <v>14</v>
      </c>
      <c r="F213" s="26">
        <v>45903.633333333331</v>
      </c>
      <c r="G213" s="26">
        <v>45938.62777777778</v>
      </c>
      <c r="H213" s="25">
        <v>776783</v>
      </c>
      <c r="I213" s="25" t="s">
        <v>774</v>
      </c>
      <c r="J213" s="25" t="s">
        <v>20</v>
      </c>
      <c r="K213" s="25">
        <v>0</v>
      </c>
      <c r="L213" s="25" t="s">
        <v>1732</v>
      </c>
      <c r="M213" s="9" t="str" cm="1">
        <f t="array" ref="M213">_xlfn.LET(
_xlpm.Major,I213,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13" t="str">
        <f>IF(COUNTIFS($A$2:A213,A213,$M$2:M213,M213)&gt;1,"Duplicate","Keep")</f>
        <v>Keep</v>
      </c>
      <c r="O213" t="str" cm="1">
        <f t="array" ref="O213">_xlfn.SWITCH(M213,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13">
        <f t="shared" si="6"/>
        <v>1</v>
      </c>
      <c r="Q213" t="str">
        <f t="shared" si="7"/>
        <v>Unique</v>
      </c>
    </row>
    <row r="214" spans="1:17" x14ac:dyDescent="0.75">
      <c r="A214" s="22">
        <v>77524077</v>
      </c>
      <c r="B214" s="18" t="s">
        <v>187</v>
      </c>
      <c r="C214" s="18" t="s">
        <v>853</v>
      </c>
      <c r="D214" s="18" t="s">
        <v>854</v>
      </c>
      <c r="E214" s="18" t="s">
        <v>14</v>
      </c>
      <c r="F214" s="23">
        <v>45903.633333333331</v>
      </c>
      <c r="G214" s="23">
        <v>45938.616666666669</v>
      </c>
      <c r="H214" s="18">
        <v>794232</v>
      </c>
      <c r="I214" s="18" t="s">
        <v>206</v>
      </c>
      <c r="J214" s="18" t="s">
        <v>20</v>
      </c>
      <c r="K214" s="18">
        <v>0</v>
      </c>
      <c r="L214" s="18" t="s">
        <v>1732</v>
      </c>
      <c r="M214" s="9" t="str" cm="1">
        <f t="array" ref="M214">_xlfn.LET(
_xlpm.Major,I214,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14" t="str">
        <f>IF(COUNTIFS($A$2:A214,A214,$M$2:M214,M214)&gt;1,"Duplicate","Keep")</f>
        <v>Keep</v>
      </c>
      <c r="O214" t="str" cm="1">
        <f t="array" ref="O214">_xlfn.SWITCH(M214,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14">
        <f t="shared" si="6"/>
        <v>2</v>
      </c>
      <c r="Q214" t="str">
        <f t="shared" si="7"/>
        <v>Repeat</v>
      </c>
    </row>
    <row r="215" spans="1:17" x14ac:dyDescent="0.75">
      <c r="A215" s="24">
        <v>77524079</v>
      </c>
      <c r="B215" s="25" t="s">
        <v>855</v>
      </c>
      <c r="C215" s="25" t="s">
        <v>856</v>
      </c>
      <c r="D215" s="25" t="s">
        <v>857</v>
      </c>
      <c r="E215" s="25" t="s">
        <v>14</v>
      </c>
      <c r="F215" s="26">
        <v>45903.633333333331</v>
      </c>
      <c r="G215" s="26">
        <v>45938.627083333333</v>
      </c>
      <c r="H215" s="25">
        <v>773519</v>
      </c>
      <c r="I215" s="25" t="s">
        <v>774</v>
      </c>
      <c r="J215" s="25" t="s">
        <v>32</v>
      </c>
      <c r="K215" s="25">
        <v>0</v>
      </c>
      <c r="L215" s="25" t="s">
        <v>1732</v>
      </c>
      <c r="M215" s="9" t="str" cm="1">
        <f t="array" ref="M215">_xlfn.LET(
_xlpm.Major,I215,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15" t="str">
        <f>IF(COUNTIFS($A$2:A215,A215,$M$2:M215,M215)&gt;1,"Duplicate","Keep")</f>
        <v>Keep</v>
      </c>
      <c r="O215" t="str" cm="1">
        <f t="array" ref="O215">_xlfn.SWITCH(M215,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15">
        <f t="shared" si="6"/>
        <v>1</v>
      </c>
      <c r="Q215" t="str">
        <f t="shared" si="7"/>
        <v>Unique</v>
      </c>
    </row>
    <row r="216" spans="1:17" x14ac:dyDescent="0.75">
      <c r="A216" s="22">
        <v>77524082</v>
      </c>
      <c r="B216" s="18" t="s">
        <v>858</v>
      </c>
      <c r="C216" s="18" t="s">
        <v>859</v>
      </c>
      <c r="D216" s="18" t="s">
        <v>860</v>
      </c>
      <c r="E216" s="18" t="s">
        <v>14</v>
      </c>
      <c r="F216" s="23">
        <v>45903.633333333331</v>
      </c>
      <c r="G216" s="23">
        <v>45938.625</v>
      </c>
      <c r="H216" s="18">
        <v>778185</v>
      </c>
      <c r="I216" s="18" t="s">
        <v>163</v>
      </c>
      <c r="J216" s="18" t="s">
        <v>32</v>
      </c>
      <c r="K216" s="18">
        <v>0</v>
      </c>
      <c r="L216" s="18" t="s">
        <v>1732</v>
      </c>
      <c r="M216" s="9" t="str" cm="1">
        <f t="array" ref="M216">_xlfn.LET(
_xlpm.Major,I216,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16" t="str">
        <f>IF(COUNTIFS($A$2:A216,A216,$M$2:M216,M216)&gt;1,"Duplicate","Keep")</f>
        <v>Keep</v>
      </c>
      <c r="O216" t="str" cm="1">
        <f t="array" ref="O216">_xlfn.SWITCH(M216,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16">
        <f t="shared" si="6"/>
        <v>1</v>
      </c>
      <c r="Q216" t="str">
        <f t="shared" si="7"/>
        <v>Unique</v>
      </c>
    </row>
    <row r="217" spans="1:17" x14ac:dyDescent="0.75">
      <c r="A217" s="24">
        <v>77524083</v>
      </c>
      <c r="B217" s="25" t="s">
        <v>265</v>
      </c>
      <c r="C217" s="25" t="s">
        <v>861</v>
      </c>
      <c r="D217" s="25" t="s">
        <v>862</v>
      </c>
      <c r="E217" s="25" t="s">
        <v>14</v>
      </c>
      <c r="F217" s="26">
        <v>45903.633333333331</v>
      </c>
      <c r="G217" s="26">
        <v>45938.629166666666</v>
      </c>
      <c r="H217" s="25">
        <v>781534</v>
      </c>
      <c r="I217" s="25" t="s">
        <v>774</v>
      </c>
      <c r="J217" s="25" t="s">
        <v>32</v>
      </c>
      <c r="K217" s="25">
        <v>0</v>
      </c>
      <c r="L217" s="25" t="s">
        <v>1732</v>
      </c>
      <c r="M217" s="9" t="str" cm="1">
        <f t="array" ref="M217">_xlfn.LET(
_xlpm.Major,I217,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17" t="str">
        <f>IF(COUNTIFS($A$2:A217,A217,$M$2:M217,M217)&gt;1,"Duplicate","Keep")</f>
        <v>Keep</v>
      </c>
      <c r="O217" t="str" cm="1">
        <f t="array" ref="O217">_xlfn.SWITCH(M217,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17">
        <f t="shared" si="6"/>
        <v>1</v>
      </c>
      <c r="Q217" t="str">
        <f t="shared" si="7"/>
        <v>Unique</v>
      </c>
    </row>
    <row r="218" spans="1:17" x14ac:dyDescent="0.75">
      <c r="A218" s="22">
        <v>77524085</v>
      </c>
      <c r="B218" s="18" t="s">
        <v>507</v>
      </c>
      <c r="C218" s="18" t="s">
        <v>863</v>
      </c>
      <c r="D218" s="18" t="s">
        <v>864</v>
      </c>
      <c r="E218" s="18" t="s">
        <v>14</v>
      </c>
      <c r="F218" s="23">
        <v>45903.633333333331</v>
      </c>
      <c r="G218" s="23">
        <v>45938.630555555559</v>
      </c>
      <c r="H218" s="18">
        <v>785113</v>
      </c>
      <c r="I218" s="18" t="s">
        <v>774</v>
      </c>
      <c r="J218" s="18" t="s">
        <v>32</v>
      </c>
      <c r="K218" s="18">
        <v>0</v>
      </c>
      <c r="L218" s="18" t="s">
        <v>1732</v>
      </c>
      <c r="M218" s="9" t="str" cm="1">
        <f t="array" ref="M218">_xlfn.LET(
_xlpm.Major,I218,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18" t="str">
        <f>IF(COUNTIFS($A$2:A218,A218,$M$2:M218,M218)&gt;1,"Duplicate","Keep")</f>
        <v>Keep</v>
      </c>
      <c r="O218" t="str" cm="1">
        <f t="array" ref="O218">_xlfn.SWITCH(M218,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18">
        <f t="shared" si="6"/>
        <v>1</v>
      </c>
      <c r="Q218" t="str">
        <f t="shared" si="7"/>
        <v>Unique</v>
      </c>
    </row>
    <row r="219" spans="1:17" x14ac:dyDescent="0.75">
      <c r="A219" s="24">
        <v>77524086</v>
      </c>
      <c r="B219" s="25" t="s">
        <v>554</v>
      </c>
      <c r="C219" s="25" t="s">
        <v>865</v>
      </c>
      <c r="D219" s="25" t="s">
        <v>866</v>
      </c>
      <c r="E219" s="25" t="s">
        <v>14</v>
      </c>
      <c r="F219" s="26">
        <v>45903.633333333331</v>
      </c>
      <c r="G219" s="26">
        <v>45938.625</v>
      </c>
      <c r="H219" s="25">
        <v>772612</v>
      </c>
      <c r="I219" s="25" t="s">
        <v>163</v>
      </c>
      <c r="J219" s="25" t="s">
        <v>20</v>
      </c>
      <c r="K219" s="25">
        <v>0</v>
      </c>
      <c r="L219" s="25" t="s">
        <v>1732</v>
      </c>
      <c r="M219" s="9" t="str" cm="1">
        <f t="array" ref="M219">_xlfn.LET(
_xlpm.Major,I219,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19" t="str">
        <f>IF(COUNTIFS($A$2:A219,A219,$M$2:M219,M219)&gt;1,"Duplicate","Keep")</f>
        <v>Keep</v>
      </c>
      <c r="O219" t="str" cm="1">
        <f t="array" ref="O219">_xlfn.SWITCH(M219,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19">
        <f t="shared" si="6"/>
        <v>1</v>
      </c>
      <c r="Q219" t="str">
        <f t="shared" si="7"/>
        <v>Unique</v>
      </c>
    </row>
    <row r="220" spans="1:17" x14ac:dyDescent="0.75">
      <c r="A220" s="22">
        <v>77524087</v>
      </c>
      <c r="B220" s="18" t="s">
        <v>867</v>
      </c>
      <c r="C220" s="18" t="s">
        <v>868</v>
      </c>
      <c r="D220" s="18" t="s">
        <v>869</v>
      </c>
      <c r="E220" s="18" t="s">
        <v>14</v>
      </c>
      <c r="F220" s="23">
        <v>45903.633333333331</v>
      </c>
      <c r="G220" s="23">
        <v>45938.625</v>
      </c>
      <c r="H220" s="18">
        <v>777376</v>
      </c>
      <c r="I220" s="18" t="s">
        <v>163</v>
      </c>
      <c r="J220" s="18" t="s">
        <v>20</v>
      </c>
      <c r="K220" s="18">
        <v>0</v>
      </c>
      <c r="L220" s="18" t="s">
        <v>1732</v>
      </c>
      <c r="M220" s="9" t="str" cm="1">
        <f t="array" ref="M220">_xlfn.LET(
_xlpm.Major,I220,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20" t="str">
        <f>IF(COUNTIFS($A$2:A220,A220,$M$2:M220,M220)&gt;1,"Duplicate","Keep")</f>
        <v>Keep</v>
      </c>
      <c r="O220" t="str" cm="1">
        <f t="array" ref="O220">_xlfn.SWITCH(M220,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20">
        <f t="shared" si="6"/>
        <v>1</v>
      </c>
      <c r="Q220" t="str">
        <f t="shared" si="7"/>
        <v>Unique</v>
      </c>
    </row>
    <row r="221" spans="1:17" x14ac:dyDescent="0.75">
      <c r="A221" s="24">
        <v>77524096</v>
      </c>
      <c r="B221" s="25" t="s">
        <v>472</v>
      </c>
      <c r="C221" s="25" t="s">
        <v>870</v>
      </c>
      <c r="D221" s="25" t="s">
        <v>871</v>
      </c>
      <c r="E221" s="25" t="s">
        <v>14</v>
      </c>
      <c r="F221" s="26">
        <v>45903.633333333331</v>
      </c>
      <c r="G221" s="26">
        <v>45938.673611111109</v>
      </c>
      <c r="H221" s="25">
        <v>775732</v>
      </c>
      <c r="I221" s="25" t="s">
        <v>163</v>
      </c>
      <c r="J221" s="25" t="s">
        <v>32</v>
      </c>
      <c r="K221" s="25">
        <v>0</v>
      </c>
      <c r="L221" s="25" t="s">
        <v>1732</v>
      </c>
      <c r="M221" s="9" t="str" cm="1">
        <f t="array" ref="M221">_xlfn.LET(
_xlpm.Major,I221,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21" t="str">
        <f>IF(COUNTIFS($A$2:A221,A221,$M$2:M221,M221)&gt;1,"Duplicate","Keep")</f>
        <v>Keep</v>
      </c>
      <c r="O221" t="str" cm="1">
        <f t="array" ref="O221">_xlfn.SWITCH(M221,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21">
        <f t="shared" si="6"/>
        <v>1</v>
      </c>
      <c r="Q221" t="str">
        <f t="shared" si="7"/>
        <v>Unique</v>
      </c>
    </row>
    <row r="222" spans="1:17" x14ac:dyDescent="0.75">
      <c r="A222" s="22">
        <v>77524097</v>
      </c>
      <c r="B222" s="18" t="s">
        <v>642</v>
      </c>
      <c r="C222" s="18" t="s">
        <v>48</v>
      </c>
      <c r="D222" s="18" t="s">
        <v>872</v>
      </c>
      <c r="E222" s="18" t="s">
        <v>14</v>
      </c>
      <c r="F222" s="23">
        <v>45903.633333333331</v>
      </c>
      <c r="G222" s="23">
        <v>45938.623611111114</v>
      </c>
      <c r="H222" s="18">
        <v>763681</v>
      </c>
      <c r="I222" s="18" t="s">
        <v>206</v>
      </c>
      <c r="J222" s="18" t="s">
        <v>32</v>
      </c>
      <c r="K222" s="18">
        <v>0</v>
      </c>
      <c r="L222" s="18" t="s">
        <v>1732</v>
      </c>
      <c r="M222" s="9" t="str" cm="1">
        <f t="array" ref="M222">_xlfn.LET(
_xlpm.Major,I222,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22" t="str">
        <f>IF(COUNTIFS($A$2:A222,A222,$M$2:M222,M222)&gt;1,"Duplicate","Keep")</f>
        <v>Keep</v>
      </c>
      <c r="O222" t="str" cm="1">
        <f t="array" ref="O222">_xlfn.SWITCH(M222,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22">
        <f t="shared" si="6"/>
        <v>1</v>
      </c>
      <c r="Q222" t="str">
        <f t="shared" si="7"/>
        <v>Unique</v>
      </c>
    </row>
    <row r="223" spans="1:17" x14ac:dyDescent="0.75">
      <c r="A223" s="24">
        <v>77524103</v>
      </c>
      <c r="B223" s="25" t="s">
        <v>513</v>
      </c>
      <c r="C223" s="25" t="s">
        <v>873</v>
      </c>
      <c r="D223" s="25" t="s">
        <v>874</v>
      </c>
      <c r="E223" s="25" t="s">
        <v>14</v>
      </c>
      <c r="F223" s="26">
        <v>45903.633333333331</v>
      </c>
      <c r="G223" s="26">
        <v>45938.624305555553</v>
      </c>
      <c r="H223" s="25">
        <v>734539</v>
      </c>
      <c r="I223" s="25" t="s">
        <v>206</v>
      </c>
      <c r="J223" s="25" t="s">
        <v>32</v>
      </c>
      <c r="K223" s="25">
        <v>0</v>
      </c>
      <c r="L223" s="25" t="s">
        <v>1732</v>
      </c>
      <c r="M223" s="9" t="str" cm="1">
        <f t="array" ref="M223">_xlfn.LET(
_xlpm.Major,I223,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23" t="str">
        <f>IF(COUNTIFS($A$2:A223,A223,$M$2:M223,M223)&gt;1,"Duplicate","Keep")</f>
        <v>Keep</v>
      </c>
      <c r="O223" t="str" cm="1">
        <f t="array" ref="O223">_xlfn.SWITCH(M223,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23">
        <f t="shared" si="6"/>
        <v>1</v>
      </c>
      <c r="Q223" t="str">
        <f t="shared" si="7"/>
        <v>Unique</v>
      </c>
    </row>
    <row r="224" spans="1:17" x14ac:dyDescent="0.75">
      <c r="A224" s="22">
        <v>77524107</v>
      </c>
      <c r="B224" s="18" t="s">
        <v>810</v>
      </c>
      <c r="C224" s="18" t="s">
        <v>875</v>
      </c>
      <c r="D224" s="18" t="s">
        <v>876</v>
      </c>
      <c r="E224" s="18" t="s">
        <v>14</v>
      </c>
      <c r="F224" s="23">
        <v>45903.634027777778</v>
      </c>
      <c r="G224" s="23">
        <v>45938.673611111109</v>
      </c>
      <c r="H224" s="18">
        <v>776820</v>
      </c>
      <c r="I224" s="18" t="s">
        <v>206</v>
      </c>
      <c r="J224" s="18" t="s">
        <v>20</v>
      </c>
      <c r="K224" s="18">
        <v>0</v>
      </c>
      <c r="L224" s="18" t="s">
        <v>1732</v>
      </c>
      <c r="M224" s="9" t="str" cm="1">
        <f t="array" ref="M224">_xlfn.LET(
_xlpm.Major,I224,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24" t="str">
        <f>IF(COUNTIFS($A$2:A224,A224,$M$2:M224,M224)&gt;1,"Duplicate","Keep")</f>
        <v>Keep</v>
      </c>
      <c r="O224" t="str" cm="1">
        <f t="array" ref="O224">_xlfn.SWITCH(M224,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24">
        <f t="shared" si="6"/>
        <v>1</v>
      </c>
      <c r="Q224" t="str">
        <f t="shared" si="7"/>
        <v>Unique</v>
      </c>
    </row>
    <row r="225" spans="1:17" x14ac:dyDescent="0.75">
      <c r="A225" s="24">
        <v>77524131</v>
      </c>
      <c r="B225" s="25" t="s">
        <v>877</v>
      </c>
      <c r="C225" s="25" t="s">
        <v>878</v>
      </c>
      <c r="D225" s="25" t="s">
        <v>879</v>
      </c>
      <c r="E225" s="25" t="s">
        <v>14</v>
      </c>
      <c r="F225" s="26">
        <v>45903.634027777778</v>
      </c>
      <c r="G225" s="26">
        <v>45938.627083333333</v>
      </c>
      <c r="H225" s="25">
        <v>743723</v>
      </c>
      <c r="I225" s="25" t="s">
        <v>566</v>
      </c>
      <c r="J225" s="25" t="s">
        <v>32</v>
      </c>
      <c r="K225" s="25">
        <v>0</v>
      </c>
      <c r="L225" s="25" t="s">
        <v>1732</v>
      </c>
      <c r="M225" s="9" t="str" cm="1">
        <f t="array" ref="M225">_xlfn.LET(
_xlpm.Major,I225,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25" t="str">
        <f>IF(COUNTIFS($A$2:A225,A225,$M$2:M225,M225)&gt;1,"Duplicate","Keep")</f>
        <v>Keep</v>
      </c>
      <c r="O225" t="str" cm="1">
        <f t="array" ref="O225">_xlfn.SWITCH(M225,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25">
        <f t="shared" si="6"/>
        <v>1</v>
      </c>
      <c r="Q225" t="str">
        <f t="shared" si="7"/>
        <v>Unique</v>
      </c>
    </row>
    <row r="226" spans="1:17" x14ac:dyDescent="0.75">
      <c r="A226" s="22">
        <v>77524134</v>
      </c>
      <c r="B226" s="18" t="s">
        <v>642</v>
      </c>
      <c r="C226" s="18" t="s">
        <v>880</v>
      </c>
      <c r="D226" s="18" t="s">
        <v>881</v>
      </c>
      <c r="E226" s="18" t="s">
        <v>14</v>
      </c>
      <c r="F226" s="23">
        <v>45903.634027777778</v>
      </c>
      <c r="G226" s="23">
        <v>45938.625</v>
      </c>
      <c r="H226" s="18">
        <v>774958</v>
      </c>
      <c r="I226" s="18" t="s">
        <v>163</v>
      </c>
      <c r="J226" s="18" t="s">
        <v>20</v>
      </c>
      <c r="K226" s="18">
        <v>0</v>
      </c>
      <c r="L226" s="18" t="s">
        <v>1732</v>
      </c>
      <c r="M226" s="9" t="str" cm="1">
        <f t="array" ref="M226">_xlfn.LET(
_xlpm.Major,I226,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26" t="str">
        <f>IF(COUNTIFS($A$2:A226,A226,$M$2:M226,M226)&gt;1,"Duplicate","Keep")</f>
        <v>Keep</v>
      </c>
      <c r="O226" t="str" cm="1">
        <f t="array" ref="O226">_xlfn.SWITCH(M226,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26">
        <f t="shared" si="6"/>
        <v>1</v>
      </c>
      <c r="Q226" t="str">
        <f t="shared" si="7"/>
        <v>Unique</v>
      </c>
    </row>
    <row r="227" spans="1:17" x14ac:dyDescent="0.75">
      <c r="A227" s="24">
        <v>77524141</v>
      </c>
      <c r="B227" s="25" t="s">
        <v>554</v>
      </c>
      <c r="C227" s="25" t="s">
        <v>882</v>
      </c>
      <c r="D227" s="25" t="s">
        <v>883</v>
      </c>
      <c r="E227" s="25" t="s">
        <v>14</v>
      </c>
      <c r="F227" s="26">
        <v>45903.634027777778</v>
      </c>
      <c r="G227" s="26">
        <v>45938.652083333334</v>
      </c>
      <c r="H227" s="25">
        <v>775664</v>
      </c>
      <c r="I227" s="25" t="s">
        <v>206</v>
      </c>
      <c r="J227" s="25" t="s">
        <v>20</v>
      </c>
      <c r="K227" s="25">
        <v>0</v>
      </c>
      <c r="L227" s="25" t="s">
        <v>1732</v>
      </c>
      <c r="M227" s="9" t="str" cm="1">
        <f t="array" ref="M227">_xlfn.LET(
_xlpm.Major,I227,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27" t="str">
        <f>IF(COUNTIFS($A$2:A227,A227,$M$2:M227,M227)&gt;1,"Duplicate","Keep")</f>
        <v>Keep</v>
      </c>
      <c r="O227" t="str" cm="1">
        <f t="array" ref="O227">_xlfn.SWITCH(M227,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27">
        <f t="shared" si="6"/>
        <v>3</v>
      </c>
      <c r="Q227" t="str">
        <f t="shared" si="7"/>
        <v>Repeat</v>
      </c>
    </row>
    <row r="228" spans="1:17" x14ac:dyDescent="0.75">
      <c r="A228" s="22">
        <v>77524146</v>
      </c>
      <c r="B228" s="18" t="s">
        <v>187</v>
      </c>
      <c r="C228" s="18" t="s">
        <v>59</v>
      </c>
      <c r="D228" s="18" t="s">
        <v>884</v>
      </c>
      <c r="E228" s="18" t="s">
        <v>14</v>
      </c>
      <c r="F228" s="23">
        <v>45903.634027777778</v>
      </c>
      <c r="G228" s="23">
        <v>45938.629166666666</v>
      </c>
      <c r="H228" s="18">
        <v>776264</v>
      </c>
      <c r="I228" s="18" t="s">
        <v>885</v>
      </c>
      <c r="J228" s="18" t="s">
        <v>20</v>
      </c>
      <c r="K228" s="18">
        <v>0</v>
      </c>
      <c r="L228" s="18" t="s">
        <v>1732</v>
      </c>
      <c r="M228" s="9" t="str" cm="1">
        <f t="array" ref="M228">_xlfn.LET(
_xlpm.Major,I228,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28" t="str">
        <f>IF(COUNTIFS($A$2:A228,A228,$M$2:M228,M228)&gt;1,"Duplicate","Keep")</f>
        <v>Keep</v>
      </c>
      <c r="O228" t="str" cm="1">
        <f t="array" ref="O228">_xlfn.SWITCH(M228,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28">
        <f t="shared" si="6"/>
        <v>2</v>
      </c>
      <c r="Q228" t="str">
        <f t="shared" si="7"/>
        <v>Repeat</v>
      </c>
    </row>
    <row r="229" spans="1:17" x14ac:dyDescent="0.75">
      <c r="A229" s="24">
        <v>77524158</v>
      </c>
      <c r="B229" s="25" t="s">
        <v>886</v>
      </c>
      <c r="C229" s="25" t="s">
        <v>887</v>
      </c>
      <c r="D229" s="25" t="s">
        <v>888</v>
      </c>
      <c r="E229" s="25" t="s">
        <v>14</v>
      </c>
      <c r="F229" s="26">
        <v>45903.634027777778</v>
      </c>
      <c r="G229" s="26">
        <v>45938.630555555559</v>
      </c>
      <c r="H229" s="25">
        <v>774564</v>
      </c>
      <c r="I229" s="25" t="s">
        <v>774</v>
      </c>
      <c r="J229" s="25" t="s">
        <v>20</v>
      </c>
      <c r="K229" s="25">
        <v>0</v>
      </c>
      <c r="L229" s="25" t="s">
        <v>1732</v>
      </c>
      <c r="M229" s="9" t="str" cm="1">
        <f t="array" ref="M229">_xlfn.LET(
_xlpm.Major,I229,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29" t="str">
        <f>IF(COUNTIFS($A$2:A229,A229,$M$2:M229,M229)&gt;1,"Duplicate","Keep")</f>
        <v>Keep</v>
      </c>
      <c r="O229" t="str" cm="1">
        <f t="array" ref="O229">_xlfn.SWITCH(M229,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29">
        <f t="shared" si="6"/>
        <v>1</v>
      </c>
      <c r="Q229" t="str">
        <f t="shared" si="7"/>
        <v>Unique</v>
      </c>
    </row>
    <row r="230" spans="1:17" x14ac:dyDescent="0.75">
      <c r="A230" s="22">
        <v>77524164</v>
      </c>
      <c r="B230" s="18" t="s">
        <v>161</v>
      </c>
      <c r="C230" s="18" t="s">
        <v>889</v>
      </c>
      <c r="D230" s="18" t="s">
        <v>890</v>
      </c>
      <c r="E230" s="18" t="s">
        <v>14</v>
      </c>
      <c r="F230" s="23">
        <v>45903.634027777778</v>
      </c>
      <c r="G230" s="23">
        <v>45938.670138888891</v>
      </c>
      <c r="H230" s="18">
        <v>771844</v>
      </c>
      <c r="I230" s="18" t="s">
        <v>566</v>
      </c>
      <c r="J230" s="18" t="s">
        <v>32</v>
      </c>
      <c r="K230" s="18">
        <v>0</v>
      </c>
      <c r="L230" s="18" t="s">
        <v>1732</v>
      </c>
      <c r="M230" s="9" t="str" cm="1">
        <f t="array" ref="M230">_xlfn.LET(
_xlpm.Major,I230,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30" t="str">
        <f>IF(COUNTIFS($A$2:A230,A230,$M$2:M230,M230)&gt;1,"Duplicate","Keep")</f>
        <v>Keep</v>
      </c>
      <c r="O230" t="str" cm="1">
        <f t="array" ref="O230">_xlfn.SWITCH(M230,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30">
        <f t="shared" si="6"/>
        <v>3</v>
      </c>
      <c r="Q230" t="str">
        <f t="shared" si="7"/>
        <v>Repeat</v>
      </c>
    </row>
    <row r="231" spans="1:17" x14ac:dyDescent="0.75">
      <c r="A231" s="24">
        <v>77524166</v>
      </c>
      <c r="B231" s="25" t="s">
        <v>891</v>
      </c>
      <c r="C231" s="25" t="s">
        <v>892</v>
      </c>
      <c r="D231" s="25" t="s">
        <v>893</v>
      </c>
      <c r="E231" s="25" t="s">
        <v>14</v>
      </c>
      <c r="F231" s="26">
        <v>45903.634027777778</v>
      </c>
      <c r="G231" s="26">
        <v>45938.627083333333</v>
      </c>
      <c r="H231" s="25">
        <v>771369</v>
      </c>
      <c r="I231" s="25" t="s">
        <v>206</v>
      </c>
      <c r="J231" s="25" t="s">
        <v>32</v>
      </c>
      <c r="K231" s="25">
        <v>0</v>
      </c>
      <c r="L231" s="25" t="s">
        <v>1732</v>
      </c>
      <c r="M231" s="9" t="str" cm="1">
        <f t="array" ref="M231">_xlfn.LET(
_xlpm.Major,I231,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31" t="str">
        <f>IF(COUNTIFS($A$2:A231,A231,$M$2:M231,M231)&gt;1,"Duplicate","Keep")</f>
        <v>Keep</v>
      </c>
      <c r="O231" t="str" cm="1">
        <f t="array" ref="O231">_xlfn.SWITCH(M231,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31">
        <f t="shared" si="6"/>
        <v>1</v>
      </c>
      <c r="Q231" t="str">
        <f t="shared" si="7"/>
        <v>Unique</v>
      </c>
    </row>
    <row r="232" spans="1:17" x14ac:dyDescent="0.75">
      <c r="A232" s="22">
        <v>77524172</v>
      </c>
      <c r="B232" s="18" t="s">
        <v>894</v>
      </c>
      <c r="C232" s="18" t="s">
        <v>895</v>
      </c>
      <c r="D232" s="18" t="s">
        <v>896</v>
      </c>
      <c r="E232" s="18" t="s">
        <v>14</v>
      </c>
      <c r="F232" s="23">
        <v>45903.634027777778</v>
      </c>
      <c r="G232" s="23">
        <v>45938.677777777775</v>
      </c>
      <c r="H232" s="18">
        <v>774882</v>
      </c>
      <c r="I232" s="18" t="s">
        <v>206</v>
      </c>
      <c r="J232" s="18" t="s">
        <v>20</v>
      </c>
      <c r="K232" s="18">
        <v>0</v>
      </c>
      <c r="L232" s="18" t="s">
        <v>1732</v>
      </c>
      <c r="M232" s="9" t="str" cm="1">
        <f t="array" ref="M232">_xlfn.LET(
_xlpm.Major,I232,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32" t="str">
        <f>IF(COUNTIFS($A$2:A232,A232,$M$2:M232,M232)&gt;1,"Duplicate","Keep")</f>
        <v>Keep</v>
      </c>
      <c r="O232" t="str" cm="1">
        <f t="array" ref="O232">_xlfn.SWITCH(M232,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32">
        <f t="shared" si="6"/>
        <v>1</v>
      </c>
      <c r="Q232" t="str">
        <f t="shared" si="7"/>
        <v>Unique</v>
      </c>
    </row>
    <row r="233" spans="1:17" x14ac:dyDescent="0.75">
      <c r="A233" s="24">
        <v>77524177</v>
      </c>
      <c r="B233" s="25" t="s">
        <v>897</v>
      </c>
      <c r="C233" s="25" t="s">
        <v>898</v>
      </c>
      <c r="D233" s="25" t="s">
        <v>899</v>
      </c>
      <c r="E233" s="25" t="s">
        <v>14</v>
      </c>
      <c r="F233" s="26">
        <v>45903.634027777778</v>
      </c>
      <c r="G233" s="26">
        <v>45938.677777777775</v>
      </c>
      <c r="H233" s="25">
        <v>774572</v>
      </c>
      <c r="I233" s="25" t="s">
        <v>206</v>
      </c>
      <c r="J233" s="25" t="s">
        <v>20</v>
      </c>
      <c r="K233" s="25">
        <v>0</v>
      </c>
      <c r="L233" s="25" t="s">
        <v>1732</v>
      </c>
      <c r="M233" s="9" t="str" cm="1">
        <f t="array" ref="M233">_xlfn.LET(
_xlpm.Major,I233,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33" t="str">
        <f>IF(COUNTIFS($A$2:A233,A233,$M$2:M233,M233)&gt;1,"Duplicate","Keep")</f>
        <v>Keep</v>
      </c>
      <c r="O233" t="str" cm="1">
        <f t="array" ref="O233">_xlfn.SWITCH(M233,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33">
        <f t="shared" si="6"/>
        <v>1</v>
      </c>
      <c r="Q233" t="str">
        <f t="shared" si="7"/>
        <v>Unique</v>
      </c>
    </row>
    <row r="234" spans="1:17" x14ac:dyDescent="0.75">
      <c r="A234" s="22">
        <v>77524182</v>
      </c>
      <c r="B234" s="18" t="s">
        <v>810</v>
      </c>
      <c r="C234" s="18" t="s">
        <v>900</v>
      </c>
      <c r="D234" s="18" t="s">
        <v>901</v>
      </c>
      <c r="E234" s="18" t="s">
        <v>14</v>
      </c>
      <c r="F234" s="23">
        <v>45903.634027777778</v>
      </c>
      <c r="G234" s="23">
        <v>45938.70208333333</v>
      </c>
      <c r="H234" s="18">
        <v>782704</v>
      </c>
      <c r="I234" s="18" t="s">
        <v>206</v>
      </c>
      <c r="J234" s="18" t="s">
        <v>32</v>
      </c>
      <c r="K234" s="18">
        <v>0</v>
      </c>
      <c r="L234" s="18" t="s">
        <v>1732</v>
      </c>
      <c r="M234" s="9" t="str" cm="1">
        <f t="array" ref="M234">_xlfn.LET(
_xlpm.Major,I234,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34" t="str">
        <f>IF(COUNTIFS($A$2:A234,A234,$M$2:M234,M234)&gt;1,"Duplicate","Keep")</f>
        <v>Keep</v>
      </c>
      <c r="O234" t="str" cm="1">
        <f t="array" ref="O234">_xlfn.SWITCH(M234,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34">
        <f t="shared" si="6"/>
        <v>1</v>
      </c>
      <c r="Q234" t="str">
        <f t="shared" si="7"/>
        <v>Unique</v>
      </c>
    </row>
    <row r="235" spans="1:17" x14ac:dyDescent="0.75">
      <c r="A235" s="24">
        <v>77524184</v>
      </c>
      <c r="B235" s="25" t="s">
        <v>161</v>
      </c>
      <c r="C235" s="25" t="s">
        <v>692</v>
      </c>
      <c r="D235" s="25" t="s">
        <v>693</v>
      </c>
      <c r="E235" s="25" t="s">
        <v>14</v>
      </c>
      <c r="F235" s="26">
        <v>45903.634027777778</v>
      </c>
      <c r="G235" s="26">
        <v>45938.630555555559</v>
      </c>
      <c r="H235" s="25">
        <v>779999</v>
      </c>
      <c r="I235" s="25" t="s">
        <v>206</v>
      </c>
      <c r="J235" s="25" t="s">
        <v>20</v>
      </c>
      <c r="K235" s="25">
        <v>0</v>
      </c>
      <c r="L235" s="25" t="s">
        <v>1732</v>
      </c>
      <c r="M235" s="9" t="str" cm="1">
        <f t="array" ref="M235">_xlfn.LET(
_xlpm.Major,I235,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35" t="str">
        <f>IF(COUNTIFS($A$2:A235,A235,$M$2:M235,M235)&gt;1,"Duplicate","Keep")</f>
        <v>Keep</v>
      </c>
      <c r="O235" t="str" cm="1">
        <f t="array" ref="O235">_xlfn.SWITCH(M235,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35">
        <f t="shared" si="6"/>
        <v>2</v>
      </c>
      <c r="Q235" t="str">
        <f t="shared" si="7"/>
        <v>Repeat</v>
      </c>
    </row>
    <row r="236" spans="1:17" x14ac:dyDescent="0.75">
      <c r="A236" s="22">
        <v>77524203</v>
      </c>
      <c r="B236" s="18" t="s">
        <v>902</v>
      </c>
      <c r="C236" s="18" t="s">
        <v>903</v>
      </c>
      <c r="D236" s="18" t="s">
        <v>904</v>
      </c>
      <c r="E236" s="18" t="s">
        <v>14</v>
      </c>
      <c r="F236" s="23">
        <v>45903.634027777778</v>
      </c>
      <c r="G236" s="23">
        <v>45938.702777777777</v>
      </c>
      <c r="H236" s="18">
        <v>782562</v>
      </c>
      <c r="I236" s="18" t="s">
        <v>905</v>
      </c>
      <c r="J236" s="18" t="s">
        <v>32</v>
      </c>
      <c r="K236" s="18">
        <v>0</v>
      </c>
      <c r="L236" s="18" t="s">
        <v>1732</v>
      </c>
      <c r="M236" s="9" t="str" cm="1">
        <f t="array" ref="M236">_xlfn.LET(
_xlpm.Major,I236,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236" t="str">
        <f>IF(COUNTIFS($A$2:A236,A236,$M$2:M236,M236)&gt;1,"Duplicate","Keep")</f>
        <v>Keep</v>
      </c>
      <c r="O236" t="str" cm="1">
        <f t="array" ref="O236">_xlfn.SWITCH(M236,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236">
        <f t="shared" si="6"/>
        <v>1</v>
      </c>
      <c r="Q236" t="str">
        <f t="shared" si="7"/>
        <v>Unique</v>
      </c>
    </row>
    <row r="237" spans="1:17" x14ac:dyDescent="0.75">
      <c r="A237" s="24">
        <v>77524232</v>
      </c>
      <c r="B237" s="25" t="s">
        <v>906</v>
      </c>
      <c r="C237" s="25" t="s">
        <v>907</v>
      </c>
      <c r="D237" s="25" t="s">
        <v>908</v>
      </c>
      <c r="E237" s="25" t="s">
        <v>14</v>
      </c>
      <c r="F237" s="26">
        <v>45903.634722222225</v>
      </c>
      <c r="G237" s="26">
        <v>45938.626388888886</v>
      </c>
      <c r="H237" s="25">
        <v>771675</v>
      </c>
      <c r="I237" s="25" t="s">
        <v>828</v>
      </c>
      <c r="J237" s="25" t="s">
        <v>20</v>
      </c>
      <c r="K237" s="25">
        <v>0</v>
      </c>
      <c r="L237" s="25" t="s">
        <v>1732</v>
      </c>
      <c r="M237" s="9" t="str" cm="1">
        <f t="array" ref="M237">_xlfn.LET(
_xlpm.Major,I237,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37" t="str">
        <f>IF(COUNTIFS($A$2:A237,A237,$M$2:M237,M237)&gt;1,"Duplicate","Keep")</f>
        <v>Keep</v>
      </c>
      <c r="O237" t="str" cm="1">
        <f t="array" ref="O237">_xlfn.SWITCH(M237,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37">
        <f t="shared" si="6"/>
        <v>1</v>
      </c>
      <c r="Q237" t="str">
        <f t="shared" si="7"/>
        <v>Unique</v>
      </c>
    </row>
    <row r="238" spans="1:17" x14ac:dyDescent="0.75">
      <c r="A238" s="22">
        <v>77524239</v>
      </c>
      <c r="B238" s="18" t="s">
        <v>909</v>
      </c>
      <c r="C238" s="18" t="s">
        <v>910</v>
      </c>
      <c r="D238" s="18" t="s">
        <v>911</v>
      </c>
      <c r="E238" s="18" t="s">
        <v>14</v>
      </c>
      <c r="F238" s="23">
        <v>45903.634722222225</v>
      </c>
      <c r="G238" s="23">
        <v>45938.704861111109</v>
      </c>
      <c r="H238" s="18">
        <v>781762</v>
      </c>
      <c r="I238" s="18" t="s">
        <v>809</v>
      </c>
      <c r="J238" s="18" t="s">
        <v>20</v>
      </c>
      <c r="K238" s="18">
        <v>0</v>
      </c>
      <c r="L238" s="18" t="s">
        <v>1732</v>
      </c>
      <c r="M238" s="9" t="str" cm="1">
        <f t="array" ref="M238">_xlfn.LET(
_xlpm.Major,I238,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38" t="str">
        <f>IF(COUNTIFS($A$2:A238,A238,$M$2:M238,M238)&gt;1,"Duplicate","Keep")</f>
        <v>Keep</v>
      </c>
      <c r="O238" t="str" cm="1">
        <f t="array" ref="O238">_xlfn.SWITCH(M238,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38">
        <f t="shared" si="6"/>
        <v>2</v>
      </c>
      <c r="Q238" t="str">
        <f t="shared" si="7"/>
        <v>Repeat</v>
      </c>
    </row>
    <row r="239" spans="1:17" x14ac:dyDescent="0.75">
      <c r="A239" s="24">
        <v>77524243</v>
      </c>
      <c r="B239" s="25" t="s">
        <v>242</v>
      </c>
      <c r="C239" s="25" t="s">
        <v>912</v>
      </c>
      <c r="D239" s="25" t="s">
        <v>913</v>
      </c>
      <c r="E239" s="25" t="s">
        <v>14</v>
      </c>
      <c r="F239" s="26">
        <v>45903.634722222225</v>
      </c>
      <c r="G239" s="26">
        <v>45938.624305555553</v>
      </c>
      <c r="H239" s="25">
        <v>788885</v>
      </c>
      <c r="I239" s="25" t="s">
        <v>206</v>
      </c>
      <c r="J239" s="25" t="s">
        <v>32</v>
      </c>
      <c r="K239" s="25">
        <v>0</v>
      </c>
      <c r="L239" s="25" t="s">
        <v>1732</v>
      </c>
      <c r="M239" s="9" t="str" cm="1">
        <f t="array" ref="M239">_xlfn.LET(
_xlpm.Major,I239,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39" t="str">
        <f>IF(COUNTIFS($A$2:A239,A239,$M$2:M239,M239)&gt;1,"Duplicate","Keep")</f>
        <v>Keep</v>
      </c>
      <c r="O239" t="str" cm="1">
        <f t="array" ref="O239">_xlfn.SWITCH(M239,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39">
        <f t="shared" si="6"/>
        <v>1</v>
      </c>
      <c r="Q239" t="str">
        <f t="shared" si="7"/>
        <v>Unique</v>
      </c>
    </row>
    <row r="240" spans="1:17" x14ac:dyDescent="0.75">
      <c r="A240" s="22">
        <v>77524276</v>
      </c>
      <c r="B240" s="18" t="s">
        <v>914</v>
      </c>
      <c r="C240" s="18" t="s">
        <v>594</v>
      </c>
      <c r="D240" s="18" t="s">
        <v>915</v>
      </c>
      <c r="E240" s="18" t="s">
        <v>14</v>
      </c>
      <c r="F240" s="23">
        <v>45903.634722222225</v>
      </c>
      <c r="G240" s="23">
        <v>45938.649305555555</v>
      </c>
      <c r="H240" s="18">
        <v>772016</v>
      </c>
      <c r="I240" s="18" t="s">
        <v>206</v>
      </c>
      <c r="J240" s="18" t="s">
        <v>32</v>
      </c>
      <c r="K240" s="18">
        <v>0</v>
      </c>
      <c r="L240" s="18" t="s">
        <v>1732</v>
      </c>
      <c r="M240" s="9" t="str" cm="1">
        <f t="array" ref="M240">_xlfn.LET(
_xlpm.Major,I240,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40" t="str">
        <f>IF(COUNTIFS($A$2:A240,A240,$M$2:M240,M240)&gt;1,"Duplicate","Keep")</f>
        <v>Keep</v>
      </c>
      <c r="O240" t="str" cm="1">
        <f t="array" ref="O240">_xlfn.SWITCH(M240,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40">
        <f t="shared" si="6"/>
        <v>1</v>
      </c>
      <c r="Q240" t="str">
        <f t="shared" si="7"/>
        <v>Unique</v>
      </c>
    </row>
    <row r="241" spans="1:17" x14ac:dyDescent="0.75">
      <c r="A241" s="24">
        <v>77524277</v>
      </c>
      <c r="B241" s="25" t="s">
        <v>916</v>
      </c>
      <c r="C241" s="25" t="s">
        <v>917</v>
      </c>
      <c r="D241" s="25" t="s">
        <v>918</v>
      </c>
      <c r="E241" s="25" t="s">
        <v>14</v>
      </c>
      <c r="F241" s="26">
        <v>45903.634722222225</v>
      </c>
      <c r="G241" s="26">
        <v>45938.668749999997</v>
      </c>
      <c r="H241" s="25">
        <v>774520</v>
      </c>
      <c r="I241" s="25" t="s">
        <v>828</v>
      </c>
      <c r="J241" s="25" t="s">
        <v>20</v>
      </c>
      <c r="K241" s="25">
        <v>0</v>
      </c>
      <c r="L241" s="25" t="s">
        <v>1732</v>
      </c>
      <c r="M241" s="9" t="str" cm="1">
        <f t="array" ref="M241">_xlfn.LET(
_xlpm.Major,I241,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41" t="str">
        <f>IF(COUNTIFS($A$2:A241,A241,$M$2:M241,M241)&gt;1,"Duplicate","Keep")</f>
        <v>Keep</v>
      </c>
      <c r="O241" t="str" cm="1">
        <f t="array" ref="O241">_xlfn.SWITCH(M241,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41">
        <f t="shared" si="6"/>
        <v>1</v>
      </c>
      <c r="Q241" t="str">
        <f t="shared" si="7"/>
        <v>Unique</v>
      </c>
    </row>
    <row r="242" spans="1:17" x14ac:dyDescent="0.75">
      <c r="A242" s="22">
        <v>77524283</v>
      </c>
      <c r="B242" s="18" t="s">
        <v>919</v>
      </c>
      <c r="C242" s="18" t="s">
        <v>870</v>
      </c>
      <c r="D242" s="18" t="s">
        <v>920</v>
      </c>
      <c r="E242" s="18" t="s">
        <v>14</v>
      </c>
      <c r="F242" s="23">
        <v>45903.634722222225</v>
      </c>
      <c r="G242" s="23">
        <v>45938.666666666664</v>
      </c>
      <c r="H242" s="18">
        <v>772969</v>
      </c>
      <c r="I242" s="18" t="s">
        <v>828</v>
      </c>
      <c r="J242" s="18" t="s">
        <v>20</v>
      </c>
      <c r="K242" s="18">
        <v>0</v>
      </c>
      <c r="L242" s="18" t="s">
        <v>1732</v>
      </c>
      <c r="M242" s="9" t="str" cm="1">
        <f t="array" ref="M242">_xlfn.LET(
_xlpm.Major,I242,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42" t="str">
        <f>IF(COUNTIFS($A$2:A242,A242,$M$2:M242,M242)&gt;1,"Duplicate","Keep")</f>
        <v>Keep</v>
      </c>
      <c r="O242" t="str" cm="1">
        <f t="array" ref="O242">_xlfn.SWITCH(M242,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42">
        <f t="shared" si="6"/>
        <v>1</v>
      </c>
      <c r="Q242" t="str">
        <f t="shared" si="7"/>
        <v>Unique</v>
      </c>
    </row>
    <row r="243" spans="1:17" x14ac:dyDescent="0.75">
      <c r="A243" s="24">
        <v>77524349</v>
      </c>
      <c r="B243" s="25" t="s">
        <v>921</v>
      </c>
      <c r="C243" s="25" t="s">
        <v>922</v>
      </c>
      <c r="D243" s="25" t="s">
        <v>923</v>
      </c>
      <c r="E243" s="25" t="s">
        <v>14</v>
      </c>
      <c r="F243" s="26">
        <v>45903.634722222225</v>
      </c>
      <c r="G243" s="26">
        <v>45938.625694444447</v>
      </c>
      <c r="H243" s="25">
        <v>787739</v>
      </c>
      <c r="I243" s="25" t="s">
        <v>566</v>
      </c>
      <c r="J243" s="25" t="s">
        <v>20</v>
      </c>
      <c r="K243" s="25">
        <v>0</v>
      </c>
      <c r="L243" s="25" t="s">
        <v>1732</v>
      </c>
      <c r="M243" s="9" t="str" cm="1">
        <f t="array" ref="M243">_xlfn.LET(
_xlpm.Major,I243,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43" t="str">
        <f>IF(COUNTIFS($A$2:A243,A243,$M$2:M243,M243)&gt;1,"Duplicate","Keep")</f>
        <v>Keep</v>
      </c>
      <c r="O243" t="str" cm="1">
        <f t="array" ref="O243">_xlfn.SWITCH(M243,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43">
        <f t="shared" si="6"/>
        <v>1</v>
      </c>
      <c r="Q243" t="str">
        <f t="shared" si="7"/>
        <v>Unique</v>
      </c>
    </row>
    <row r="244" spans="1:17" x14ac:dyDescent="0.75">
      <c r="A244" s="22">
        <v>77524358</v>
      </c>
      <c r="B244" s="18" t="s">
        <v>924</v>
      </c>
      <c r="C244" s="18" t="s">
        <v>925</v>
      </c>
      <c r="D244" s="18" t="s">
        <v>926</v>
      </c>
      <c r="E244" s="18" t="s">
        <v>14</v>
      </c>
      <c r="F244" s="23">
        <v>45903.635416666664</v>
      </c>
      <c r="G244" s="23">
        <v>45938.668055555558</v>
      </c>
      <c r="H244" s="18">
        <v>780489</v>
      </c>
      <c r="I244" s="18" t="s">
        <v>828</v>
      </c>
      <c r="J244" s="18" t="s">
        <v>20</v>
      </c>
      <c r="K244" s="18">
        <v>0</v>
      </c>
      <c r="L244" s="18" t="s">
        <v>1732</v>
      </c>
      <c r="M244" s="9" t="str" cm="1">
        <f t="array" ref="M244">_xlfn.LET(
_xlpm.Major,I244,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44" t="str">
        <f>IF(COUNTIFS($A$2:A244,A244,$M$2:M244,M244)&gt;1,"Duplicate","Keep")</f>
        <v>Keep</v>
      </c>
      <c r="O244" t="str" cm="1">
        <f t="array" ref="O244">_xlfn.SWITCH(M244,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44">
        <f t="shared" si="6"/>
        <v>1</v>
      </c>
      <c r="Q244" t="str">
        <f t="shared" si="7"/>
        <v>Unique</v>
      </c>
    </row>
    <row r="245" spans="1:17" x14ac:dyDescent="0.75">
      <c r="A245" s="24">
        <v>77524365</v>
      </c>
      <c r="B245" s="25" t="s">
        <v>927</v>
      </c>
      <c r="C245" s="25" t="s">
        <v>928</v>
      </c>
      <c r="D245" s="25" t="s">
        <v>929</v>
      </c>
      <c r="E245" s="25" t="s">
        <v>14</v>
      </c>
      <c r="F245" s="26">
        <v>45903.635416666664</v>
      </c>
      <c r="G245" s="26">
        <v>45938.626388888886</v>
      </c>
      <c r="H245" s="25">
        <v>795952</v>
      </c>
      <c r="I245" s="25" t="s">
        <v>828</v>
      </c>
      <c r="J245" s="25" t="s">
        <v>20</v>
      </c>
      <c r="K245" s="25">
        <v>0</v>
      </c>
      <c r="L245" s="25" t="s">
        <v>1732</v>
      </c>
      <c r="M245" s="9" t="str" cm="1">
        <f t="array" ref="M245">_xlfn.LET(
_xlpm.Major,I245,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45" t="str">
        <f>IF(COUNTIFS($A$2:A245,A245,$M$2:M245,M245)&gt;1,"Duplicate","Keep")</f>
        <v>Keep</v>
      </c>
      <c r="O245" t="str" cm="1">
        <f t="array" ref="O245">_xlfn.SWITCH(M245,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45">
        <f t="shared" si="6"/>
        <v>1</v>
      </c>
      <c r="Q245" t="str">
        <f t="shared" si="7"/>
        <v>Unique</v>
      </c>
    </row>
    <row r="246" spans="1:17" x14ac:dyDescent="0.75">
      <c r="A246" s="22">
        <v>77524407</v>
      </c>
      <c r="B246" s="18" t="s">
        <v>280</v>
      </c>
      <c r="C246" s="18" t="s">
        <v>930</v>
      </c>
      <c r="D246" s="18" t="s">
        <v>931</v>
      </c>
      <c r="E246" s="18" t="s">
        <v>14</v>
      </c>
      <c r="F246" s="23">
        <v>45903.635416666664</v>
      </c>
      <c r="G246" s="23">
        <v>45938.624305555553</v>
      </c>
      <c r="H246" s="18">
        <v>777344</v>
      </c>
      <c r="I246" s="18" t="s">
        <v>763</v>
      </c>
      <c r="J246" s="18" t="s">
        <v>20</v>
      </c>
      <c r="K246" s="18">
        <v>0</v>
      </c>
      <c r="L246" s="18" t="s">
        <v>1732</v>
      </c>
      <c r="M246" s="9" t="str" cm="1">
        <f t="array" ref="M246">_xlfn.LET(
_xlpm.Major,I246,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46" t="str">
        <f>IF(COUNTIFS($A$2:A246,A246,$M$2:M246,M246)&gt;1,"Duplicate","Keep")</f>
        <v>Keep</v>
      </c>
      <c r="O246" t="str" cm="1">
        <f t="array" ref="O246">_xlfn.SWITCH(M246,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46">
        <f t="shared" si="6"/>
        <v>1</v>
      </c>
      <c r="Q246" t="str">
        <f t="shared" si="7"/>
        <v>Unique</v>
      </c>
    </row>
    <row r="247" spans="1:17" x14ac:dyDescent="0.75">
      <c r="A247" s="24">
        <v>77524435</v>
      </c>
      <c r="B247" s="25" t="s">
        <v>484</v>
      </c>
      <c r="C247" s="25" t="s">
        <v>932</v>
      </c>
      <c r="D247" s="25" t="s">
        <v>933</v>
      </c>
      <c r="E247" s="25" t="s">
        <v>14</v>
      </c>
      <c r="F247" s="26">
        <v>45903.635416666664</v>
      </c>
      <c r="G247" s="26">
        <v>45938.624305555553</v>
      </c>
      <c r="H247" s="25">
        <v>793554</v>
      </c>
      <c r="I247" s="25" t="s">
        <v>206</v>
      </c>
      <c r="J247" s="25" t="s">
        <v>20</v>
      </c>
      <c r="K247" s="25">
        <v>0</v>
      </c>
      <c r="L247" s="25" t="s">
        <v>1732</v>
      </c>
      <c r="M247" s="9" t="str" cm="1">
        <f t="array" ref="M247">_xlfn.LET(
_xlpm.Major,I247,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47" t="str">
        <f>IF(COUNTIFS($A$2:A247,A247,$M$2:M247,M247)&gt;1,"Duplicate","Keep")</f>
        <v>Keep</v>
      </c>
      <c r="O247" t="str" cm="1">
        <f t="array" ref="O247">_xlfn.SWITCH(M247,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47">
        <f t="shared" si="6"/>
        <v>1</v>
      </c>
      <c r="Q247" t="str">
        <f t="shared" si="7"/>
        <v>Unique</v>
      </c>
    </row>
    <row r="248" spans="1:17" x14ac:dyDescent="0.75">
      <c r="A248" s="22">
        <v>77524455</v>
      </c>
      <c r="B248" s="18" t="s">
        <v>934</v>
      </c>
      <c r="C248" s="18" t="s">
        <v>935</v>
      </c>
      <c r="D248" s="18" t="s">
        <v>936</v>
      </c>
      <c r="E248" s="18" t="s">
        <v>14</v>
      </c>
      <c r="F248" s="23">
        <v>45903.635416666664</v>
      </c>
      <c r="G248" s="23">
        <v>45938.625694444447</v>
      </c>
      <c r="H248" s="18">
        <v>774395</v>
      </c>
      <c r="I248" s="18" t="s">
        <v>566</v>
      </c>
      <c r="J248" s="18" t="s">
        <v>32</v>
      </c>
      <c r="K248" s="18">
        <v>0</v>
      </c>
      <c r="L248" s="18" t="s">
        <v>1732</v>
      </c>
      <c r="M248" s="9" t="str" cm="1">
        <f t="array" ref="M248">_xlfn.LET(
_xlpm.Major,I248,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48" t="str">
        <f>IF(COUNTIFS($A$2:A248,A248,$M$2:M248,M248)&gt;1,"Duplicate","Keep")</f>
        <v>Keep</v>
      </c>
      <c r="O248" t="str" cm="1">
        <f t="array" ref="O248">_xlfn.SWITCH(M248,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48">
        <f t="shared" si="6"/>
        <v>1</v>
      </c>
      <c r="Q248" t="str">
        <f t="shared" si="7"/>
        <v>Unique</v>
      </c>
    </row>
    <row r="249" spans="1:17" x14ac:dyDescent="0.75">
      <c r="A249" s="24">
        <v>77524525</v>
      </c>
      <c r="B249" s="25" t="s">
        <v>513</v>
      </c>
      <c r="C249" s="25" t="s">
        <v>868</v>
      </c>
      <c r="D249" s="25" t="s">
        <v>937</v>
      </c>
      <c r="E249" s="25" t="s">
        <v>14</v>
      </c>
      <c r="F249" s="26">
        <v>45903.636111111111</v>
      </c>
      <c r="G249" s="26">
        <v>45938.625694444447</v>
      </c>
      <c r="H249" s="25">
        <v>772725</v>
      </c>
      <c r="I249" s="25" t="s">
        <v>206</v>
      </c>
      <c r="J249" s="25" t="s">
        <v>20</v>
      </c>
      <c r="K249" s="25">
        <v>0</v>
      </c>
      <c r="L249" s="25" t="s">
        <v>1732</v>
      </c>
      <c r="M249" s="9" t="str" cm="1">
        <f t="array" ref="M249">_xlfn.LET(
_xlpm.Major,I249,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49" t="str">
        <f>IF(COUNTIFS($A$2:A249,A249,$M$2:M249,M249)&gt;1,"Duplicate","Keep")</f>
        <v>Keep</v>
      </c>
      <c r="O249" t="str" cm="1">
        <f t="array" ref="O249">_xlfn.SWITCH(M249,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49">
        <f t="shared" si="6"/>
        <v>1</v>
      </c>
      <c r="Q249" t="str">
        <f t="shared" si="7"/>
        <v>Unique</v>
      </c>
    </row>
    <row r="250" spans="1:17" x14ac:dyDescent="0.75">
      <c r="A250" s="22">
        <v>77527525</v>
      </c>
      <c r="B250" s="18" t="s">
        <v>938</v>
      </c>
      <c r="C250" s="18" t="s">
        <v>939</v>
      </c>
      <c r="D250" s="18" t="s">
        <v>940</v>
      </c>
      <c r="E250" s="18" t="s">
        <v>14</v>
      </c>
      <c r="F250" s="23">
        <v>45903.661111111112</v>
      </c>
      <c r="G250" s="23">
        <v>45938.665972222225</v>
      </c>
      <c r="H250" s="18">
        <v>772811</v>
      </c>
      <c r="I250" s="18" t="s">
        <v>809</v>
      </c>
      <c r="J250" s="18" t="s">
        <v>20</v>
      </c>
      <c r="K250" s="18">
        <v>0</v>
      </c>
      <c r="L250" s="18" t="s">
        <v>1732</v>
      </c>
      <c r="M250" s="9" t="str" cm="1">
        <f t="array" ref="M250">_xlfn.LET(
_xlpm.Major,I250,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50" t="str">
        <f>IF(COUNTIFS($A$2:A250,A250,$M$2:M250,M250)&gt;1,"Duplicate","Keep")</f>
        <v>Keep</v>
      </c>
      <c r="O250" t="str" cm="1">
        <f t="array" ref="O250">_xlfn.SWITCH(M250,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50">
        <f t="shared" si="6"/>
        <v>1</v>
      </c>
      <c r="Q250" t="str">
        <f t="shared" si="7"/>
        <v>Unique</v>
      </c>
    </row>
    <row r="251" spans="1:17" x14ac:dyDescent="0.75">
      <c r="A251" s="22">
        <v>77542694</v>
      </c>
      <c r="B251" s="18" t="s">
        <v>392</v>
      </c>
      <c r="C251" s="18" t="s">
        <v>941</v>
      </c>
      <c r="D251" s="18" t="s">
        <v>942</v>
      </c>
      <c r="E251" s="18" t="s">
        <v>14</v>
      </c>
      <c r="F251" s="23">
        <v>45903.887499999997</v>
      </c>
      <c r="G251" s="23">
        <v>45938.38958333333</v>
      </c>
      <c r="H251" s="18">
        <v>785907</v>
      </c>
      <c r="I251" s="18" t="s">
        <v>206</v>
      </c>
      <c r="J251" s="18" t="s">
        <v>32</v>
      </c>
      <c r="K251" s="18">
        <v>0</v>
      </c>
      <c r="L251" s="18" t="s">
        <v>1732</v>
      </c>
      <c r="M251" s="9" t="str" cm="1">
        <f t="array" ref="M251">_xlfn.LET(
_xlpm.Major,I251,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51" t="str">
        <f>IF(COUNTIFS($A$2:A251,A251,$M$2:M251,M251)&gt;1,"Duplicate","Keep")</f>
        <v>Keep</v>
      </c>
      <c r="O251" t="str" cm="1">
        <f t="array" ref="O251">_xlfn.SWITCH(M251,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51">
        <f t="shared" si="6"/>
        <v>1</v>
      </c>
      <c r="Q251" t="str">
        <f t="shared" si="7"/>
        <v>Unique</v>
      </c>
    </row>
    <row r="252" spans="1:17" x14ac:dyDescent="0.75">
      <c r="A252" s="24">
        <v>77619437</v>
      </c>
      <c r="B252" s="25" t="s">
        <v>70</v>
      </c>
      <c r="C252" s="25" t="s">
        <v>71</v>
      </c>
      <c r="D252" s="25" t="s">
        <v>72</v>
      </c>
      <c r="E252" s="25" t="s">
        <v>14</v>
      </c>
      <c r="F252" s="26">
        <v>45904.809027777781</v>
      </c>
      <c r="G252" s="26">
        <v>45938.628472222219</v>
      </c>
      <c r="H252" s="25">
        <v>769576</v>
      </c>
      <c r="I252" s="25" t="s">
        <v>73</v>
      </c>
      <c r="J252" s="25" t="s">
        <v>40</v>
      </c>
      <c r="K252" s="25">
        <v>0</v>
      </c>
      <c r="L252" s="25" t="s">
        <v>1732</v>
      </c>
      <c r="M252" s="9" t="str" cm="1">
        <f t="array" ref="M252">_xlfn.LET(
_xlpm.Major,I252,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252" t="str">
        <f>IF(COUNTIFS($A$2:A252,A252,$M$2:M252,M252)&gt;1,"Duplicate","Keep")</f>
        <v>Keep</v>
      </c>
      <c r="O252" t="str" cm="1">
        <f t="array" ref="O252">_xlfn.SWITCH(M252,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252">
        <f t="shared" si="6"/>
        <v>2</v>
      </c>
      <c r="Q252" t="str">
        <f t="shared" si="7"/>
        <v>Repeat</v>
      </c>
    </row>
    <row r="253" spans="1:17" x14ac:dyDescent="0.75">
      <c r="A253" s="22">
        <v>77783409</v>
      </c>
      <c r="B253" s="18" t="s">
        <v>943</v>
      </c>
      <c r="C253" s="18" t="s">
        <v>944</v>
      </c>
      <c r="D253" s="18" t="s">
        <v>945</v>
      </c>
      <c r="E253" s="18" t="s">
        <v>14</v>
      </c>
      <c r="F253" s="23">
        <v>45908.763888888891</v>
      </c>
      <c r="G253" s="23">
        <v>45938.62777777778</v>
      </c>
      <c r="H253" s="18">
        <v>755939</v>
      </c>
      <c r="I253" s="18" t="s">
        <v>206</v>
      </c>
      <c r="J253" s="18" t="s">
        <v>20</v>
      </c>
      <c r="K253" s="18">
        <v>0</v>
      </c>
      <c r="L253" s="18" t="s">
        <v>1732</v>
      </c>
      <c r="M253" s="9" t="str" cm="1">
        <f t="array" ref="M253">_xlfn.LET(
_xlpm.Major,I253,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53" t="str">
        <f>IF(COUNTIFS($A$2:A253,A253,$M$2:M253,M253)&gt;1,"Duplicate","Keep")</f>
        <v>Keep</v>
      </c>
      <c r="O253" t="str" cm="1">
        <f t="array" ref="O253">_xlfn.SWITCH(M253,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53">
        <f t="shared" si="6"/>
        <v>2</v>
      </c>
      <c r="Q253" t="str">
        <f t="shared" si="7"/>
        <v>Repeat</v>
      </c>
    </row>
    <row r="254" spans="1:17" x14ac:dyDescent="0.75">
      <c r="A254" s="24">
        <v>77846015</v>
      </c>
      <c r="B254" s="25" t="s">
        <v>855</v>
      </c>
      <c r="C254" s="25" t="s">
        <v>946</v>
      </c>
      <c r="D254" s="25" t="s">
        <v>947</v>
      </c>
      <c r="E254" s="25" t="s">
        <v>14</v>
      </c>
      <c r="F254" s="26">
        <v>45909.49722222222</v>
      </c>
      <c r="G254" s="26">
        <v>45938.677777777775</v>
      </c>
      <c r="H254" s="25">
        <v>800716</v>
      </c>
      <c r="I254" s="25" t="s">
        <v>206</v>
      </c>
      <c r="J254" s="25" t="s">
        <v>126</v>
      </c>
      <c r="K254" s="25">
        <v>0</v>
      </c>
      <c r="L254" s="25" t="s">
        <v>1732</v>
      </c>
      <c r="M254" s="9" t="str" cm="1">
        <f t="array" ref="M254">_xlfn.LET(
_xlpm.Major,I254,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54" t="str">
        <f>IF(COUNTIFS($A$2:A254,A254,$M$2:M254,M254)&gt;1,"Duplicate","Keep")</f>
        <v>Keep</v>
      </c>
      <c r="O254" t="str" cm="1">
        <f t="array" ref="O254">_xlfn.SWITCH(M254,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54">
        <f t="shared" si="6"/>
        <v>1</v>
      </c>
      <c r="Q254" t="str">
        <f t="shared" si="7"/>
        <v>Unique</v>
      </c>
    </row>
    <row r="255" spans="1:17" x14ac:dyDescent="0.75">
      <c r="A255" s="22">
        <v>77891260</v>
      </c>
      <c r="B255" s="18" t="s">
        <v>948</v>
      </c>
      <c r="C255" s="18" t="s">
        <v>949</v>
      </c>
      <c r="D255" s="18" t="s">
        <v>950</v>
      </c>
      <c r="E255" s="18" t="s">
        <v>14</v>
      </c>
      <c r="F255" s="23">
        <v>45909.912499999999</v>
      </c>
      <c r="G255" s="23">
        <v>45938.669444444444</v>
      </c>
      <c r="H255" s="18">
        <v>806202</v>
      </c>
      <c r="I255" s="18" t="s">
        <v>763</v>
      </c>
      <c r="J255" s="18" t="s">
        <v>50</v>
      </c>
      <c r="K255" s="18">
        <v>0</v>
      </c>
      <c r="L255" s="18" t="s">
        <v>1732</v>
      </c>
      <c r="M255" s="9" t="str" cm="1">
        <f t="array" ref="M255">_xlfn.LET(
_xlpm.Major,I255,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55" t="str">
        <f>IF(COUNTIFS($A$2:A255,A255,$M$2:M255,M255)&gt;1,"Duplicate","Keep")</f>
        <v>Keep</v>
      </c>
      <c r="O255" t="str" cm="1">
        <f t="array" ref="O255">_xlfn.SWITCH(M255,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55">
        <f t="shared" si="6"/>
        <v>1</v>
      </c>
      <c r="Q255" t="str">
        <f t="shared" si="7"/>
        <v>Unique</v>
      </c>
    </row>
    <row r="256" spans="1:17" x14ac:dyDescent="0.75">
      <c r="A256" s="24">
        <v>77936615</v>
      </c>
      <c r="B256" s="25" t="s">
        <v>139</v>
      </c>
      <c r="C256" s="25" t="s">
        <v>951</v>
      </c>
      <c r="D256" s="25" t="s">
        <v>952</v>
      </c>
      <c r="E256" s="25" t="s">
        <v>14</v>
      </c>
      <c r="F256" s="26">
        <v>45910.461805555555</v>
      </c>
      <c r="G256" s="26">
        <v>45938.629166666666</v>
      </c>
      <c r="H256" s="25">
        <v>798829</v>
      </c>
      <c r="I256" s="25" t="s">
        <v>566</v>
      </c>
      <c r="J256" s="25" t="s">
        <v>126</v>
      </c>
      <c r="K256" s="25">
        <v>0</v>
      </c>
      <c r="L256" s="25" t="s">
        <v>1732</v>
      </c>
      <c r="M256" s="9" t="str" cm="1">
        <f t="array" ref="M256">_xlfn.LET(
_xlpm.Major,I256,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56" t="str">
        <f>IF(COUNTIFS($A$2:A256,A256,$M$2:M256,M256)&gt;1,"Duplicate","Keep")</f>
        <v>Keep</v>
      </c>
      <c r="O256" t="str" cm="1">
        <f t="array" ref="O256">_xlfn.SWITCH(M256,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56">
        <f t="shared" si="6"/>
        <v>1</v>
      </c>
      <c r="Q256" t="str">
        <f t="shared" si="7"/>
        <v>Unique</v>
      </c>
    </row>
    <row r="257" spans="1:17" x14ac:dyDescent="0.75">
      <c r="A257" s="22">
        <v>77975089</v>
      </c>
      <c r="B257" s="18" t="s">
        <v>822</v>
      </c>
      <c r="C257" s="18" t="s">
        <v>953</v>
      </c>
      <c r="D257" s="18" t="s">
        <v>954</v>
      </c>
      <c r="E257" s="18" t="s">
        <v>14</v>
      </c>
      <c r="F257" s="23">
        <v>45910.64166666667</v>
      </c>
      <c r="G257" s="23">
        <v>45938.677083333336</v>
      </c>
      <c r="H257" s="18">
        <v>794928</v>
      </c>
      <c r="I257" s="18" t="s">
        <v>163</v>
      </c>
      <c r="J257" s="18" t="s">
        <v>32</v>
      </c>
      <c r="K257" s="18">
        <v>0</v>
      </c>
      <c r="L257" s="18" t="s">
        <v>1732</v>
      </c>
      <c r="M257" s="9" t="str" cm="1">
        <f t="array" ref="M257">_xlfn.LET(
_xlpm.Major,I257,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57" t="str">
        <f>IF(COUNTIFS($A$2:A257,A257,$M$2:M257,M257)&gt;1,"Duplicate","Keep")</f>
        <v>Keep</v>
      </c>
      <c r="O257" t="str" cm="1">
        <f t="array" ref="O257">_xlfn.SWITCH(M257,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57">
        <f t="shared" si="6"/>
        <v>1</v>
      </c>
      <c r="Q257" t="str">
        <f t="shared" si="7"/>
        <v>Unique</v>
      </c>
    </row>
    <row r="258" spans="1:17" x14ac:dyDescent="0.75">
      <c r="A258" s="24">
        <v>77987673</v>
      </c>
      <c r="B258" s="25" t="s">
        <v>522</v>
      </c>
      <c r="C258" s="25" t="s">
        <v>332</v>
      </c>
      <c r="D258" s="25" t="s">
        <v>955</v>
      </c>
      <c r="E258" s="25" t="s">
        <v>14</v>
      </c>
      <c r="F258" s="26">
        <v>45910.849305555559</v>
      </c>
      <c r="G258" s="26">
        <v>45938.67083333333</v>
      </c>
      <c r="H258" s="25">
        <v>792145</v>
      </c>
      <c r="I258" s="25" t="s">
        <v>566</v>
      </c>
      <c r="J258" s="25" t="s">
        <v>32</v>
      </c>
      <c r="K258" s="25">
        <v>0</v>
      </c>
      <c r="L258" s="25" t="s">
        <v>1732</v>
      </c>
      <c r="M258" s="9" t="str" cm="1">
        <f t="array" ref="M258">_xlfn.LET(
_xlpm.Major,I258,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58" t="str">
        <f>IF(COUNTIFS($A$2:A258,A258,$M$2:M258,M258)&gt;1,"Duplicate","Keep")</f>
        <v>Keep</v>
      </c>
      <c r="O258" t="str" cm="1">
        <f t="array" ref="O258">_xlfn.SWITCH(M258,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58">
        <f t="shared" si="6"/>
        <v>1</v>
      </c>
      <c r="Q258" t="str">
        <f t="shared" si="7"/>
        <v>Unique</v>
      </c>
    </row>
    <row r="259" spans="1:17" x14ac:dyDescent="0.75">
      <c r="A259" s="22">
        <v>77989696</v>
      </c>
      <c r="B259" s="18" t="s">
        <v>58</v>
      </c>
      <c r="C259" s="18" t="s">
        <v>956</v>
      </c>
      <c r="D259" s="18" t="s">
        <v>957</v>
      </c>
      <c r="E259" s="18" t="s">
        <v>14</v>
      </c>
      <c r="F259" s="23">
        <v>45910.916666666664</v>
      </c>
      <c r="G259" s="23">
        <v>45938.674305555556</v>
      </c>
      <c r="H259" s="18">
        <v>776509</v>
      </c>
      <c r="I259" s="18" t="s">
        <v>566</v>
      </c>
      <c r="J259" s="18" t="s">
        <v>20</v>
      </c>
      <c r="K259" s="18">
        <v>0</v>
      </c>
      <c r="L259" s="18" t="s">
        <v>1732</v>
      </c>
      <c r="M259" s="9" t="str" cm="1">
        <f t="array" ref="M259">_xlfn.LET(
_xlpm.Major,I259,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59" t="str">
        <f>IF(COUNTIFS($A$2:A259,A259,$M$2:M259,M259)&gt;1,"Duplicate","Keep")</f>
        <v>Keep</v>
      </c>
      <c r="O259" t="str" cm="1">
        <f t="array" ref="O259">_xlfn.SWITCH(M259,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59">
        <f t="shared" ref="P259:P322" si="8">COUNTIF(H:H,H259)</f>
        <v>1</v>
      </c>
      <c r="Q259" t="str">
        <f t="shared" ref="Q259:Q322" si="9">IF(COUNTIF(H:H,H259)=1,"Unique","Repeat")</f>
        <v>Unique</v>
      </c>
    </row>
    <row r="260" spans="1:17" x14ac:dyDescent="0.75">
      <c r="A260" s="24">
        <v>77989705</v>
      </c>
      <c r="B260" s="25" t="s">
        <v>531</v>
      </c>
      <c r="C260" s="25" t="s">
        <v>958</v>
      </c>
      <c r="D260" s="25" t="s">
        <v>959</v>
      </c>
      <c r="E260" s="25" t="s">
        <v>14</v>
      </c>
      <c r="F260" s="26">
        <v>45910.917361111111</v>
      </c>
      <c r="G260" s="26">
        <v>45938.643055555556</v>
      </c>
      <c r="H260" s="25">
        <v>770363</v>
      </c>
      <c r="I260" s="25" t="s">
        <v>163</v>
      </c>
      <c r="J260" s="25" t="s">
        <v>20</v>
      </c>
      <c r="K260" s="25">
        <v>0</v>
      </c>
      <c r="L260" s="25" t="s">
        <v>1732</v>
      </c>
      <c r="M260" s="9" t="str" cm="1">
        <f t="array" ref="M260">_xlfn.LET(
_xlpm.Major,I260,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60" t="str">
        <f>IF(COUNTIFS($A$2:A260,A260,$M$2:M260,M260)&gt;1,"Duplicate","Keep")</f>
        <v>Keep</v>
      </c>
      <c r="O260" t="str" cm="1">
        <f t="array" ref="O260">_xlfn.SWITCH(M260,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60">
        <f t="shared" si="8"/>
        <v>1</v>
      </c>
      <c r="Q260" t="str">
        <f t="shared" si="9"/>
        <v>Unique</v>
      </c>
    </row>
    <row r="261" spans="1:17" x14ac:dyDescent="0.75">
      <c r="A261" s="22">
        <v>77989707</v>
      </c>
      <c r="B261" s="18" t="s">
        <v>67</v>
      </c>
      <c r="C261" s="18" t="s">
        <v>960</v>
      </c>
      <c r="D261" s="18" t="s">
        <v>961</v>
      </c>
      <c r="E261" s="18" t="s">
        <v>14</v>
      </c>
      <c r="F261" s="23">
        <v>45910.917361111111</v>
      </c>
      <c r="G261" s="23">
        <v>45938.643055555556</v>
      </c>
      <c r="H261" s="18">
        <v>774959</v>
      </c>
      <c r="I261" s="18" t="s">
        <v>566</v>
      </c>
      <c r="J261" s="18" t="s">
        <v>20</v>
      </c>
      <c r="K261" s="18">
        <v>0</v>
      </c>
      <c r="L261" s="18" t="s">
        <v>1732</v>
      </c>
      <c r="M261" s="9" t="str" cm="1">
        <f t="array" ref="M261">_xlfn.LET(
_xlpm.Major,I261,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61" t="str">
        <f>IF(COUNTIFS($A$2:A261,A261,$M$2:M261,M261)&gt;1,"Duplicate","Keep")</f>
        <v>Keep</v>
      </c>
      <c r="O261" t="str" cm="1">
        <f t="array" ref="O261">_xlfn.SWITCH(M261,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61">
        <f t="shared" si="8"/>
        <v>1</v>
      </c>
      <c r="Q261" t="str">
        <f t="shared" si="9"/>
        <v>Unique</v>
      </c>
    </row>
    <row r="262" spans="1:17" x14ac:dyDescent="0.75">
      <c r="A262" s="24">
        <v>77989795</v>
      </c>
      <c r="B262" s="25" t="s">
        <v>962</v>
      </c>
      <c r="C262" s="25" t="s">
        <v>963</v>
      </c>
      <c r="D262" s="25" t="s">
        <v>964</v>
      </c>
      <c r="E262" s="25" t="s">
        <v>14</v>
      </c>
      <c r="F262" s="26">
        <v>45910.922222222223</v>
      </c>
      <c r="G262" s="26">
        <v>45938.671527777777</v>
      </c>
      <c r="H262" s="25">
        <v>772010</v>
      </c>
      <c r="I262" s="25" t="s">
        <v>163</v>
      </c>
      <c r="J262" s="25" t="s">
        <v>20</v>
      </c>
      <c r="K262" s="25">
        <v>0</v>
      </c>
      <c r="L262" s="25" t="s">
        <v>1732</v>
      </c>
      <c r="M262" s="9" t="str" cm="1">
        <f t="array" ref="M262">_xlfn.LET(
_xlpm.Major,I262,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62" t="str">
        <f>IF(COUNTIFS($A$2:A262,A262,$M$2:M262,M262)&gt;1,"Duplicate","Keep")</f>
        <v>Keep</v>
      </c>
      <c r="O262" t="str" cm="1">
        <f t="array" ref="O262">_xlfn.SWITCH(M262,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62">
        <f t="shared" si="8"/>
        <v>1</v>
      </c>
      <c r="Q262" t="str">
        <f t="shared" si="9"/>
        <v>Unique</v>
      </c>
    </row>
    <row r="263" spans="1:17" x14ac:dyDescent="0.75">
      <c r="A263" s="22">
        <v>78031496</v>
      </c>
      <c r="B263" s="18" t="s">
        <v>67</v>
      </c>
      <c r="C263" s="18" t="s">
        <v>965</v>
      </c>
      <c r="D263" s="18" t="s">
        <v>966</v>
      </c>
      <c r="E263" s="18" t="s">
        <v>14</v>
      </c>
      <c r="F263" s="23">
        <v>45911.484722222223</v>
      </c>
      <c r="G263" s="23">
        <v>45938.643055555556</v>
      </c>
      <c r="H263" s="18">
        <v>778444</v>
      </c>
      <c r="I263" s="18" t="s">
        <v>566</v>
      </c>
      <c r="J263" s="18" t="s">
        <v>20</v>
      </c>
      <c r="K263" s="18">
        <v>0</v>
      </c>
      <c r="L263" s="18" t="s">
        <v>1732</v>
      </c>
      <c r="M263" s="9" t="str" cm="1">
        <f t="array" ref="M263">_xlfn.LET(
_xlpm.Major,I263,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63" t="str">
        <f>IF(COUNTIFS($A$2:A263,A263,$M$2:M263,M263)&gt;1,"Duplicate","Keep")</f>
        <v>Keep</v>
      </c>
      <c r="O263" t="str" cm="1">
        <f t="array" ref="O263">_xlfn.SWITCH(M263,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63">
        <f t="shared" si="8"/>
        <v>2</v>
      </c>
      <c r="Q263" t="str">
        <f t="shared" si="9"/>
        <v>Repeat</v>
      </c>
    </row>
    <row r="264" spans="1:17" x14ac:dyDescent="0.75">
      <c r="A264" s="24">
        <v>78045375</v>
      </c>
      <c r="B264" s="25" t="s">
        <v>967</v>
      </c>
      <c r="C264" s="25" t="s">
        <v>968</v>
      </c>
      <c r="D264" s="25" t="s">
        <v>969</v>
      </c>
      <c r="E264" s="25" t="s">
        <v>14</v>
      </c>
      <c r="F264" s="26">
        <v>45911.565972222219</v>
      </c>
      <c r="G264" s="26">
        <v>45938.662499999999</v>
      </c>
      <c r="H264" s="25">
        <v>775727</v>
      </c>
      <c r="I264" s="25" t="s">
        <v>206</v>
      </c>
      <c r="J264" s="25" t="s">
        <v>20</v>
      </c>
      <c r="K264" s="25">
        <v>0</v>
      </c>
      <c r="L264" s="25" t="s">
        <v>1732</v>
      </c>
      <c r="M264" s="9" t="str" cm="1">
        <f t="array" ref="M264">_xlfn.LET(
_xlpm.Major,I264,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64" t="str">
        <f>IF(COUNTIFS($A$2:A264,A264,$M$2:M264,M264)&gt;1,"Duplicate","Keep")</f>
        <v>Keep</v>
      </c>
      <c r="O264" t="str" cm="1">
        <f t="array" ref="O264">_xlfn.SWITCH(M264,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64">
        <f t="shared" si="8"/>
        <v>2</v>
      </c>
      <c r="Q264" t="str">
        <f t="shared" si="9"/>
        <v>Repeat</v>
      </c>
    </row>
    <row r="265" spans="1:17" x14ac:dyDescent="0.75">
      <c r="A265" s="22">
        <v>78045751</v>
      </c>
      <c r="B265" s="18" t="s">
        <v>970</v>
      </c>
      <c r="C265" s="18" t="s">
        <v>971</v>
      </c>
      <c r="D265" s="18" t="s">
        <v>972</v>
      </c>
      <c r="E265" s="18" t="s">
        <v>14</v>
      </c>
      <c r="F265" s="23">
        <v>45911.568749999999</v>
      </c>
      <c r="G265" s="23">
        <v>45938.631944444445</v>
      </c>
      <c r="H265" s="18">
        <v>784210</v>
      </c>
      <c r="I265" s="18" t="s">
        <v>206</v>
      </c>
      <c r="J265" s="18" t="s">
        <v>50</v>
      </c>
      <c r="K265" s="18">
        <v>0</v>
      </c>
      <c r="L265" s="18" t="s">
        <v>1732</v>
      </c>
      <c r="M265" s="9" t="str" cm="1">
        <f t="array" ref="M265">_xlfn.LET(
_xlpm.Major,I265,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65" t="str">
        <f>IF(COUNTIFS($A$2:A265,A265,$M$2:M265,M265)&gt;1,"Duplicate","Keep")</f>
        <v>Keep</v>
      </c>
      <c r="O265" t="str" cm="1">
        <f t="array" ref="O265">_xlfn.SWITCH(M265,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65">
        <f t="shared" si="8"/>
        <v>1</v>
      </c>
      <c r="Q265" t="str">
        <f t="shared" si="9"/>
        <v>Unique</v>
      </c>
    </row>
    <row r="266" spans="1:17" x14ac:dyDescent="0.75">
      <c r="A266" s="22">
        <v>78091645</v>
      </c>
      <c r="B266" s="18" t="s">
        <v>973</v>
      </c>
      <c r="C266" s="18" t="s">
        <v>974</v>
      </c>
      <c r="D266" s="18" t="s">
        <v>975</v>
      </c>
      <c r="E266" s="18" t="s">
        <v>14</v>
      </c>
      <c r="F266" s="23">
        <v>45912.465277777781</v>
      </c>
      <c r="G266" s="23">
        <v>45938.652777777781</v>
      </c>
      <c r="H266" s="18">
        <v>771972</v>
      </c>
      <c r="I266" s="18" t="s">
        <v>763</v>
      </c>
      <c r="J266" s="18" t="s">
        <v>20</v>
      </c>
      <c r="K266" s="18">
        <v>0</v>
      </c>
      <c r="L266" s="18" t="s">
        <v>1732</v>
      </c>
      <c r="M266" s="9" t="str" cm="1">
        <f t="array" ref="M266">_xlfn.LET(
_xlpm.Major,I266,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66" t="str">
        <f>IF(COUNTIFS($A$2:A266,A266,$M$2:M266,M266)&gt;1,"Duplicate","Keep")</f>
        <v>Keep</v>
      </c>
      <c r="O266" t="str" cm="1">
        <f t="array" ref="O266">_xlfn.SWITCH(M266,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66">
        <f t="shared" si="8"/>
        <v>1</v>
      </c>
      <c r="Q266" t="str">
        <f t="shared" si="9"/>
        <v>Unique</v>
      </c>
    </row>
    <row r="267" spans="1:17" x14ac:dyDescent="0.75">
      <c r="A267" s="24">
        <v>78093683</v>
      </c>
      <c r="B267" s="25" t="s">
        <v>976</v>
      </c>
      <c r="C267" s="25" t="s">
        <v>977</v>
      </c>
      <c r="D267" s="25" t="s">
        <v>978</v>
      </c>
      <c r="E267" s="25" t="s">
        <v>14</v>
      </c>
      <c r="F267" s="26">
        <v>45912.481249999997</v>
      </c>
      <c r="G267" s="26">
        <v>45938.627083333333</v>
      </c>
      <c r="H267" s="25">
        <v>781625</v>
      </c>
      <c r="I267" s="25" t="s">
        <v>206</v>
      </c>
      <c r="J267" s="25" t="s">
        <v>50</v>
      </c>
      <c r="K267" s="25">
        <v>0</v>
      </c>
      <c r="L267" s="25" t="s">
        <v>1732</v>
      </c>
      <c r="M267" s="9" t="str" cm="1">
        <f t="array" ref="M267">_xlfn.LET(
_xlpm.Major,I267,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67" t="str">
        <f>IF(COUNTIFS($A$2:A267,A267,$M$2:M267,M267)&gt;1,"Duplicate","Keep")</f>
        <v>Keep</v>
      </c>
      <c r="O267" t="str" cm="1">
        <f t="array" ref="O267">_xlfn.SWITCH(M267,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67">
        <f t="shared" si="8"/>
        <v>1</v>
      </c>
      <c r="Q267" t="str">
        <f t="shared" si="9"/>
        <v>Unique</v>
      </c>
    </row>
    <row r="268" spans="1:17" x14ac:dyDescent="0.75">
      <c r="A268" s="24">
        <v>78124468</v>
      </c>
      <c r="B268" s="25" t="s">
        <v>981</v>
      </c>
      <c r="C268" s="25" t="s">
        <v>880</v>
      </c>
      <c r="D268" s="25" t="s">
        <v>982</v>
      </c>
      <c r="E268" s="25" t="s">
        <v>14</v>
      </c>
      <c r="F268" s="26">
        <v>45914.054166666669</v>
      </c>
      <c r="G268" s="26">
        <v>45938.628472222219</v>
      </c>
      <c r="H268" s="25">
        <v>788153</v>
      </c>
      <c r="I268" s="25" t="s">
        <v>206</v>
      </c>
      <c r="J268" s="25" t="s">
        <v>20</v>
      </c>
      <c r="K268" s="25">
        <v>0</v>
      </c>
      <c r="L268" s="25" t="s">
        <v>1732</v>
      </c>
      <c r="M268" s="9" t="str" cm="1">
        <f t="array" ref="M268">_xlfn.LET(
_xlpm.Major,I268,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68" t="str">
        <f>IF(COUNTIFS($A$2:A268,A268,$M$2:M268,M268)&gt;1,"Duplicate","Keep")</f>
        <v>Keep</v>
      </c>
      <c r="O268" t="str" cm="1">
        <f t="array" ref="O268">_xlfn.SWITCH(M268,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68">
        <f t="shared" si="8"/>
        <v>1</v>
      </c>
      <c r="Q268" t="str">
        <f t="shared" si="9"/>
        <v>Unique</v>
      </c>
    </row>
    <row r="269" spans="1:17" x14ac:dyDescent="0.75">
      <c r="A269" s="22">
        <v>78149278</v>
      </c>
      <c r="B269" s="18" t="s">
        <v>983</v>
      </c>
      <c r="C269" s="18" t="s">
        <v>984</v>
      </c>
      <c r="D269" s="18" t="s">
        <v>985</v>
      </c>
      <c r="E269" s="18" t="s">
        <v>14</v>
      </c>
      <c r="F269" s="23">
        <v>45915.003472222219</v>
      </c>
      <c r="G269" s="23">
        <v>45938.668055555558</v>
      </c>
      <c r="H269" s="18">
        <v>760179</v>
      </c>
      <c r="I269" s="18" t="s">
        <v>206</v>
      </c>
      <c r="J269" s="18" t="s">
        <v>20</v>
      </c>
      <c r="K269" s="18">
        <v>0</v>
      </c>
      <c r="L269" s="18" t="s">
        <v>1732</v>
      </c>
      <c r="M269" s="9" t="str" cm="1">
        <f t="array" ref="M269">_xlfn.LET(
_xlpm.Major,I269,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69" t="str">
        <f>IF(COUNTIFS($A$2:A269,A269,$M$2:M269,M269)&gt;1,"Duplicate","Keep")</f>
        <v>Keep</v>
      </c>
      <c r="O269" t="str" cm="1">
        <f t="array" ref="O269">_xlfn.SWITCH(M269,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69">
        <f t="shared" si="8"/>
        <v>1</v>
      </c>
      <c r="Q269" t="str">
        <f t="shared" si="9"/>
        <v>Unique</v>
      </c>
    </row>
    <row r="270" spans="1:17" x14ac:dyDescent="0.75">
      <c r="A270" s="24">
        <v>78171955</v>
      </c>
      <c r="B270" s="25" t="s">
        <v>986</v>
      </c>
      <c r="C270" s="25" t="s">
        <v>987</v>
      </c>
      <c r="D270" s="25" t="s">
        <v>988</v>
      </c>
      <c r="E270" s="25" t="s">
        <v>14</v>
      </c>
      <c r="F270" s="26">
        <v>45915.396527777775</v>
      </c>
      <c r="G270" s="26">
        <v>45938.630555555559</v>
      </c>
      <c r="H270" s="25">
        <v>758090</v>
      </c>
      <c r="I270" s="25" t="s">
        <v>206</v>
      </c>
      <c r="J270" s="25" t="s">
        <v>32</v>
      </c>
      <c r="K270" s="25">
        <v>0</v>
      </c>
      <c r="L270" s="25" t="s">
        <v>1732</v>
      </c>
      <c r="M270" s="9" t="str" cm="1">
        <f t="array" ref="M270">_xlfn.LET(
_xlpm.Major,I270,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70" t="str">
        <f>IF(COUNTIFS($A$2:A270,A270,$M$2:M270,M270)&gt;1,"Duplicate","Keep")</f>
        <v>Keep</v>
      </c>
      <c r="O270" t="str" cm="1">
        <f t="array" ref="O270">_xlfn.SWITCH(M270,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70">
        <f t="shared" si="8"/>
        <v>2</v>
      </c>
      <c r="Q270" t="str">
        <f t="shared" si="9"/>
        <v>Repeat</v>
      </c>
    </row>
    <row r="271" spans="1:17" x14ac:dyDescent="0.75">
      <c r="A271" s="22">
        <v>78189591</v>
      </c>
      <c r="B271" s="18" t="s">
        <v>989</v>
      </c>
      <c r="C271" s="18" t="s">
        <v>990</v>
      </c>
      <c r="D271" s="18" t="s">
        <v>991</v>
      </c>
      <c r="E271" s="18" t="s">
        <v>14</v>
      </c>
      <c r="F271" s="23">
        <v>45915.491666666669</v>
      </c>
      <c r="G271" s="23">
        <v>45938.588888888888</v>
      </c>
      <c r="H271" s="18">
        <v>737752</v>
      </c>
      <c r="I271" s="18" t="s">
        <v>206</v>
      </c>
      <c r="J271" s="18" t="s">
        <v>32</v>
      </c>
      <c r="K271" s="18">
        <v>0</v>
      </c>
      <c r="L271" s="18" t="s">
        <v>1732</v>
      </c>
      <c r="M271" s="9" t="str" cm="1">
        <f t="array" ref="M271">_xlfn.LET(
_xlpm.Major,I271,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71" t="str">
        <f>IF(COUNTIFS($A$2:A271,A271,$M$2:M271,M271)&gt;1,"Duplicate","Keep")</f>
        <v>Keep</v>
      </c>
      <c r="O271" t="str" cm="1">
        <f t="array" ref="O271">_xlfn.SWITCH(M271,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71">
        <f t="shared" si="8"/>
        <v>1</v>
      </c>
      <c r="Q271" t="str">
        <f t="shared" si="9"/>
        <v>Unique</v>
      </c>
    </row>
    <row r="272" spans="1:17" x14ac:dyDescent="0.75">
      <c r="A272" s="24">
        <v>78208345</v>
      </c>
      <c r="B272" s="25" t="s">
        <v>992</v>
      </c>
      <c r="C272" s="25" t="s">
        <v>993</v>
      </c>
      <c r="D272" s="25" t="s">
        <v>994</v>
      </c>
      <c r="E272" s="25" t="s">
        <v>14</v>
      </c>
      <c r="F272" s="26">
        <v>45915.618750000001</v>
      </c>
      <c r="G272" s="26">
        <v>45938.625694444447</v>
      </c>
      <c r="H272" s="25">
        <v>784004</v>
      </c>
      <c r="I272" s="25" t="s">
        <v>206</v>
      </c>
      <c r="J272" s="25" t="s">
        <v>50</v>
      </c>
      <c r="K272" s="25">
        <v>0</v>
      </c>
      <c r="L272" s="25" t="s">
        <v>1732</v>
      </c>
      <c r="M272" s="9" t="str" cm="1">
        <f t="array" ref="M272">_xlfn.LET(
_xlpm.Major,I272,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72" t="str">
        <f>IF(COUNTIFS($A$2:A272,A272,$M$2:M272,M272)&gt;1,"Duplicate","Keep")</f>
        <v>Keep</v>
      </c>
      <c r="O272" t="str" cm="1">
        <f t="array" ref="O272">_xlfn.SWITCH(M272,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72">
        <f t="shared" si="8"/>
        <v>1</v>
      </c>
      <c r="Q272" t="str">
        <f t="shared" si="9"/>
        <v>Unique</v>
      </c>
    </row>
    <row r="273" spans="1:17" x14ac:dyDescent="0.75">
      <c r="A273" s="24">
        <v>78269866</v>
      </c>
      <c r="B273" s="25" t="s">
        <v>996</v>
      </c>
      <c r="C273" s="25" t="s">
        <v>501</v>
      </c>
      <c r="D273" s="25" t="s">
        <v>997</v>
      </c>
      <c r="E273" s="25" t="s">
        <v>14</v>
      </c>
      <c r="F273" s="26">
        <v>45916.45</v>
      </c>
      <c r="G273" s="26">
        <v>45938.677777777775</v>
      </c>
      <c r="H273" s="25">
        <v>811583</v>
      </c>
      <c r="I273" s="25" t="s">
        <v>809</v>
      </c>
      <c r="J273" s="25" t="s">
        <v>50</v>
      </c>
      <c r="K273" s="25">
        <v>1</v>
      </c>
      <c r="L273" s="25" t="s">
        <v>1732</v>
      </c>
      <c r="M273" s="9" t="str" cm="1">
        <f t="array" ref="M273">_xlfn.LET(
_xlpm.Major,I273,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73" t="str">
        <f>IF(COUNTIFS($A$2:A273,A273,$M$2:M273,M273)&gt;1,"Duplicate","Keep")</f>
        <v>Keep</v>
      </c>
      <c r="O273" t="str" cm="1">
        <f t="array" ref="O273">_xlfn.SWITCH(M273,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73">
        <f t="shared" si="8"/>
        <v>1</v>
      </c>
      <c r="Q273" t="str">
        <f t="shared" si="9"/>
        <v>Unique</v>
      </c>
    </row>
    <row r="274" spans="1:17" x14ac:dyDescent="0.75">
      <c r="A274" s="24">
        <v>78315730</v>
      </c>
      <c r="B274" s="25" t="s">
        <v>151</v>
      </c>
      <c r="C274" s="25" t="s">
        <v>152</v>
      </c>
      <c r="D274" s="25" t="s">
        <v>153</v>
      </c>
      <c r="E274" s="25" t="s">
        <v>14</v>
      </c>
      <c r="F274" s="26">
        <v>45916.737500000003</v>
      </c>
      <c r="G274" s="26">
        <v>45938.659722222219</v>
      </c>
      <c r="H274" s="25">
        <v>796963</v>
      </c>
      <c r="I274" s="25" t="s">
        <v>73</v>
      </c>
      <c r="J274" s="25" t="s">
        <v>40</v>
      </c>
      <c r="K274" s="25">
        <v>0</v>
      </c>
      <c r="L274" s="25" t="s">
        <v>1732</v>
      </c>
      <c r="M274" s="9" t="str" cm="1">
        <f t="array" ref="M274">_xlfn.LET(
_xlpm.Major,I274,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274" t="str">
        <f>IF(COUNTIFS($A$2:A274,A274,$M$2:M274,M274)&gt;1,"Duplicate","Keep")</f>
        <v>Keep</v>
      </c>
      <c r="O274" t="str" cm="1">
        <f t="array" ref="O274">_xlfn.SWITCH(M274,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274">
        <f t="shared" si="8"/>
        <v>4</v>
      </c>
      <c r="Q274" t="str">
        <f t="shared" si="9"/>
        <v>Repeat</v>
      </c>
    </row>
    <row r="275" spans="1:17" x14ac:dyDescent="0.75">
      <c r="A275" s="24">
        <v>78369439</v>
      </c>
      <c r="B275" s="25" t="s">
        <v>231</v>
      </c>
      <c r="C275" s="25" t="s">
        <v>1004</v>
      </c>
      <c r="D275" s="25" t="s">
        <v>1005</v>
      </c>
      <c r="E275" s="25" t="s">
        <v>14</v>
      </c>
      <c r="F275" s="26">
        <v>45917.442361111112</v>
      </c>
      <c r="G275" s="26">
        <v>45938.627083333333</v>
      </c>
      <c r="H275" s="25">
        <v>771149</v>
      </c>
      <c r="I275" s="25" t="s">
        <v>774</v>
      </c>
      <c r="J275" s="25" t="s">
        <v>20</v>
      </c>
      <c r="K275" s="25">
        <v>0</v>
      </c>
      <c r="L275" s="25" t="s">
        <v>1732</v>
      </c>
      <c r="M275" s="9" t="str" cm="1">
        <f t="array" ref="M275">_xlfn.LET(
_xlpm.Major,I275,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75" t="str">
        <f>IF(COUNTIFS($A$2:A275,A275,$M$2:M275,M275)&gt;1,"Duplicate","Keep")</f>
        <v>Keep</v>
      </c>
      <c r="O275" t="str" cm="1">
        <f t="array" ref="O275">_xlfn.SWITCH(M275,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75">
        <f t="shared" si="8"/>
        <v>4</v>
      </c>
      <c r="Q275" t="str">
        <f t="shared" si="9"/>
        <v>Repeat</v>
      </c>
    </row>
    <row r="276" spans="1:17" x14ac:dyDescent="0.75">
      <c r="A276" s="22">
        <v>78369476</v>
      </c>
      <c r="B276" s="18" t="s">
        <v>37</v>
      </c>
      <c r="C276" s="18" t="s">
        <v>1006</v>
      </c>
      <c r="D276" s="18" t="s">
        <v>1007</v>
      </c>
      <c r="E276" s="18" t="s">
        <v>14</v>
      </c>
      <c r="F276" s="23">
        <v>45917.442361111112</v>
      </c>
      <c r="G276" s="23">
        <v>45938.625</v>
      </c>
      <c r="H276" s="18">
        <v>771158</v>
      </c>
      <c r="I276" s="18" t="s">
        <v>774</v>
      </c>
      <c r="J276" s="18" t="s">
        <v>20</v>
      </c>
      <c r="K276" s="18">
        <v>0</v>
      </c>
      <c r="L276" s="18" t="s">
        <v>1732</v>
      </c>
      <c r="M276" s="9" t="str" cm="1">
        <f t="array" ref="M276">_xlfn.LET(
_xlpm.Major,I276,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76" t="str">
        <f>IF(COUNTIFS($A$2:A276,A276,$M$2:M276,M276)&gt;1,"Duplicate","Keep")</f>
        <v>Keep</v>
      </c>
      <c r="O276" t="str" cm="1">
        <f t="array" ref="O276">_xlfn.SWITCH(M276,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76">
        <f t="shared" si="8"/>
        <v>1</v>
      </c>
      <c r="Q276" t="str">
        <f t="shared" si="9"/>
        <v>Unique</v>
      </c>
    </row>
    <row r="277" spans="1:17" x14ac:dyDescent="0.75">
      <c r="A277" s="24">
        <v>78373416</v>
      </c>
      <c r="B277" s="25" t="s">
        <v>392</v>
      </c>
      <c r="C277" s="25" t="s">
        <v>1008</v>
      </c>
      <c r="D277" s="25" t="s">
        <v>1009</v>
      </c>
      <c r="E277" s="25" t="s">
        <v>14</v>
      </c>
      <c r="F277" s="26">
        <v>45917.455555555556</v>
      </c>
      <c r="G277" s="26">
        <v>45938.659722222219</v>
      </c>
      <c r="H277" s="25">
        <v>803970</v>
      </c>
      <c r="I277" s="25" t="s">
        <v>163</v>
      </c>
      <c r="J277" s="25" t="s">
        <v>20</v>
      </c>
      <c r="K277" s="25">
        <v>0</v>
      </c>
      <c r="L277" s="25" t="s">
        <v>1732</v>
      </c>
      <c r="M277" s="9" t="str" cm="1">
        <f t="array" ref="M277">_xlfn.LET(
_xlpm.Major,I277,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77" t="str">
        <f>IF(COUNTIFS($A$2:A277,A277,$M$2:M277,M277)&gt;1,"Duplicate","Keep")</f>
        <v>Keep</v>
      </c>
      <c r="O277" t="str" cm="1">
        <f t="array" ref="O277">_xlfn.SWITCH(M277,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77">
        <f t="shared" si="8"/>
        <v>1</v>
      </c>
      <c r="Q277" t="str">
        <f t="shared" si="9"/>
        <v>Unique</v>
      </c>
    </row>
    <row r="278" spans="1:17" x14ac:dyDescent="0.75">
      <c r="A278" s="22">
        <v>78411132</v>
      </c>
      <c r="B278" s="18" t="s">
        <v>392</v>
      </c>
      <c r="C278" s="18" t="s">
        <v>1010</v>
      </c>
      <c r="D278" s="18" t="s">
        <v>1011</v>
      </c>
      <c r="E278" s="18" t="s">
        <v>14</v>
      </c>
      <c r="F278" s="23">
        <v>45917.605555555558</v>
      </c>
      <c r="G278" s="23">
        <v>45938.665277777778</v>
      </c>
      <c r="H278" s="18">
        <v>769952</v>
      </c>
      <c r="I278" s="18" t="s">
        <v>163</v>
      </c>
      <c r="J278" s="18" t="s">
        <v>32</v>
      </c>
      <c r="K278" s="18">
        <v>0</v>
      </c>
      <c r="L278" s="18" t="s">
        <v>1732</v>
      </c>
      <c r="M278" s="9" t="str" cm="1">
        <f t="array" ref="M278">_xlfn.LET(
_xlpm.Major,I278,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78" t="str">
        <f>IF(COUNTIFS($A$2:A278,A278,$M$2:M278,M278)&gt;1,"Duplicate","Keep")</f>
        <v>Keep</v>
      </c>
      <c r="O278" t="str" cm="1">
        <f t="array" ref="O278">_xlfn.SWITCH(M278,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78">
        <f t="shared" si="8"/>
        <v>1</v>
      </c>
      <c r="Q278" t="str">
        <f t="shared" si="9"/>
        <v>Unique</v>
      </c>
    </row>
    <row r="279" spans="1:17" x14ac:dyDescent="0.75">
      <c r="A279" s="24">
        <v>78411863</v>
      </c>
      <c r="B279" s="25" t="s">
        <v>160</v>
      </c>
      <c r="C279" s="25" t="s">
        <v>161</v>
      </c>
      <c r="D279" s="25" t="s">
        <v>162</v>
      </c>
      <c r="E279" s="25" t="s">
        <v>14</v>
      </c>
      <c r="F279" s="26">
        <v>45917.61041666667</v>
      </c>
      <c r="G279" s="26">
        <v>45938.625</v>
      </c>
      <c r="H279" s="25">
        <v>773748</v>
      </c>
      <c r="I279" s="25" t="s">
        <v>163</v>
      </c>
      <c r="J279" s="25" t="s">
        <v>20</v>
      </c>
      <c r="K279" s="25">
        <v>0</v>
      </c>
      <c r="L279" s="25" t="s">
        <v>1732</v>
      </c>
      <c r="M279" s="9" t="str" cm="1">
        <f t="array" ref="M279">_xlfn.LET(
_xlpm.Major,I279,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79" t="str">
        <f>IF(COUNTIFS($A$2:A279,A279,$M$2:M279,M279)&gt;1,"Duplicate","Keep")</f>
        <v>Keep</v>
      </c>
      <c r="O279" t="str" cm="1">
        <f t="array" ref="O279">_xlfn.SWITCH(M279,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79">
        <f t="shared" si="8"/>
        <v>2</v>
      </c>
      <c r="Q279" t="str">
        <f t="shared" si="9"/>
        <v>Repeat</v>
      </c>
    </row>
    <row r="280" spans="1:17" x14ac:dyDescent="0.75">
      <c r="A280" s="22">
        <v>78415392</v>
      </c>
      <c r="B280" s="18" t="s">
        <v>1012</v>
      </c>
      <c r="C280" s="18" t="s">
        <v>1013</v>
      </c>
      <c r="D280" s="18" t="s">
        <v>1014</v>
      </c>
      <c r="E280" s="18" t="s">
        <v>14</v>
      </c>
      <c r="F280" s="23">
        <v>45917.636111111111</v>
      </c>
      <c r="G280" s="23">
        <v>45938.625694444447</v>
      </c>
      <c r="H280" s="18">
        <v>775375</v>
      </c>
      <c r="I280" s="18" t="s">
        <v>206</v>
      </c>
      <c r="J280" s="18" t="s">
        <v>32</v>
      </c>
      <c r="K280" s="18">
        <v>0</v>
      </c>
      <c r="L280" s="18" t="s">
        <v>1732</v>
      </c>
      <c r="M280" s="9" t="str" cm="1">
        <f t="array" ref="M280">_xlfn.LET(
_xlpm.Major,I280,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80" t="str">
        <f>IF(COUNTIFS($A$2:A280,A280,$M$2:M280,M280)&gt;1,"Duplicate","Keep")</f>
        <v>Keep</v>
      </c>
      <c r="O280" t="str" cm="1">
        <f t="array" ref="O280">_xlfn.SWITCH(M280,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80">
        <f t="shared" si="8"/>
        <v>3</v>
      </c>
      <c r="Q280" t="str">
        <f t="shared" si="9"/>
        <v>Repeat</v>
      </c>
    </row>
    <row r="281" spans="1:17" x14ac:dyDescent="0.75">
      <c r="A281" s="24">
        <v>78415409</v>
      </c>
      <c r="B281" s="25" t="s">
        <v>1015</v>
      </c>
      <c r="C281" s="25" t="s">
        <v>1016</v>
      </c>
      <c r="D281" s="25" t="s">
        <v>1017</v>
      </c>
      <c r="E281" s="25" t="s">
        <v>14</v>
      </c>
      <c r="F281" s="26">
        <v>45917.636111111111</v>
      </c>
      <c r="G281" s="26">
        <v>45938.649305555555</v>
      </c>
      <c r="H281" s="25">
        <v>761876</v>
      </c>
      <c r="I281" s="25" t="s">
        <v>206</v>
      </c>
      <c r="J281" s="25" t="s">
        <v>20</v>
      </c>
      <c r="K281" s="25">
        <v>0</v>
      </c>
      <c r="L281" s="25" t="s">
        <v>1732</v>
      </c>
      <c r="M281" s="9" t="str" cm="1">
        <f t="array" ref="M281">_xlfn.LET(
_xlpm.Major,I281,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81" t="str">
        <f>IF(COUNTIFS($A$2:A281,A281,$M$2:M281,M281)&gt;1,"Duplicate","Keep")</f>
        <v>Keep</v>
      </c>
      <c r="O281" t="str" cm="1">
        <f t="array" ref="O281">_xlfn.SWITCH(M281,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81">
        <f t="shared" si="8"/>
        <v>1</v>
      </c>
      <c r="Q281" t="str">
        <f t="shared" si="9"/>
        <v>Unique</v>
      </c>
    </row>
    <row r="282" spans="1:17" x14ac:dyDescent="0.75">
      <c r="A282" s="22">
        <v>78415466</v>
      </c>
      <c r="B282" s="18" t="s">
        <v>1018</v>
      </c>
      <c r="C282" s="18" t="s">
        <v>1019</v>
      </c>
      <c r="D282" s="18" t="s">
        <v>1020</v>
      </c>
      <c r="E282" s="18" t="s">
        <v>14</v>
      </c>
      <c r="F282" s="23">
        <v>45917.636805555558</v>
      </c>
      <c r="G282" s="23">
        <v>45938.629861111112</v>
      </c>
      <c r="H282" s="18">
        <v>777465</v>
      </c>
      <c r="I282" s="18" t="s">
        <v>206</v>
      </c>
      <c r="J282" s="18" t="s">
        <v>20</v>
      </c>
      <c r="K282" s="18">
        <v>0</v>
      </c>
      <c r="L282" s="18" t="s">
        <v>1732</v>
      </c>
      <c r="M282" s="9" t="str" cm="1">
        <f t="array" ref="M282">_xlfn.LET(
_xlpm.Major,I282,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82" t="str">
        <f>IF(COUNTIFS($A$2:A282,A282,$M$2:M282,M282)&gt;1,"Duplicate","Keep")</f>
        <v>Keep</v>
      </c>
      <c r="O282" t="str" cm="1">
        <f t="array" ref="O282">_xlfn.SWITCH(M282,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82">
        <f t="shared" si="8"/>
        <v>1</v>
      </c>
      <c r="Q282" t="str">
        <f t="shared" si="9"/>
        <v>Unique</v>
      </c>
    </row>
    <row r="283" spans="1:17" x14ac:dyDescent="0.75">
      <c r="A283" s="24">
        <v>78415470</v>
      </c>
      <c r="B283" s="25" t="s">
        <v>1021</v>
      </c>
      <c r="C283" s="25" t="s">
        <v>1022</v>
      </c>
      <c r="D283" s="25" t="s">
        <v>1023</v>
      </c>
      <c r="E283" s="25" t="s">
        <v>14</v>
      </c>
      <c r="F283" s="26">
        <v>45917.636805555558</v>
      </c>
      <c r="G283" s="26">
        <v>45938.660416666666</v>
      </c>
      <c r="H283" s="25">
        <v>783298</v>
      </c>
      <c r="I283" s="25" t="s">
        <v>206</v>
      </c>
      <c r="J283" s="25" t="s">
        <v>32</v>
      </c>
      <c r="K283" s="25">
        <v>0</v>
      </c>
      <c r="L283" s="25" t="s">
        <v>1732</v>
      </c>
      <c r="M283" s="9" t="str" cm="1">
        <f t="array" ref="M283">_xlfn.LET(
_xlpm.Major,I283,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83" t="str">
        <f>IF(COUNTIFS($A$2:A283,A283,$M$2:M283,M283)&gt;1,"Duplicate","Keep")</f>
        <v>Keep</v>
      </c>
      <c r="O283" t="str" cm="1">
        <f t="array" ref="O283">_xlfn.SWITCH(M283,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83">
        <f t="shared" si="8"/>
        <v>1</v>
      </c>
      <c r="Q283" t="str">
        <f t="shared" si="9"/>
        <v>Unique</v>
      </c>
    </row>
    <row r="284" spans="1:17" x14ac:dyDescent="0.75">
      <c r="A284" s="22">
        <v>78415488</v>
      </c>
      <c r="B284" s="18" t="s">
        <v>1024</v>
      </c>
      <c r="C284" s="18" t="s">
        <v>1025</v>
      </c>
      <c r="D284" s="18" t="s">
        <v>1026</v>
      </c>
      <c r="E284" s="18" t="s">
        <v>14</v>
      </c>
      <c r="F284" s="23">
        <v>45917.637499999997</v>
      </c>
      <c r="G284" s="23">
        <v>45938.626388888886</v>
      </c>
      <c r="H284" s="18">
        <v>771126</v>
      </c>
      <c r="I284" s="18" t="s">
        <v>566</v>
      </c>
      <c r="J284" s="18" t="s">
        <v>20</v>
      </c>
      <c r="K284" s="18">
        <v>0</v>
      </c>
      <c r="L284" s="18" t="s">
        <v>1732</v>
      </c>
      <c r="M284" s="9" t="str" cm="1">
        <f t="array" ref="M284">_xlfn.LET(
_xlpm.Major,I284,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84" t="str">
        <f>IF(COUNTIFS($A$2:A284,A284,$M$2:M284,M284)&gt;1,"Duplicate","Keep")</f>
        <v>Keep</v>
      </c>
      <c r="O284" t="str" cm="1">
        <f t="array" ref="O284">_xlfn.SWITCH(M284,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84">
        <f t="shared" si="8"/>
        <v>1</v>
      </c>
      <c r="Q284" t="str">
        <f t="shared" si="9"/>
        <v>Unique</v>
      </c>
    </row>
    <row r="285" spans="1:17" x14ac:dyDescent="0.75">
      <c r="A285" s="24">
        <v>78415507</v>
      </c>
      <c r="B285" s="25" t="s">
        <v>1027</v>
      </c>
      <c r="C285" s="25" t="s">
        <v>1028</v>
      </c>
      <c r="D285" s="25" t="s">
        <v>1029</v>
      </c>
      <c r="E285" s="25" t="s">
        <v>14</v>
      </c>
      <c r="F285" s="26">
        <v>45917.637499999997</v>
      </c>
      <c r="G285" s="26">
        <v>45938.629861111112</v>
      </c>
      <c r="H285" s="25">
        <v>770295</v>
      </c>
      <c r="I285" s="25" t="s">
        <v>206</v>
      </c>
      <c r="J285" s="25" t="s">
        <v>20</v>
      </c>
      <c r="K285" s="25">
        <v>0</v>
      </c>
      <c r="L285" s="25" t="s">
        <v>1732</v>
      </c>
      <c r="M285" s="9" t="str" cm="1">
        <f t="array" ref="M285">_xlfn.LET(
_xlpm.Major,I285,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85" t="str">
        <f>IF(COUNTIFS($A$2:A285,A285,$M$2:M285,M285)&gt;1,"Duplicate","Keep")</f>
        <v>Keep</v>
      </c>
      <c r="O285" t="str" cm="1">
        <f t="array" ref="O285">_xlfn.SWITCH(M285,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85">
        <f t="shared" si="8"/>
        <v>1</v>
      </c>
      <c r="Q285" t="str">
        <f t="shared" si="9"/>
        <v>Unique</v>
      </c>
    </row>
    <row r="286" spans="1:17" x14ac:dyDescent="0.75">
      <c r="A286" s="22">
        <v>78415523</v>
      </c>
      <c r="B286" s="18" t="s">
        <v>522</v>
      </c>
      <c r="C286" s="18" t="s">
        <v>1030</v>
      </c>
      <c r="D286" s="18" t="s">
        <v>1031</v>
      </c>
      <c r="E286" s="18" t="s">
        <v>14</v>
      </c>
      <c r="F286" s="23">
        <v>45917.637499999997</v>
      </c>
      <c r="G286" s="23">
        <v>45938.624305555553</v>
      </c>
      <c r="H286" s="18">
        <v>772161</v>
      </c>
      <c r="I286" s="18" t="s">
        <v>163</v>
      </c>
      <c r="J286" s="18" t="s">
        <v>20</v>
      </c>
      <c r="K286" s="18">
        <v>0</v>
      </c>
      <c r="L286" s="18" t="s">
        <v>1732</v>
      </c>
      <c r="M286" s="9" t="str" cm="1">
        <f t="array" ref="M286">_xlfn.LET(
_xlpm.Major,I286,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86" t="str">
        <f>IF(COUNTIFS($A$2:A286,A286,$M$2:M286,M286)&gt;1,"Duplicate","Keep")</f>
        <v>Keep</v>
      </c>
      <c r="O286" t="str" cm="1">
        <f t="array" ref="O286">_xlfn.SWITCH(M286,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86">
        <f t="shared" si="8"/>
        <v>1</v>
      </c>
      <c r="Q286" t="str">
        <f t="shared" si="9"/>
        <v>Unique</v>
      </c>
    </row>
    <row r="287" spans="1:17" x14ac:dyDescent="0.75">
      <c r="A287" s="24">
        <v>78415527</v>
      </c>
      <c r="B287" s="25" t="s">
        <v>855</v>
      </c>
      <c r="C287" s="25" t="s">
        <v>235</v>
      </c>
      <c r="D287" s="25" t="s">
        <v>1032</v>
      </c>
      <c r="E287" s="25" t="s">
        <v>14</v>
      </c>
      <c r="F287" s="26">
        <v>45917.637499999997</v>
      </c>
      <c r="G287" s="26">
        <v>45938.626388888886</v>
      </c>
      <c r="H287" s="25">
        <v>771034</v>
      </c>
      <c r="I287" s="25" t="s">
        <v>163</v>
      </c>
      <c r="J287" s="25" t="s">
        <v>32</v>
      </c>
      <c r="K287" s="25">
        <v>0</v>
      </c>
      <c r="L287" s="25" t="s">
        <v>1732</v>
      </c>
      <c r="M287" s="9" t="str" cm="1">
        <f t="array" ref="M287">_xlfn.LET(
_xlpm.Major,I287,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87" t="str">
        <f>IF(COUNTIFS($A$2:A287,A287,$M$2:M287,M287)&gt;1,"Duplicate","Keep")</f>
        <v>Keep</v>
      </c>
      <c r="O287" t="str" cm="1">
        <f t="array" ref="O287">_xlfn.SWITCH(M287,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87">
        <f t="shared" si="8"/>
        <v>2</v>
      </c>
      <c r="Q287" t="str">
        <f t="shared" si="9"/>
        <v>Repeat</v>
      </c>
    </row>
    <row r="288" spans="1:17" x14ac:dyDescent="0.75">
      <c r="A288" s="22">
        <v>78415547</v>
      </c>
      <c r="B288" s="18" t="s">
        <v>67</v>
      </c>
      <c r="C288" s="18" t="s">
        <v>1033</v>
      </c>
      <c r="D288" s="18" t="s">
        <v>1034</v>
      </c>
      <c r="E288" s="18" t="s">
        <v>14</v>
      </c>
      <c r="F288" s="23">
        <v>45917.637499999997</v>
      </c>
      <c r="G288" s="23">
        <v>45938.626388888886</v>
      </c>
      <c r="H288" s="18">
        <v>775346</v>
      </c>
      <c r="I288" s="18" t="s">
        <v>566</v>
      </c>
      <c r="J288" s="18" t="s">
        <v>50</v>
      </c>
      <c r="K288" s="18">
        <v>0</v>
      </c>
      <c r="L288" s="18" t="s">
        <v>1732</v>
      </c>
      <c r="M288" s="9" t="str" cm="1">
        <f t="array" ref="M288">_xlfn.LET(
_xlpm.Major,I288,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88" t="str">
        <f>IF(COUNTIFS($A$2:A288,A288,$M$2:M288,M288)&gt;1,"Duplicate","Keep")</f>
        <v>Keep</v>
      </c>
      <c r="O288" t="str" cm="1">
        <f t="array" ref="O288">_xlfn.SWITCH(M288,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88">
        <f t="shared" si="8"/>
        <v>1</v>
      </c>
      <c r="Q288" t="str">
        <f t="shared" si="9"/>
        <v>Unique</v>
      </c>
    </row>
    <row r="289" spans="1:17" x14ac:dyDescent="0.75">
      <c r="A289" s="24">
        <v>78415552</v>
      </c>
      <c r="B289" s="25" t="s">
        <v>967</v>
      </c>
      <c r="C289" s="25" t="s">
        <v>51</v>
      </c>
      <c r="D289" s="25" t="s">
        <v>1035</v>
      </c>
      <c r="E289" s="25" t="s">
        <v>14</v>
      </c>
      <c r="F289" s="26">
        <v>45917.637499999997</v>
      </c>
      <c r="G289" s="26">
        <v>45938.70208333333</v>
      </c>
      <c r="H289" s="25">
        <v>774066</v>
      </c>
      <c r="I289" s="25" t="s">
        <v>206</v>
      </c>
      <c r="J289" s="25" t="s">
        <v>20</v>
      </c>
      <c r="K289" s="25">
        <v>0</v>
      </c>
      <c r="L289" s="25" t="s">
        <v>1732</v>
      </c>
      <c r="M289" s="9" t="str" cm="1">
        <f t="array" ref="M289">_xlfn.LET(
_xlpm.Major,I289,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89" t="str">
        <f>IF(COUNTIFS($A$2:A289,A289,$M$2:M289,M289)&gt;1,"Duplicate","Keep")</f>
        <v>Keep</v>
      </c>
      <c r="O289" t="str" cm="1">
        <f t="array" ref="O289">_xlfn.SWITCH(M289,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89">
        <f t="shared" si="8"/>
        <v>2</v>
      </c>
      <c r="Q289" t="str">
        <f t="shared" si="9"/>
        <v>Repeat</v>
      </c>
    </row>
    <row r="290" spans="1:17" x14ac:dyDescent="0.75">
      <c r="A290" s="22">
        <v>78415563</v>
      </c>
      <c r="B290" s="18" t="s">
        <v>1036</v>
      </c>
      <c r="C290" s="18" t="s">
        <v>1037</v>
      </c>
      <c r="D290" s="18" t="s">
        <v>1038</v>
      </c>
      <c r="E290" s="18" t="s">
        <v>14</v>
      </c>
      <c r="F290" s="23">
        <v>45917.638194444444</v>
      </c>
      <c r="G290" s="23">
        <v>45938.628472222219</v>
      </c>
      <c r="H290" s="18">
        <v>777079</v>
      </c>
      <c r="I290" s="18" t="s">
        <v>206</v>
      </c>
      <c r="J290" s="18" t="s">
        <v>20</v>
      </c>
      <c r="K290" s="18">
        <v>0</v>
      </c>
      <c r="L290" s="18" t="s">
        <v>1732</v>
      </c>
      <c r="M290" s="9" t="str" cm="1">
        <f t="array" ref="M290">_xlfn.LET(
_xlpm.Major,I290,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90" t="str">
        <f>IF(COUNTIFS($A$2:A290,A290,$M$2:M290,M290)&gt;1,"Duplicate","Keep")</f>
        <v>Keep</v>
      </c>
      <c r="O290" t="str" cm="1">
        <f t="array" ref="O290">_xlfn.SWITCH(M290,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90">
        <f t="shared" si="8"/>
        <v>1</v>
      </c>
      <c r="Q290" t="str">
        <f t="shared" si="9"/>
        <v>Unique</v>
      </c>
    </row>
    <row r="291" spans="1:17" x14ac:dyDescent="0.75">
      <c r="A291" s="24">
        <v>78415567</v>
      </c>
      <c r="B291" s="25" t="s">
        <v>810</v>
      </c>
      <c r="C291" s="25" t="s">
        <v>1039</v>
      </c>
      <c r="D291" s="25" t="s">
        <v>1040</v>
      </c>
      <c r="E291" s="25" t="s">
        <v>14</v>
      </c>
      <c r="F291" s="26">
        <v>45917.638194444444</v>
      </c>
      <c r="G291" s="26">
        <v>45938.625694444447</v>
      </c>
      <c r="H291" s="25">
        <v>763012</v>
      </c>
      <c r="I291" s="25" t="s">
        <v>1041</v>
      </c>
      <c r="J291" s="25" t="s">
        <v>32</v>
      </c>
      <c r="K291" s="25">
        <v>0</v>
      </c>
      <c r="L291" s="25" t="s">
        <v>1732</v>
      </c>
      <c r="M291" s="9" t="str" cm="1">
        <f t="array" ref="M291">_xlfn.LET(
_xlpm.Major,I291,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291" t="str">
        <f>IF(COUNTIFS($A$2:A291,A291,$M$2:M291,M291)&gt;1,"Duplicate","Keep")</f>
        <v>Keep</v>
      </c>
      <c r="O291" t="str" cm="1">
        <f t="array" ref="O291">_xlfn.SWITCH(M291,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291">
        <f t="shared" si="8"/>
        <v>1</v>
      </c>
      <c r="Q291" t="str">
        <f t="shared" si="9"/>
        <v>Unique</v>
      </c>
    </row>
    <row r="292" spans="1:17" x14ac:dyDescent="0.75">
      <c r="A292" s="22">
        <v>78415592</v>
      </c>
      <c r="B292" s="18" t="s">
        <v>1042</v>
      </c>
      <c r="C292" s="18" t="s">
        <v>1043</v>
      </c>
      <c r="D292" s="18" t="s">
        <v>1044</v>
      </c>
      <c r="E292" s="18" t="s">
        <v>14</v>
      </c>
      <c r="F292" s="23">
        <v>45917.638194444444</v>
      </c>
      <c r="G292" s="23">
        <v>45938.623611111114</v>
      </c>
      <c r="H292" s="18">
        <v>771876</v>
      </c>
      <c r="I292" s="18" t="s">
        <v>206</v>
      </c>
      <c r="J292" s="18" t="s">
        <v>20</v>
      </c>
      <c r="K292" s="18">
        <v>0</v>
      </c>
      <c r="L292" s="18" t="s">
        <v>1732</v>
      </c>
      <c r="M292" s="9" t="str" cm="1">
        <f t="array" ref="M292">_xlfn.LET(
_xlpm.Major,I292,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92" t="str">
        <f>IF(COUNTIFS($A$2:A292,A292,$M$2:M292,M292)&gt;1,"Duplicate","Keep")</f>
        <v>Keep</v>
      </c>
      <c r="O292" t="str" cm="1">
        <f t="array" ref="O292">_xlfn.SWITCH(M292,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92">
        <f t="shared" si="8"/>
        <v>1</v>
      </c>
      <c r="Q292" t="str">
        <f t="shared" si="9"/>
        <v>Unique</v>
      </c>
    </row>
    <row r="293" spans="1:17" x14ac:dyDescent="0.75">
      <c r="A293" s="24">
        <v>78415722</v>
      </c>
      <c r="B293" s="25" t="s">
        <v>1045</v>
      </c>
      <c r="C293" s="25" t="s">
        <v>1046</v>
      </c>
      <c r="D293" s="25" t="s">
        <v>1047</v>
      </c>
      <c r="E293" s="25" t="s">
        <v>14</v>
      </c>
      <c r="F293" s="26">
        <v>45917.63958333333</v>
      </c>
      <c r="G293" s="26">
        <v>45938.672222222223</v>
      </c>
      <c r="H293" s="25">
        <v>774797</v>
      </c>
      <c r="I293" s="25" t="s">
        <v>163</v>
      </c>
      <c r="J293" s="25" t="s">
        <v>32</v>
      </c>
      <c r="K293" s="25">
        <v>0</v>
      </c>
      <c r="L293" s="25" t="s">
        <v>1732</v>
      </c>
      <c r="M293" s="9" t="str" cm="1">
        <f t="array" ref="M293">_xlfn.LET(
_xlpm.Major,I293,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93" t="str">
        <f>IF(COUNTIFS($A$2:A293,A293,$M$2:M293,M293)&gt;1,"Duplicate","Keep")</f>
        <v>Keep</v>
      </c>
      <c r="O293" t="str" cm="1">
        <f t="array" ref="O293">_xlfn.SWITCH(M293,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93">
        <f t="shared" si="8"/>
        <v>1</v>
      </c>
      <c r="Q293" t="str">
        <f t="shared" si="9"/>
        <v>Unique</v>
      </c>
    </row>
    <row r="294" spans="1:17" x14ac:dyDescent="0.75">
      <c r="A294" s="24">
        <v>78488018</v>
      </c>
      <c r="B294" s="25" t="s">
        <v>336</v>
      </c>
      <c r="C294" s="25" t="s">
        <v>1051</v>
      </c>
      <c r="D294" s="25" t="s">
        <v>1052</v>
      </c>
      <c r="E294" s="25" t="s">
        <v>14</v>
      </c>
      <c r="F294" s="26">
        <v>45918.567361111112</v>
      </c>
      <c r="G294" s="26">
        <v>45938.628472222219</v>
      </c>
      <c r="H294" s="25">
        <v>762930</v>
      </c>
      <c r="I294" s="25" t="s">
        <v>163</v>
      </c>
      <c r="J294" s="25" t="s">
        <v>32</v>
      </c>
      <c r="K294" s="25">
        <v>0</v>
      </c>
      <c r="L294" s="25" t="s">
        <v>1732</v>
      </c>
      <c r="M294" s="9" t="str" cm="1">
        <f t="array" ref="M294">_xlfn.LET(
_xlpm.Major,I294,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94" t="str">
        <f>IF(COUNTIFS($A$2:A294,A294,$M$2:M294,M294)&gt;1,"Duplicate","Keep")</f>
        <v>Keep</v>
      </c>
      <c r="O294" t="str" cm="1">
        <f t="array" ref="O294">_xlfn.SWITCH(M294,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94">
        <f t="shared" si="8"/>
        <v>3</v>
      </c>
      <c r="Q294" t="str">
        <f t="shared" si="9"/>
        <v>Repeat</v>
      </c>
    </row>
    <row r="295" spans="1:17" x14ac:dyDescent="0.75">
      <c r="A295" s="22">
        <v>78489824</v>
      </c>
      <c r="B295" s="18" t="s">
        <v>342</v>
      </c>
      <c r="C295" s="18" t="s">
        <v>1053</v>
      </c>
      <c r="D295" s="18" t="s">
        <v>1054</v>
      </c>
      <c r="E295" s="18" t="s">
        <v>14</v>
      </c>
      <c r="F295" s="23">
        <v>45918.582638888889</v>
      </c>
      <c r="G295" s="23">
        <v>45938.625</v>
      </c>
      <c r="H295" s="18">
        <v>774251</v>
      </c>
      <c r="I295" s="18" t="s">
        <v>163</v>
      </c>
      <c r="J295" s="18" t="s">
        <v>20</v>
      </c>
      <c r="K295" s="18">
        <v>0</v>
      </c>
      <c r="L295" s="18" t="s">
        <v>1732</v>
      </c>
      <c r="M295" s="9" t="str" cm="1">
        <f t="array" ref="M295">_xlfn.LET(
_xlpm.Major,I295,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95" t="str">
        <f>IF(COUNTIFS($A$2:A295,A295,$M$2:M295,M295)&gt;1,"Duplicate","Keep")</f>
        <v>Keep</v>
      </c>
      <c r="O295" t="str" cm="1">
        <f t="array" ref="O295">_xlfn.SWITCH(M295,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95">
        <f t="shared" si="8"/>
        <v>1</v>
      </c>
      <c r="Q295" t="str">
        <f t="shared" si="9"/>
        <v>Unique</v>
      </c>
    </row>
    <row r="296" spans="1:17" x14ac:dyDescent="0.75">
      <c r="A296" s="22">
        <v>78498645</v>
      </c>
      <c r="B296" s="18" t="s">
        <v>392</v>
      </c>
      <c r="C296" s="18" t="s">
        <v>1063</v>
      </c>
      <c r="D296" s="18" t="s">
        <v>1064</v>
      </c>
      <c r="E296" s="18" t="s">
        <v>14</v>
      </c>
      <c r="F296" s="23">
        <v>45918.676388888889</v>
      </c>
      <c r="G296" s="23">
        <v>45938.664583333331</v>
      </c>
      <c r="H296" s="18">
        <v>782008</v>
      </c>
      <c r="I296" s="18" t="s">
        <v>163</v>
      </c>
      <c r="J296" s="18" t="s">
        <v>20</v>
      </c>
      <c r="K296" s="18">
        <v>0</v>
      </c>
      <c r="L296" s="18" t="s">
        <v>1732</v>
      </c>
      <c r="M296" s="9" t="str" cm="1">
        <f t="array" ref="M296">_xlfn.LET(
_xlpm.Major,I296,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96" t="str">
        <f>IF(COUNTIFS($A$2:A296,A296,$M$2:M296,M296)&gt;1,"Duplicate","Keep")</f>
        <v>Keep</v>
      </c>
      <c r="O296" t="str" cm="1">
        <f t="array" ref="O296">_xlfn.SWITCH(M296,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96">
        <f t="shared" si="8"/>
        <v>2</v>
      </c>
      <c r="Q296" t="str">
        <f t="shared" si="9"/>
        <v>Repeat</v>
      </c>
    </row>
    <row r="297" spans="1:17" x14ac:dyDescent="0.75">
      <c r="A297" s="22">
        <v>78552481</v>
      </c>
      <c r="B297" s="18" t="s">
        <v>843</v>
      </c>
      <c r="C297" s="18" t="s">
        <v>1068</v>
      </c>
      <c r="D297" s="18" t="s">
        <v>1069</v>
      </c>
      <c r="E297" s="18" t="s">
        <v>14</v>
      </c>
      <c r="F297" s="23">
        <v>45920.62777777778</v>
      </c>
      <c r="G297" s="23">
        <v>45938.667361111111</v>
      </c>
      <c r="H297" s="18">
        <v>769840</v>
      </c>
      <c r="I297" s="18" t="s">
        <v>774</v>
      </c>
      <c r="J297" s="18" t="s">
        <v>20</v>
      </c>
      <c r="K297" s="18">
        <v>1</v>
      </c>
      <c r="L297" s="18" t="s">
        <v>1732</v>
      </c>
      <c r="M297" s="9" t="str" cm="1">
        <f t="array" ref="M297">_xlfn.LET(
_xlpm.Major,I297,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97" t="str">
        <f>IF(COUNTIFS($A$2:A297,A297,$M$2:M297,M297)&gt;1,"Duplicate","Keep")</f>
        <v>Keep</v>
      </c>
      <c r="O297" t="str" cm="1">
        <f t="array" ref="O297">_xlfn.SWITCH(M297,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97">
        <f t="shared" si="8"/>
        <v>1</v>
      </c>
      <c r="Q297" t="str">
        <f t="shared" si="9"/>
        <v>Unique</v>
      </c>
    </row>
    <row r="298" spans="1:17" x14ac:dyDescent="0.75">
      <c r="A298" s="24">
        <v>78561847</v>
      </c>
      <c r="B298" s="25" t="s">
        <v>996</v>
      </c>
      <c r="C298" s="25" t="s">
        <v>1070</v>
      </c>
      <c r="D298" s="25" t="s">
        <v>1071</v>
      </c>
      <c r="E298" s="25" t="s">
        <v>14</v>
      </c>
      <c r="F298" s="26">
        <v>45921.573611111111</v>
      </c>
      <c r="G298" s="26">
        <v>45938.716666666667</v>
      </c>
      <c r="H298" s="25">
        <v>762223</v>
      </c>
      <c r="I298" s="25" t="s">
        <v>206</v>
      </c>
      <c r="J298" s="25" t="s">
        <v>32</v>
      </c>
      <c r="K298" s="25">
        <v>0</v>
      </c>
      <c r="L298" s="25" t="s">
        <v>1732</v>
      </c>
      <c r="M298" s="9" t="str" cm="1">
        <f t="array" ref="M298">_xlfn.LET(
_xlpm.Major,I298,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98" t="str">
        <f>IF(COUNTIFS($A$2:A298,A298,$M$2:M298,M298)&gt;1,"Duplicate","Keep")</f>
        <v>Keep</v>
      </c>
      <c r="O298" t="str" cm="1">
        <f t="array" ref="O298">_xlfn.SWITCH(M298,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98">
        <f t="shared" si="8"/>
        <v>1</v>
      </c>
      <c r="Q298" t="str">
        <f t="shared" si="9"/>
        <v>Unique</v>
      </c>
    </row>
    <row r="299" spans="1:17" x14ac:dyDescent="0.75">
      <c r="A299" s="22">
        <v>78573410</v>
      </c>
      <c r="B299" s="18" t="s">
        <v>1072</v>
      </c>
      <c r="C299" s="18" t="s">
        <v>1073</v>
      </c>
      <c r="D299" s="18" t="s">
        <v>1074</v>
      </c>
      <c r="E299" s="18" t="s">
        <v>14</v>
      </c>
      <c r="F299" s="23">
        <v>45922.0625</v>
      </c>
      <c r="G299" s="23">
        <v>45938.665277777778</v>
      </c>
      <c r="H299" s="18">
        <v>774123</v>
      </c>
      <c r="I299" s="18" t="s">
        <v>763</v>
      </c>
      <c r="J299" s="18" t="s">
        <v>20</v>
      </c>
      <c r="K299" s="18">
        <v>0</v>
      </c>
      <c r="L299" s="18" t="s">
        <v>1732</v>
      </c>
      <c r="M299" s="9" t="str" cm="1">
        <f t="array" ref="M299">_xlfn.LET(
_xlpm.Major,I299,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299" t="str">
        <f>IF(COUNTIFS($A$2:A299,A299,$M$2:M299,M299)&gt;1,"Duplicate","Keep")</f>
        <v>Keep</v>
      </c>
      <c r="O299" t="str" cm="1">
        <f t="array" ref="O299">_xlfn.SWITCH(M299,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299">
        <f t="shared" si="8"/>
        <v>1</v>
      </c>
      <c r="Q299" t="str">
        <f t="shared" si="9"/>
        <v>Unique</v>
      </c>
    </row>
    <row r="300" spans="1:17" x14ac:dyDescent="0.75">
      <c r="A300" s="24">
        <v>78583366</v>
      </c>
      <c r="B300" s="25" t="s">
        <v>849</v>
      </c>
      <c r="C300" s="25" t="s">
        <v>1075</v>
      </c>
      <c r="D300" s="25" t="s">
        <v>1076</v>
      </c>
      <c r="E300" s="25" t="s">
        <v>14</v>
      </c>
      <c r="F300" s="26">
        <v>45922.345833333333</v>
      </c>
      <c r="G300" s="26">
        <v>45938.63958333333</v>
      </c>
      <c r="H300" s="25">
        <v>774655</v>
      </c>
      <c r="I300" s="25" t="s">
        <v>774</v>
      </c>
      <c r="J300" s="25" t="s">
        <v>32</v>
      </c>
      <c r="K300" s="25">
        <v>0</v>
      </c>
      <c r="L300" s="25" t="s">
        <v>1732</v>
      </c>
      <c r="M300" s="9" t="str" cm="1">
        <f t="array" ref="M300">_xlfn.LET(
_xlpm.Major,I300,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00" t="str">
        <f>IF(COUNTIFS($A$2:A300,A300,$M$2:M300,M300)&gt;1,"Duplicate","Keep")</f>
        <v>Keep</v>
      </c>
      <c r="O300" t="str" cm="1">
        <f t="array" ref="O300">_xlfn.SWITCH(M300,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00">
        <f t="shared" si="8"/>
        <v>2</v>
      </c>
      <c r="Q300" t="str">
        <f t="shared" si="9"/>
        <v>Repeat</v>
      </c>
    </row>
    <row r="301" spans="1:17" x14ac:dyDescent="0.75">
      <c r="A301" s="22">
        <v>78618728</v>
      </c>
      <c r="B301" s="18" t="s">
        <v>1077</v>
      </c>
      <c r="C301" s="18" t="s">
        <v>1078</v>
      </c>
      <c r="D301" s="18" t="s">
        <v>1079</v>
      </c>
      <c r="E301" s="18" t="s">
        <v>14</v>
      </c>
      <c r="F301" s="23">
        <v>45922.576388888891</v>
      </c>
      <c r="G301" s="23">
        <v>45938.629861111112</v>
      </c>
      <c r="H301" s="18">
        <v>805914</v>
      </c>
      <c r="I301" s="18" t="s">
        <v>828</v>
      </c>
      <c r="J301" s="18" t="s">
        <v>126</v>
      </c>
      <c r="K301" s="18">
        <v>0</v>
      </c>
      <c r="L301" s="18" t="s">
        <v>1732</v>
      </c>
      <c r="M301" s="9" t="str" cm="1">
        <f t="array" ref="M301">_xlfn.LET(
_xlpm.Major,I301,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01" t="str">
        <f>IF(COUNTIFS($A$2:A301,A301,$M$2:M301,M301)&gt;1,"Duplicate","Keep")</f>
        <v>Keep</v>
      </c>
      <c r="O301" t="str" cm="1">
        <f t="array" ref="O301">_xlfn.SWITCH(M301,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01">
        <f t="shared" si="8"/>
        <v>1</v>
      </c>
      <c r="Q301" t="str">
        <f t="shared" si="9"/>
        <v>Unique</v>
      </c>
    </row>
    <row r="302" spans="1:17" x14ac:dyDescent="0.75">
      <c r="A302" s="24">
        <v>78630899</v>
      </c>
      <c r="B302" s="25" t="s">
        <v>714</v>
      </c>
      <c r="C302" s="25" t="s">
        <v>1080</v>
      </c>
      <c r="D302" s="25" t="s">
        <v>1081</v>
      </c>
      <c r="E302" s="25" t="s">
        <v>14</v>
      </c>
      <c r="F302" s="26">
        <v>45922.756249999999</v>
      </c>
      <c r="G302" s="26">
        <v>45938.643055555556</v>
      </c>
      <c r="H302" s="25">
        <v>780630</v>
      </c>
      <c r="I302" s="25" t="s">
        <v>206</v>
      </c>
      <c r="J302" s="25" t="s">
        <v>32</v>
      </c>
      <c r="K302" s="25">
        <v>0</v>
      </c>
      <c r="L302" s="25" t="s">
        <v>1732</v>
      </c>
      <c r="M302" s="9" t="str" cm="1">
        <f t="array" ref="M302">_xlfn.LET(
_xlpm.Major,I302,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02" t="str">
        <f>IF(COUNTIFS($A$2:A302,A302,$M$2:M302,M302)&gt;1,"Duplicate","Keep")</f>
        <v>Keep</v>
      </c>
      <c r="O302" t="str" cm="1">
        <f t="array" ref="O302">_xlfn.SWITCH(M302,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02">
        <f t="shared" si="8"/>
        <v>1</v>
      </c>
      <c r="Q302" t="str">
        <f t="shared" si="9"/>
        <v>Unique</v>
      </c>
    </row>
    <row r="303" spans="1:17" x14ac:dyDescent="0.75">
      <c r="A303" s="22">
        <v>78691539</v>
      </c>
      <c r="B303" s="18" t="s">
        <v>1084</v>
      </c>
      <c r="C303" s="18" t="s">
        <v>1085</v>
      </c>
      <c r="D303" s="18" t="s">
        <v>1086</v>
      </c>
      <c r="E303" s="18" t="s">
        <v>14</v>
      </c>
      <c r="F303" s="23">
        <v>45923.612500000003</v>
      </c>
      <c r="G303" s="23">
        <v>45938.628472222219</v>
      </c>
      <c r="H303" s="18">
        <v>760245</v>
      </c>
      <c r="I303" s="18" t="s">
        <v>471</v>
      </c>
      <c r="J303" s="18" t="s">
        <v>32</v>
      </c>
      <c r="K303" s="18">
        <v>1</v>
      </c>
      <c r="L303" s="18" t="s">
        <v>1732</v>
      </c>
      <c r="M303" s="9" t="str" cm="1">
        <f t="array" ref="M303">_xlfn.LET(
_xlpm.Major,I303,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303" t="str">
        <f>IF(COUNTIFS($A$2:A303,A303,$M$2:M303,M303)&gt;1,"Duplicate","Keep")</f>
        <v>Keep</v>
      </c>
      <c r="O303" t="str" cm="1">
        <f t="array" ref="O303">_xlfn.SWITCH(M303,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03">
        <f t="shared" si="8"/>
        <v>1</v>
      </c>
      <c r="Q303" t="str">
        <f t="shared" si="9"/>
        <v>Unique</v>
      </c>
    </row>
    <row r="304" spans="1:17" x14ac:dyDescent="0.75">
      <c r="A304" s="24">
        <v>78693380</v>
      </c>
      <c r="B304" s="25" t="s">
        <v>1087</v>
      </c>
      <c r="C304" s="25" t="s">
        <v>1088</v>
      </c>
      <c r="D304" s="25" t="s">
        <v>1089</v>
      </c>
      <c r="E304" s="25" t="s">
        <v>14</v>
      </c>
      <c r="F304" s="26">
        <v>45923.631944444445</v>
      </c>
      <c r="G304" s="26">
        <v>45938.673611111109</v>
      </c>
      <c r="H304" s="25">
        <v>758410</v>
      </c>
      <c r="I304" s="25" t="s">
        <v>163</v>
      </c>
      <c r="J304" s="25" t="s">
        <v>20</v>
      </c>
      <c r="K304" s="25">
        <v>0</v>
      </c>
      <c r="L304" s="25" t="s">
        <v>1732</v>
      </c>
      <c r="M304" s="9" t="str" cm="1">
        <f t="array" ref="M304">_xlfn.LET(
_xlpm.Major,I304,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04" t="str">
        <f>IF(COUNTIFS($A$2:A304,A304,$M$2:M304,M304)&gt;1,"Duplicate","Keep")</f>
        <v>Keep</v>
      </c>
      <c r="O304" t="str" cm="1">
        <f t="array" ref="O304">_xlfn.SWITCH(M304,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04">
        <f t="shared" si="8"/>
        <v>1</v>
      </c>
      <c r="Q304" t="str">
        <f t="shared" si="9"/>
        <v>Unique</v>
      </c>
    </row>
    <row r="305" spans="1:17" x14ac:dyDescent="0.75">
      <c r="A305" s="24">
        <v>78706632</v>
      </c>
      <c r="B305" s="25" t="s">
        <v>919</v>
      </c>
      <c r="C305" s="25" t="s">
        <v>52</v>
      </c>
      <c r="D305" s="25" t="s">
        <v>1092</v>
      </c>
      <c r="E305" s="25" t="s">
        <v>14</v>
      </c>
      <c r="F305" s="26">
        <v>45923.945138888892</v>
      </c>
      <c r="G305" s="26">
        <v>45938.625</v>
      </c>
      <c r="H305" s="25">
        <v>788696</v>
      </c>
      <c r="I305" s="25" t="s">
        <v>774</v>
      </c>
      <c r="J305" s="25" t="s">
        <v>50</v>
      </c>
      <c r="K305" s="25">
        <v>0</v>
      </c>
      <c r="L305" s="25" t="s">
        <v>1732</v>
      </c>
      <c r="M305" s="9" t="str" cm="1">
        <f t="array" ref="M305">_xlfn.LET(
_xlpm.Major,I305,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05" t="str">
        <f>IF(COUNTIFS($A$2:A305,A305,$M$2:M305,M305)&gt;1,"Duplicate","Keep")</f>
        <v>Keep</v>
      </c>
      <c r="O305" t="str" cm="1">
        <f t="array" ref="O305">_xlfn.SWITCH(M305,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05">
        <f t="shared" si="8"/>
        <v>2</v>
      </c>
      <c r="Q305" t="str">
        <f t="shared" si="9"/>
        <v>Repeat</v>
      </c>
    </row>
    <row r="306" spans="1:17" x14ac:dyDescent="0.75">
      <c r="A306" s="22">
        <v>78707974</v>
      </c>
      <c r="B306" s="18" t="s">
        <v>67</v>
      </c>
      <c r="C306" s="18" t="s">
        <v>990</v>
      </c>
      <c r="D306" s="18" t="s">
        <v>1093</v>
      </c>
      <c r="E306" s="18" t="s">
        <v>14</v>
      </c>
      <c r="F306" s="23">
        <v>45924.1</v>
      </c>
      <c r="G306" s="23">
        <v>45938.659722222219</v>
      </c>
      <c r="H306" s="18">
        <v>785406</v>
      </c>
      <c r="I306" s="18" t="s">
        <v>206</v>
      </c>
      <c r="J306" s="18" t="s">
        <v>20</v>
      </c>
      <c r="K306" s="18">
        <v>0</v>
      </c>
      <c r="L306" s="18" t="s">
        <v>1732</v>
      </c>
      <c r="M306" s="9" t="str" cm="1">
        <f t="array" ref="M306">_xlfn.LET(
_xlpm.Major,I306,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06" t="str">
        <f>IF(COUNTIFS($A$2:A306,A306,$M$2:M306,M306)&gt;1,"Duplicate","Keep")</f>
        <v>Keep</v>
      </c>
      <c r="O306" t="str" cm="1">
        <f t="array" ref="O306">_xlfn.SWITCH(M306,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06">
        <f t="shared" si="8"/>
        <v>1</v>
      </c>
      <c r="Q306" t="str">
        <f t="shared" si="9"/>
        <v>Unique</v>
      </c>
    </row>
    <row r="307" spans="1:17" x14ac:dyDescent="0.75">
      <c r="A307" s="24">
        <v>78764904</v>
      </c>
      <c r="B307" s="25" t="s">
        <v>1094</v>
      </c>
      <c r="C307" s="25" t="s">
        <v>1095</v>
      </c>
      <c r="D307" s="25" t="s">
        <v>1096</v>
      </c>
      <c r="E307" s="25" t="s">
        <v>14</v>
      </c>
      <c r="F307" s="26">
        <v>45924.522916666669</v>
      </c>
      <c r="G307" s="26">
        <v>45938.625694444447</v>
      </c>
      <c r="H307" s="25">
        <v>777613</v>
      </c>
      <c r="I307" s="25" t="s">
        <v>566</v>
      </c>
      <c r="J307" s="25" t="s">
        <v>50</v>
      </c>
      <c r="K307" s="25">
        <v>0</v>
      </c>
      <c r="L307" s="25" t="s">
        <v>1732</v>
      </c>
      <c r="M307" s="9" t="str" cm="1">
        <f t="array" ref="M307">_xlfn.LET(
_xlpm.Major,I307,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07" t="str">
        <f>IF(COUNTIFS($A$2:A307,A307,$M$2:M307,M307)&gt;1,"Duplicate","Keep")</f>
        <v>Keep</v>
      </c>
      <c r="O307" t="str" cm="1">
        <f t="array" ref="O307">_xlfn.SWITCH(M307,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07">
        <f t="shared" si="8"/>
        <v>1</v>
      </c>
      <c r="Q307" t="str">
        <f t="shared" si="9"/>
        <v>Unique</v>
      </c>
    </row>
    <row r="308" spans="1:17" x14ac:dyDescent="0.75">
      <c r="A308" s="22">
        <v>78787761</v>
      </c>
      <c r="B308" s="18" t="s">
        <v>710</v>
      </c>
      <c r="C308" s="18" t="s">
        <v>711</v>
      </c>
      <c r="D308" s="18" t="s">
        <v>712</v>
      </c>
      <c r="E308" s="18" t="s">
        <v>14</v>
      </c>
      <c r="F308" s="23">
        <v>45924.73541666667</v>
      </c>
      <c r="G308" s="23">
        <v>45938.671527777777</v>
      </c>
      <c r="H308" s="18">
        <v>786576</v>
      </c>
      <c r="I308" s="18" t="s">
        <v>163</v>
      </c>
      <c r="J308" s="18" t="s">
        <v>50</v>
      </c>
      <c r="K308" s="18">
        <v>0</v>
      </c>
      <c r="L308" s="18" t="s">
        <v>1732</v>
      </c>
      <c r="M308" s="9" t="str" cm="1">
        <f t="array" ref="M308">_xlfn.LET(
_xlpm.Major,I308,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08" t="str">
        <f>IF(COUNTIFS($A$2:A308,A308,$M$2:M308,M308)&gt;1,"Duplicate","Keep")</f>
        <v>Keep</v>
      </c>
      <c r="O308" t="str" cm="1">
        <f t="array" ref="O308">_xlfn.SWITCH(M308,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08">
        <f t="shared" si="8"/>
        <v>1</v>
      </c>
      <c r="Q308" t="str">
        <f t="shared" si="9"/>
        <v>Unique</v>
      </c>
    </row>
    <row r="309" spans="1:17" x14ac:dyDescent="0.75">
      <c r="A309" s="24">
        <v>78790826</v>
      </c>
      <c r="B309" s="25" t="s">
        <v>48</v>
      </c>
      <c r="C309" s="25" t="s">
        <v>1097</v>
      </c>
      <c r="D309" s="25" t="s">
        <v>1098</v>
      </c>
      <c r="E309" s="25" t="s">
        <v>14</v>
      </c>
      <c r="F309" s="26">
        <v>45924.814583333333</v>
      </c>
      <c r="G309" s="26">
        <v>45938.659722222219</v>
      </c>
      <c r="H309" s="25">
        <v>788478</v>
      </c>
      <c r="I309" s="25" t="s">
        <v>1099</v>
      </c>
      <c r="J309" s="25" t="s">
        <v>20</v>
      </c>
      <c r="K309" s="25">
        <v>0</v>
      </c>
      <c r="L309" s="25" t="s">
        <v>1732</v>
      </c>
      <c r="M309" s="9" t="str" cm="1">
        <f t="array" ref="M309">_xlfn.LET(
_xlpm.Major,I309,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309" t="str">
        <f>IF(COUNTIFS($A$2:A309,A309,$M$2:M309,M309)&gt;1,"Duplicate","Keep")</f>
        <v>Keep</v>
      </c>
      <c r="O309" t="str" cm="1">
        <f t="array" ref="O309">_xlfn.SWITCH(M309,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09">
        <f t="shared" si="8"/>
        <v>1</v>
      </c>
      <c r="Q309" t="str">
        <f t="shared" si="9"/>
        <v>Unique</v>
      </c>
    </row>
    <row r="310" spans="1:17" x14ac:dyDescent="0.75">
      <c r="A310" s="22">
        <v>78807607</v>
      </c>
      <c r="B310" s="18" t="s">
        <v>1100</v>
      </c>
      <c r="C310" s="18" t="s">
        <v>1101</v>
      </c>
      <c r="D310" s="18" t="s">
        <v>1102</v>
      </c>
      <c r="E310" s="18" t="s">
        <v>14</v>
      </c>
      <c r="F310" s="23">
        <v>45925.349305555559</v>
      </c>
      <c r="G310" s="23">
        <v>45938.62777777778</v>
      </c>
      <c r="H310" s="18">
        <v>810546</v>
      </c>
      <c r="I310" s="18" t="s">
        <v>206</v>
      </c>
      <c r="J310" s="18" t="s">
        <v>32</v>
      </c>
      <c r="K310" s="18">
        <v>0</v>
      </c>
      <c r="L310" s="18" t="s">
        <v>1732</v>
      </c>
      <c r="M310" s="9" t="str" cm="1">
        <f t="array" ref="M310">_xlfn.LET(
_xlpm.Major,I310,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10" t="str">
        <f>IF(COUNTIFS($A$2:A310,A310,$M$2:M310,M310)&gt;1,"Duplicate","Keep")</f>
        <v>Keep</v>
      </c>
      <c r="O310" t="str" cm="1">
        <f t="array" ref="O310">_xlfn.SWITCH(M310,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10">
        <f t="shared" si="8"/>
        <v>1</v>
      </c>
      <c r="Q310" t="str">
        <f t="shared" si="9"/>
        <v>Unique</v>
      </c>
    </row>
    <row r="311" spans="1:17" x14ac:dyDescent="0.75">
      <c r="A311" s="24">
        <v>78807701</v>
      </c>
      <c r="B311" s="25" t="s">
        <v>1103</v>
      </c>
      <c r="C311" s="25" t="s">
        <v>1104</v>
      </c>
      <c r="D311" s="25" t="s">
        <v>1105</v>
      </c>
      <c r="E311" s="25" t="s">
        <v>14</v>
      </c>
      <c r="F311" s="26">
        <v>45925.349305555559</v>
      </c>
      <c r="G311" s="26">
        <v>45938.62777777778</v>
      </c>
      <c r="H311" s="25">
        <v>810553</v>
      </c>
      <c r="I311" s="25" t="s">
        <v>206</v>
      </c>
      <c r="J311" s="25" t="s">
        <v>20</v>
      </c>
      <c r="K311" s="25">
        <v>0</v>
      </c>
      <c r="L311" s="25" t="s">
        <v>1732</v>
      </c>
      <c r="M311" s="9" t="str" cm="1">
        <f t="array" ref="M311">_xlfn.LET(
_xlpm.Major,I311,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11" t="str">
        <f>IF(COUNTIFS($A$2:A311,A311,$M$2:M311,M311)&gt;1,"Duplicate","Keep")</f>
        <v>Keep</v>
      </c>
      <c r="O311" t="str" cm="1">
        <f t="array" ref="O311">_xlfn.SWITCH(M311,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11">
        <f t="shared" si="8"/>
        <v>1</v>
      </c>
      <c r="Q311" t="str">
        <f t="shared" si="9"/>
        <v>Unique</v>
      </c>
    </row>
    <row r="312" spans="1:17" x14ac:dyDescent="0.75">
      <c r="A312" s="22">
        <v>78820558</v>
      </c>
      <c r="B312" s="18" t="s">
        <v>1106</v>
      </c>
      <c r="C312" s="18" t="s">
        <v>1107</v>
      </c>
      <c r="D312" s="18" t="s">
        <v>1108</v>
      </c>
      <c r="E312" s="18" t="s">
        <v>14</v>
      </c>
      <c r="F312" s="23">
        <v>45925.402083333334</v>
      </c>
      <c r="G312" s="23">
        <v>45938.713888888888</v>
      </c>
      <c r="H312" s="18">
        <v>802823</v>
      </c>
      <c r="I312" s="18" t="s">
        <v>206</v>
      </c>
      <c r="J312" s="18" t="s">
        <v>50</v>
      </c>
      <c r="K312" s="18">
        <v>1</v>
      </c>
      <c r="L312" s="18" t="s">
        <v>1732</v>
      </c>
      <c r="M312" s="9" t="str" cm="1">
        <f t="array" ref="M312">_xlfn.LET(
_xlpm.Major,I312,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12" t="str">
        <f>IF(COUNTIFS($A$2:A312,A312,$M$2:M312,M312)&gt;1,"Duplicate","Keep")</f>
        <v>Keep</v>
      </c>
      <c r="O312" t="str" cm="1">
        <f t="array" ref="O312">_xlfn.SWITCH(M312,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12">
        <f t="shared" si="8"/>
        <v>2</v>
      </c>
      <c r="Q312" t="str">
        <f t="shared" si="9"/>
        <v>Repeat</v>
      </c>
    </row>
    <row r="313" spans="1:17" x14ac:dyDescent="0.75">
      <c r="A313" s="22">
        <v>78822773</v>
      </c>
      <c r="B313" s="18" t="s">
        <v>1112</v>
      </c>
      <c r="C313" s="18" t="s">
        <v>1113</v>
      </c>
      <c r="D313" s="18" t="s">
        <v>1114</v>
      </c>
      <c r="E313" s="18" t="s">
        <v>14</v>
      </c>
      <c r="F313" s="23">
        <v>45925.411805555559</v>
      </c>
      <c r="G313" s="23">
        <v>45938.682638888888</v>
      </c>
      <c r="H313" s="18">
        <v>756986</v>
      </c>
      <c r="I313" s="18" t="s">
        <v>206</v>
      </c>
      <c r="J313" s="18" t="s">
        <v>32</v>
      </c>
      <c r="K313" s="18">
        <v>0</v>
      </c>
      <c r="L313" s="18" t="s">
        <v>1732</v>
      </c>
      <c r="M313" s="9" t="str" cm="1">
        <f t="array" ref="M313">_xlfn.LET(
_xlpm.Major,I313,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13" t="str">
        <f>IF(COUNTIFS($A$2:A313,A313,$M$2:M313,M313)&gt;1,"Duplicate","Keep")</f>
        <v>Keep</v>
      </c>
      <c r="O313" t="str" cm="1">
        <f t="array" ref="O313">_xlfn.SWITCH(M313,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13">
        <f t="shared" si="8"/>
        <v>1</v>
      </c>
      <c r="Q313" t="str">
        <f t="shared" si="9"/>
        <v>Unique</v>
      </c>
    </row>
    <row r="314" spans="1:17" x14ac:dyDescent="0.75">
      <c r="A314" s="24">
        <v>78833704</v>
      </c>
      <c r="B314" s="25" t="s">
        <v>449</v>
      </c>
      <c r="C314" s="25" t="s">
        <v>1115</v>
      </c>
      <c r="D314" s="25" t="s">
        <v>1116</v>
      </c>
      <c r="E314" s="25" t="s">
        <v>14</v>
      </c>
      <c r="F314" s="26">
        <v>45925.454861111109</v>
      </c>
      <c r="G314" s="26">
        <v>45938.67291666667</v>
      </c>
      <c r="H314" s="25">
        <v>781530</v>
      </c>
      <c r="I314" s="25" t="s">
        <v>809</v>
      </c>
      <c r="J314" s="25" t="s">
        <v>20</v>
      </c>
      <c r="K314" s="25">
        <v>0</v>
      </c>
      <c r="L314" s="25" t="s">
        <v>1732</v>
      </c>
      <c r="M314" s="9" t="str" cm="1">
        <f t="array" ref="M314">_xlfn.LET(
_xlpm.Major,I314,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14" t="str">
        <f>IF(COUNTIFS($A$2:A314,A314,$M$2:M314,M314)&gt;1,"Duplicate","Keep")</f>
        <v>Keep</v>
      </c>
      <c r="O314" t="str" cm="1">
        <f t="array" ref="O314">_xlfn.SWITCH(M314,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14">
        <f t="shared" si="8"/>
        <v>1</v>
      </c>
      <c r="Q314" t="str">
        <f t="shared" si="9"/>
        <v>Unique</v>
      </c>
    </row>
    <row r="315" spans="1:17" x14ac:dyDescent="0.75">
      <c r="A315" s="22">
        <v>78862162</v>
      </c>
      <c r="B315" s="18" t="s">
        <v>1117</v>
      </c>
      <c r="C315" s="18" t="s">
        <v>1118</v>
      </c>
      <c r="D315" s="18" t="s">
        <v>1119</v>
      </c>
      <c r="E315" s="18" t="s">
        <v>14</v>
      </c>
      <c r="F315" s="23">
        <v>45925.636805555558</v>
      </c>
      <c r="G315" s="23">
        <v>45938.638888888891</v>
      </c>
      <c r="H315" s="18">
        <v>766557</v>
      </c>
      <c r="I315" s="18" t="s">
        <v>566</v>
      </c>
      <c r="J315" s="18" t="s">
        <v>32</v>
      </c>
      <c r="K315" s="18">
        <v>0</v>
      </c>
      <c r="L315" s="18" t="s">
        <v>1732</v>
      </c>
      <c r="M315" s="9" t="str" cm="1">
        <f t="array" ref="M315">_xlfn.LET(
_xlpm.Major,I315,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15" t="str">
        <f>IF(COUNTIFS($A$2:A315,A315,$M$2:M315,M315)&gt;1,"Duplicate","Keep")</f>
        <v>Keep</v>
      </c>
      <c r="O315" t="str" cm="1">
        <f t="array" ref="O315">_xlfn.SWITCH(M315,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15">
        <f t="shared" si="8"/>
        <v>1</v>
      </c>
      <c r="Q315" t="str">
        <f t="shared" si="9"/>
        <v>Unique</v>
      </c>
    </row>
    <row r="316" spans="1:17" x14ac:dyDescent="0.75">
      <c r="A316" s="24">
        <v>78866440</v>
      </c>
      <c r="B316" s="25" t="s">
        <v>1120</v>
      </c>
      <c r="C316" s="25" t="s">
        <v>880</v>
      </c>
      <c r="D316" s="25" t="s">
        <v>1121</v>
      </c>
      <c r="E316" s="25" t="s">
        <v>14</v>
      </c>
      <c r="F316" s="26">
        <v>45925.694444444445</v>
      </c>
      <c r="G316" s="26">
        <v>45938.668055555558</v>
      </c>
      <c r="H316" s="25">
        <v>785546</v>
      </c>
      <c r="I316" s="25" t="s">
        <v>809</v>
      </c>
      <c r="J316" s="25" t="s">
        <v>50</v>
      </c>
      <c r="K316" s="25">
        <v>0</v>
      </c>
      <c r="L316" s="25" t="s">
        <v>1732</v>
      </c>
      <c r="M316" s="9" t="str" cm="1">
        <f t="array" ref="M316">_xlfn.LET(
_xlpm.Major,I316,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16" t="str">
        <f>IF(COUNTIFS($A$2:A316,A316,$M$2:M316,M316)&gt;1,"Duplicate","Keep")</f>
        <v>Keep</v>
      </c>
      <c r="O316" t="str" cm="1">
        <f t="array" ref="O316">_xlfn.SWITCH(M316,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16">
        <f t="shared" si="8"/>
        <v>1</v>
      </c>
      <c r="Q316" t="str">
        <f t="shared" si="9"/>
        <v>Unique</v>
      </c>
    </row>
    <row r="317" spans="1:17" x14ac:dyDescent="0.75">
      <c r="A317" s="22">
        <v>78873464</v>
      </c>
      <c r="B317" s="18" t="s">
        <v>788</v>
      </c>
      <c r="C317" s="18" t="s">
        <v>1122</v>
      </c>
      <c r="D317" s="18" t="s">
        <v>1123</v>
      </c>
      <c r="E317" s="18" t="s">
        <v>14</v>
      </c>
      <c r="F317" s="23">
        <v>45925.932638888888</v>
      </c>
      <c r="G317" s="23">
        <v>45938.625694444447</v>
      </c>
      <c r="H317" s="18">
        <v>772668</v>
      </c>
      <c r="I317" s="18" t="s">
        <v>163</v>
      </c>
      <c r="J317" s="18" t="s">
        <v>20</v>
      </c>
      <c r="K317" s="18">
        <v>0</v>
      </c>
      <c r="L317" s="18" t="s">
        <v>1732</v>
      </c>
      <c r="M317" s="9" t="str" cm="1">
        <f t="array" ref="M317">_xlfn.LET(
_xlpm.Major,I317,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17" t="str">
        <f>IF(COUNTIFS($A$2:A317,A317,$M$2:M317,M317)&gt;1,"Duplicate","Keep")</f>
        <v>Keep</v>
      </c>
      <c r="O317" t="str" cm="1">
        <f t="array" ref="O317">_xlfn.SWITCH(M317,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17">
        <f t="shared" si="8"/>
        <v>2</v>
      </c>
      <c r="Q317" t="str">
        <f t="shared" si="9"/>
        <v>Repeat</v>
      </c>
    </row>
    <row r="318" spans="1:17" x14ac:dyDescent="0.75">
      <c r="A318" s="24">
        <v>78874191</v>
      </c>
      <c r="B318" s="25" t="s">
        <v>1124</v>
      </c>
      <c r="C318" s="25" t="s">
        <v>1125</v>
      </c>
      <c r="D318" s="25" t="s">
        <v>1126</v>
      </c>
      <c r="E318" s="25" t="s">
        <v>14</v>
      </c>
      <c r="F318" s="26">
        <v>45926.006944444445</v>
      </c>
      <c r="G318" s="26">
        <v>45938.68472222222</v>
      </c>
      <c r="H318" s="25">
        <v>799998</v>
      </c>
      <c r="I318" s="25" t="s">
        <v>774</v>
      </c>
      <c r="J318" s="25" t="s">
        <v>20</v>
      </c>
      <c r="K318" s="25">
        <v>0</v>
      </c>
      <c r="L318" s="25" t="s">
        <v>1732</v>
      </c>
      <c r="M318" s="9" t="str" cm="1">
        <f t="array" ref="M318">_xlfn.LET(
_xlpm.Major,I318,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18" t="str">
        <f>IF(COUNTIFS($A$2:A318,A318,$M$2:M318,M318)&gt;1,"Duplicate","Keep")</f>
        <v>Keep</v>
      </c>
      <c r="O318" t="str" cm="1">
        <f t="array" ref="O318">_xlfn.SWITCH(M318,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18">
        <f t="shared" si="8"/>
        <v>1</v>
      </c>
      <c r="Q318" t="str">
        <f t="shared" si="9"/>
        <v>Unique</v>
      </c>
    </row>
    <row r="319" spans="1:17" x14ac:dyDescent="0.75">
      <c r="A319" s="22">
        <v>78892636</v>
      </c>
      <c r="B319" s="18" t="s">
        <v>484</v>
      </c>
      <c r="C319" s="18" t="s">
        <v>1127</v>
      </c>
      <c r="D319" s="18" t="s">
        <v>1128</v>
      </c>
      <c r="E319" s="18" t="s">
        <v>14</v>
      </c>
      <c r="F319" s="23">
        <v>45926.465277777781</v>
      </c>
      <c r="G319" s="23">
        <v>45938.662499999999</v>
      </c>
      <c r="H319" s="18">
        <v>779162</v>
      </c>
      <c r="I319" s="18" t="s">
        <v>809</v>
      </c>
      <c r="J319" s="18" t="s">
        <v>20</v>
      </c>
      <c r="K319" s="18">
        <v>0</v>
      </c>
      <c r="L319" s="18" t="s">
        <v>1732</v>
      </c>
      <c r="M319" s="9" t="str" cm="1">
        <f t="array" ref="M319">_xlfn.LET(
_xlpm.Major,I319,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19" t="str">
        <f>IF(COUNTIFS($A$2:A319,A319,$M$2:M319,M319)&gt;1,"Duplicate","Keep")</f>
        <v>Keep</v>
      </c>
      <c r="O319" t="str" cm="1">
        <f t="array" ref="O319">_xlfn.SWITCH(M319,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19">
        <f t="shared" si="8"/>
        <v>1</v>
      </c>
      <c r="Q319" t="str">
        <f t="shared" si="9"/>
        <v>Unique</v>
      </c>
    </row>
    <row r="320" spans="1:17" x14ac:dyDescent="0.75">
      <c r="A320" s="24">
        <v>78910583</v>
      </c>
      <c r="B320" s="25" t="s">
        <v>714</v>
      </c>
      <c r="C320" s="25" t="s">
        <v>1129</v>
      </c>
      <c r="D320" s="25" t="s">
        <v>1130</v>
      </c>
      <c r="E320" s="25" t="s">
        <v>14</v>
      </c>
      <c r="F320" s="26">
        <v>45927.386805555558</v>
      </c>
      <c r="G320" s="26">
        <v>45938.667361111111</v>
      </c>
      <c r="H320" s="25">
        <v>776327</v>
      </c>
      <c r="I320" s="25" t="s">
        <v>206</v>
      </c>
      <c r="J320" s="25" t="s">
        <v>50</v>
      </c>
      <c r="K320" s="25">
        <v>0</v>
      </c>
      <c r="L320" s="25" t="s">
        <v>1732</v>
      </c>
      <c r="M320" s="9" t="str" cm="1">
        <f t="array" ref="M320">_xlfn.LET(
_xlpm.Major,I320,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20" t="str">
        <f>IF(COUNTIFS($A$2:A320,A320,$M$2:M320,M320)&gt;1,"Duplicate","Keep")</f>
        <v>Keep</v>
      </c>
      <c r="O320" t="str" cm="1">
        <f t="array" ref="O320">_xlfn.SWITCH(M320,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20">
        <f t="shared" si="8"/>
        <v>1</v>
      </c>
      <c r="Q320" t="str">
        <f t="shared" si="9"/>
        <v>Unique</v>
      </c>
    </row>
    <row r="321" spans="1:17" x14ac:dyDescent="0.75">
      <c r="A321" s="24">
        <v>78914557</v>
      </c>
      <c r="B321" s="25" t="s">
        <v>1131</v>
      </c>
      <c r="C321" s="25" t="s">
        <v>1132</v>
      </c>
      <c r="D321" s="25" t="s">
        <v>1133</v>
      </c>
      <c r="E321" s="25" t="s">
        <v>14</v>
      </c>
      <c r="F321" s="26">
        <v>45927.685416666667</v>
      </c>
      <c r="G321" s="26">
        <v>45938.712500000001</v>
      </c>
      <c r="H321" s="25">
        <v>788290</v>
      </c>
      <c r="I321" s="25" t="s">
        <v>206</v>
      </c>
      <c r="J321" s="25" t="s">
        <v>50</v>
      </c>
      <c r="K321" s="25">
        <v>0</v>
      </c>
      <c r="L321" s="25" t="s">
        <v>1732</v>
      </c>
      <c r="M321" s="9" t="str" cm="1">
        <f t="array" ref="M321">_xlfn.LET(
_xlpm.Major,I321,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21" t="str">
        <f>IF(COUNTIFS($A$2:A321,A321,$M$2:M321,M321)&gt;1,"Duplicate","Keep")</f>
        <v>Keep</v>
      </c>
      <c r="O321" t="str" cm="1">
        <f t="array" ref="O321">_xlfn.SWITCH(M321,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21">
        <f t="shared" si="8"/>
        <v>1</v>
      </c>
      <c r="Q321" t="str">
        <f t="shared" si="9"/>
        <v>Unique</v>
      </c>
    </row>
    <row r="322" spans="1:17" x14ac:dyDescent="0.75">
      <c r="A322" s="24">
        <v>78928293</v>
      </c>
      <c r="B322" s="25" t="s">
        <v>1134</v>
      </c>
      <c r="C322" s="25" t="s">
        <v>1135</v>
      </c>
      <c r="D322" s="25" t="s">
        <v>1136</v>
      </c>
      <c r="E322" s="25" t="s">
        <v>14</v>
      </c>
      <c r="F322" s="26">
        <v>45928.743750000001</v>
      </c>
      <c r="G322" s="26">
        <v>45938.626388888886</v>
      </c>
      <c r="H322" s="25">
        <v>799159</v>
      </c>
      <c r="I322" s="25" t="s">
        <v>774</v>
      </c>
      <c r="J322" s="25" t="s">
        <v>126</v>
      </c>
      <c r="K322" s="25">
        <v>0</v>
      </c>
      <c r="L322" s="25" t="s">
        <v>1732</v>
      </c>
      <c r="M322" s="9" t="str" cm="1">
        <f t="array" ref="M322">_xlfn.LET(
_xlpm.Major,I322,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22" t="str">
        <f>IF(COUNTIFS($A$2:A322,A322,$M$2:M322,M322)&gt;1,"Duplicate","Keep")</f>
        <v>Keep</v>
      </c>
      <c r="O322" t="str" cm="1">
        <f t="array" ref="O322">_xlfn.SWITCH(M322,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22">
        <f t="shared" si="8"/>
        <v>1</v>
      </c>
      <c r="Q322" t="str">
        <f t="shared" si="9"/>
        <v>Unique</v>
      </c>
    </row>
    <row r="323" spans="1:17" x14ac:dyDescent="0.75">
      <c r="A323" s="22">
        <v>78933200</v>
      </c>
      <c r="B323" s="18" t="s">
        <v>1137</v>
      </c>
      <c r="C323" s="18" t="s">
        <v>170</v>
      </c>
      <c r="D323" s="18" t="s">
        <v>1138</v>
      </c>
      <c r="E323" s="18" t="s">
        <v>14</v>
      </c>
      <c r="F323" s="23">
        <v>45928.936111111114</v>
      </c>
      <c r="G323" s="23">
        <v>45938.675694444442</v>
      </c>
      <c r="H323" s="18">
        <v>799157</v>
      </c>
      <c r="I323" s="18" t="s">
        <v>206</v>
      </c>
      <c r="J323" s="18" t="s">
        <v>126</v>
      </c>
      <c r="K323" s="18">
        <v>0</v>
      </c>
      <c r="L323" s="18" t="s">
        <v>1732</v>
      </c>
      <c r="M323" s="9" t="str" cm="1">
        <f t="array" ref="M323">_xlfn.LET(
_xlpm.Major,I323,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23" t="str">
        <f>IF(COUNTIFS($A$2:A323,A323,$M$2:M323,M323)&gt;1,"Duplicate","Keep")</f>
        <v>Keep</v>
      </c>
      <c r="O323" t="str" cm="1">
        <f t="array" ref="O323">_xlfn.SWITCH(M323,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23">
        <f t="shared" ref="P323:P386" si="10">COUNTIF(H:H,H323)</f>
        <v>1</v>
      </c>
      <c r="Q323" t="str">
        <f t="shared" ref="Q323:Q386" si="11">IF(COUNTIF(H:H,H323)=1,"Unique","Repeat")</f>
        <v>Unique</v>
      </c>
    </row>
    <row r="324" spans="1:17" x14ac:dyDescent="0.75">
      <c r="A324" s="24">
        <v>78967534</v>
      </c>
      <c r="B324" s="25" t="s">
        <v>1042</v>
      </c>
      <c r="C324" s="25" t="s">
        <v>296</v>
      </c>
      <c r="D324" s="25" t="s">
        <v>1139</v>
      </c>
      <c r="E324" s="25" t="s">
        <v>14</v>
      </c>
      <c r="F324" s="26">
        <v>45929.509722222225</v>
      </c>
      <c r="G324" s="26">
        <v>45938.693055555559</v>
      </c>
      <c r="H324" s="25">
        <v>806460</v>
      </c>
      <c r="I324" s="25" t="s">
        <v>206</v>
      </c>
      <c r="J324" s="25" t="s">
        <v>50</v>
      </c>
      <c r="K324" s="25">
        <v>0</v>
      </c>
      <c r="L324" s="25" t="s">
        <v>1732</v>
      </c>
      <c r="M324" s="9" t="str" cm="1">
        <f t="array" ref="M324">_xlfn.LET(
_xlpm.Major,I324,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24" t="str">
        <f>IF(COUNTIFS($A$2:A324,A324,$M$2:M324,M324)&gt;1,"Duplicate","Keep")</f>
        <v>Keep</v>
      </c>
      <c r="O324" t="str" cm="1">
        <f t="array" ref="O324">_xlfn.SWITCH(M324,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24">
        <f t="shared" si="10"/>
        <v>1</v>
      </c>
      <c r="Q324" t="str">
        <f t="shared" si="11"/>
        <v>Unique</v>
      </c>
    </row>
    <row r="325" spans="1:17" x14ac:dyDescent="0.75">
      <c r="A325" s="22">
        <v>78975586</v>
      </c>
      <c r="B325" s="18" t="s">
        <v>1140</v>
      </c>
      <c r="C325" s="18" t="s">
        <v>1141</v>
      </c>
      <c r="D325" s="18" t="s">
        <v>1142</v>
      </c>
      <c r="E325" s="18" t="s">
        <v>14</v>
      </c>
      <c r="F325" s="23">
        <v>45929.572222222225</v>
      </c>
      <c r="G325" s="23">
        <v>45938.628472222219</v>
      </c>
      <c r="H325" s="18">
        <v>803635</v>
      </c>
      <c r="I325" s="18" t="s">
        <v>206</v>
      </c>
      <c r="J325" s="18" t="s">
        <v>126</v>
      </c>
      <c r="K325" s="18">
        <v>0</v>
      </c>
      <c r="L325" s="18" t="s">
        <v>1732</v>
      </c>
      <c r="M325" s="9" t="str" cm="1">
        <f t="array" ref="M325">_xlfn.LET(
_xlpm.Major,I325,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25" t="str">
        <f>IF(COUNTIFS($A$2:A325,A325,$M$2:M325,M325)&gt;1,"Duplicate","Keep")</f>
        <v>Keep</v>
      </c>
      <c r="O325" t="str" cm="1">
        <f t="array" ref="O325">_xlfn.SWITCH(M325,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25">
        <f t="shared" si="10"/>
        <v>1</v>
      </c>
      <c r="Q325" t="str">
        <f t="shared" si="11"/>
        <v>Unique</v>
      </c>
    </row>
    <row r="326" spans="1:17" x14ac:dyDescent="0.75">
      <c r="A326" s="24">
        <v>78976788</v>
      </c>
      <c r="B326" s="25" t="s">
        <v>116</v>
      </c>
      <c r="C326" s="25" t="s">
        <v>298</v>
      </c>
      <c r="D326" s="25" t="s">
        <v>299</v>
      </c>
      <c r="E326" s="25" t="s">
        <v>14</v>
      </c>
      <c r="F326" s="26">
        <v>45929.584722222222</v>
      </c>
      <c r="G326" s="26">
        <v>45938.61041666667</v>
      </c>
      <c r="H326" s="25">
        <v>743062</v>
      </c>
      <c r="I326" s="25" t="s">
        <v>300</v>
      </c>
      <c r="J326" s="25" t="s">
        <v>16</v>
      </c>
      <c r="K326" s="25">
        <v>0</v>
      </c>
      <c r="L326" s="25" t="s">
        <v>1732</v>
      </c>
      <c r="M326" s="9" t="str" cm="1">
        <f t="array" ref="M326">_xlfn.LET(
_xlpm.Major,I326,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26" t="str">
        <f>IF(COUNTIFS($A$2:A326,A326,$M$2:M326,M326)&gt;1,"Duplicate","Keep")</f>
        <v>Keep</v>
      </c>
      <c r="O326" t="str" cm="1">
        <f t="array" ref="O326">_xlfn.SWITCH(M326,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26">
        <f t="shared" si="10"/>
        <v>2</v>
      </c>
      <c r="Q326" t="str">
        <f t="shared" si="11"/>
        <v>Repeat</v>
      </c>
    </row>
    <row r="327" spans="1:17" x14ac:dyDescent="0.75">
      <c r="A327" s="22">
        <v>78987713</v>
      </c>
      <c r="B327" s="18" t="s">
        <v>74</v>
      </c>
      <c r="C327" s="18" t="s">
        <v>1143</v>
      </c>
      <c r="D327" s="18" t="s">
        <v>1144</v>
      </c>
      <c r="E327" s="18" t="s">
        <v>14</v>
      </c>
      <c r="F327" s="23">
        <v>45929.745833333334</v>
      </c>
      <c r="G327" s="23">
        <v>45938.630555555559</v>
      </c>
      <c r="H327" s="18">
        <v>796505</v>
      </c>
      <c r="I327" s="18" t="s">
        <v>809</v>
      </c>
      <c r="J327" s="18" t="s">
        <v>32</v>
      </c>
      <c r="K327" s="18">
        <v>0</v>
      </c>
      <c r="L327" s="18" t="s">
        <v>1732</v>
      </c>
      <c r="M327" s="9" t="str" cm="1">
        <f t="array" ref="M327">_xlfn.LET(
_xlpm.Major,I327,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27" t="str">
        <f>IF(COUNTIFS($A$2:A327,A327,$M$2:M327,M327)&gt;1,"Duplicate","Keep")</f>
        <v>Keep</v>
      </c>
      <c r="O327" t="str" cm="1">
        <f t="array" ref="O327">_xlfn.SWITCH(M327,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27">
        <f t="shared" si="10"/>
        <v>1</v>
      </c>
      <c r="Q327" t="str">
        <f t="shared" si="11"/>
        <v>Unique</v>
      </c>
    </row>
    <row r="328" spans="1:17" x14ac:dyDescent="0.75">
      <c r="A328" s="24">
        <v>78987888</v>
      </c>
      <c r="B328" s="25" t="s">
        <v>1145</v>
      </c>
      <c r="C328" s="25" t="s">
        <v>1146</v>
      </c>
      <c r="D328" s="25" t="s">
        <v>1147</v>
      </c>
      <c r="E328" s="25" t="s">
        <v>14</v>
      </c>
      <c r="F328" s="26">
        <v>45929.749305555553</v>
      </c>
      <c r="G328" s="26">
        <v>45938.62777777778</v>
      </c>
      <c r="H328" s="25">
        <v>794788</v>
      </c>
      <c r="I328" s="25" t="s">
        <v>206</v>
      </c>
      <c r="J328" s="25" t="s">
        <v>32</v>
      </c>
      <c r="K328" s="25">
        <v>0</v>
      </c>
      <c r="L328" s="25" t="s">
        <v>1732</v>
      </c>
      <c r="M328" s="9" t="str" cm="1">
        <f t="array" ref="M328">_xlfn.LET(
_xlpm.Major,I328,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28" t="str">
        <f>IF(COUNTIFS($A$2:A328,A328,$M$2:M328,M328)&gt;1,"Duplicate","Keep")</f>
        <v>Keep</v>
      </c>
      <c r="O328" t="str" cm="1">
        <f t="array" ref="O328">_xlfn.SWITCH(M328,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28">
        <f t="shared" si="10"/>
        <v>1</v>
      </c>
      <c r="Q328" t="str">
        <f t="shared" si="11"/>
        <v>Unique</v>
      </c>
    </row>
    <row r="329" spans="1:17" x14ac:dyDescent="0.75">
      <c r="A329" s="22">
        <v>78990635</v>
      </c>
      <c r="B329" s="18" t="s">
        <v>417</v>
      </c>
      <c r="C329" s="18" t="s">
        <v>1148</v>
      </c>
      <c r="D329" s="18" t="s">
        <v>1149</v>
      </c>
      <c r="E329" s="18" t="s">
        <v>14</v>
      </c>
      <c r="F329" s="23">
        <v>45929.818055555559</v>
      </c>
      <c r="G329" s="23">
        <v>45938.700694444444</v>
      </c>
      <c r="H329" s="18">
        <v>805886</v>
      </c>
      <c r="I329" s="18" t="s">
        <v>206</v>
      </c>
      <c r="J329" s="18" t="s">
        <v>50</v>
      </c>
      <c r="K329" s="18">
        <v>0</v>
      </c>
      <c r="L329" s="18" t="s">
        <v>1732</v>
      </c>
      <c r="M329" s="9" t="str" cm="1">
        <f t="array" ref="M329">_xlfn.LET(
_xlpm.Major,I329,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29" t="str">
        <f>IF(COUNTIFS($A$2:A329,A329,$M$2:M329,M329)&gt;1,"Duplicate","Keep")</f>
        <v>Keep</v>
      </c>
      <c r="O329" t="str" cm="1">
        <f t="array" ref="O329">_xlfn.SWITCH(M329,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29">
        <f t="shared" si="10"/>
        <v>1</v>
      </c>
      <c r="Q329" t="str">
        <f t="shared" si="11"/>
        <v>Unique</v>
      </c>
    </row>
    <row r="330" spans="1:17" x14ac:dyDescent="0.75">
      <c r="A330" s="24">
        <v>78990644</v>
      </c>
      <c r="B330" s="25" t="s">
        <v>1150</v>
      </c>
      <c r="C330" s="25" t="s">
        <v>1151</v>
      </c>
      <c r="D330" s="25" t="s">
        <v>1152</v>
      </c>
      <c r="E330" s="25" t="s">
        <v>14</v>
      </c>
      <c r="F330" s="26">
        <v>45929.818055555559</v>
      </c>
      <c r="G330" s="26">
        <v>45938.7</v>
      </c>
      <c r="H330" s="25">
        <v>804162</v>
      </c>
      <c r="I330" s="25" t="s">
        <v>828</v>
      </c>
      <c r="J330" s="25" t="s">
        <v>126</v>
      </c>
      <c r="K330" s="25">
        <v>0</v>
      </c>
      <c r="L330" s="25" t="s">
        <v>1732</v>
      </c>
      <c r="M330" s="9" t="str" cm="1">
        <f t="array" ref="M330">_xlfn.LET(
_xlpm.Major,I330,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30" t="str">
        <f>IF(COUNTIFS($A$2:A330,A330,$M$2:M330,M330)&gt;1,"Duplicate","Keep")</f>
        <v>Keep</v>
      </c>
      <c r="O330" t="str" cm="1">
        <f t="array" ref="O330">_xlfn.SWITCH(M330,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30">
        <f t="shared" si="10"/>
        <v>1</v>
      </c>
      <c r="Q330" t="str">
        <f t="shared" si="11"/>
        <v>Unique</v>
      </c>
    </row>
    <row r="331" spans="1:17" x14ac:dyDescent="0.75">
      <c r="A331" s="22">
        <v>79023092</v>
      </c>
      <c r="B331" s="18" t="s">
        <v>1153</v>
      </c>
      <c r="C331" s="18" t="s">
        <v>1154</v>
      </c>
      <c r="D331" s="18" t="s">
        <v>1155</v>
      </c>
      <c r="E331" s="18" t="s">
        <v>14</v>
      </c>
      <c r="F331" s="23">
        <v>45930.433333333334</v>
      </c>
      <c r="G331" s="23">
        <v>45938.627083333333</v>
      </c>
      <c r="H331" s="18">
        <v>757376</v>
      </c>
      <c r="I331" s="18" t="s">
        <v>206</v>
      </c>
      <c r="J331" s="18" t="s">
        <v>32</v>
      </c>
      <c r="K331" s="18">
        <v>0</v>
      </c>
      <c r="L331" s="18" t="s">
        <v>1732</v>
      </c>
      <c r="M331" s="9" t="str" cm="1">
        <f t="array" ref="M331">_xlfn.LET(
_xlpm.Major,I331,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31" t="str">
        <f>IF(COUNTIFS($A$2:A331,A331,$M$2:M331,M331)&gt;1,"Duplicate","Keep")</f>
        <v>Keep</v>
      </c>
      <c r="O331" t="str" cm="1">
        <f t="array" ref="O331">_xlfn.SWITCH(M331,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31">
        <f t="shared" si="10"/>
        <v>1</v>
      </c>
      <c r="Q331" t="str">
        <f t="shared" si="11"/>
        <v>Unique</v>
      </c>
    </row>
    <row r="332" spans="1:17" x14ac:dyDescent="0.75">
      <c r="A332" s="22">
        <v>79048841</v>
      </c>
      <c r="B332" s="18" t="s">
        <v>916</v>
      </c>
      <c r="C332" s="18" t="s">
        <v>1158</v>
      </c>
      <c r="D332" s="18" t="s">
        <v>1159</v>
      </c>
      <c r="E332" s="18" t="s">
        <v>14</v>
      </c>
      <c r="F332" s="23">
        <v>45930.579861111109</v>
      </c>
      <c r="G332" s="23">
        <v>45938.660416666666</v>
      </c>
      <c r="H332" s="18">
        <v>799156</v>
      </c>
      <c r="I332" s="18" t="s">
        <v>206</v>
      </c>
      <c r="J332" s="18" t="s">
        <v>126</v>
      </c>
      <c r="K332" s="18">
        <v>0</v>
      </c>
      <c r="L332" s="18" t="s">
        <v>1732</v>
      </c>
      <c r="M332" s="9" t="str" cm="1">
        <f t="array" ref="M332">_xlfn.LET(
_xlpm.Major,I332,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32" t="str">
        <f>IF(COUNTIFS($A$2:A332,A332,$M$2:M332,M332)&gt;1,"Duplicate","Keep")</f>
        <v>Keep</v>
      </c>
      <c r="O332" t="str" cm="1">
        <f t="array" ref="O332">_xlfn.SWITCH(M332,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32">
        <f t="shared" si="10"/>
        <v>1</v>
      </c>
      <c r="Q332" t="str">
        <f t="shared" si="11"/>
        <v>Unique</v>
      </c>
    </row>
    <row r="333" spans="1:17" x14ac:dyDescent="0.75">
      <c r="A333" s="24">
        <v>79052340</v>
      </c>
      <c r="B333" s="25" t="s">
        <v>1160</v>
      </c>
      <c r="C333" s="25" t="s">
        <v>1161</v>
      </c>
      <c r="D333" s="25" t="s">
        <v>1162</v>
      </c>
      <c r="E333" s="25" t="s">
        <v>14</v>
      </c>
      <c r="F333" s="26">
        <v>45930.61041666667</v>
      </c>
      <c r="G333" s="26">
        <v>45938.682638888888</v>
      </c>
      <c r="H333" s="25">
        <v>799370</v>
      </c>
      <c r="I333" s="25" t="s">
        <v>163</v>
      </c>
      <c r="J333" s="25" t="s">
        <v>126</v>
      </c>
      <c r="K333" s="25">
        <v>0</v>
      </c>
      <c r="L333" s="25" t="s">
        <v>1732</v>
      </c>
      <c r="M333" s="9" t="str" cm="1">
        <f t="array" ref="M333">_xlfn.LET(
_xlpm.Major,I333,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33" t="str">
        <f>IF(COUNTIFS($A$2:A333,A333,$M$2:M333,M333)&gt;1,"Duplicate","Keep")</f>
        <v>Keep</v>
      </c>
      <c r="O333" t="str" cm="1">
        <f t="array" ref="O333">_xlfn.SWITCH(M333,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33">
        <f t="shared" si="10"/>
        <v>1</v>
      </c>
      <c r="Q333" t="str">
        <f t="shared" si="11"/>
        <v>Unique</v>
      </c>
    </row>
    <row r="334" spans="1:17" x14ac:dyDescent="0.75">
      <c r="A334" s="22">
        <v>79058154</v>
      </c>
      <c r="B334" s="18" t="s">
        <v>1163</v>
      </c>
      <c r="C334" s="18" t="s">
        <v>870</v>
      </c>
      <c r="D334" s="18" t="s">
        <v>1164</v>
      </c>
      <c r="E334" s="18" t="s">
        <v>14</v>
      </c>
      <c r="F334" s="23">
        <v>45930.681250000001</v>
      </c>
      <c r="G334" s="23">
        <v>45938.662499999999</v>
      </c>
      <c r="H334" s="18">
        <v>699188</v>
      </c>
      <c r="I334" s="18" t="s">
        <v>206</v>
      </c>
      <c r="J334" s="18" t="s">
        <v>32</v>
      </c>
      <c r="K334" s="18">
        <v>0</v>
      </c>
      <c r="L334" s="18" t="s">
        <v>1732</v>
      </c>
      <c r="M334" s="9" t="str" cm="1">
        <f t="array" ref="M334">_xlfn.LET(
_xlpm.Major,I334,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34" t="str">
        <f>IF(COUNTIFS($A$2:A334,A334,$M$2:M334,M334)&gt;1,"Duplicate","Keep")</f>
        <v>Keep</v>
      </c>
      <c r="O334" t="str" cm="1">
        <f t="array" ref="O334">_xlfn.SWITCH(M334,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34">
        <f t="shared" si="10"/>
        <v>4</v>
      </c>
      <c r="Q334" t="str">
        <f t="shared" si="11"/>
        <v>Repeat</v>
      </c>
    </row>
    <row r="335" spans="1:17" x14ac:dyDescent="0.75">
      <c r="A335" s="22">
        <v>79079707</v>
      </c>
      <c r="B335" s="18" t="s">
        <v>1028</v>
      </c>
      <c r="C335" s="18" t="s">
        <v>1168</v>
      </c>
      <c r="D335" s="18" t="s">
        <v>1169</v>
      </c>
      <c r="E335" s="18" t="s">
        <v>14</v>
      </c>
      <c r="F335" s="23">
        <v>45931.338888888888</v>
      </c>
      <c r="G335" s="23">
        <v>45938.626388888886</v>
      </c>
      <c r="H335" s="18">
        <v>776924</v>
      </c>
      <c r="I335" s="18" t="s">
        <v>828</v>
      </c>
      <c r="J335" s="18" t="s">
        <v>20</v>
      </c>
      <c r="K335" s="18">
        <v>0</v>
      </c>
      <c r="L335" s="18" t="s">
        <v>1732</v>
      </c>
      <c r="M335" s="9" t="str" cm="1">
        <f t="array" ref="M335">_xlfn.LET(
_xlpm.Major,I335,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35" t="str">
        <f>IF(COUNTIFS($A$2:A335,A335,$M$2:M335,M335)&gt;1,"Duplicate","Keep")</f>
        <v>Keep</v>
      </c>
      <c r="O335" t="str" cm="1">
        <f t="array" ref="O335">_xlfn.SWITCH(M335,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35">
        <f t="shared" si="10"/>
        <v>1</v>
      </c>
      <c r="Q335" t="str">
        <f t="shared" si="11"/>
        <v>Unique</v>
      </c>
    </row>
    <row r="336" spans="1:17" x14ac:dyDescent="0.75">
      <c r="A336" s="24">
        <v>79081241</v>
      </c>
      <c r="B336" s="25" t="s">
        <v>187</v>
      </c>
      <c r="C336" s="25" t="s">
        <v>1170</v>
      </c>
      <c r="D336" s="25" t="s">
        <v>1171</v>
      </c>
      <c r="E336" s="25" t="s">
        <v>14</v>
      </c>
      <c r="F336" s="26">
        <v>45931.349305555559</v>
      </c>
      <c r="G336" s="26">
        <v>45938.736111111109</v>
      </c>
      <c r="H336" s="25">
        <v>784356</v>
      </c>
      <c r="I336" s="25" t="s">
        <v>206</v>
      </c>
      <c r="J336" s="25" t="s">
        <v>50</v>
      </c>
      <c r="K336" s="25">
        <v>0</v>
      </c>
      <c r="L336" s="25" t="s">
        <v>1732</v>
      </c>
      <c r="M336" s="9" t="str" cm="1">
        <f t="array" ref="M336">_xlfn.LET(
_xlpm.Major,I336,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36" t="str">
        <f>IF(COUNTIFS($A$2:A336,A336,$M$2:M336,M336)&gt;1,"Duplicate","Keep")</f>
        <v>Keep</v>
      </c>
      <c r="O336" t="str" cm="1">
        <f t="array" ref="O336">_xlfn.SWITCH(M336,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36">
        <f t="shared" si="10"/>
        <v>1</v>
      </c>
      <c r="Q336" t="str">
        <f t="shared" si="11"/>
        <v>Unique</v>
      </c>
    </row>
    <row r="337" spans="1:17" x14ac:dyDescent="0.75">
      <c r="A337" s="22">
        <v>79087991</v>
      </c>
      <c r="B337" s="18" t="s">
        <v>1172</v>
      </c>
      <c r="C337" s="18" t="s">
        <v>1058</v>
      </c>
      <c r="D337" s="18" t="s">
        <v>1173</v>
      </c>
      <c r="E337" s="18" t="s">
        <v>14</v>
      </c>
      <c r="F337" s="23">
        <v>45931.386111111111</v>
      </c>
      <c r="G337" s="23">
        <v>45938.626388888886</v>
      </c>
      <c r="H337" s="18">
        <v>773647</v>
      </c>
      <c r="I337" s="18" t="s">
        <v>566</v>
      </c>
      <c r="J337" s="18" t="s">
        <v>20</v>
      </c>
      <c r="K337" s="18">
        <v>0</v>
      </c>
      <c r="L337" s="18" t="s">
        <v>1732</v>
      </c>
      <c r="M337" s="9" t="str" cm="1">
        <f t="array" ref="M337">_xlfn.LET(
_xlpm.Major,I337,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37" t="str">
        <f>IF(COUNTIFS($A$2:A337,A337,$M$2:M337,M337)&gt;1,"Duplicate","Keep")</f>
        <v>Keep</v>
      </c>
      <c r="O337" t="str" cm="1">
        <f t="array" ref="O337">_xlfn.SWITCH(M337,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37">
        <f t="shared" si="10"/>
        <v>2</v>
      </c>
      <c r="Q337" t="str">
        <f t="shared" si="11"/>
        <v>Repeat</v>
      </c>
    </row>
    <row r="338" spans="1:17" x14ac:dyDescent="0.75">
      <c r="A338" s="24">
        <v>79101237</v>
      </c>
      <c r="B338" s="25" t="s">
        <v>435</v>
      </c>
      <c r="C338" s="25" t="s">
        <v>800</v>
      </c>
      <c r="D338" s="25" t="s">
        <v>1174</v>
      </c>
      <c r="E338" s="25" t="s">
        <v>14</v>
      </c>
      <c r="F338" s="26">
        <v>45931.445833333331</v>
      </c>
      <c r="G338" s="26">
        <v>45938.650694444441</v>
      </c>
      <c r="H338" s="25">
        <v>806079</v>
      </c>
      <c r="I338" s="25" t="s">
        <v>206</v>
      </c>
      <c r="J338" s="25" t="s">
        <v>50</v>
      </c>
      <c r="K338" s="25">
        <v>0</v>
      </c>
      <c r="L338" s="25" t="s">
        <v>1732</v>
      </c>
      <c r="M338" s="9" t="str" cm="1">
        <f t="array" ref="M338">_xlfn.LET(
_xlpm.Major,I338,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38" t="str">
        <f>IF(COUNTIFS($A$2:A338,A338,$M$2:M338,M338)&gt;1,"Duplicate","Keep")</f>
        <v>Keep</v>
      </c>
      <c r="O338" t="str" cm="1">
        <f t="array" ref="O338">_xlfn.SWITCH(M338,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38">
        <f t="shared" si="10"/>
        <v>1</v>
      </c>
      <c r="Q338" t="str">
        <f t="shared" si="11"/>
        <v>Unique</v>
      </c>
    </row>
    <row r="339" spans="1:17" x14ac:dyDescent="0.75">
      <c r="A339" s="22">
        <v>79111798</v>
      </c>
      <c r="B339" s="18" t="s">
        <v>37</v>
      </c>
      <c r="C339" s="18" t="s">
        <v>435</v>
      </c>
      <c r="D339" s="18" t="s">
        <v>1175</v>
      </c>
      <c r="E339" s="18" t="s">
        <v>14</v>
      </c>
      <c r="F339" s="23">
        <v>45931.490972222222</v>
      </c>
      <c r="G339" s="23">
        <v>45938.626388888886</v>
      </c>
      <c r="H339" s="18">
        <v>785600</v>
      </c>
      <c r="I339" s="18" t="s">
        <v>809</v>
      </c>
      <c r="J339" s="18" t="s">
        <v>50</v>
      </c>
      <c r="K339" s="18">
        <v>0</v>
      </c>
      <c r="L339" s="18" t="s">
        <v>1732</v>
      </c>
      <c r="M339" s="9" t="str" cm="1">
        <f t="array" ref="M339">_xlfn.LET(
_xlpm.Major,I339,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39" t="str">
        <f>IF(COUNTIFS($A$2:A339,A339,$M$2:M339,M339)&gt;1,"Duplicate","Keep")</f>
        <v>Keep</v>
      </c>
      <c r="O339" t="str" cm="1">
        <f t="array" ref="O339">_xlfn.SWITCH(M339,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39">
        <f t="shared" si="10"/>
        <v>1</v>
      </c>
      <c r="Q339" t="str">
        <f t="shared" si="11"/>
        <v>Unique</v>
      </c>
    </row>
    <row r="340" spans="1:17" x14ac:dyDescent="0.75">
      <c r="A340" s="24">
        <v>79119328</v>
      </c>
      <c r="B340" s="25" t="s">
        <v>406</v>
      </c>
      <c r="C340" s="25" t="s">
        <v>1176</v>
      </c>
      <c r="D340" s="25" t="s">
        <v>1177</v>
      </c>
      <c r="E340" s="25" t="s">
        <v>14</v>
      </c>
      <c r="F340" s="26">
        <v>45931.529166666667</v>
      </c>
      <c r="G340" s="26">
        <v>45938.623611111114</v>
      </c>
      <c r="H340" s="25">
        <v>780250</v>
      </c>
      <c r="I340" s="25" t="s">
        <v>763</v>
      </c>
      <c r="J340" s="25" t="s">
        <v>20</v>
      </c>
      <c r="K340" s="25">
        <v>0</v>
      </c>
      <c r="L340" s="25" t="s">
        <v>1732</v>
      </c>
      <c r="M340" s="9" t="str" cm="1">
        <f t="array" ref="M340">_xlfn.LET(
_xlpm.Major,I340,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40" t="str">
        <f>IF(COUNTIFS($A$2:A340,A340,$M$2:M340,M340)&gt;1,"Duplicate","Keep")</f>
        <v>Keep</v>
      </c>
      <c r="O340" t="str" cm="1">
        <f t="array" ref="O340">_xlfn.SWITCH(M340,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40">
        <f t="shared" si="10"/>
        <v>1</v>
      </c>
      <c r="Q340" t="str">
        <f t="shared" si="11"/>
        <v>Unique</v>
      </c>
    </row>
    <row r="341" spans="1:17" x14ac:dyDescent="0.75">
      <c r="A341" s="22">
        <v>79130522</v>
      </c>
      <c r="B341" s="18" t="s">
        <v>1178</v>
      </c>
      <c r="C341" s="18" t="s">
        <v>1179</v>
      </c>
      <c r="D341" s="18" t="s">
        <v>1180</v>
      </c>
      <c r="E341" s="18" t="s">
        <v>14</v>
      </c>
      <c r="F341" s="23">
        <v>45931.6</v>
      </c>
      <c r="G341" s="23">
        <v>45938.62777777778</v>
      </c>
      <c r="H341" s="18">
        <v>759763</v>
      </c>
      <c r="I341" s="18" t="s">
        <v>828</v>
      </c>
      <c r="J341" s="18" t="s">
        <v>32</v>
      </c>
      <c r="K341" s="18">
        <v>0</v>
      </c>
      <c r="L341" s="18" t="s">
        <v>1732</v>
      </c>
      <c r="M341" s="9" t="str" cm="1">
        <f t="array" ref="M341">_xlfn.LET(
_xlpm.Major,I341,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41" t="str">
        <f>IF(COUNTIFS($A$2:A341,A341,$M$2:M341,M341)&gt;1,"Duplicate","Keep")</f>
        <v>Keep</v>
      </c>
      <c r="O341" t="str" cm="1">
        <f t="array" ref="O341">_xlfn.SWITCH(M341,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41">
        <f t="shared" si="10"/>
        <v>1</v>
      </c>
      <c r="Q341" t="str">
        <f t="shared" si="11"/>
        <v>Unique</v>
      </c>
    </row>
    <row r="342" spans="1:17" x14ac:dyDescent="0.75">
      <c r="A342" s="24">
        <v>79131066</v>
      </c>
      <c r="B342" s="25" t="s">
        <v>1181</v>
      </c>
      <c r="C342" s="25" t="s">
        <v>1182</v>
      </c>
      <c r="D342" s="25" t="s">
        <v>1183</v>
      </c>
      <c r="E342" s="25" t="s">
        <v>14</v>
      </c>
      <c r="F342" s="26">
        <v>45931.604861111111</v>
      </c>
      <c r="G342" s="26">
        <v>45938.629166666666</v>
      </c>
      <c r="H342" s="25">
        <v>771285</v>
      </c>
      <c r="I342" s="25" t="s">
        <v>206</v>
      </c>
      <c r="J342" s="25" t="s">
        <v>32</v>
      </c>
      <c r="K342" s="25">
        <v>0</v>
      </c>
      <c r="L342" s="25" t="s">
        <v>1732</v>
      </c>
      <c r="M342" s="9" t="str" cm="1">
        <f t="array" ref="M342">_xlfn.LET(
_xlpm.Major,I342,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42" t="str">
        <f>IF(COUNTIFS($A$2:A342,A342,$M$2:M342,M342)&gt;1,"Duplicate","Keep")</f>
        <v>Keep</v>
      </c>
      <c r="O342" t="str" cm="1">
        <f t="array" ref="O342">_xlfn.SWITCH(M342,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42">
        <f t="shared" si="10"/>
        <v>1</v>
      </c>
      <c r="Q342" t="str">
        <f t="shared" si="11"/>
        <v>Unique</v>
      </c>
    </row>
    <row r="343" spans="1:17" x14ac:dyDescent="0.75">
      <c r="A343" s="22">
        <v>79131318</v>
      </c>
      <c r="B343" s="18" t="s">
        <v>365</v>
      </c>
      <c r="C343" s="18" t="s">
        <v>1184</v>
      </c>
      <c r="D343" s="18" t="s">
        <v>1185</v>
      </c>
      <c r="E343" s="18" t="s">
        <v>14</v>
      </c>
      <c r="F343" s="23">
        <v>45931.607638888891</v>
      </c>
      <c r="G343" s="23">
        <v>45938.663194444445</v>
      </c>
      <c r="H343" s="18">
        <v>756815</v>
      </c>
      <c r="I343" s="18" t="s">
        <v>206</v>
      </c>
      <c r="J343" s="18" t="s">
        <v>32</v>
      </c>
      <c r="K343" s="18">
        <v>0</v>
      </c>
      <c r="L343" s="18" t="s">
        <v>1732</v>
      </c>
      <c r="M343" s="9" t="str" cm="1">
        <f t="array" ref="M343">_xlfn.LET(
_xlpm.Major,I343,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43" t="str">
        <f>IF(COUNTIFS($A$2:A343,A343,$M$2:M343,M343)&gt;1,"Duplicate","Keep")</f>
        <v>Keep</v>
      </c>
      <c r="O343" t="str" cm="1">
        <f t="array" ref="O343">_xlfn.SWITCH(M343,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43">
        <f t="shared" si="10"/>
        <v>1</v>
      </c>
      <c r="Q343" t="str">
        <f t="shared" si="11"/>
        <v>Unique</v>
      </c>
    </row>
    <row r="344" spans="1:17" x14ac:dyDescent="0.75">
      <c r="A344" s="24">
        <v>79132121</v>
      </c>
      <c r="B344" s="25" t="s">
        <v>1024</v>
      </c>
      <c r="C344" s="25" t="s">
        <v>1186</v>
      </c>
      <c r="D344" s="25" t="s">
        <v>1187</v>
      </c>
      <c r="E344" s="25" t="s">
        <v>14</v>
      </c>
      <c r="F344" s="26">
        <v>45931.614583333336</v>
      </c>
      <c r="G344" s="26">
        <v>45938.709722222222</v>
      </c>
      <c r="H344" s="25">
        <v>761580</v>
      </c>
      <c r="I344" s="25" t="s">
        <v>206</v>
      </c>
      <c r="J344" s="25" t="s">
        <v>32</v>
      </c>
      <c r="K344" s="25">
        <v>0</v>
      </c>
      <c r="L344" s="25" t="s">
        <v>1732</v>
      </c>
      <c r="M344" s="9" t="str" cm="1">
        <f t="array" ref="M344">_xlfn.LET(
_xlpm.Major,I344,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44" t="str">
        <f>IF(COUNTIFS($A$2:A344,A344,$M$2:M344,M344)&gt;1,"Duplicate","Keep")</f>
        <v>Keep</v>
      </c>
      <c r="O344" t="str" cm="1">
        <f t="array" ref="O344">_xlfn.SWITCH(M344,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44">
        <f t="shared" si="10"/>
        <v>1</v>
      </c>
      <c r="Q344" t="str">
        <f t="shared" si="11"/>
        <v>Unique</v>
      </c>
    </row>
    <row r="345" spans="1:17" x14ac:dyDescent="0.75">
      <c r="A345" s="22">
        <v>79133688</v>
      </c>
      <c r="B345" s="18" t="s">
        <v>522</v>
      </c>
      <c r="C345" s="18" t="s">
        <v>1188</v>
      </c>
      <c r="D345" s="18" t="s">
        <v>1189</v>
      </c>
      <c r="E345" s="18" t="s">
        <v>14</v>
      </c>
      <c r="F345" s="23">
        <v>45931.631944444445</v>
      </c>
      <c r="G345" s="23">
        <v>45938.664583333331</v>
      </c>
      <c r="H345" s="18">
        <v>764313</v>
      </c>
      <c r="I345" s="18" t="s">
        <v>206</v>
      </c>
      <c r="J345" s="18" t="s">
        <v>20</v>
      </c>
      <c r="K345" s="18">
        <v>0</v>
      </c>
      <c r="L345" s="18" t="s">
        <v>1732</v>
      </c>
      <c r="M345" s="9" t="str" cm="1">
        <f t="array" ref="M345">_xlfn.LET(
_xlpm.Major,I345,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45" t="str">
        <f>IF(COUNTIFS($A$2:A345,A345,$M$2:M345,M345)&gt;1,"Duplicate","Keep")</f>
        <v>Keep</v>
      </c>
      <c r="O345" t="str" cm="1">
        <f t="array" ref="O345">_xlfn.SWITCH(M345,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45">
        <f t="shared" si="10"/>
        <v>1</v>
      </c>
      <c r="Q345" t="str">
        <f t="shared" si="11"/>
        <v>Unique</v>
      </c>
    </row>
    <row r="346" spans="1:17" x14ac:dyDescent="0.75">
      <c r="A346" s="24">
        <v>79133809</v>
      </c>
      <c r="B346" s="25" t="s">
        <v>1190</v>
      </c>
      <c r="C346" s="25" t="s">
        <v>1191</v>
      </c>
      <c r="D346" s="25" t="s">
        <v>1192</v>
      </c>
      <c r="E346" s="25" t="s">
        <v>14</v>
      </c>
      <c r="F346" s="26">
        <v>45931.633333333331</v>
      </c>
      <c r="G346" s="26">
        <v>45938.626388888886</v>
      </c>
      <c r="H346" s="25">
        <v>776274</v>
      </c>
      <c r="I346" s="25" t="s">
        <v>774</v>
      </c>
      <c r="J346" s="25" t="s">
        <v>32</v>
      </c>
      <c r="K346" s="25">
        <v>0</v>
      </c>
      <c r="L346" s="25" t="s">
        <v>1732</v>
      </c>
      <c r="M346" s="9" t="str" cm="1">
        <f t="array" ref="M346">_xlfn.LET(
_xlpm.Major,I346,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46" t="str">
        <f>IF(COUNTIFS($A$2:A346,A346,$M$2:M346,M346)&gt;1,"Duplicate","Keep")</f>
        <v>Keep</v>
      </c>
      <c r="O346" t="str" cm="1">
        <f t="array" ref="O346">_xlfn.SWITCH(M346,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46">
        <f t="shared" si="10"/>
        <v>1</v>
      </c>
      <c r="Q346" t="str">
        <f t="shared" si="11"/>
        <v>Unique</v>
      </c>
    </row>
    <row r="347" spans="1:17" x14ac:dyDescent="0.75">
      <c r="A347" s="22">
        <v>79134100</v>
      </c>
      <c r="B347" s="18" t="s">
        <v>1027</v>
      </c>
      <c r="C347" s="18" t="s">
        <v>1193</v>
      </c>
      <c r="D347" s="18" t="s">
        <v>1194</v>
      </c>
      <c r="E347" s="18" t="s">
        <v>14</v>
      </c>
      <c r="F347" s="23">
        <v>45931.636805555558</v>
      </c>
      <c r="G347" s="23">
        <v>45938.625694444447</v>
      </c>
      <c r="H347" s="18">
        <v>771805</v>
      </c>
      <c r="I347" s="18" t="s">
        <v>206</v>
      </c>
      <c r="J347" s="18" t="s">
        <v>32</v>
      </c>
      <c r="K347" s="18">
        <v>0</v>
      </c>
      <c r="L347" s="18" t="s">
        <v>1732</v>
      </c>
      <c r="M347" s="9" t="str" cm="1">
        <f t="array" ref="M347">_xlfn.LET(
_xlpm.Major,I347,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47" t="str">
        <f>IF(COUNTIFS($A$2:A347,A347,$M$2:M347,M347)&gt;1,"Duplicate","Keep")</f>
        <v>Keep</v>
      </c>
      <c r="O347" t="str" cm="1">
        <f t="array" ref="O347">_xlfn.SWITCH(M347,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47">
        <f t="shared" si="10"/>
        <v>1</v>
      </c>
      <c r="Q347" t="str">
        <f t="shared" si="11"/>
        <v>Unique</v>
      </c>
    </row>
    <row r="348" spans="1:17" x14ac:dyDescent="0.75">
      <c r="A348" s="24">
        <v>79134500</v>
      </c>
      <c r="B348" s="25" t="s">
        <v>1195</v>
      </c>
      <c r="C348" s="25" t="s">
        <v>1196</v>
      </c>
      <c r="D348" s="25" t="s">
        <v>1197</v>
      </c>
      <c r="E348" s="25" t="s">
        <v>14</v>
      </c>
      <c r="F348" s="26">
        <v>45931.642361111109</v>
      </c>
      <c r="G348" s="26">
        <v>45938.624305555553</v>
      </c>
      <c r="H348" s="25">
        <v>775528</v>
      </c>
      <c r="I348" s="25" t="s">
        <v>163</v>
      </c>
      <c r="J348" s="25" t="s">
        <v>20</v>
      </c>
      <c r="K348" s="25">
        <v>0</v>
      </c>
      <c r="L348" s="25" t="s">
        <v>1732</v>
      </c>
      <c r="M348" s="9" t="str" cm="1">
        <f t="array" ref="M348">_xlfn.LET(
_xlpm.Major,I348,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48" t="str">
        <f>IF(COUNTIFS($A$2:A348,A348,$M$2:M348,M348)&gt;1,"Duplicate","Keep")</f>
        <v>Keep</v>
      </c>
      <c r="O348" t="str" cm="1">
        <f t="array" ref="O348">_xlfn.SWITCH(M348,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48">
        <f t="shared" si="10"/>
        <v>1</v>
      </c>
      <c r="Q348" t="str">
        <f t="shared" si="11"/>
        <v>Unique</v>
      </c>
    </row>
    <row r="349" spans="1:17" x14ac:dyDescent="0.75">
      <c r="A349" s="22">
        <v>79135142</v>
      </c>
      <c r="B349" s="18" t="s">
        <v>1048</v>
      </c>
      <c r="C349" s="18" t="s">
        <v>1198</v>
      </c>
      <c r="D349" s="18" t="s">
        <v>1199</v>
      </c>
      <c r="E349" s="18" t="s">
        <v>14</v>
      </c>
      <c r="F349" s="23">
        <v>45931.650694444441</v>
      </c>
      <c r="G349" s="23">
        <v>45938.602083333331</v>
      </c>
      <c r="H349" s="18">
        <v>776660</v>
      </c>
      <c r="I349" s="18" t="s">
        <v>763</v>
      </c>
      <c r="J349" s="18" t="s">
        <v>20</v>
      </c>
      <c r="K349" s="18">
        <v>0</v>
      </c>
      <c r="L349" s="18" t="s">
        <v>1732</v>
      </c>
      <c r="M349" s="9" t="str" cm="1">
        <f t="array" ref="M349">_xlfn.LET(
_xlpm.Major,I349,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49" t="str">
        <f>IF(COUNTIFS($A$2:A349,A349,$M$2:M349,M349)&gt;1,"Duplicate","Keep")</f>
        <v>Keep</v>
      </c>
      <c r="O349" t="str" cm="1">
        <f t="array" ref="O349">_xlfn.SWITCH(M349,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49">
        <f t="shared" si="10"/>
        <v>1</v>
      </c>
      <c r="Q349" t="str">
        <f t="shared" si="11"/>
        <v>Unique</v>
      </c>
    </row>
    <row r="350" spans="1:17" x14ac:dyDescent="0.75">
      <c r="A350" s="22">
        <v>79140936</v>
      </c>
      <c r="B350" s="18" t="s">
        <v>1203</v>
      </c>
      <c r="C350" s="18" t="s">
        <v>1204</v>
      </c>
      <c r="D350" s="18" t="s">
        <v>1205</v>
      </c>
      <c r="E350" s="18" t="s">
        <v>14</v>
      </c>
      <c r="F350" s="23">
        <v>45931.751388888886</v>
      </c>
      <c r="G350" s="23">
        <v>45938.682638888888</v>
      </c>
      <c r="H350" s="18">
        <v>799042</v>
      </c>
      <c r="I350" s="18" t="s">
        <v>774</v>
      </c>
      <c r="J350" s="18" t="s">
        <v>50</v>
      </c>
      <c r="K350" s="18">
        <v>1</v>
      </c>
      <c r="L350" s="18" t="s">
        <v>1732</v>
      </c>
      <c r="M350" s="9" t="str" cm="1">
        <f t="array" ref="M350">_xlfn.LET(
_xlpm.Major,I350,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50" t="str">
        <f>IF(COUNTIFS($A$2:A350,A350,$M$2:M350,M350)&gt;1,"Duplicate","Keep")</f>
        <v>Keep</v>
      </c>
      <c r="O350" t="str" cm="1">
        <f t="array" ref="O350">_xlfn.SWITCH(M350,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50">
        <f t="shared" si="10"/>
        <v>1</v>
      </c>
      <c r="Q350" t="str">
        <f t="shared" si="11"/>
        <v>Unique</v>
      </c>
    </row>
    <row r="351" spans="1:17" x14ac:dyDescent="0.75">
      <c r="A351" s="24">
        <v>79141846</v>
      </c>
      <c r="B351" s="25" t="s">
        <v>1206</v>
      </c>
      <c r="C351" s="25" t="s">
        <v>1207</v>
      </c>
      <c r="D351" s="25" t="s">
        <v>1208</v>
      </c>
      <c r="E351" s="25" t="s">
        <v>14</v>
      </c>
      <c r="F351" s="26">
        <v>45931.779861111114</v>
      </c>
      <c r="G351" s="26">
        <v>45938.626388888886</v>
      </c>
      <c r="H351" s="25">
        <v>806126</v>
      </c>
      <c r="I351" s="25" t="s">
        <v>206</v>
      </c>
      <c r="J351" s="25" t="s">
        <v>126</v>
      </c>
      <c r="K351" s="25">
        <v>0</v>
      </c>
      <c r="L351" s="25" t="s">
        <v>1732</v>
      </c>
      <c r="M351" s="9" t="str" cm="1">
        <f t="array" ref="M351">_xlfn.LET(
_xlpm.Major,I351,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51" t="str">
        <f>IF(COUNTIFS($A$2:A351,A351,$M$2:M351,M351)&gt;1,"Duplicate","Keep")</f>
        <v>Keep</v>
      </c>
      <c r="O351" t="str" cm="1">
        <f t="array" ref="O351">_xlfn.SWITCH(M351,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51">
        <f t="shared" si="10"/>
        <v>1</v>
      </c>
      <c r="Q351" t="str">
        <f t="shared" si="11"/>
        <v>Unique</v>
      </c>
    </row>
    <row r="352" spans="1:17" x14ac:dyDescent="0.75">
      <c r="A352" s="24">
        <v>79146145</v>
      </c>
      <c r="B352" s="25" t="s">
        <v>1212</v>
      </c>
      <c r="C352" s="25" t="s">
        <v>1213</v>
      </c>
      <c r="D352" s="25" t="s">
        <v>1214</v>
      </c>
      <c r="E352" s="25" t="s">
        <v>14</v>
      </c>
      <c r="F352" s="26">
        <v>45932.01666666667</v>
      </c>
      <c r="G352" s="26">
        <v>45938.606249999997</v>
      </c>
      <c r="H352" s="25">
        <v>771301</v>
      </c>
      <c r="I352" s="25" t="s">
        <v>566</v>
      </c>
      <c r="J352" s="25" t="s">
        <v>20</v>
      </c>
      <c r="K352" s="25">
        <v>0</v>
      </c>
      <c r="L352" s="25" t="s">
        <v>1732</v>
      </c>
      <c r="M352" s="9" t="str" cm="1">
        <f t="array" ref="M352">_xlfn.LET(
_xlpm.Major,I352,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52" t="str">
        <f>IF(COUNTIFS($A$2:A352,A352,$M$2:M352,M352)&gt;1,"Duplicate","Keep")</f>
        <v>Keep</v>
      </c>
      <c r="O352" t="str" cm="1">
        <f t="array" ref="O352">_xlfn.SWITCH(M352,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52">
        <f t="shared" si="10"/>
        <v>1</v>
      </c>
      <c r="Q352" t="str">
        <f t="shared" si="11"/>
        <v>Unique</v>
      </c>
    </row>
    <row r="353" spans="1:17" x14ac:dyDescent="0.75">
      <c r="A353" s="22">
        <v>79155072</v>
      </c>
      <c r="B353" s="18" t="s">
        <v>1160</v>
      </c>
      <c r="C353" s="18" t="s">
        <v>1215</v>
      </c>
      <c r="D353" s="18" t="s">
        <v>1216</v>
      </c>
      <c r="E353" s="18" t="s">
        <v>14</v>
      </c>
      <c r="F353" s="23">
        <v>45932.361111111109</v>
      </c>
      <c r="G353" s="23">
        <v>45938.736111111109</v>
      </c>
      <c r="H353" s="18">
        <v>765533</v>
      </c>
      <c r="I353" s="18" t="s">
        <v>828</v>
      </c>
      <c r="J353" s="18" t="s">
        <v>32</v>
      </c>
      <c r="K353" s="18">
        <v>0</v>
      </c>
      <c r="L353" s="18" t="s">
        <v>1732</v>
      </c>
      <c r="M353" s="9" t="str" cm="1">
        <f t="array" ref="M353">_xlfn.LET(
_xlpm.Major,I353,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53" t="str">
        <f>IF(COUNTIFS($A$2:A353,A353,$M$2:M353,M353)&gt;1,"Duplicate","Keep")</f>
        <v>Keep</v>
      </c>
      <c r="O353" t="str" cm="1">
        <f t="array" ref="O353">_xlfn.SWITCH(M353,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53">
        <f t="shared" si="10"/>
        <v>1</v>
      </c>
      <c r="Q353" t="str">
        <f t="shared" si="11"/>
        <v>Unique</v>
      </c>
    </row>
    <row r="354" spans="1:17" x14ac:dyDescent="0.75">
      <c r="A354" s="24">
        <v>79184127</v>
      </c>
      <c r="B354" s="25" t="s">
        <v>1217</v>
      </c>
      <c r="C354" s="25" t="s">
        <v>1218</v>
      </c>
      <c r="D354" s="25" t="s">
        <v>1219</v>
      </c>
      <c r="E354" s="25" t="s">
        <v>14</v>
      </c>
      <c r="F354" s="26">
        <v>45932.581944444442</v>
      </c>
      <c r="G354" s="26">
        <v>45938.629166666666</v>
      </c>
      <c r="H354" s="25">
        <v>770533</v>
      </c>
      <c r="I354" s="25" t="s">
        <v>774</v>
      </c>
      <c r="J354" s="25" t="s">
        <v>20</v>
      </c>
      <c r="K354" s="25">
        <v>0</v>
      </c>
      <c r="L354" s="25" t="s">
        <v>1732</v>
      </c>
      <c r="M354" s="9" t="str" cm="1">
        <f t="array" ref="M354">_xlfn.LET(
_xlpm.Major,I354,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54" t="str">
        <f>IF(COUNTIFS($A$2:A354,A354,$M$2:M354,M354)&gt;1,"Duplicate","Keep")</f>
        <v>Keep</v>
      </c>
      <c r="O354" t="str" cm="1">
        <f t="array" ref="O354">_xlfn.SWITCH(M354,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54">
        <f t="shared" si="10"/>
        <v>1</v>
      </c>
      <c r="Q354" t="str">
        <f t="shared" si="11"/>
        <v>Unique</v>
      </c>
    </row>
    <row r="355" spans="1:17" x14ac:dyDescent="0.75">
      <c r="A355" s="22">
        <v>79185795</v>
      </c>
      <c r="B355" s="18" t="s">
        <v>914</v>
      </c>
      <c r="C355" s="18" t="s">
        <v>1220</v>
      </c>
      <c r="D355" s="18" t="s">
        <v>1221</v>
      </c>
      <c r="E355" s="18" t="s">
        <v>14</v>
      </c>
      <c r="F355" s="23">
        <v>45932.602777777778</v>
      </c>
      <c r="G355" s="23">
        <v>45938.67291666667</v>
      </c>
      <c r="H355" s="18">
        <v>757436</v>
      </c>
      <c r="I355" s="18" t="s">
        <v>206</v>
      </c>
      <c r="J355" s="18" t="s">
        <v>32</v>
      </c>
      <c r="K355" s="18">
        <v>0</v>
      </c>
      <c r="L355" s="18" t="s">
        <v>1732</v>
      </c>
      <c r="M355" s="9" t="str" cm="1">
        <f t="array" ref="M355">_xlfn.LET(
_xlpm.Major,I355,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55" t="str">
        <f>IF(COUNTIFS($A$2:A355,A355,$M$2:M355,M355)&gt;1,"Duplicate","Keep")</f>
        <v>Keep</v>
      </c>
      <c r="O355" t="str" cm="1">
        <f t="array" ref="O355">_xlfn.SWITCH(M355,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55">
        <f t="shared" si="10"/>
        <v>1</v>
      </c>
      <c r="Q355" t="str">
        <f t="shared" si="11"/>
        <v>Unique</v>
      </c>
    </row>
    <row r="356" spans="1:17" x14ac:dyDescent="0.75">
      <c r="A356" s="24">
        <v>79210707</v>
      </c>
      <c r="B356" s="25" t="s">
        <v>365</v>
      </c>
      <c r="C356" s="25" t="s">
        <v>1222</v>
      </c>
      <c r="D356" s="25" t="s">
        <v>1223</v>
      </c>
      <c r="E356" s="25" t="s">
        <v>14</v>
      </c>
      <c r="F356" s="26">
        <v>45933.399305555555</v>
      </c>
      <c r="G356" s="26">
        <v>45938.629861111112</v>
      </c>
      <c r="H356" s="25">
        <v>775860</v>
      </c>
      <c r="I356" s="25" t="s">
        <v>206</v>
      </c>
      <c r="J356" s="25" t="s">
        <v>20</v>
      </c>
      <c r="K356" s="25">
        <v>0</v>
      </c>
      <c r="L356" s="25" t="s">
        <v>1732</v>
      </c>
      <c r="M356" s="9" t="str" cm="1">
        <f t="array" ref="M356">_xlfn.LET(
_xlpm.Major,I356,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56" t="str">
        <f>IF(COUNTIFS($A$2:A356,A356,$M$2:M356,M356)&gt;1,"Duplicate","Keep")</f>
        <v>Keep</v>
      </c>
      <c r="O356" t="str" cm="1">
        <f t="array" ref="O356">_xlfn.SWITCH(M356,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56">
        <f t="shared" si="10"/>
        <v>1</v>
      </c>
      <c r="Q356" t="str">
        <f t="shared" si="11"/>
        <v>Unique</v>
      </c>
    </row>
    <row r="357" spans="1:17" x14ac:dyDescent="0.75">
      <c r="A357" s="22">
        <v>79211140</v>
      </c>
      <c r="B357" s="18" t="s">
        <v>25</v>
      </c>
      <c r="C357" s="18" t="s">
        <v>1224</v>
      </c>
      <c r="D357" s="18" t="s">
        <v>1225</v>
      </c>
      <c r="E357" s="18" t="s">
        <v>14</v>
      </c>
      <c r="F357" s="23">
        <v>45933.404166666667</v>
      </c>
      <c r="G357" s="23">
        <v>45938.624305555553</v>
      </c>
      <c r="H357" s="18">
        <v>779160</v>
      </c>
      <c r="I357" s="18" t="s">
        <v>774</v>
      </c>
      <c r="J357" s="18" t="s">
        <v>20</v>
      </c>
      <c r="K357" s="18">
        <v>0</v>
      </c>
      <c r="L357" s="18" t="s">
        <v>1732</v>
      </c>
      <c r="M357" s="9" t="str" cm="1">
        <f t="array" ref="M357">_xlfn.LET(
_xlpm.Major,I357,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57" t="str">
        <f>IF(COUNTIFS($A$2:A357,A357,$M$2:M357,M357)&gt;1,"Duplicate","Keep")</f>
        <v>Keep</v>
      </c>
      <c r="O357" t="str" cm="1">
        <f t="array" ref="O357">_xlfn.SWITCH(M357,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57">
        <f t="shared" si="10"/>
        <v>2</v>
      </c>
      <c r="Q357" t="str">
        <f t="shared" si="11"/>
        <v>Repeat</v>
      </c>
    </row>
    <row r="358" spans="1:17" x14ac:dyDescent="0.75">
      <c r="A358" s="24">
        <v>79215699</v>
      </c>
      <c r="B358" s="25" t="s">
        <v>1226</v>
      </c>
      <c r="C358" s="25" t="s">
        <v>1227</v>
      </c>
      <c r="D358" s="25" t="s">
        <v>1228</v>
      </c>
      <c r="E358" s="25" t="s">
        <v>14</v>
      </c>
      <c r="F358" s="26">
        <v>45933.454861111109</v>
      </c>
      <c r="G358" s="26">
        <v>45938.669444444444</v>
      </c>
      <c r="H358" s="25">
        <v>758960</v>
      </c>
      <c r="I358" s="25" t="s">
        <v>206</v>
      </c>
      <c r="J358" s="25" t="s">
        <v>32</v>
      </c>
      <c r="K358" s="25">
        <v>0</v>
      </c>
      <c r="L358" s="25" t="s">
        <v>1732</v>
      </c>
      <c r="M358" s="9" t="str" cm="1">
        <f t="array" ref="M358">_xlfn.LET(
_xlpm.Major,I358,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58" t="str">
        <f>IF(COUNTIFS($A$2:A358,A358,$M$2:M358,M358)&gt;1,"Duplicate","Keep")</f>
        <v>Keep</v>
      </c>
      <c r="O358" t="str" cm="1">
        <f t="array" ref="O358">_xlfn.SWITCH(M358,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58">
        <f t="shared" si="10"/>
        <v>1</v>
      </c>
      <c r="Q358" t="str">
        <f t="shared" si="11"/>
        <v>Unique</v>
      </c>
    </row>
    <row r="359" spans="1:17" x14ac:dyDescent="0.75">
      <c r="A359" s="22">
        <v>79219520</v>
      </c>
      <c r="B359" s="18" t="s">
        <v>724</v>
      </c>
      <c r="C359" s="18" t="s">
        <v>725</v>
      </c>
      <c r="D359" s="18" t="s">
        <v>726</v>
      </c>
      <c r="E359" s="18" t="s">
        <v>14</v>
      </c>
      <c r="F359" s="23">
        <v>45933.509722222225</v>
      </c>
      <c r="G359" s="23">
        <v>45938.652777777781</v>
      </c>
      <c r="H359" s="18">
        <v>778243</v>
      </c>
      <c r="I359" s="18" t="s">
        <v>163</v>
      </c>
      <c r="J359" s="18" t="s">
        <v>20</v>
      </c>
      <c r="K359" s="18">
        <v>0</v>
      </c>
      <c r="L359" s="18" t="s">
        <v>1732</v>
      </c>
      <c r="M359" s="9" t="str" cm="1">
        <f t="array" ref="M359">_xlfn.LET(
_xlpm.Major,I359,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59" t="str">
        <f>IF(COUNTIFS($A$2:A359,A359,$M$2:M359,M359)&gt;1,"Duplicate","Keep")</f>
        <v>Keep</v>
      </c>
      <c r="O359" t="str" cm="1">
        <f t="array" ref="O359">_xlfn.SWITCH(M359,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59">
        <f t="shared" si="10"/>
        <v>1</v>
      </c>
      <c r="Q359" t="str">
        <f t="shared" si="11"/>
        <v>Unique</v>
      </c>
    </row>
    <row r="360" spans="1:17" x14ac:dyDescent="0.75">
      <c r="A360" s="24">
        <v>79228792</v>
      </c>
      <c r="B360" s="25" t="s">
        <v>1229</v>
      </c>
      <c r="C360" s="25" t="s">
        <v>1230</v>
      </c>
      <c r="D360" s="25" t="s">
        <v>1231</v>
      </c>
      <c r="E360" s="25" t="s">
        <v>14</v>
      </c>
      <c r="F360" s="26">
        <v>45934.101388888892</v>
      </c>
      <c r="G360" s="26">
        <v>45938.629861111112</v>
      </c>
      <c r="H360" s="25">
        <v>772589</v>
      </c>
      <c r="I360" s="25" t="s">
        <v>206</v>
      </c>
      <c r="J360" s="25" t="s">
        <v>32</v>
      </c>
      <c r="K360" s="25">
        <v>0</v>
      </c>
      <c r="L360" s="25" t="s">
        <v>1732</v>
      </c>
      <c r="M360" s="9" t="str" cm="1">
        <f t="array" ref="M360">_xlfn.LET(
_xlpm.Major,I360,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60" t="str">
        <f>IF(COUNTIFS($A$2:A360,A360,$M$2:M360,M360)&gt;1,"Duplicate","Keep")</f>
        <v>Keep</v>
      </c>
      <c r="O360" t="str" cm="1">
        <f t="array" ref="O360">_xlfn.SWITCH(M360,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60">
        <f t="shared" si="10"/>
        <v>2</v>
      </c>
      <c r="Q360" t="str">
        <f t="shared" si="11"/>
        <v>Repeat</v>
      </c>
    </row>
    <row r="361" spans="1:17" x14ac:dyDescent="0.75">
      <c r="A361" s="22">
        <v>79230592</v>
      </c>
      <c r="B361" s="18" t="s">
        <v>452</v>
      </c>
      <c r="C361" s="18" t="s">
        <v>1232</v>
      </c>
      <c r="D361" s="18" t="s">
        <v>1233</v>
      </c>
      <c r="E361" s="18" t="s">
        <v>14</v>
      </c>
      <c r="F361" s="23">
        <v>45934.40347222222</v>
      </c>
      <c r="G361" s="23">
        <v>45938.628472222219</v>
      </c>
      <c r="H361" s="18">
        <v>788370</v>
      </c>
      <c r="I361" s="18" t="s">
        <v>206</v>
      </c>
      <c r="J361" s="18" t="s">
        <v>50</v>
      </c>
      <c r="K361" s="18">
        <v>0</v>
      </c>
      <c r="L361" s="18" t="s">
        <v>1732</v>
      </c>
      <c r="M361" s="9" t="str" cm="1">
        <f t="array" ref="M361">_xlfn.LET(
_xlpm.Major,I361,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61" t="str">
        <f>IF(COUNTIFS($A$2:A361,A361,$M$2:M361,M361)&gt;1,"Duplicate","Keep")</f>
        <v>Keep</v>
      </c>
      <c r="O361" t="str" cm="1">
        <f t="array" ref="O361">_xlfn.SWITCH(M361,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61">
        <f t="shared" si="10"/>
        <v>1</v>
      </c>
      <c r="Q361" t="str">
        <f t="shared" si="11"/>
        <v>Unique</v>
      </c>
    </row>
    <row r="362" spans="1:17" x14ac:dyDescent="0.75">
      <c r="A362" s="24">
        <v>79233569</v>
      </c>
      <c r="B362" s="25" t="s">
        <v>107</v>
      </c>
      <c r="C362" s="25" t="s">
        <v>1234</v>
      </c>
      <c r="D362" s="25" t="s">
        <v>1235</v>
      </c>
      <c r="E362" s="25" t="s">
        <v>14</v>
      </c>
      <c r="F362" s="26">
        <v>45934.667361111111</v>
      </c>
      <c r="G362" s="26">
        <v>45938.697916666664</v>
      </c>
      <c r="H362" s="25">
        <v>792219</v>
      </c>
      <c r="I362" s="25" t="s">
        <v>566</v>
      </c>
      <c r="J362" s="25" t="s">
        <v>20</v>
      </c>
      <c r="K362" s="25">
        <v>0</v>
      </c>
      <c r="L362" s="25" t="s">
        <v>1732</v>
      </c>
      <c r="M362" s="9" t="str" cm="1">
        <f t="array" ref="M362">_xlfn.LET(
_xlpm.Major,I362,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62" t="str">
        <f>IF(COUNTIFS($A$2:A362,A362,$M$2:M362,M362)&gt;1,"Duplicate","Keep")</f>
        <v>Keep</v>
      </c>
      <c r="O362" t="str" cm="1">
        <f t="array" ref="O362">_xlfn.SWITCH(M362,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62">
        <f t="shared" si="10"/>
        <v>2</v>
      </c>
      <c r="Q362" t="str">
        <f t="shared" si="11"/>
        <v>Repeat</v>
      </c>
    </row>
    <row r="363" spans="1:17" x14ac:dyDescent="0.75">
      <c r="A363" s="22">
        <v>79239095</v>
      </c>
      <c r="B363" s="18" t="s">
        <v>1236</v>
      </c>
      <c r="C363" s="18" t="s">
        <v>1237</v>
      </c>
      <c r="D363" s="18" t="s">
        <v>1238</v>
      </c>
      <c r="E363" s="18" t="s">
        <v>14</v>
      </c>
      <c r="F363" s="23">
        <v>45935.51666666667</v>
      </c>
      <c r="G363" s="23">
        <v>45938.660416666666</v>
      </c>
      <c r="H363" s="18">
        <v>777555</v>
      </c>
      <c r="I363" s="18" t="s">
        <v>73</v>
      </c>
      <c r="J363" s="18" t="s">
        <v>16</v>
      </c>
      <c r="K363" s="18">
        <v>0</v>
      </c>
      <c r="L363" s="18" t="s">
        <v>1732</v>
      </c>
      <c r="M363" s="9" t="str" cm="1">
        <f t="array" ref="M363">_xlfn.LET(
_xlpm.Major,I363,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363" t="str">
        <f>IF(COUNTIFS($A$2:A363,A363,$M$2:M363,M363)&gt;1,"Duplicate","Keep")</f>
        <v>Keep</v>
      </c>
      <c r="O363" t="str" cm="1">
        <f t="array" ref="O363">_xlfn.SWITCH(M363,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363">
        <f t="shared" si="10"/>
        <v>2</v>
      </c>
      <c r="Q363" t="str">
        <f t="shared" si="11"/>
        <v>Repeat</v>
      </c>
    </row>
    <row r="364" spans="1:17" x14ac:dyDescent="0.75">
      <c r="A364" s="24">
        <v>79242444</v>
      </c>
      <c r="B364" s="25" t="s">
        <v>426</v>
      </c>
      <c r="C364" s="25" t="s">
        <v>1239</v>
      </c>
      <c r="D364" s="25" t="s">
        <v>1240</v>
      </c>
      <c r="E364" s="25" t="s">
        <v>14</v>
      </c>
      <c r="F364" s="26">
        <v>45935.699305555558</v>
      </c>
      <c r="G364" s="26">
        <v>45938.643750000003</v>
      </c>
      <c r="H364" s="25">
        <v>807545</v>
      </c>
      <c r="I364" s="25" t="s">
        <v>828</v>
      </c>
      <c r="J364" s="25" t="s">
        <v>20</v>
      </c>
      <c r="K364" s="25">
        <v>0</v>
      </c>
      <c r="L364" s="25" t="s">
        <v>1732</v>
      </c>
      <c r="M364" s="9" t="str" cm="1">
        <f t="array" ref="M364">_xlfn.LET(
_xlpm.Major,I364,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64" t="str">
        <f>IF(COUNTIFS($A$2:A364,A364,$M$2:M364,M364)&gt;1,"Duplicate","Keep")</f>
        <v>Keep</v>
      </c>
      <c r="O364" t="str" cm="1">
        <f t="array" ref="O364">_xlfn.SWITCH(M364,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64">
        <f t="shared" si="10"/>
        <v>1</v>
      </c>
      <c r="Q364" t="str">
        <f t="shared" si="11"/>
        <v>Unique</v>
      </c>
    </row>
    <row r="365" spans="1:17" x14ac:dyDescent="0.75">
      <c r="A365" s="22">
        <v>79242674</v>
      </c>
      <c r="B365" s="18" t="s">
        <v>1241</v>
      </c>
      <c r="C365" s="18" t="s">
        <v>18</v>
      </c>
      <c r="D365" s="18" t="s">
        <v>1242</v>
      </c>
      <c r="E365" s="18" t="s">
        <v>14</v>
      </c>
      <c r="F365" s="23">
        <v>45935.713194444441</v>
      </c>
      <c r="G365" s="23">
        <v>45938.670138888891</v>
      </c>
      <c r="H365" s="18">
        <v>792003</v>
      </c>
      <c r="I365" s="18" t="s">
        <v>774</v>
      </c>
      <c r="J365" s="18" t="s">
        <v>50</v>
      </c>
      <c r="K365" s="18">
        <v>0</v>
      </c>
      <c r="L365" s="18" t="s">
        <v>1732</v>
      </c>
      <c r="M365" s="9" t="str" cm="1">
        <f t="array" ref="M365">_xlfn.LET(
_xlpm.Major,I365,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65" t="str">
        <f>IF(COUNTIFS($A$2:A365,A365,$M$2:M365,M365)&gt;1,"Duplicate","Keep")</f>
        <v>Keep</v>
      </c>
      <c r="O365" t="str" cm="1">
        <f t="array" ref="O365">_xlfn.SWITCH(M365,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65">
        <f t="shared" si="10"/>
        <v>1</v>
      </c>
      <c r="Q365" t="str">
        <f t="shared" si="11"/>
        <v>Unique</v>
      </c>
    </row>
    <row r="366" spans="1:17" x14ac:dyDescent="0.75">
      <c r="A366" s="24">
        <v>79244152</v>
      </c>
      <c r="B366" s="25" t="s">
        <v>1243</v>
      </c>
      <c r="C366" s="25" t="s">
        <v>1244</v>
      </c>
      <c r="D366" s="25" t="s">
        <v>1245</v>
      </c>
      <c r="E366" s="25" t="s">
        <v>14</v>
      </c>
      <c r="F366" s="26">
        <v>45935.780555555553</v>
      </c>
      <c r="G366" s="26">
        <v>45938.638888888891</v>
      </c>
      <c r="H366" s="25">
        <v>787801</v>
      </c>
      <c r="I366" s="25" t="s">
        <v>206</v>
      </c>
      <c r="J366" s="25" t="s">
        <v>50</v>
      </c>
      <c r="K366" s="25">
        <v>0</v>
      </c>
      <c r="L366" s="25" t="s">
        <v>1732</v>
      </c>
      <c r="M366" s="9" t="str" cm="1">
        <f t="array" ref="M366">_xlfn.LET(
_xlpm.Major,I366,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66" t="str">
        <f>IF(COUNTIFS($A$2:A366,A366,$M$2:M366,M366)&gt;1,"Duplicate","Keep")</f>
        <v>Keep</v>
      </c>
      <c r="O366" t="str" cm="1">
        <f t="array" ref="O366">_xlfn.SWITCH(M366,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66">
        <f t="shared" si="10"/>
        <v>1</v>
      </c>
      <c r="Q366" t="str">
        <f t="shared" si="11"/>
        <v>Unique</v>
      </c>
    </row>
    <row r="367" spans="1:17" x14ac:dyDescent="0.75">
      <c r="A367" s="22">
        <v>79244728</v>
      </c>
      <c r="B367" s="18" t="s">
        <v>1246</v>
      </c>
      <c r="C367" s="18" t="s">
        <v>594</v>
      </c>
      <c r="D367" s="18" t="s">
        <v>1247</v>
      </c>
      <c r="E367" s="18" t="s">
        <v>14</v>
      </c>
      <c r="F367" s="23">
        <v>45935.808333333334</v>
      </c>
      <c r="G367" s="23">
        <v>45938.63958333333</v>
      </c>
      <c r="H367" s="18">
        <v>773405</v>
      </c>
      <c r="I367" s="18" t="s">
        <v>566</v>
      </c>
      <c r="J367" s="18" t="s">
        <v>20</v>
      </c>
      <c r="K367" s="18">
        <v>0</v>
      </c>
      <c r="L367" s="18" t="s">
        <v>1732</v>
      </c>
      <c r="M367" s="9" t="str" cm="1">
        <f t="array" ref="M367">_xlfn.LET(
_xlpm.Major,I367,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67" t="str">
        <f>IF(COUNTIFS($A$2:A367,A367,$M$2:M367,M367)&gt;1,"Duplicate","Keep")</f>
        <v>Keep</v>
      </c>
      <c r="O367" t="str" cm="1">
        <f t="array" ref="O367">_xlfn.SWITCH(M367,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67">
        <f t="shared" si="10"/>
        <v>1</v>
      </c>
      <c r="Q367" t="str">
        <f t="shared" si="11"/>
        <v>Unique</v>
      </c>
    </row>
    <row r="368" spans="1:17" x14ac:dyDescent="0.75">
      <c r="A368" s="24">
        <v>79245620</v>
      </c>
      <c r="B368" s="25" t="s">
        <v>919</v>
      </c>
      <c r="C368" s="25" t="s">
        <v>1248</v>
      </c>
      <c r="D368" s="25" t="s">
        <v>1249</v>
      </c>
      <c r="E368" s="25" t="s">
        <v>14</v>
      </c>
      <c r="F368" s="26">
        <v>45935.856944444444</v>
      </c>
      <c r="G368" s="26">
        <v>45938.665277777778</v>
      </c>
      <c r="H368" s="25">
        <v>761633</v>
      </c>
      <c r="I368" s="25" t="s">
        <v>163</v>
      </c>
      <c r="J368" s="25" t="s">
        <v>20</v>
      </c>
      <c r="K368" s="25">
        <v>0</v>
      </c>
      <c r="L368" s="25" t="s">
        <v>1732</v>
      </c>
      <c r="M368" s="9" t="str" cm="1">
        <f t="array" ref="M368">_xlfn.LET(
_xlpm.Major,I368,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68" t="str">
        <f>IF(COUNTIFS($A$2:A368,A368,$M$2:M368,M368)&gt;1,"Duplicate","Keep")</f>
        <v>Keep</v>
      </c>
      <c r="O368" t="str" cm="1">
        <f t="array" ref="O368">_xlfn.SWITCH(M368,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68">
        <f t="shared" si="10"/>
        <v>2</v>
      </c>
      <c r="Q368" t="str">
        <f t="shared" si="11"/>
        <v>Repeat</v>
      </c>
    </row>
    <row r="369" spans="1:17" x14ac:dyDescent="0.75">
      <c r="A369" s="22">
        <v>79256310</v>
      </c>
      <c r="B369" s="18" t="s">
        <v>385</v>
      </c>
      <c r="C369" s="18" t="s">
        <v>1250</v>
      </c>
      <c r="D369" s="18" t="s">
        <v>1251</v>
      </c>
      <c r="E369" s="18" t="s">
        <v>14</v>
      </c>
      <c r="F369" s="23">
        <v>45936.370833333334</v>
      </c>
      <c r="G369" s="23">
        <v>45938.669444444444</v>
      </c>
      <c r="H369" s="18">
        <v>784553</v>
      </c>
      <c r="I369" s="18" t="s">
        <v>774</v>
      </c>
      <c r="J369" s="18" t="s">
        <v>50</v>
      </c>
      <c r="K369" s="18">
        <v>0</v>
      </c>
      <c r="L369" s="18" t="s">
        <v>1732</v>
      </c>
      <c r="M369" s="9" t="str" cm="1">
        <f t="array" ref="M369">_xlfn.LET(
_xlpm.Major,I369,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69" t="str">
        <f>IF(COUNTIFS($A$2:A369,A369,$M$2:M369,M369)&gt;1,"Duplicate","Keep")</f>
        <v>Keep</v>
      </c>
      <c r="O369" t="str" cm="1">
        <f t="array" ref="O369">_xlfn.SWITCH(M369,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69">
        <f t="shared" si="10"/>
        <v>1</v>
      </c>
      <c r="Q369" t="str">
        <f t="shared" si="11"/>
        <v>Unique</v>
      </c>
    </row>
    <row r="370" spans="1:17" x14ac:dyDescent="0.75">
      <c r="A370" s="22">
        <v>79262740</v>
      </c>
      <c r="B370" s="18" t="s">
        <v>996</v>
      </c>
      <c r="C370" s="18" t="s">
        <v>1256</v>
      </c>
      <c r="D370" s="18" t="s">
        <v>1257</v>
      </c>
      <c r="E370" s="18" t="s">
        <v>14</v>
      </c>
      <c r="F370" s="23">
        <v>45936.439583333333</v>
      </c>
      <c r="G370" s="23">
        <v>45938.704861111109</v>
      </c>
      <c r="H370" s="18">
        <v>769468</v>
      </c>
      <c r="I370" s="18" t="s">
        <v>809</v>
      </c>
      <c r="J370" s="18" t="s">
        <v>20</v>
      </c>
      <c r="K370" s="18">
        <v>0</v>
      </c>
      <c r="L370" s="18" t="s">
        <v>1732</v>
      </c>
      <c r="M370" s="9" t="str" cm="1">
        <f t="array" ref="M370">_xlfn.LET(
_xlpm.Major,I370,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70" t="str">
        <f>IF(COUNTIFS($A$2:A370,A370,$M$2:M370,M370)&gt;1,"Duplicate","Keep")</f>
        <v>Keep</v>
      </c>
      <c r="O370" t="str" cm="1">
        <f t="array" ref="O370">_xlfn.SWITCH(M370,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70">
        <f t="shared" si="10"/>
        <v>1</v>
      </c>
      <c r="Q370" t="str">
        <f t="shared" si="11"/>
        <v>Unique</v>
      </c>
    </row>
    <row r="371" spans="1:17" x14ac:dyDescent="0.75">
      <c r="A371" s="24">
        <v>79262869</v>
      </c>
      <c r="B371" s="25" t="s">
        <v>1258</v>
      </c>
      <c r="C371" s="25" t="s">
        <v>1259</v>
      </c>
      <c r="D371" s="25" t="s">
        <v>1260</v>
      </c>
      <c r="E371" s="25" t="s">
        <v>14</v>
      </c>
      <c r="F371" s="26">
        <v>45936.440972222219</v>
      </c>
      <c r="G371" s="26">
        <v>45938.669444444444</v>
      </c>
      <c r="H371" s="25">
        <v>795267</v>
      </c>
      <c r="I371" s="25" t="s">
        <v>763</v>
      </c>
      <c r="J371" s="25" t="s">
        <v>20</v>
      </c>
      <c r="K371" s="25">
        <v>0</v>
      </c>
      <c r="L371" s="25" t="s">
        <v>1732</v>
      </c>
      <c r="M371" s="9" t="str" cm="1">
        <f t="array" ref="M371">_xlfn.LET(
_xlpm.Major,I371,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71" t="str">
        <f>IF(COUNTIFS($A$2:A371,A371,$M$2:M371,M371)&gt;1,"Duplicate","Keep")</f>
        <v>Keep</v>
      </c>
      <c r="O371" t="str" cm="1">
        <f t="array" ref="O371">_xlfn.SWITCH(M371,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71">
        <f t="shared" si="10"/>
        <v>2</v>
      </c>
      <c r="Q371" t="str">
        <f t="shared" si="11"/>
        <v>Repeat</v>
      </c>
    </row>
    <row r="372" spans="1:17" x14ac:dyDescent="0.75">
      <c r="A372" s="22">
        <v>79267174</v>
      </c>
      <c r="B372" s="18" t="s">
        <v>487</v>
      </c>
      <c r="C372" s="18" t="s">
        <v>1261</v>
      </c>
      <c r="D372" s="18" t="s">
        <v>1262</v>
      </c>
      <c r="E372" s="18" t="s">
        <v>14</v>
      </c>
      <c r="F372" s="23">
        <v>45936.486805555556</v>
      </c>
      <c r="G372" s="23">
        <v>45938.623611111114</v>
      </c>
      <c r="H372" s="18">
        <v>772698</v>
      </c>
      <c r="I372" s="18" t="s">
        <v>206</v>
      </c>
      <c r="J372" s="18" t="s">
        <v>20</v>
      </c>
      <c r="K372" s="18">
        <v>0</v>
      </c>
      <c r="L372" s="18" t="s">
        <v>1732</v>
      </c>
      <c r="M372" s="9" t="str" cm="1">
        <f t="array" ref="M372">_xlfn.LET(
_xlpm.Major,I372,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72" t="str">
        <f>IF(COUNTIFS($A$2:A372,A372,$M$2:M372,M372)&gt;1,"Duplicate","Keep")</f>
        <v>Keep</v>
      </c>
      <c r="O372" t="str" cm="1">
        <f t="array" ref="O372">_xlfn.SWITCH(M372,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72">
        <f t="shared" si="10"/>
        <v>1</v>
      </c>
      <c r="Q372" t="str">
        <f t="shared" si="11"/>
        <v>Unique</v>
      </c>
    </row>
    <row r="373" spans="1:17" x14ac:dyDescent="0.75">
      <c r="A373" s="24">
        <v>79267980</v>
      </c>
      <c r="B373" s="25" t="s">
        <v>810</v>
      </c>
      <c r="C373" s="25" t="s">
        <v>868</v>
      </c>
      <c r="D373" s="25" t="s">
        <v>1263</v>
      </c>
      <c r="E373" s="25" t="s">
        <v>14</v>
      </c>
      <c r="F373" s="26">
        <v>45936.495833333334</v>
      </c>
      <c r="G373" s="26">
        <v>45938.680555555555</v>
      </c>
      <c r="H373" s="25">
        <v>754897</v>
      </c>
      <c r="I373" s="25" t="s">
        <v>774</v>
      </c>
      <c r="J373" s="25" t="s">
        <v>32</v>
      </c>
      <c r="K373" s="25">
        <v>0</v>
      </c>
      <c r="L373" s="25" t="s">
        <v>1732</v>
      </c>
      <c r="M373" s="9" t="str" cm="1">
        <f t="array" ref="M373">_xlfn.LET(
_xlpm.Major,I373,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73" t="str">
        <f>IF(COUNTIFS($A$2:A373,A373,$M$2:M373,M373)&gt;1,"Duplicate","Keep")</f>
        <v>Keep</v>
      </c>
      <c r="O373" t="str" cm="1">
        <f t="array" ref="O373">_xlfn.SWITCH(M373,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73">
        <f t="shared" si="10"/>
        <v>2</v>
      </c>
      <c r="Q373" t="str">
        <f t="shared" si="11"/>
        <v>Repeat</v>
      </c>
    </row>
    <row r="374" spans="1:17" x14ac:dyDescent="0.75">
      <c r="A374" s="22">
        <v>79269601</v>
      </c>
      <c r="B374" s="18" t="s">
        <v>788</v>
      </c>
      <c r="C374" s="18" t="s">
        <v>1264</v>
      </c>
      <c r="D374" s="18" t="s">
        <v>1265</v>
      </c>
      <c r="E374" s="18" t="s">
        <v>14</v>
      </c>
      <c r="F374" s="23">
        <v>45936.509722222225</v>
      </c>
      <c r="G374" s="23">
        <v>45938.682638888888</v>
      </c>
      <c r="H374" s="18">
        <v>756555</v>
      </c>
      <c r="I374" s="18" t="s">
        <v>206</v>
      </c>
      <c r="J374" s="18" t="s">
        <v>32</v>
      </c>
      <c r="K374" s="18">
        <v>0</v>
      </c>
      <c r="L374" s="18" t="s">
        <v>1732</v>
      </c>
      <c r="M374" s="9" t="str" cm="1">
        <f t="array" ref="M374">_xlfn.LET(
_xlpm.Major,I374,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74" t="str">
        <f>IF(COUNTIFS($A$2:A374,A374,$M$2:M374,M374)&gt;1,"Duplicate","Keep")</f>
        <v>Keep</v>
      </c>
      <c r="O374" t="str" cm="1">
        <f t="array" ref="O374">_xlfn.SWITCH(M374,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74">
        <f t="shared" si="10"/>
        <v>1</v>
      </c>
      <c r="Q374" t="str">
        <f t="shared" si="11"/>
        <v>Unique</v>
      </c>
    </row>
    <row r="375" spans="1:17" x14ac:dyDescent="0.75">
      <c r="A375" s="24">
        <v>79271204</v>
      </c>
      <c r="B375" s="25" t="s">
        <v>462</v>
      </c>
      <c r="C375" s="25" t="s">
        <v>1266</v>
      </c>
      <c r="D375" s="25" t="s">
        <v>1267</v>
      </c>
      <c r="E375" s="25" t="s">
        <v>14</v>
      </c>
      <c r="F375" s="26">
        <v>45936.525694444441</v>
      </c>
      <c r="G375" s="26">
        <v>45938.672222222223</v>
      </c>
      <c r="H375" s="25">
        <v>738141</v>
      </c>
      <c r="I375" s="25" t="s">
        <v>809</v>
      </c>
      <c r="J375" s="25" t="s">
        <v>32</v>
      </c>
      <c r="K375" s="25">
        <v>0</v>
      </c>
      <c r="L375" s="25" t="s">
        <v>1732</v>
      </c>
      <c r="M375" s="9" t="str" cm="1">
        <f t="array" ref="M375">_xlfn.LET(
_xlpm.Major,I375,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75" t="str">
        <f>IF(COUNTIFS($A$2:A375,A375,$M$2:M375,M375)&gt;1,"Duplicate","Keep")</f>
        <v>Keep</v>
      </c>
      <c r="O375" t="str" cm="1">
        <f t="array" ref="O375">_xlfn.SWITCH(M375,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75">
        <f t="shared" si="10"/>
        <v>1</v>
      </c>
      <c r="Q375" t="str">
        <f t="shared" si="11"/>
        <v>Unique</v>
      </c>
    </row>
    <row r="376" spans="1:17" x14ac:dyDescent="0.75">
      <c r="A376" s="22">
        <v>79275628</v>
      </c>
      <c r="B376" s="18" t="s">
        <v>1268</v>
      </c>
      <c r="C376" s="18" t="s">
        <v>826</v>
      </c>
      <c r="D376" s="18" t="s">
        <v>1269</v>
      </c>
      <c r="E376" s="18" t="s">
        <v>14</v>
      </c>
      <c r="F376" s="23">
        <v>45936.566666666666</v>
      </c>
      <c r="G376" s="23">
        <v>45938.664583333331</v>
      </c>
      <c r="H376" s="18">
        <v>717533</v>
      </c>
      <c r="I376" s="18" t="s">
        <v>774</v>
      </c>
      <c r="J376" s="18" t="s">
        <v>16</v>
      </c>
      <c r="K376" s="18">
        <v>0</v>
      </c>
      <c r="L376" s="18" t="s">
        <v>1732</v>
      </c>
      <c r="M376" s="9" t="str" cm="1">
        <f t="array" ref="M376">_xlfn.LET(
_xlpm.Major,I376,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76" t="str">
        <f>IF(COUNTIFS($A$2:A376,A376,$M$2:M376,M376)&gt;1,"Duplicate","Keep")</f>
        <v>Keep</v>
      </c>
      <c r="O376" t="str" cm="1">
        <f t="array" ref="O376">_xlfn.SWITCH(M376,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76">
        <f t="shared" si="10"/>
        <v>1</v>
      </c>
      <c r="Q376" t="str">
        <f t="shared" si="11"/>
        <v>Unique</v>
      </c>
    </row>
    <row r="377" spans="1:17" x14ac:dyDescent="0.75">
      <c r="A377" s="24">
        <v>79290113</v>
      </c>
      <c r="B377" s="25" t="s">
        <v>67</v>
      </c>
      <c r="C377" s="25" t="s">
        <v>1270</v>
      </c>
      <c r="D377" s="25" t="s">
        <v>1271</v>
      </c>
      <c r="E377" s="25" t="s">
        <v>14</v>
      </c>
      <c r="F377" s="26">
        <v>45936.89166666667</v>
      </c>
      <c r="G377" s="26">
        <v>45938.629861111112</v>
      </c>
      <c r="H377" s="25">
        <v>791878</v>
      </c>
      <c r="I377" s="25" t="s">
        <v>566</v>
      </c>
      <c r="J377" s="25" t="s">
        <v>50</v>
      </c>
      <c r="K377" s="25">
        <v>0</v>
      </c>
      <c r="L377" s="25" t="s">
        <v>1732</v>
      </c>
      <c r="M377" s="9" t="str" cm="1">
        <f t="array" ref="M377">_xlfn.LET(
_xlpm.Major,I377,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77" t="str">
        <f>IF(COUNTIFS($A$2:A377,A377,$M$2:M377,M377)&gt;1,"Duplicate","Keep")</f>
        <v>Keep</v>
      </c>
      <c r="O377" t="str" cm="1">
        <f t="array" ref="O377">_xlfn.SWITCH(M377,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77">
        <f t="shared" si="10"/>
        <v>1</v>
      </c>
      <c r="Q377" t="str">
        <f t="shared" si="11"/>
        <v>Unique</v>
      </c>
    </row>
    <row r="378" spans="1:17" x14ac:dyDescent="0.75">
      <c r="A378" s="22">
        <v>79290780</v>
      </c>
      <c r="B378" s="18" t="s">
        <v>182</v>
      </c>
      <c r="C378" s="18" t="s">
        <v>59</v>
      </c>
      <c r="D378" s="18" t="s">
        <v>183</v>
      </c>
      <c r="E378" s="18" t="s">
        <v>14</v>
      </c>
      <c r="F378" s="23">
        <v>45936.934027777781</v>
      </c>
      <c r="G378" s="23">
        <v>45938.652777777781</v>
      </c>
      <c r="H378" s="18">
        <v>773208</v>
      </c>
      <c r="I378" s="18" t="s">
        <v>163</v>
      </c>
      <c r="J378" s="18" t="s">
        <v>50</v>
      </c>
      <c r="K378" s="18">
        <v>0</v>
      </c>
      <c r="L378" s="18" t="s">
        <v>1732</v>
      </c>
      <c r="M378" s="9" t="str" cm="1">
        <f t="array" ref="M378">_xlfn.LET(
_xlpm.Major,I378,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78" t="str">
        <f>IF(COUNTIFS($A$2:A378,A378,$M$2:M378,M378)&gt;1,"Duplicate","Keep")</f>
        <v>Keep</v>
      </c>
      <c r="O378" t="str" cm="1">
        <f t="array" ref="O378">_xlfn.SWITCH(M378,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78">
        <f t="shared" si="10"/>
        <v>3</v>
      </c>
      <c r="Q378" t="str">
        <f t="shared" si="11"/>
        <v>Repeat</v>
      </c>
    </row>
    <row r="379" spans="1:17" x14ac:dyDescent="0.75">
      <c r="A379" s="24">
        <v>79290967</v>
      </c>
      <c r="B379" s="25" t="s">
        <v>67</v>
      </c>
      <c r="C379" s="25" t="s">
        <v>1272</v>
      </c>
      <c r="D379" s="25" t="s">
        <v>1273</v>
      </c>
      <c r="E379" s="25" t="s">
        <v>14</v>
      </c>
      <c r="F379" s="26">
        <v>45936.946527777778</v>
      </c>
      <c r="G379" s="26">
        <v>45938.654861111114</v>
      </c>
      <c r="H379" s="25">
        <v>758935</v>
      </c>
      <c r="I379" s="25" t="s">
        <v>774</v>
      </c>
      <c r="J379" s="25" t="s">
        <v>32</v>
      </c>
      <c r="K379" s="25">
        <v>0</v>
      </c>
      <c r="L379" s="25" t="s">
        <v>1732</v>
      </c>
      <c r="M379" s="9" t="str" cm="1">
        <f t="array" ref="M379">_xlfn.LET(
_xlpm.Major,I379,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79" t="str">
        <f>IF(COUNTIFS($A$2:A379,A379,$M$2:M379,M379)&gt;1,"Duplicate","Keep")</f>
        <v>Keep</v>
      </c>
      <c r="O379" t="str" cm="1">
        <f t="array" ref="O379">_xlfn.SWITCH(M379,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79">
        <f t="shared" si="10"/>
        <v>1</v>
      </c>
      <c r="Q379" t="str">
        <f t="shared" si="11"/>
        <v>Unique</v>
      </c>
    </row>
    <row r="380" spans="1:17" x14ac:dyDescent="0.75">
      <c r="A380" s="22">
        <v>79301252</v>
      </c>
      <c r="B380" s="18" t="s">
        <v>1274</v>
      </c>
      <c r="C380" s="18" t="s">
        <v>1275</v>
      </c>
      <c r="D380" s="18" t="s">
        <v>1276</v>
      </c>
      <c r="E380" s="18" t="s">
        <v>14</v>
      </c>
      <c r="F380" s="23">
        <v>45937.355555555558</v>
      </c>
      <c r="G380" s="23">
        <v>45938.678472222222</v>
      </c>
      <c r="H380" s="18">
        <v>797915</v>
      </c>
      <c r="I380" s="18" t="s">
        <v>206</v>
      </c>
      <c r="J380" s="18" t="s">
        <v>20</v>
      </c>
      <c r="K380" s="18">
        <v>0</v>
      </c>
      <c r="L380" s="18" t="s">
        <v>1732</v>
      </c>
      <c r="M380" s="9" t="str" cm="1">
        <f t="array" ref="M380">_xlfn.LET(
_xlpm.Major,I380,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80" t="str">
        <f>IF(COUNTIFS($A$2:A380,A380,$M$2:M380,M380)&gt;1,"Duplicate","Keep")</f>
        <v>Keep</v>
      </c>
      <c r="O380" t="str" cm="1">
        <f t="array" ref="O380">_xlfn.SWITCH(M380,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80">
        <f t="shared" si="10"/>
        <v>1</v>
      </c>
      <c r="Q380" t="str">
        <f t="shared" si="11"/>
        <v>Unique</v>
      </c>
    </row>
    <row r="381" spans="1:17" x14ac:dyDescent="0.75">
      <c r="A381" s="24">
        <v>79308270</v>
      </c>
      <c r="B381" s="25" t="s">
        <v>1282</v>
      </c>
      <c r="C381" s="25" t="s">
        <v>1283</v>
      </c>
      <c r="D381" s="25" t="s">
        <v>1284</v>
      </c>
      <c r="E381" s="25" t="s">
        <v>14</v>
      </c>
      <c r="F381" s="26">
        <v>45937.404861111114</v>
      </c>
      <c r="G381" s="26">
        <v>45938.677777777775</v>
      </c>
      <c r="H381" s="25">
        <v>799436</v>
      </c>
      <c r="I381" s="25" t="s">
        <v>206</v>
      </c>
      <c r="J381" s="25" t="s">
        <v>126</v>
      </c>
      <c r="K381" s="25">
        <v>0</v>
      </c>
      <c r="L381" s="25" t="s">
        <v>1732</v>
      </c>
      <c r="M381" s="9" t="str" cm="1">
        <f t="array" ref="M381">_xlfn.LET(
_xlpm.Major,I381,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81" t="str">
        <f>IF(COUNTIFS($A$2:A381,A381,$M$2:M381,M381)&gt;1,"Duplicate","Keep")</f>
        <v>Keep</v>
      </c>
      <c r="O381" t="str" cm="1">
        <f t="array" ref="O381">_xlfn.SWITCH(M381,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81">
        <f t="shared" si="10"/>
        <v>1</v>
      </c>
      <c r="Q381" t="str">
        <f t="shared" si="11"/>
        <v>Unique</v>
      </c>
    </row>
    <row r="382" spans="1:17" x14ac:dyDescent="0.75">
      <c r="A382" s="22">
        <v>79309566</v>
      </c>
      <c r="B382" s="18" t="s">
        <v>1285</v>
      </c>
      <c r="C382" s="18" t="s">
        <v>1286</v>
      </c>
      <c r="D382" s="18" t="s">
        <v>1287</v>
      </c>
      <c r="E382" s="18" t="s">
        <v>14</v>
      </c>
      <c r="F382" s="23">
        <v>45937.415277777778</v>
      </c>
      <c r="G382" s="23">
        <v>45938.625694444447</v>
      </c>
      <c r="H382" s="18">
        <v>752763</v>
      </c>
      <c r="I382" s="18" t="s">
        <v>809</v>
      </c>
      <c r="J382" s="18" t="s">
        <v>32</v>
      </c>
      <c r="K382" s="18">
        <v>0</v>
      </c>
      <c r="L382" s="18" t="s">
        <v>1732</v>
      </c>
      <c r="M382" s="9" t="str" cm="1">
        <f t="array" ref="M382">_xlfn.LET(
_xlpm.Major,I382,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82" t="str">
        <f>IF(COUNTIFS($A$2:A382,A382,$M$2:M382,M382)&gt;1,"Duplicate","Keep")</f>
        <v>Keep</v>
      </c>
      <c r="O382" t="str" cm="1">
        <f t="array" ref="O382">_xlfn.SWITCH(M382,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82">
        <f t="shared" si="10"/>
        <v>2</v>
      </c>
      <c r="Q382" t="str">
        <f t="shared" si="11"/>
        <v>Repeat</v>
      </c>
    </row>
    <row r="383" spans="1:17" x14ac:dyDescent="0.75">
      <c r="A383" s="24">
        <v>79309734</v>
      </c>
      <c r="B383" s="25" t="s">
        <v>1288</v>
      </c>
      <c r="C383" s="25" t="s">
        <v>1289</v>
      </c>
      <c r="D383" s="25" t="s">
        <v>1290</v>
      </c>
      <c r="E383" s="25" t="s">
        <v>14</v>
      </c>
      <c r="F383" s="26">
        <v>45937.416666666664</v>
      </c>
      <c r="G383" s="26">
        <v>45938.625</v>
      </c>
      <c r="H383" s="25">
        <v>767558</v>
      </c>
      <c r="I383" s="25" t="s">
        <v>809</v>
      </c>
      <c r="J383" s="25" t="s">
        <v>20</v>
      </c>
      <c r="K383" s="25">
        <v>0</v>
      </c>
      <c r="L383" s="25" t="s">
        <v>1732</v>
      </c>
      <c r="M383" s="9" t="str" cm="1">
        <f t="array" ref="M383">_xlfn.LET(
_xlpm.Major,I383,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83" t="str">
        <f>IF(COUNTIFS($A$2:A383,A383,$M$2:M383,M383)&gt;1,"Duplicate","Keep")</f>
        <v>Keep</v>
      </c>
      <c r="O383" t="str" cm="1">
        <f t="array" ref="O383">_xlfn.SWITCH(M383,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83">
        <f t="shared" si="10"/>
        <v>1</v>
      </c>
      <c r="Q383" t="str">
        <f t="shared" si="11"/>
        <v>Unique</v>
      </c>
    </row>
    <row r="384" spans="1:17" x14ac:dyDescent="0.75">
      <c r="A384" s="22">
        <v>79313514</v>
      </c>
      <c r="B384" s="18" t="s">
        <v>107</v>
      </c>
      <c r="C384" s="18" t="s">
        <v>1291</v>
      </c>
      <c r="D384" s="18" t="s">
        <v>1292</v>
      </c>
      <c r="E384" s="18" t="s">
        <v>14</v>
      </c>
      <c r="F384" s="23">
        <v>45937.440972222219</v>
      </c>
      <c r="G384" s="23">
        <v>45938.688194444447</v>
      </c>
      <c r="H384" s="18">
        <v>770744</v>
      </c>
      <c r="I384" s="18" t="s">
        <v>206</v>
      </c>
      <c r="J384" s="18" t="s">
        <v>32</v>
      </c>
      <c r="K384" s="18">
        <v>0</v>
      </c>
      <c r="L384" s="18" t="s">
        <v>1732</v>
      </c>
      <c r="M384" s="9" t="str" cm="1">
        <f t="array" ref="M384">_xlfn.LET(
_xlpm.Major,I384,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84" t="str">
        <f>IF(COUNTIFS($A$2:A384,A384,$M$2:M384,M384)&gt;1,"Duplicate","Keep")</f>
        <v>Keep</v>
      </c>
      <c r="O384" t="str" cm="1">
        <f t="array" ref="O384">_xlfn.SWITCH(M384,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84">
        <f t="shared" si="10"/>
        <v>1</v>
      </c>
      <c r="Q384" t="str">
        <f t="shared" si="11"/>
        <v>Unique</v>
      </c>
    </row>
    <row r="385" spans="1:17" x14ac:dyDescent="0.75">
      <c r="A385" s="22">
        <v>79314262</v>
      </c>
      <c r="B385" s="18" t="s">
        <v>1295</v>
      </c>
      <c r="C385" s="18" t="s">
        <v>1296</v>
      </c>
      <c r="D385" s="18" t="s">
        <v>1297</v>
      </c>
      <c r="E385" s="18" t="s">
        <v>14</v>
      </c>
      <c r="F385" s="23">
        <v>45937.446527777778</v>
      </c>
      <c r="G385" s="23">
        <v>45938.628472222219</v>
      </c>
      <c r="H385" s="18">
        <v>736546</v>
      </c>
      <c r="I385" s="18" t="s">
        <v>206</v>
      </c>
      <c r="J385" s="18" t="s">
        <v>32</v>
      </c>
      <c r="K385" s="18">
        <v>0</v>
      </c>
      <c r="L385" s="18" t="s">
        <v>1732</v>
      </c>
      <c r="M385" s="9" t="str" cm="1">
        <f t="array" ref="M385">_xlfn.LET(
_xlpm.Major,I385,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85" t="str">
        <f>IF(COUNTIFS($A$2:A385,A385,$M$2:M385,M385)&gt;1,"Duplicate","Keep")</f>
        <v>Keep</v>
      </c>
      <c r="O385" t="str" cm="1">
        <f t="array" ref="O385">_xlfn.SWITCH(M385,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85">
        <f t="shared" si="10"/>
        <v>1</v>
      </c>
      <c r="Q385" t="str">
        <f t="shared" si="11"/>
        <v>Unique</v>
      </c>
    </row>
    <row r="386" spans="1:17" x14ac:dyDescent="0.75">
      <c r="A386" s="24">
        <v>79318502</v>
      </c>
      <c r="B386" s="25" t="s">
        <v>927</v>
      </c>
      <c r="C386" s="25" t="s">
        <v>1298</v>
      </c>
      <c r="D386" s="25" t="s">
        <v>1299</v>
      </c>
      <c r="E386" s="25" t="s">
        <v>14</v>
      </c>
      <c r="F386" s="26">
        <v>45937.474305555559</v>
      </c>
      <c r="G386" s="26">
        <v>45938.629166666666</v>
      </c>
      <c r="H386" s="25">
        <v>774062</v>
      </c>
      <c r="I386" s="25" t="s">
        <v>885</v>
      </c>
      <c r="J386" s="25" t="s">
        <v>20</v>
      </c>
      <c r="K386" s="25">
        <v>0</v>
      </c>
      <c r="L386" s="25" t="s">
        <v>1732</v>
      </c>
      <c r="M386" s="9" t="str" cm="1">
        <f t="array" ref="M386">_xlfn.LET(
_xlpm.Major,I386,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86" t="str">
        <f>IF(COUNTIFS($A$2:A386,A386,$M$2:M386,M386)&gt;1,"Duplicate","Keep")</f>
        <v>Keep</v>
      </c>
      <c r="O386" t="str" cm="1">
        <f t="array" ref="O386">_xlfn.SWITCH(M386,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86">
        <f t="shared" si="10"/>
        <v>1</v>
      </c>
      <c r="Q386" t="str">
        <f t="shared" si="11"/>
        <v>Unique</v>
      </c>
    </row>
    <row r="387" spans="1:17" x14ac:dyDescent="0.75">
      <c r="A387" s="22">
        <v>79322105</v>
      </c>
      <c r="B387" s="18" t="s">
        <v>580</v>
      </c>
      <c r="C387" s="18" t="s">
        <v>1305</v>
      </c>
      <c r="D387" s="18" t="s">
        <v>1306</v>
      </c>
      <c r="E387" s="18" t="s">
        <v>14</v>
      </c>
      <c r="F387" s="23">
        <v>45937.501388888886</v>
      </c>
      <c r="G387" s="23">
        <v>45938.628472222219</v>
      </c>
      <c r="H387" s="18">
        <v>790230</v>
      </c>
      <c r="I387" s="18" t="s">
        <v>774</v>
      </c>
      <c r="J387" s="18" t="s">
        <v>50</v>
      </c>
      <c r="K387" s="18">
        <v>0</v>
      </c>
      <c r="L387" s="18" t="s">
        <v>1732</v>
      </c>
      <c r="M387" s="9" t="str" cm="1">
        <f t="array" ref="M387">_xlfn.LET(
_xlpm.Major,I387,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87" t="str">
        <f>IF(COUNTIFS($A$2:A387,A387,$M$2:M387,M387)&gt;1,"Duplicate","Keep")</f>
        <v>Keep</v>
      </c>
      <c r="O387" t="str" cm="1">
        <f t="array" ref="O387">_xlfn.SWITCH(M387,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87">
        <f t="shared" ref="P387:P450" si="12">COUNTIF(H:H,H387)</f>
        <v>1</v>
      </c>
      <c r="Q387" t="str">
        <f t="shared" ref="Q387:Q450" si="13">IF(COUNTIF(H:H,H387)=1,"Unique","Repeat")</f>
        <v>Unique</v>
      </c>
    </row>
    <row r="388" spans="1:17" x14ac:dyDescent="0.75">
      <c r="A388" s="22">
        <v>79331172</v>
      </c>
      <c r="B388" s="18" t="s">
        <v>67</v>
      </c>
      <c r="C388" s="18" t="s">
        <v>1309</v>
      </c>
      <c r="D388" s="18" t="s">
        <v>1310</v>
      </c>
      <c r="E388" s="18" t="s">
        <v>14</v>
      </c>
      <c r="F388" s="23">
        <v>45937.57916666667</v>
      </c>
      <c r="G388" s="23">
        <v>45938.654861111114</v>
      </c>
      <c r="H388" s="18">
        <v>756552</v>
      </c>
      <c r="I388" s="18" t="s">
        <v>774</v>
      </c>
      <c r="J388" s="18" t="s">
        <v>32</v>
      </c>
      <c r="K388" s="18">
        <v>0</v>
      </c>
      <c r="L388" s="18" t="s">
        <v>1732</v>
      </c>
      <c r="M388" s="9" t="str" cm="1">
        <f t="array" ref="M388">_xlfn.LET(
_xlpm.Major,I388,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88" t="str">
        <f>IF(COUNTIFS($A$2:A388,A388,$M$2:M388,M388)&gt;1,"Duplicate","Keep")</f>
        <v>Keep</v>
      </c>
      <c r="O388" t="str" cm="1">
        <f t="array" ref="O388">_xlfn.SWITCH(M388,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88">
        <f t="shared" si="12"/>
        <v>2</v>
      </c>
      <c r="Q388" t="str">
        <f t="shared" si="13"/>
        <v>Repeat</v>
      </c>
    </row>
    <row r="389" spans="1:17" x14ac:dyDescent="0.75">
      <c r="A389" s="24">
        <v>79331177</v>
      </c>
      <c r="B389" s="25" t="s">
        <v>44</v>
      </c>
      <c r="C389" s="25" t="s">
        <v>1311</v>
      </c>
      <c r="D389" s="25" t="s">
        <v>1312</v>
      </c>
      <c r="E389" s="25" t="s">
        <v>14</v>
      </c>
      <c r="F389" s="26">
        <v>45937.57916666667</v>
      </c>
      <c r="G389" s="26">
        <v>45938.666666666664</v>
      </c>
      <c r="H389" s="25">
        <v>791178</v>
      </c>
      <c r="I389" s="25" t="s">
        <v>163</v>
      </c>
      <c r="J389" s="25" t="s">
        <v>20</v>
      </c>
      <c r="K389" s="25">
        <v>0</v>
      </c>
      <c r="L389" s="25" t="s">
        <v>1732</v>
      </c>
      <c r="M389" s="9" t="str" cm="1">
        <f t="array" ref="M389">_xlfn.LET(
_xlpm.Major,I389,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89" t="str">
        <f>IF(COUNTIFS($A$2:A389,A389,$M$2:M389,M389)&gt;1,"Duplicate","Keep")</f>
        <v>Keep</v>
      </c>
      <c r="O389" t="str" cm="1">
        <f t="array" ref="O389">_xlfn.SWITCH(M389,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89">
        <f t="shared" si="12"/>
        <v>2</v>
      </c>
      <c r="Q389" t="str">
        <f t="shared" si="13"/>
        <v>Repeat</v>
      </c>
    </row>
    <row r="390" spans="1:17" x14ac:dyDescent="0.75">
      <c r="A390" s="22">
        <v>79332371</v>
      </c>
      <c r="B390" s="18" t="s">
        <v>1313</v>
      </c>
      <c r="C390" s="18" t="s">
        <v>1314</v>
      </c>
      <c r="D390" s="18" t="s">
        <v>1315</v>
      </c>
      <c r="E390" s="18" t="s">
        <v>14</v>
      </c>
      <c r="F390" s="23">
        <v>45937.590277777781</v>
      </c>
      <c r="G390" s="23">
        <v>45938.628472222219</v>
      </c>
      <c r="H390" s="18">
        <v>698600</v>
      </c>
      <c r="I390" s="18" t="s">
        <v>206</v>
      </c>
      <c r="J390" s="18" t="s">
        <v>16</v>
      </c>
      <c r="K390" s="18">
        <v>0</v>
      </c>
      <c r="L390" s="18" t="s">
        <v>1732</v>
      </c>
      <c r="M390" s="9" t="str" cm="1">
        <f t="array" ref="M390">_xlfn.LET(
_xlpm.Major,I390,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90" t="str">
        <f>IF(COUNTIFS($A$2:A390,A390,$M$2:M390,M390)&gt;1,"Duplicate","Keep")</f>
        <v>Keep</v>
      </c>
      <c r="O390" t="str" cm="1">
        <f t="array" ref="O390">_xlfn.SWITCH(M390,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90">
        <f t="shared" si="12"/>
        <v>1</v>
      </c>
      <c r="Q390" t="str">
        <f t="shared" si="13"/>
        <v>Unique</v>
      </c>
    </row>
    <row r="391" spans="1:17" x14ac:dyDescent="0.75">
      <c r="A391" s="22">
        <v>79333710</v>
      </c>
      <c r="B391" s="18" t="s">
        <v>376</v>
      </c>
      <c r="C391" s="18" t="s">
        <v>626</v>
      </c>
      <c r="D391" s="18" t="s">
        <v>1319</v>
      </c>
      <c r="E391" s="18" t="s">
        <v>14</v>
      </c>
      <c r="F391" s="23">
        <v>45937.604166666664</v>
      </c>
      <c r="G391" s="23">
        <v>45938.679166666669</v>
      </c>
      <c r="H391" s="18">
        <v>806593</v>
      </c>
      <c r="I391" s="18" t="s">
        <v>774</v>
      </c>
      <c r="J391" s="18" t="s">
        <v>126</v>
      </c>
      <c r="K391" s="18">
        <v>0</v>
      </c>
      <c r="L391" s="18" t="s">
        <v>1732</v>
      </c>
      <c r="M391" s="9" t="str" cm="1">
        <f t="array" ref="M391">_xlfn.LET(
_xlpm.Major,I391,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91" t="str">
        <f>IF(COUNTIFS($A$2:A391,A391,$M$2:M391,M391)&gt;1,"Duplicate","Keep")</f>
        <v>Keep</v>
      </c>
      <c r="O391" t="str" cm="1">
        <f t="array" ref="O391">_xlfn.SWITCH(M391,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91">
        <f t="shared" si="12"/>
        <v>1</v>
      </c>
      <c r="Q391" t="str">
        <f t="shared" si="13"/>
        <v>Unique</v>
      </c>
    </row>
    <row r="392" spans="1:17" x14ac:dyDescent="0.75">
      <c r="A392" s="22">
        <v>79336733</v>
      </c>
      <c r="B392" s="18" t="s">
        <v>1274</v>
      </c>
      <c r="C392" s="18" t="s">
        <v>1321</v>
      </c>
      <c r="D392" s="18" t="s">
        <v>1322</v>
      </c>
      <c r="E392" s="18" t="s">
        <v>14</v>
      </c>
      <c r="F392" s="23">
        <v>45937.636111111111</v>
      </c>
      <c r="G392" s="23">
        <v>45938.654166666667</v>
      </c>
      <c r="H392" s="18">
        <v>772571</v>
      </c>
      <c r="I392" s="18" t="s">
        <v>206</v>
      </c>
      <c r="J392" s="18" t="s">
        <v>20</v>
      </c>
      <c r="K392" s="18">
        <v>0</v>
      </c>
      <c r="L392" s="18" t="s">
        <v>1732</v>
      </c>
      <c r="M392" s="9" t="str" cm="1">
        <f t="array" ref="M392">_xlfn.LET(
_xlpm.Major,I392,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92" t="str">
        <f>IF(COUNTIFS($A$2:A392,A392,$M$2:M392,M392)&gt;1,"Duplicate","Keep")</f>
        <v>Keep</v>
      </c>
      <c r="O392" t="str" cm="1">
        <f t="array" ref="O392">_xlfn.SWITCH(M392,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92">
        <f t="shared" si="12"/>
        <v>1</v>
      </c>
      <c r="Q392" t="str">
        <f t="shared" si="13"/>
        <v>Unique</v>
      </c>
    </row>
    <row r="393" spans="1:17" x14ac:dyDescent="0.75">
      <c r="A393" s="24">
        <v>79337205</v>
      </c>
      <c r="B393" s="25" t="s">
        <v>1323</v>
      </c>
      <c r="C393" s="25" t="s">
        <v>1324</v>
      </c>
      <c r="D393" s="25" t="s">
        <v>1325</v>
      </c>
      <c r="E393" s="25" t="s">
        <v>14</v>
      </c>
      <c r="F393" s="26">
        <v>45937.642361111109</v>
      </c>
      <c r="G393" s="26">
        <v>45938.674305555556</v>
      </c>
      <c r="H393" s="25">
        <v>790870</v>
      </c>
      <c r="I393" s="25" t="s">
        <v>163</v>
      </c>
      <c r="J393" s="25" t="s">
        <v>20</v>
      </c>
      <c r="K393" s="25">
        <v>0</v>
      </c>
      <c r="L393" s="25" t="s">
        <v>1732</v>
      </c>
      <c r="M393" s="9" t="str" cm="1">
        <f t="array" ref="M393">_xlfn.LET(
_xlpm.Major,I393,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93" t="str">
        <f>IF(COUNTIFS($A$2:A393,A393,$M$2:M393,M393)&gt;1,"Duplicate","Keep")</f>
        <v>Keep</v>
      </c>
      <c r="O393" t="str" cm="1">
        <f t="array" ref="O393">_xlfn.SWITCH(M393,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93">
        <f t="shared" si="12"/>
        <v>1</v>
      </c>
      <c r="Q393" t="str">
        <f t="shared" si="13"/>
        <v>Unique</v>
      </c>
    </row>
    <row r="394" spans="1:17" x14ac:dyDescent="0.75">
      <c r="A394" s="22">
        <v>79338855</v>
      </c>
      <c r="B394" s="18" t="s">
        <v>1326</v>
      </c>
      <c r="C394" s="18" t="s">
        <v>602</v>
      </c>
      <c r="D394" s="18" t="s">
        <v>1327</v>
      </c>
      <c r="E394" s="18" t="s">
        <v>14</v>
      </c>
      <c r="F394" s="23">
        <v>45937.667361111111</v>
      </c>
      <c r="G394" s="23">
        <v>45938.627083333333</v>
      </c>
      <c r="H394" s="18">
        <v>783133</v>
      </c>
      <c r="I394" s="18" t="s">
        <v>809</v>
      </c>
      <c r="J394" s="18" t="s">
        <v>126</v>
      </c>
      <c r="K394" s="18">
        <v>0</v>
      </c>
      <c r="L394" s="18" t="s">
        <v>1732</v>
      </c>
      <c r="M394" s="9" t="str" cm="1">
        <f t="array" ref="M394">_xlfn.LET(
_xlpm.Major,I394,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94" t="str">
        <f>IF(COUNTIFS($A$2:A394,A394,$M$2:M394,M394)&gt;1,"Duplicate","Keep")</f>
        <v>Keep</v>
      </c>
      <c r="O394" t="str" cm="1">
        <f t="array" ref="O394">_xlfn.SWITCH(M394,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94">
        <f t="shared" si="12"/>
        <v>1</v>
      </c>
      <c r="Q394" t="str">
        <f t="shared" si="13"/>
        <v>Unique</v>
      </c>
    </row>
    <row r="395" spans="1:17" x14ac:dyDescent="0.75">
      <c r="A395" s="24">
        <v>79341284</v>
      </c>
      <c r="B395" s="25" t="s">
        <v>1328</v>
      </c>
      <c r="C395" s="25" t="s">
        <v>1329</v>
      </c>
      <c r="D395" s="25" t="s">
        <v>1330</v>
      </c>
      <c r="E395" s="25" t="s">
        <v>14</v>
      </c>
      <c r="F395" s="26">
        <v>45937.719444444447</v>
      </c>
      <c r="G395" s="26">
        <v>45938.625694444447</v>
      </c>
      <c r="H395" s="25">
        <v>811600</v>
      </c>
      <c r="I395" s="25" t="s">
        <v>566</v>
      </c>
      <c r="J395" s="25" t="s">
        <v>20</v>
      </c>
      <c r="K395" s="25">
        <v>0</v>
      </c>
      <c r="L395" s="25" t="s">
        <v>1732</v>
      </c>
      <c r="M395" s="9" t="str" cm="1">
        <f t="array" ref="M395">_xlfn.LET(
_xlpm.Major,I395,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95" t="str">
        <f>IF(COUNTIFS($A$2:A395,A395,$M$2:M395,M395)&gt;1,"Duplicate","Keep")</f>
        <v>Keep</v>
      </c>
      <c r="O395" t="str" cm="1">
        <f t="array" ref="O395">_xlfn.SWITCH(M395,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95">
        <f t="shared" si="12"/>
        <v>2</v>
      </c>
      <c r="Q395" t="str">
        <f t="shared" si="13"/>
        <v>Repeat</v>
      </c>
    </row>
    <row r="396" spans="1:17" x14ac:dyDescent="0.75">
      <c r="A396" s="24">
        <v>79342141</v>
      </c>
      <c r="B396" s="25" t="s">
        <v>816</v>
      </c>
      <c r="C396" s="25" t="s">
        <v>368</v>
      </c>
      <c r="D396" s="25" t="s">
        <v>1333</v>
      </c>
      <c r="E396" s="25" t="s">
        <v>14</v>
      </c>
      <c r="F396" s="26">
        <v>45937.743055555555</v>
      </c>
      <c r="G396" s="26">
        <v>45938.629166666666</v>
      </c>
      <c r="H396" s="25">
        <v>800878</v>
      </c>
      <c r="I396" s="25" t="s">
        <v>206</v>
      </c>
      <c r="J396" s="25" t="s">
        <v>50</v>
      </c>
      <c r="K396" s="25">
        <v>0</v>
      </c>
      <c r="L396" s="25" t="s">
        <v>1732</v>
      </c>
      <c r="M396" s="9" t="str" cm="1">
        <f t="array" ref="M396">_xlfn.LET(
_xlpm.Major,I396,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96" t="str">
        <f>IF(COUNTIFS($A$2:A396,A396,$M$2:M396,M396)&gt;1,"Duplicate","Keep")</f>
        <v>Keep</v>
      </c>
      <c r="O396" t="str" cm="1">
        <f t="array" ref="O396">_xlfn.SWITCH(M396,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96">
        <f t="shared" si="12"/>
        <v>1</v>
      </c>
      <c r="Q396" t="str">
        <f t="shared" si="13"/>
        <v>Unique</v>
      </c>
    </row>
    <row r="397" spans="1:17" x14ac:dyDescent="0.75">
      <c r="A397" s="22">
        <v>79342596</v>
      </c>
      <c r="B397" s="18" t="s">
        <v>970</v>
      </c>
      <c r="C397" s="18" t="s">
        <v>1334</v>
      </c>
      <c r="D397" s="18" t="s">
        <v>1335</v>
      </c>
      <c r="E397" s="18" t="s">
        <v>14</v>
      </c>
      <c r="F397" s="23">
        <v>45937.755555555559</v>
      </c>
      <c r="G397" s="23">
        <v>45938.669444444444</v>
      </c>
      <c r="H397" s="18">
        <v>730530</v>
      </c>
      <c r="I397" s="18" t="s">
        <v>206</v>
      </c>
      <c r="J397" s="18" t="s">
        <v>16</v>
      </c>
      <c r="K397" s="18">
        <v>0</v>
      </c>
      <c r="L397" s="18" t="s">
        <v>1732</v>
      </c>
      <c r="M397" s="9" t="str" cm="1">
        <f t="array" ref="M397">_xlfn.LET(
_xlpm.Major,I397,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97" t="str">
        <f>IF(COUNTIFS($A$2:A397,A397,$M$2:M397,M397)&gt;1,"Duplicate","Keep")</f>
        <v>Keep</v>
      </c>
      <c r="O397" t="str" cm="1">
        <f t="array" ref="O397">_xlfn.SWITCH(M397,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97">
        <f t="shared" si="12"/>
        <v>1</v>
      </c>
      <c r="Q397" t="str">
        <f t="shared" si="13"/>
        <v>Unique</v>
      </c>
    </row>
    <row r="398" spans="1:17" x14ac:dyDescent="0.75">
      <c r="A398" s="24">
        <v>79344171</v>
      </c>
      <c r="B398" s="25" t="s">
        <v>1336</v>
      </c>
      <c r="C398" s="25" t="s">
        <v>1337</v>
      </c>
      <c r="D398" s="25" t="s">
        <v>1338</v>
      </c>
      <c r="E398" s="25" t="s">
        <v>14</v>
      </c>
      <c r="F398" s="26">
        <v>45937.802777777775</v>
      </c>
      <c r="G398" s="26">
        <v>45938.62777777778</v>
      </c>
      <c r="H398" s="25">
        <v>790863</v>
      </c>
      <c r="I398" s="25" t="s">
        <v>809</v>
      </c>
      <c r="J398" s="25" t="s">
        <v>20</v>
      </c>
      <c r="K398" s="25">
        <v>0</v>
      </c>
      <c r="L398" s="25" t="s">
        <v>1732</v>
      </c>
      <c r="M398" s="9" t="str" cm="1">
        <f t="array" ref="M398">_xlfn.LET(
_xlpm.Major,I398,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98" t="str">
        <f>IF(COUNTIFS($A$2:A398,A398,$M$2:M398,M398)&gt;1,"Duplicate","Keep")</f>
        <v>Keep</v>
      </c>
      <c r="O398" t="str" cm="1">
        <f t="array" ref="O398">_xlfn.SWITCH(M398,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98">
        <f t="shared" si="12"/>
        <v>2</v>
      </c>
      <c r="Q398" t="str">
        <f t="shared" si="13"/>
        <v>Repeat</v>
      </c>
    </row>
    <row r="399" spans="1:17" x14ac:dyDescent="0.75">
      <c r="A399" s="24">
        <v>79345023</v>
      </c>
      <c r="B399" s="25" t="s">
        <v>1341</v>
      </c>
      <c r="C399" s="25" t="s">
        <v>1342</v>
      </c>
      <c r="D399" s="25" t="s">
        <v>1343</v>
      </c>
      <c r="E399" s="25" t="s">
        <v>14</v>
      </c>
      <c r="F399" s="26">
        <v>45937.831944444442</v>
      </c>
      <c r="G399" s="26">
        <v>45938.665277777778</v>
      </c>
      <c r="H399" s="25">
        <v>762266</v>
      </c>
      <c r="I399" s="25" t="s">
        <v>163</v>
      </c>
      <c r="J399" s="25" t="s">
        <v>32</v>
      </c>
      <c r="K399" s="25">
        <v>0</v>
      </c>
      <c r="L399" s="25" t="s">
        <v>1732</v>
      </c>
      <c r="M399" s="9" t="str" cm="1">
        <f t="array" ref="M399">_xlfn.LET(
_xlpm.Major,I399,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399" t="str">
        <f>IF(COUNTIFS($A$2:A399,A399,$M$2:M399,M399)&gt;1,"Duplicate","Keep")</f>
        <v>Keep</v>
      </c>
      <c r="O399" t="str" cm="1">
        <f t="array" ref="O399">_xlfn.SWITCH(M399,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399">
        <f t="shared" si="12"/>
        <v>1</v>
      </c>
      <c r="Q399" t="str">
        <f t="shared" si="13"/>
        <v>Unique</v>
      </c>
    </row>
    <row r="400" spans="1:17" x14ac:dyDescent="0.75">
      <c r="A400" s="22">
        <v>79345587</v>
      </c>
      <c r="B400" s="18" t="s">
        <v>1344</v>
      </c>
      <c r="C400" s="18" t="s">
        <v>1345</v>
      </c>
      <c r="D400" s="18" t="s">
        <v>1346</v>
      </c>
      <c r="E400" s="18" t="s">
        <v>14</v>
      </c>
      <c r="F400" s="23">
        <v>45937.853472222225</v>
      </c>
      <c r="G400" s="23">
        <v>45938.627083333333</v>
      </c>
      <c r="H400" s="18">
        <v>811424</v>
      </c>
      <c r="I400" s="18" t="s">
        <v>774</v>
      </c>
      <c r="J400" s="18" t="s">
        <v>126</v>
      </c>
      <c r="K400" s="18">
        <v>1</v>
      </c>
      <c r="L400" s="18" t="s">
        <v>1732</v>
      </c>
      <c r="M400" s="9" t="str" cm="1">
        <f t="array" ref="M400">_xlfn.LET(
_xlpm.Major,I400,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00" t="str">
        <f>IF(COUNTIFS($A$2:A400,A400,$M$2:M400,M400)&gt;1,"Duplicate","Keep")</f>
        <v>Keep</v>
      </c>
      <c r="O400" t="str" cm="1">
        <f t="array" ref="O400">_xlfn.SWITCH(M400,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00">
        <f t="shared" si="12"/>
        <v>1</v>
      </c>
      <c r="Q400" t="str">
        <f t="shared" si="13"/>
        <v>Unique</v>
      </c>
    </row>
    <row r="401" spans="1:17" x14ac:dyDescent="0.75">
      <c r="A401" s="24">
        <v>79345664</v>
      </c>
      <c r="B401" s="25" t="s">
        <v>1106</v>
      </c>
      <c r="C401" s="25" t="s">
        <v>1347</v>
      </c>
      <c r="D401" s="25" t="s">
        <v>1348</v>
      </c>
      <c r="E401" s="25" t="s">
        <v>14</v>
      </c>
      <c r="F401" s="26">
        <v>45937.856944444444</v>
      </c>
      <c r="G401" s="26">
        <v>45938.629861111112</v>
      </c>
      <c r="H401" s="25">
        <v>720073</v>
      </c>
      <c r="I401" s="25" t="s">
        <v>566</v>
      </c>
      <c r="J401" s="25" t="s">
        <v>20</v>
      </c>
      <c r="K401" s="25">
        <v>0</v>
      </c>
      <c r="L401" s="25" t="s">
        <v>1732</v>
      </c>
      <c r="M401" s="9" t="str" cm="1">
        <f t="array" ref="M401">_xlfn.LET(
_xlpm.Major,I401,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01" t="str">
        <f>IF(COUNTIFS($A$2:A401,A401,$M$2:M401,M401)&gt;1,"Duplicate","Keep")</f>
        <v>Keep</v>
      </c>
      <c r="O401" t="str" cm="1">
        <f t="array" ref="O401">_xlfn.SWITCH(M401,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01">
        <f t="shared" si="12"/>
        <v>1</v>
      </c>
      <c r="Q401" t="str">
        <f t="shared" si="13"/>
        <v>Unique</v>
      </c>
    </row>
    <row r="402" spans="1:17" x14ac:dyDescent="0.75">
      <c r="A402" s="22">
        <v>79346072</v>
      </c>
      <c r="B402" s="18" t="s">
        <v>1349</v>
      </c>
      <c r="C402" s="18" t="s">
        <v>1350</v>
      </c>
      <c r="D402" s="18" t="s">
        <v>1351</v>
      </c>
      <c r="E402" s="18" t="s">
        <v>14</v>
      </c>
      <c r="F402" s="23">
        <v>45937.876388888886</v>
      </c>
      <c r="G402" s="23">
        <v>45938.662499999999</v>
      </c>
      <c r="H402" s="18">
        <v>711567</v>
      </c>
      <c r="I402" s="18" t="s">
        <v>206</v>
      </c>
      <c r="J402" s="18" t="s">
        <v>16</v>
      </c>
      <c r="K402" s="18">
        <v>0</v>
      </c>
      <c r="L402" s="18" t="s">
        <v>1732</v>
      </c>
      <c r="M402" s="9" t="str" cm="1">
        <f t="array" ref="M402">_xlfn.LET(
_xlpm.Major,I402,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02" t="str">
        <f>IF(COUNTIFS($A$2:A402,A402,$M$2:M402,M402)&gt;1,"Duplicate","Keep")</f>
        <v>Keep</v>
      </c>
      <c r="O402" t="str" cm="1">
        <f t="array" ref="O402">_xlfn.SWITCH(M402,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02">
        <f t="shared" si="12"/>
        <v>1</v>
      </c>
      <c r="Q402" t="str">
        <f t="shared" si="13"/>
        <v>Unique</v>
      </c>
    </row>
    <row r="403" spans="1:17" x14ac:dyDescent="0.75">
      <c r="A403" s="22">
        <v>79346273</v>
      </c>
      <c r="B403" s="18" t="s">
        <v>1355</v>
      </c>
      <c r="C403" s="18" t="s">
        <v>1356</v>
      </c>
      <c r="D403" s="18" t="s">
        <v>1357</v>
      </c>
      <c r="E403" s="18" t="s">
        <v>14</v>
      </c>
      <c r="F403" s="23">
        <v>45937.886805555558</v>
      </c>
      <c r="G403" s="23">
        <v>45938.662499999999</v>
      </c>
      <c r="H403" s="18">
        <v>801127</v>
      </c>
      <c r="I403" s="18" t="s">
        <v>206</v>
      </c>
      <c r="J403" s="18" t="s">
        <v>126</v>
      </c>
      <c r="K403" s="18">
        <v>0</v>
      </c>
      <c r="L403" s="18" t="s">
        <v>1732</v>
      </c>
      <c r="M403" s="9" t="str" cm="1">
        <f t="array" ref="M403">_xlfn.LET(
_xlpm.Major,I403,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03" t="str">
        <f>IF(COUNTIFS($A$2:A403,A403,$M$2:M403,M403)&gt;1,"Duplicate","Keep")</f>
        <v>Keep</v>
      </c>
      <c r="O403" t="str" cm="1">
        <f t="array" ref="O403">_xlfn.SWITCH(M403,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03">
        <f t="shared" si="12"/>
        <v>1</v>
      </c>
      <c r="Q403" t="str">
        <f t="shared" si="13"/>
        <v>Unique</v>
      </c>
    </row>
    <row r="404" spans="1:17" x14ac:dyDescent="0.75">
      <c r="A404" s="24">
        <v>79346289</v>
      </c>
      <c r="B404" s="25" t="s">
        <v>1358</v>
      </c>
      <c r="C404" s="25" t="s">
        <v>1359</v>
      </c>
      <c r="D404" s="25" t="s">
        <v>1360</v>
      </c>
      <c r="E404" s="25" t="s">
        <v>14</v>
      </c>
      <c r="F404" s="26">
        <v>45937.887499999997</v>
      </c>
      <c r="G404" s="26">
        <v>45938.669444444444</v>
      </c>
      <c r="H404" s="25">
        <v>775910</v>
      </c>
      <c r="I404" s="25" t="s">
        <v>163</v>
      </c>
      <c r="J404" s="25" t="s">
        <v>20</v>
      </c>
      <c r="K404" s="25">
        <v>0</v>
      </c>
      <c r="L404" s="25" t="s">
        <v>1732</v>
      </c>
      <c r="M404" s="9" t="str" cm="1">
        <f t="array" ref="M404">_xlfn.LET(
_xlpm.Major,I404,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04" t="str">
        <f>IF(COUNTIFS($A$2:A404,A404,$M$2:M404,M404)&gt;1,"Duplicate","Keep")</f>
        <v>Keep</v>
      </c>
      <c r="O404" t="str" cm="1">
        <f t="array" ref="O404">_xlfn.SWITCH(M404,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04">
        <f t="shared" si="12"/>
        <v>2</v>
      </c>
      <c r="Q404" t="str">
        <f t="shared" si="13"/>
        <v>Repeat</v>
      </c>
    </row>
    <row r="405" spans="1:17" x14ac:dyDescent="0.75">
      <c r="A405" s="22">
        <v>79346770</v>
      </c>
      <c r="B405" s="18" t="s">
        <v>280</v>
      </c>
      <c r="C405" s="18" t="s">
        <v>1361</v>
      </c>
      <c r="D405" s="18" t="s">
        <v>1362</v>
      </c>
      <c r="E405" s="18" t="s">
        <v>14</v>
      </c>
      <c r="F405" s="23">
        <v>45937.911111111112</v>
      </c>
      <c r="G405" s="23">
        <v>45938.627083333333</v>
      </c>
      <c r="H405" s="18">
        <v>780536</v>
      </c>
      <c r="I405" s="18" t="s">
        <v>774</v>
      </c>
      <c r="J405" s="18" t="s">
        <v>20</v>
      </c>
      <c r="K405" s="18">
        <v>0</v>
      </c>
      <c r="L405" s="18" t="s">
        <v>1732</v>
      </c>
      <c r="M405" s="9" t="str" cm="1">
        <f t="array" ref="M405">_xlfn.LET(
_xlpm.Major,I405,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05" t="str">
        <f>IF(COUNTIFS($A$2:A405,A405,$M$2:M405,M405)&gt;1,"Duplicate","Keep")</f>
        <v>Keep</v>
      </c>
      <c r="O405" t="str" cm="1">
        <f t="array" ref="O405">_xlfn.SWITCH(M405,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05">
        <f t="shared" si="12"/>
        <v>2</v>
      </c>
      <c r="Q405" t="str">
        <f t="shared" si="13"/>
        <v>Repeat</v>
      </c>
    </row>
    <row r="406" spans="1:17" x14ac:dyDescent="0.75">
      <c r="A406" s="24">
        <v>79346855</v>
      </c>
      <c r="B406" s="25" t="s">
        <v>522</v>
      </c>
      <c r="C406" s="25" t="s">
        <v>1363</v>
      </c>
      <c r="D406" s="25" t="s">
        <v>1364</v>
      </c>
      <c r="E406" s="25" t="s">
        <v>14</v>
      </c>
      <c r="F406" s="26">
        <v>45937.916666666664</v>
      </c>
      <c r="G406" s="26">
        <v>45938.67291666667</v>
      </c>
      <c r="H406" s="25">
        <v>703701</v>
      </c>
      <c r="I406" s="25" t="s">
        <v>300</v>
      </c>
      <c r="J406" s="25" t="s">
        <v>16</v>
      </c>
      <c r="K406" s="25">
        <v>0</v>
      </c>
      <c r="L406" s="25" t="s">
        <v>1732</v>
      </c>
      <c r="M406" s="9" t="str" cm="1">
        <f t="array" ref="M406">_xlfn.LET(
_xlpm.Major,I406,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06" t="str">
        <f>IF(COUNTIFS($A$2:A406,A406,$M$2:M406,M406)&gt;1,"Duplicate","Keep")</f>
        <v>Keep</v>
      </c>
      <c r="O406" t="str" cm="1">
        <f t="array" ref="O406">_xlfn.SWITCH(M406,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06">
        <f t="shared" si="12"/>
        <v>1</v>
      </c>
      <c r="Q406" t="str">
        <f t="shared" si="13"/>
        <v>Unique</v>
      </c>
    </row>
    <row r="407" spans="1:17" x14ac:dyDescent="0.75">
      <c r="A407" s="24">
        <v>79346897</v>
      </c>
      <c r="B407" s="25" t="s">
        <v>1368</v>
      </c>
      <c r="C407" s="25" t="s">
        <v>1369</v>
      </c>
      <c r="D407" s="25" t="s">
        <v>1370</v>
      </c>
      <c r="E407" s="25" t="s">
        <v>14</v>
      </c>
      <c r="F407" s="26">
        <v>45937.918749999997</v>
      </c>
      <c r="G407" s="26">
        <v>45938.660416666666</v>
      </c>
      <c r="H407" s="25">
        <v>756655</v>
      </c>
      <c r="I407" s="25" t="s">
        <v>73</v>
      </c>
      <c r="J407" s="25" t="s">
        <v>16</v>
      </c>
      <c r="K407" s="25">
        <v>0</v>
      </c>
      <c r="L407" s="25" t="s">
        <v>1732</v>
      </c>
      <c r="M407" s="9" t="str" cm="1">
        <f t="array" ref="M407">_xlfn.LET(
_xlpm.Major,I407,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407" t="str">
        <f>IF(COUNTIFS($A$2:A407,A407,$M$2:M407,M407)&gt;1,"Duplicate","Keep")</f>
        <v>Keep</v>
      </c>
      <c r="O407" t="str" cm="1">
        <f t="array" ref="O407">_xlfn.SWITCH(M407,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407">
        <f t="shared" si="12"/>
        <v>1</v>
      </c>
      <c r="Q407" t="str">
        <f t="shared" si="13"/>
        <v>Unique</v>
      </c>
    </row>
    <row r="408" spans="1:17" x14ac:dyDescent="0.75">
      <c r="A408" s="22">
        <v>79346921</v>
      </c>
      <c r="B408" s="18" t="s">
        <v>392</v>
      </c>
      <c r="C408" s="18" t="s">
        <v>870</v>
      </c>
      <c r="D408" s="18" t="s">
        <v>1371</v>
      </c>
      <c r="E408" s="18" t="s">
        <v>14</v>
      </c>
      <c r="F408" s="23">
        <v>45937.92083333333</v>
      </c>
      <c r="G408" s="23">
        <v>45938.665277777778</v>
      </c>
      <c r="H408" s="18">
        <v>757053</v>
      </c>
      <c r="I408" s="18" t="s">
        <v>163</v>
      </c>
      <c r="J408" s="18" t="s">
        <v>32</v>
      </c>
      <c r="K408" s="18">
        <v>0</v>
      </c>
      <c r="L408" s="18" t="s">
        <v>1732</v>
      </c>
      <c r="M408" s="9" t="str" cm="1">
        <f t="array" ref="M408">_xlfn.LET(
_xlpm.Major,I408,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08" t="str">
        <f>IF(COUNTIFS($A$2:A408,A408,$M$2:M408,M408)&gt;1,"Duplicate","Keep")</f>
        <v>Keep</v>
      </c>
      <c r="O408" t="str" cm="1">
        <f t="array" ref="O408">_xlfn.SWITCH(M408,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08">
        <f t="shared" si="12"/>
        <v>1</v>
      </c>
      <c r="Q408" t="str">
        <f t="shared" si="13"/>
        <v>Unique</v>
      </c>
    </row>
    <row r="409" spans="1:17" x14ac:dyDescent="0.75">
      <c r="A409" s="22">
        <v>79347547</v>
      </c>
      <c r="B409" s="18" t="s">
        <v>1375</v>
      </c>
      <c r="C409" s="18" t="s">
        <v>1376</v>
      </c>
      <c r="D409" s="18" t="s">
        <v>1377</v>
      </c>
      <c r="E409" s="18" t="s">
        <v>14</v>
      </c>
      <c r="F409" s="23">
        <v>45937.96597222222</v>
      </c>
      <c r="G409" s="23">
        <v>45938.705555555556</v>
      </c>
      <c r="H409" s="18">
        <v>766871</v>
      </c>
      <c r="I409" s="18" t="s">
        <v>206</v>
      </c>
      <c r="J409" s="18" t="s">
        <v>20</v>
      </c>
      <c r="K409" s="18">
        <v>0</v>
      </c>
      <c r="L409" s="18" t="s">
        <v>1732</v>
      </c>
      <c r="M409" s="9" t="str" cm="1">
        <f t="array" ref="M409">_xlfn.LET(
_xlpm.Major,I409,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09" t="str">
        <f>IF(COUNTIFS($A$2:A409,A409,$M$2:M409,M409)&gt;1,"Duplicate","Keep")</f>
        <v>Keep</v>
      </c>
      <c r="O409" t="str" cm="1">
        <f t="array" ref="O409">_xlfn.SWITCH(M409,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09">
        <f t="shared" si="12"/>
        <v>3</v>
      </c>
      <c r="Q409" t="str">
        <f t="shared" si="13"/>
        <v>Repeat</v>
      </c>
    </row>
    <row r="410" spans="1:17" x14ac:dyDescent="0.75">
      <c r="A410" s="24">
        <v>79347550</v>
      </c>
      <c r="B410" s="25" t="s">
        <v>1378</v>
      </c>
      <c r="C410" s="25" t="s">
        <v>1379</v>
      </c>
      <c r="D410" s="25" t="s">
        <v>1380</v>
      </c>
      <c r="E410" s="25" t="s">
        <v>14</v>
      </c>
      <c r="F410" s="26">
        <v>45937.966666666667</v>
      </c>
      <c r="G410" s="26">
        <v>45938.665277777778</v>
      </c>
      <c r="H410" s="25">
        <v>764192</v>
      </c>
      <c r="I410" s="25" t="s">
        <v>774</v>
      </c>
      <c r="J410" s="25" t="s">
        <v>32</v>
      </c>
      <c r="K410" s="25">
        <v>0</v>
      </c>
      <c r="L410" s="25" t="s">
        <v>1732</v>
      </c>
      <c r="M410" s="9" t="str" cm="1">
        <f t="array" ref="M410">_xlfn.LET(
_xlpm.Major,I410,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10" t="str">
        <f>IF(COUNTIFS($A$2:A410,A410,$M$2:M410,M410)&gt;1,"Duplicate","Keep")</f>
        <v>Keep</v>
      </c>
      <c r="O410" t="str" cm="1">
        <f t="array" ref="O410">_xlfn.SWITCH(M410,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10">
        <f t="shared" si="12"/>
        <v>2</v>
      </c>
      <c r="Q410" t="str">
        <f t="shared" si="13"/>
        <v>Repeat</v>
      </c>
    </row>
    <row r="411" spans="1:17" x14ac:dyDescent="0.75">
      <c r="A411" s="22">
        <v>79347558</v>
      </c>
      <c r="B411" s="18" t="s">
        <v>914</v>
      </c>
      <c r="C411" s="18" t="s">
        <v>1381</v>
      </c>
      <c r="D411" s="18" t="s">
        <v>1382</v>
      </c>
      <c r="E411" s="18" t="s">
        <v>14</v>
      </c>
      <c r="F411" s="23">
        <v>45937.966666666667</v>
      </c>
      <c r="G411" s="23">
        <v>45938.62777777778</v>
      </c>
      <c r="H411" s="18">
        <v>793828</v>
      </c>
      <c r="I411" s="18" t="s">
        <v>206</v>
      </c>
      <c r="J411" s="18" t="s">
        <v>32</v>
      </c>
      <c r="K411" s="18">
        <v>0</v>
      </c>
      <c r="L411" s="18" t="s">
        <v>1732</v>
      </c>
      <c r="M411" s="9" t="str" cm="1">
        <f t="array" ref="M411">_xlfn.LET(
_xlpm.Major,I411,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11" t="str">
        <f>IF(COUNTIFS($A$2:A411,A411,$M$2:M411,M411)&gt;1,"Duplicate","Keep")</f>
        <v>Keep</v>
      </c>
      <c r="O411" t="str" cm="1">
        <f t="array" ref="O411">_xlfn.SWITCH(M411,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11">
        <f t="shared" si="12"/>
        <v>1</v>
      </c>
      <c r="Q411" t="str">
        <f t="shared" si="13"/>
        <v>Unique</v>
      </c>
    </row>
    <row r="412" spans="1:17" x14ac:dyDescent="0.75">
      <c r="A412" s="24">
        <v>79347874</v>
      </c>
      <c r="B412" s="25" t="s">
        <v>1383</v>
      </c>
      <c r="C412" s="25" t="s">
        <v>1384</v>
      </c>
      <c r="D412" s="25" t="s">
        <v>1385</v>
      </c>
      <c r="E412" s="25" t="s">
        <v>14</v>
      </c>
      <c r="F412" s="26">
        <v>45937.995833333334</v>
      </c>
      <c r="G412" s="26">
        <v>45938.677777777775</v>
      </c>
      <c r="H412" s="25">
        <v>792413</v>
      </c>
      <c r="I412" s="25" t="s">
        <v>73</v>
      </c>
      <c r="J412" s="25" t="s">
        <v>16</v>
      </c>
      <c r="K412" s="25">
        <v>0</v>
      </c>
      <c r="L412" s="25" t="s">
        <v>1732</v>
      </c>
      <c r="M412" s="9" t="str" cm="1">
        <f t="array" ref="M412">_xlfn.LET(
_xlpm.Major,I412,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412" t="str">
        <f>IF(COUNTIFS($A$2:A412,A412,$M$2:M412,M412)&gt;1,"Duplicate","Keep")</f>
        <v>Keep</v>
      </c>
      <c r="O412" t="str" cm="1">
        <f t="array" ref="O412">_xlfn.SWITCH(M412,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412">
        <f t="shared" si="12"/>
        <v>1</v>
      </c>
      <c r="Q412" t="str">
        <f t="shared" si="13"/>
        <v>Unique</v>
      </c>
    </row>
    <row r="413" spans="1:17" x14ac:dyDescent="0.75">
      <c r="A413" s="22">
        <v>79347931</v>
      </c>
      <c r="B413" s="18" t="s">
        <v>1386</v>
      </c>
      <c r="C413" s="18" t="s">
        <v>1387</v>
      </c>
      <c r="D413" s="18" t="s">
        <v>1388</v>
      </c>
      <c r="E413" s="18" t="s">
        <v>14</v>
      </c>
      <c r="F413" s="23">
        <v>45938.001388888886</v>
      </c>
      <c r="G413" s="23">
        <v>45938.663194444445</v>
      </c>
      <c r="H413" s="18">
        <v>776071</v>
      </c>
      <c r="I413" s="18" t="s">
        <v>828</v>
      </c>
      <c r="J413" s="18" t="s">
        <v>32</v>
      </c>
      <c r="K413" s="18">
        <v>0</v>
      </c>
      <c r="L413" s="18" t="s">
        <v>1732</v>
      </c>
      <c r="M413" s="9" t="str" cm="1">
        <f t="array" ref="M413">_xlfn.LET(
_xlpm.Major,I413,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13" t="str">
        <f>IF(COUNTIFS($A$2:A413,A413,$M$2:M413,M413)&gt;1,"Duplicate","Keep")</f>
        <v>Keep</v>
      </c>
      <c r="O413" t="str" cm="1">
        <f t="array" ref="O413">_xlfn.SWITCH(M413,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13">
        <f t="shared" si="12"/>
        <v>1</v>
      </c>
      <c r="Q413" t="str">
        <f t="shared" si="13"/>
        <v>Unique</v>
      </c>
    </row>
    <row r="414" spans="1:17" x14ac:dyDescent="0.75">
      <c r="A414" s="24">
        <v>79348057</v>
      </c>
      <c r="B414" s="25" t="s">
        <v>1160</v>
      </c>
      <c r="C414" s="25" t="s">
        <v>1389</v>
      </c>
      <c r="D414" s="25" t="s">
        <v>1390</v>
      </c>
      <c r="E414" s="25" t="s">
        <v>14</v>
      </c>
      <c r="F414" s="26">
        <v>45938.01666666667</v>
      </c>
      <c r="G414" s="26">
        <v>45938.661805555559</v>
      </c>
      <c r="H414" s="25">
        <v>791591</v>
      </c>
      <c r="I414" s="25" t="s">
        <v>566</v>
      </c>
      <c r="J414" s="25" t="s">
        <v>32</v>
      </c>
      <c r="K414" s="25">
        <v>0</v>
      </c>
      <c r="L414" s="25" t="s">
        <v>1732</v>
      </c>
      <c r="M414" s="9" t="str" cm="1">
        <f t="array" ref="M414">_xlfn.LET(
_xlpm.Major,I414,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14" t="str">
        <f>IF(COUNTIFS($A$2:A414,A414,$M$2:M414,M414)&gt;1,"Duplicate","Keep")</f>
        <v>Keep</v>
      </c>
      <c r="O414" t="str" cm="1">
        <f t="array" ref="O414">_xlfn.SWITCH(M414,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14">
        <f t="shared" si="12"/>
        <v>1</v>
      </c>
      <c r="Q414" t="str">
        <f t="shared" si="13"/>
        <v>Unique</v>
      </c>
    </row>
    <row r="415" spans="1:17" x14ac:dyDescent="0.75">
      <c r="A415" s="22">
        <v>79348204</v>
      </c>
      <c r="B415" s="18" t="s">
        <v>1391</v>
      </c>
      <c r="C415" s="18" t="s">
        <v>1392</v>
      </c>
      <c r="D415" s="18" t="s">
        <v>1393</v>
      </c>
      <c r="E415" s="18" t="s">
        <v>14</v>
      </c>
      <c r="F415" s="23">
        <v>45938.043055555558</v>
      </c>
      <c r="G415" s="23">
        <v>45938.625</v>
      </c>
      <c r="H415" s="18">
        <v>771674</v>
      </c>
      <c r="I415" s="18" t="s">
        <v>206</v>
      </c>
      <c r="J415" s="18" t="s">
        <v>20</v>
      </c>
      <c r="K415" s="18">
        <v>0</v>
      </c>
      <c r="L415" s="18" t="s">
        <v>1732</v>
      </c>
      <c r="M415" s="9" t="str" cm="1">
        <f t="array" ref="M415">_xlfn.LET(
_xlpm.Major,I415,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15" t="str">
        <f>IF(COUNTIFS($A$2:A415,A415,$M$2:M415,M415)&gt;1,"Duplicate","Keep")</f>
        <v>Keep</v>
      </c>
      <c r="O415" t="str" cm="1">
        <f t="array" ref="O415">_xlfn.SWITCH(M415,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15">
        <f t="shared" si="12"/>
        <v>2</v>
      </c>
      <c r="Q415" t="str">
        <f t="shared" si="13"/>
        <v>Repeat</v>
      </c>
    </row>
    <row r="416" spans="1:17" x14ac:dyDescent="0.75">
      <c r="A416" s="24">
        <v>79348229</v>
      </c>
      <c r="B416" s="25" t="s">
        <v>596</v>
      </c>
      <c r="C416" s="25" t="s">
        <v>1394</v>
      </c>
      <c r="D416" s="25" t="s">
        <v>1395</v>
      </c>
      <c r="E416" s="25" t="s">
        <v>14</v>
      </c>
      <c r="F416" s="26">
        <v>45938.04791666667</v>
      </c>
      <c r="G416" s="26">
        <v>45938.677083333336</v>
      </c>
      <c r="H416" s="25">
        <v>748625</v>
      </c>
      <c r="I416" s="25" t="s">
        <v>1396</v>
      </c>
      <c r="J416" s="25" t="s">
        <v>32</v>
      </c>
      <c r="K416" s="25">
        <v>0</v>
      </c>
      <c r="L416" s="25" t="s">
        <v>1732</v>
      </c>
      <c r="M416" s="9" t="str" cm="1">
        <f t="array" ref="M416">_xlfn.LET(
_xlpm.Major,I416,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416" t="str">
        <f>IF(COUNTIFS($A$2:A416,A416,$M$2:M416,M416)&gt;1,"Duplicate","Keep")</f>
        <v>Keep</v>
      </c>
      <c r="O416" t="str" cm="1">
        <f t="array" ref="O416">_xlfn.SWITCH(M416,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416">
        <f t="shared" si="12"/>
        <v>1</v>
      </c>
      <c r="Q416" t="str">
        <f t="shared" si="13"/>
        <v>Unique</v>
      </c>
    </row>
    <row r="417" spans="1:17" x14ac:dyDescent="0.75">
      <c r="A417" s="22">
        <v>79348625</v>
      </c>
      <c r="B417" s="18" t="s">
        <v>1397</v>
      </c>
      <c r="C417" s="18" t="s">
        <v>1398</v>
      </c>
      <c r="D417" s="18" t="s">
        <v>1399</v>
      </c>
      <c r="E417" s="18" t="s">
        <v>14</v>
      </c>
      <c r="F417" s="23">
        <v>45938.18472222222</v>
      </c>
      <c r="G417" s="23">
        <v>45938.677777777775</v>
      </c>
      <c r="H417" s="18">
        <v>759795</v>
      </c>
      <c r="I417" s="18" t="s">
        <v>828</v>
      </c>
      <c r="J417" s="18" t="s">
        <v>32</v>
      </c>
      <c r="K417" s="18">
        <v>0</v>
      </c>
      <c r="L417" s="18" t="s">
        <v>1732</v>
      </c>
      <c r="M417" s="9" t="str" cm="1">
        <f t="array" ref="M417">_xlfn.LET(
_xlpm.Major,I417,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17" t="str">
        <f>IF(COUNTIFS($A$2:A417,A417,$M$2:M417,M417)&gt;1,"Duplicate","Keep")</f>
        <v>Keep</v>
      </c>
      <c r="O417" t="str" cm="1">
        <f t="array" ref="O417">_xlfn.SWITCH(M417,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17">
        <f t="shared" si="12"/>
        <v>1</v>
      </c>
      <c r="Q417" t="str">
        <f t="shared" si="13"/>
        <v>Unique</v>
      </c>
    </row>
    <row r="418" spans="1:17" x14ac:dyDescent="0.75">
      <c r="A418" s="24">
        <v>79352617</v>
      </c>
      <c r="B418" s="25" t="s">
        <v>713</v>
      </c>
      <c r="C418" s="25" t="s">
        <v>1400</v>
      </c>
      <c r="D418" s="25" t="s">
        <v>1401</v>
      </c>
      <c r="E418" s="25" t="s">
        <v>14</v>
      </c>
      <c r="F418" s="26">
        <v>45938.305555555555</v>
      </c>
      <c r="G418" s="26">
        <v>45938.626388888886</v>
      </c>
      <c r="H418" s="25">
        <v>780540</v>
      </c>
      <c r="I418" s="25" t="s">
        <v>566</v>
      </c>
      <c r="J418" s="25" t="s">
        <v>20</v>
      </c>
      <c r="K418" s="25">
        <v>0</v>
      </c>
      <c r="L418" s="25" t="s">
        <v>1732</v>
      </c>
      <c r="M418" s="9" t="str" cm="1">
        <f t="array" ref="M418">_xlfn.LET(
_xlpm.Major,I418,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18" t="str">
        <f>IF(COUNTIFS($A$2:A418,A418,$M$2:M418,M418)&gt;1,"Duplicate","Keep")</f>
        <v>Keep</v>
      </c>
      <c r="O418" t="str" cm="1">
        <f t="array" ref="O418">_xlfn.SWITCH(M418,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18">
        <f t="shared" si="12"/>
        <v>1</v>
      </c>
      <c r="Q418" t="str">
        <f t="shared" si="13"/>
        <v>Unique</v>
      </c>
    </row>
    <row r="419" spans="1:17" x14ac:dyDescent="0.75">
      <c r="A419" s="24">
        <v>79360017</v>
      </c>
      <c r="B419" s="25" t="s">
        <v>1405</v>
      </c>
      <c r="C419" s="25" t="s">
        <v>1406</v>
      </c>
      <c r="D419" s="25" t="s">
        <v>1407</v>
      </c>
      <c r="E419" s="25" t="s">
        <v>14</v>
      </c>
      <c r="F419" s="26">
        <v>45938.365972222222</v>
      </c>
      <c r="G419" s="26">
        <v>45938.628472222219</v>
      </c>
      <c r="H419" s="25">
        <v>769850</v>
      </c>
      <c r="I419" s="25" t="s">
        <v>774</v>
      </c>
      <c r="J419" s="25" t="s">
        <v>126</v>
      </c>
      <c r="K419" s="25">
        <v>0</v>
      </c>
      <c r="L419" s="25" t="s">
        <v>1732</v>
      </c>
      <c r="M419" s="9" t="str" cm="1">
        <f t="array" ref="M419">_xlfn.LET(
_xlpm.Major,I419,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19" t="str">
        <f>IF(COUNTIFS($A$2:A419,A419,$M$2:M419,M419)&gt;1,"Duplicate","Keep")</f>
        <v>Keep</v>
      </c>
      <c r="O419" t="str" cm="1">
        <f t="array" ref="O419">_xlfn.SWITCH(M419,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19">
        <f t="shared" si="12"/>
        <v>1</v>
      </c>
      <c r="Q419" t="str">
        <f t="shared" si="13"/>
        <v>Unique</v>
      </c>
    </row>
    <row r="420" spans="1:17" x14ac:dyDescent="0.75">
      <c r="A420" s="22">
        <v>79362136</v>
      </c>
      <c r="B420" s="18" t="s">
        <v>1408</v>
      </c>
      <c r="C420" s="18" t="s">
        <v>1409</v>
      </c>
      <c r="D420" s="18" t="s">
        <v>1410</v>
      </c>
      <c r="E420" s="18" t="s">
        <v>14</v>
      </c>
      <c r="F420" s="23">
        <v>45938.378472222219</v>
      </c>
      <c r="G420" s="23">
        <v>45938.645138888889</v>
      </c>
      <c r="H420" s="18">
        <v>741083</v>
      </c>
      <c r="I420" s="18" t="s">
        <v>566</v>
      </c>
      <c r="J420" s="18" t="s">
        <v>16</v>
      </c>
      <c r="K420" s="18">
        <v>0</v>
      </c>
      <c r="L420" s="18" t="s">
        <v>1732</v>
      </c>
      <c r="M420" s="9" t="str" cm="1">
        <f t="array" ref="M420">_xlfn.LET(
_xlpm.Major,I420,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20" t="str">
        <f>IF(COUNTIFS($A$2:A420,A420,$M$2:M420,M420)&gt;1,"Duplicate","Keep")</f>
        <v>Keep</v>
      </c>
      <c r="O420" t="str" cm="1">
        <f t="array" ref="O420">_xlfn.SWITCH(M420,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20">
        <f t="shared" si="12"/>
        <v>1</v>
      </c>
      <c r="Q420" t="str">
        <f t="shared" si="13"/>
        <v>Unique</v>
      </c>
    </row>
    <row r="421" spans="1:17" x14ac:dyDescent="0.75">
      <c r="A421" s="24">
        <v>79366938</v>
      </c>
      <c r="B421" s="25" t="s">
        <v>1411</v>
      </c>
      <c r="C421" s="25" t="s">
        <v>1412</v>
      </c>
      <c r="D421" s="25" t="s">
        <v>1413</v>
      </c>
      <c r="E421" s="25" t="s">
        <v>14</v>
      </c>
      <c r="F421" s="26">
        <v>45938.40902777778</v>
      </c>
      <c r="G421" s="26">
        <v>45938.643750000003</v>
      </c>
      <c r="H421" s="25">
        <v>807510</v>
      </c>
      <c r="I421" s="25" t="s">
        <v>828</v>
      </c>
      <c r="J421" s="25" t="s">
        <v>50</v>
      </c>
      <c r="K421" s="25">
        <v>0</v>
      </c>
      <c r="L421" s="25" t="s">
        <v>1732</v>
      </c>
      <c r="M421" s="9" t="str" cm="1">
        <f t="array" ref="M421">_xlfn.LET(
_xlpm.Major,I421,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21" t="str">
        <f>IF(COUNTIFS($A$2:A421,A421,$M$2:M421,M421)&gt;1,"Duplicate","Keep")</f>
        <v>Keep</v>
      </c>
      <c r="O421" t="str" cm="1">
        <f t="array" ref="O421">_xlfn.SWITCH(M421,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21">
        <f t="shared" si="12"/>
        <v>1</v>
      </c>
      <c r="Q421" t="str">
        <f t="shared" si="13"/>
        <v>Unique</v>
      </c>
    </row>
    <row r="422" spans="1:17" x14ac:dyDescent="0.75">
      <c r="A422" s="22">
        <v>79368840</v>
      </c>
      <c r="B422" s="18" t="s">
        <v>58</v>
      </c>
      <c r="C422" s="18" t="s">
        <v>248</v>
      </c>
      <c r="D422" s="18" t="s">
        <v>1414</v>
      </c>
      <c r="E422" s="18" t="s">
        <v>14</v>
      </c>
      <c r="F422" s="23">
        <v>45938.419444444444</v>
      </c>
      <c r="G422" s="23">
        <v>45938.654861111114</v>
      </c>
      <c r="H422" s="18">
        <v>764430</v>
      </c>
      <c r="I422" s="18" t="s">
        <v>774</v>
      </c>
      <c r="J422" s="18" t="s">
        <v>32</v>
      </c>
      <c r="K422" s="18">
        <v>0</v>
      </c>
      <c r="L422" s="18" t="s">
        <v>1732</v>
      </c>
      <c r="M422" s="9" t="str" cm="1">
        <f t="array" ref="M422">_xlfn.LET(
_xlpm.Major,I422,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22" t="str">
        <f>IF(COUNTIFS($A$2:A422,A422,$M$2:M422,M422)&gt;1,"Duplicate","Keep")</f>
        <v>Keep</v>
      </c>
      <c r="O422" t="str" cm="1">
        <f t="array" ref="O422">_xlfn.SWITCH(M422,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22">
        <f t="shared" si="12"/>
        <v>1</v>
      </c>
      <c r="Q422" t="str">
        <f t="shared" si="13"/>
        <v>Unique</v>
      </c>
    </row>
    <row r="423" spans="1:17" x14ac:dyDescent="0.75">
      <c r="A423" s="22">
        <v>79378006</v>
      </c>
      <c r="B423" s="18" t="s">
        <v>123</v>
      </c>
      <c r="C423" s="18" t="s">
        <v>1418</v>
      </c>
      <c r="D423" s="18" t="s">
        <v>1419</v>
      </c>
      <c r="E423" s="18" t="s">
        <v>14</v>
      </c>
      <c r="F423" s="23">
        <v>45938.476388888892</v>
      </c>
      <c r="G423" s="23">
        <v>45938.67083333333</v>
      </c>
      <c r="H423" s="18">
        <v>804322</v>
      </c>
      <c r="I423" s="18" t="s">
        <v>809</v>
      </c>
      <c r="J423" s="18" t="s">
        <v>126</v>
      </c>
      <c r="K423" s="18">
        <v>0</v>
      </c>
      <c r="L423" s="18" t="s">
        <v>1732</v>
      </c>
      <c r="M423" s="9" t="str" cm="1">
        <f t="array" ref="M423">_xlfn.LET(
_xlpm.Major,I423,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23" t="str">
        <f>IF(COUNTIFS($A$2:A423,A423,$M$2:M423,M423)&gt;1,"Duplicate","Keep")</f>
        <v>Keep</v>
      </c>
      <c r="O423" t="str" cm="1">
        <f t="array" ref="O423">_xlfn.SWITCH(M423,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23">
        <f t="shared" si="12"/>
        <v>1</v>
      </c>
      <c r="Q423" t="str">
        <f t="shared" si="13"/>
        <v>Unique</v>
      </c>
    </row>
    <row r="424" spans="1:17" x14ac:dyDescent="0.75">
      <c r="A424" s="24">
        <v>79379379</v>
      </c>
      <c r="B424" s="25" t="s">
        <v>769</v>
      </c>
      <c r="C424" s="25" t="s">
        <v>1420</v>
      </c>
      <c r="D424" s="25" t="s">
        <v>1421</v>
      </c>
      <c r="E424" s="25" t="s">
        <v>14</v>
      </c>
      <c r="F424" s="26">
        <v>45938.486111111109</v>
      </c>
      <c r="G424" s="26">
        <v>45938.675694444442</v>
      </c>
      <c r="H424" s="25">
        <v>802205</v>
      </c>
      <c r="I424" s="25" t="s">
        <v>1422</v>
      </c>
      <c r="J424" s="25" t="s">
        <v>126</v>
      </c>
      <c r="K424" s="25">
        <v>0</v>
      </c>
      <c r="L424" s="25" t="s">
        <v>1732</v>
      </c>
      <c r="M424" s="9" t="str" cm="1">
        <f t="array" ref="M424">_xlfn.LET(
_xlpm.Major,I424,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424" t="str">
        <f>IF(COUNTIFS($A$2:A424,A424,$M$2:M424,M424)&gt;1,"Duplicate","Keep")</f>
        <v>Keep</v>
      </c>
      <c r="O424" t="str" cm="1">
        <f t="array" ref="O424">_xlfn.SWITCH(M424,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424">
        <f t="shared" si="12"/>
        <v>1</v>
      </c>
      <c r="Q424" t="str">
        <f t="shared" si="13"/>
        <v>Unique</v>
      </c>
    </row>
    <row r="425" spans="1:17" x14ac:dyDescent="0.75">
      <c r="A425" s="22">
        <v>79380139</v>
      </c>
      <c r="B425" s="18" t="s">
        <v>1423</v>
      </c>
      <c r="C425" s="18" t="s">
        <v>1424</v>
      </c>
      <c r="D425" s="18" t="s">
        <v>1425</v>
      </c>
      <c r="E425" s="18" t="s">
        <v>14</v>
      </c>
      <c r="F425" s="23">
        <v>45938.490277777775</v>
      </c>
      <c r="G425" s="23">
        <v>45938.643750000003</v>
      </c>
      <c r="H425" s="18">
        <v>705140</v>
      </c>
      <c r="I425" s="18" t="s">
        <v>828</v>
      </c>
      <c r="J425" s="18" t="s">
        <v>32</v>
      </c>
      <c r="K425" s="18">
        <v>0</v>
      </c>
      <c r="L425" s="18" t="s">
        <v>1732</v>
      </c>
      <c r="M425" s="9" t="str" cm="1">
        <f t="array" ref="M425">_xlfn.LET(
_xlpm.Major,I425,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25" t="str">
        <f>IF(COUNTIFS($A$2:A425,A425,$M$2:M425,M425)&gt;1,"Duplicate","Keep")</f>
        <v>Keep</v>
      </c>
      <c r="O425" t="str" cm="1">
        <f t="array" ref="O425">_xlfn.SWITCH(M425,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25">
        <f t="shared" si="12"/>
        <v>1</v>
      </c>
      <c r="Q425" t="str">
        <f t="shared" si="13"/>
        <v>Unique</v>
      </c>
    </row>
    <row r="426" spans="1:17" x14ac:dyDescent="0.75">
      <c r="A426" s="24">
        <v>79382991</v>
      </c>
      <c r="B426" s="25" t="s">
        <v>522</v>
      </c>
      <c r="C426" s="25" t="s">
        <v>1430</v>
      </c>
      <c r="D426" s="25" t="s">
        <v>1431</v>
      </c>
      <c r="E426" s="25" t="s">
        <v>14</v>
      </c>
      <c r="F426" s="26">
        <v>45938.509722222225</v>
      </c>
      <c r="G426" s="26">
        <v>45938.652777777781</v>
      </c>
      <c r="H426" s="25">
        <v>743090</v>
      </c>
      <c r="I426" s="25" t="s">
        <v>206</v>
      </c>
      <c r="J426" s="25" t="s">
        <v>32</v>
      </c>
      <c r="K426" s="25">
        <v>0</v>
      </c>
      <c r="L426" s="25" t="s">
        <v>1732</v>
      </c>
      <c r="M426" s="9" t="str" cm="1">
        <f t="array" ref="M426">_xlfn.LET(
_xlpm.Major,I426,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26" t="str">
        <f>IF(COUNTIFS($A$2:A426,A426,$M$2:M426,M426)&gt;1,"Duplicate","Keep")</f>
        <v>Keep</v>
      </c>
      <c r="O426" t="str" cm="1">
        <f t="array" ref="O426">_xlfn.SWITCH(M426,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26">
        <f t="shared" si="12"/>
        <v>1</v>
      </c>
      <c r="Q426" t="str">
        <f t="shared" si="13"/>
        <v>Unique</v>
      </c>
    </row>
    <row r="427" spans="1:17" x14ac:dyDescent="0.75">
      <c r="A427" s="22">
        <v>79385072</v>
      </c>
      <c r="B427" s="18" t="s">
        <v>858</v>
      </c>
      <c r="C427" s="18" t="s">
        <v>1432</v>
      </c>
      <c r="D427" s="18" t="s">
        <v>1433</v>
      </c>
      <c r="E427" s="18" t="s">
        <v>14</v>
      </c>
      <c r="F427" s="23">
        <v>45938.524305555555</v>
      </c>
      <c r="G427" s="23">
        <v>45938.626388888886</v>
      </c>
      <c r="H427" s="18">
        <v>761029</v>
      </c>
      <c r="I427" s="18" t="s">
        <v>206</v>
      </c>
      <c r="J427" s="18" t="s">
        <v>32</v>
      </c>
      <c r="K427" s="18">
        <v>0</v>
      </c>
      <c r="L427" s="18" t="s">
        <v>1732</v>
      </c>
      <c r="M427" s="9" t="str" cm="1">
        <f t="array" ref="M427">_xlfn.LET(
_xlpm.Major,I427,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27" t="str">
        <f>IF(COUNTIFS($A$2:A427,A427,$M$2:M427,M427)&gt;1,"Duplicate","Keep")</f>
        <v>Keep</v>
      </c>
      <c r="O427" t="str" cm="1">
        <f t="array" ref="O427">_xlfn.SWITCH(M427,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27">
        <f t="shared" si="12"/>
        <v>1</v>
      </c>
      <c r="Q427" t="str">
        <f t="shared" si="13"/>
        <v>Unique</v>
      </c>
    </row>
    <row r="428" spans="1:17" x14ac:dyDescent="0.75">
      <c r="A428" s="24">
        <v>79387323</v>
      </c>
      <c r="B428" s="25" t="s">
        <v>1434</v>
      </c>
      <c r="C428" s="25" t="s">
        <v>1435</v>
      </c>
      <c r="D428" s="25" t="s">
        <v>1436</v>
      </c>
      <c r="E428" s="25" t="s">
        <v>14</v>
      </c>
      <c r="F428" s="26">
        <v>45938.543749999997</v>
      </c>
      <c r="G428" s="26">
        <v>45938.673611111109</v>
      </c>
      <c r="H428" s="25">
        <v>778839</v>
      </c>
      <c r="I428" s="25" t="s">
        <v>163</v>
      </c>
      <c r="J428" s="25" t="s">
        <v>32</v>
      </c>
      <c r="K428" s="25">
        <v>0</v>
      </c>
      <c r="L428" s="25" t="s">
        <v>1732</v>
      </c>
      <c r="M428" s="9" t="str" cm="1">
        <f t="array" ref="M428">_xlfn.LET(
_xlpm.Major,I428,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28" t="str">
        <f>IF(COUNTIFS($A$2:A428,A428,$M$2:M428,M428)&gt;1,"Duplicate","Keep")</f>
        <v>Keep</v>
      </c>
      <c r="O428" t="str" cm="1">
        <f t="array" ref="O428">_xlfn.SWITCH(M428,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28">
        <f t="shared" si="12"/>
        <v>2</v>
      </c>
      <c r="Q428" t="str">
        <f t="shared" si="13"/>
        <v>Repeat</v>
      </c>
    </row>
    <row r="429" spans="1:17" x14ac:dyDescent="0.75">
      <c r="A429" s="22">
        <v>79388057</v>
      </c>
      <c r="B429" s="18" t="s">
        <v>90</v>
      </c>
      <c r="C429" s="18" t="s">
        <v>91</v>
      </c>
      <c r="D429" s="18" t="s">
        <v>92</v>
      </c>
      <c r="E429" s="18" t="s">
        <v>14</v>
      </c>
      <c r="F429" s="23">
        <v>45938.55</v>
      </c>
      <c r="G429" s="23">
        <v>45938.71597222222</v>
      </c>
      <c r="H429" s="18">
        <v>803041</v>
      </c>
      <c r="I429" s="18" t="s">
        <v>80</v>
      </c>
      <c r="J429" s="18" t="s">
        <v>50</v>
      </c>
      <c r="K429" s="18">
        <v>0</v>
      </c>
      <c r="L429" s="18" t="s">
        <v>1732</v>
      </c>
      <c r="M429" s="9" t="str" cm="1">
        <f t="array" ref="M429">_xlfn.LET(
_xlpm.Major,I429,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429" t="str">
        <f>IF(COUNTIFS($A$2:A429,A429,$M$2:M429,M429)&gt;1,"Duplicate","Keep")</f>
        <v>Keep</v>
      </c>
      <c r="O429" t="str" cm="1">
        <f t="array" ref="O429">_xlfn.SWITCH(M429,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429">
        <f t="shared" si="12"/>
        <v>2</v>
      </c>
      <c r="Q429" t="str">
        <f t="shared" si="13"/>
        <v>Repeat</v>
      </c>
    </row>
    <row r="430" spans="1:17" x14ac:dyDescent="0.75">
      <c r="A430" s="24">
        <v>79388244</v>
      </c>
      <c r="B430" s="25" t="s">
        <v>1437</v>
      </c>
      <c r="C430" s="25" t="s">
        <v>1438</v>
      </c>
      <c r="D430" s="25" t="s">
        <v>1439</v>
      </c>
      <c r="E430" s="25" t="s">
        <v>14</v>
      </c>
      <c r="F430" s="26"/>
      <c r="G430" s="26">
        <v>45938.551388888889</v>
      </c>
      <c r="H430" s="25">
        <v>789843</v>
      </c>
      <c r="I430" s="25" t="s">
        <v>809</v>
      </c>
      <c r="J430" s="25" t="s">
        <v>32</v>
      </c>
      <c r="K430" s="25">
        <v>0</v>
      </c>
      <c r="L430" s="25" t="s">
        <v>1732</v>
      </c>
      <c r="M430" s="9" t="str" cm="1">
        <f t="array" ref="M430">_xlfn.LET(
_xlpm.Major,I430,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30" t="str">
        <f>IF(COUNTIFS($A$2:A430,A430,$M$2:M430,M430)&gt;1,"Duplicate","Keep")</f>
        <v>Keep</v>
      </c>
      <c r="O430" t="str" cm="1">
        <f t="array" ref="O430">_xlfn.SWITCH(M430,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30">
        <f t="shared" si="12"/>
        <v>1</v>
      </c>
      <c r="Q430" t="str">
        <f t="shared" si="13"/>
        <v>Unique</v>
      </c>
    </row>
    <row r="431" spans="1:17" x14ac:dyDescent="0.75">
      <c r="A431" s="22">
        <v>79388403</v>
      </c>
      <c r="B431" s="18" t="s">
        <v>561</v>
      </c>
      <c r="C431" s="18" t="s">
        <v>75</v>
      </c>
      <c r="D431" s="18" t="s">
        <v>1440</v>
      </c>
      <c r="E431" s="18" t="s">
        <v>14</v>
      </c>
      <c r="F431" s="23">
        <v>45938.552777777775</v>
      </c>
      <c r="G431" s="23">
        <v>45938.667361111111</v>
      </c>
      <c r="H431" s="18">
        <v>786889</v>
      </c>
      <c r="I431" s="18" t="s">
        <v>716</v>
      </c>
      <c r="J431" s="18" t="s">
        <v>32</v>
      </c>
      <c r="K431" s="18">
        <v>0</v>
      </c>
      <c r="L431" s="18" t="s">
        <v>1732</v>
      </c>
      <c r="M431" s="9" t="str" cm="1">
        <f t="array" ref="M431">_xlfn.LET(
_xlpm.Major,I431,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31" t="str">
        <f>IF(COUNTIFS($A$2:A431,A431,$M$2:M431,M431)&gt;1,"Duplicate","Keep")</f>
        <v>Keep</v>
      </c>
      <c r="O431" t="str" cm="1">
        <f t="array" ref="O431">_xlfn.SWITCH(M431,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31">
        <f t="shared" si="12"/>
        <v>2</v>
      </c>
      <c r="Q431" t="str">
        <f t="shared" si="13"/>
        <v>Repeat</v>
      </c>
    </row>
    <row r="432" spans="1:17" x14ac:dyDescent="0.75">
      <c r="A432" s="24">
        <v>79388610</v>
      </c>
      <c r="B432" s="25" t="s">
        <v>1441</v>
      </c>
      <c r="C432" s="25" t="s">
        <v>1442</v>
      </c>
      <c r="D432" s="25" t="s">
        <v>1443</v>
      </c>
      <c r="E432" s="25" t="s">
        <v>14</v>
      </c>
      <c r="F432" s="26">
        <v>45938.554861111108</v>
      </c>
      <c r="G432" s="26">
        <v>45938.660416666666</v>
      </c>
      <c r="H432" s="25">
        <v>805422</v>
      </c>
      <c r="I432" s="25" t="s">
        <v>774</v>
      </c>
      <c r="J432" s="25" t="s">
        <v>32</v>
      </c>
      <c r="K432" s="25">
        <v>0</v>
      </c>
      <c r="L432" s="25" t="s">
        <v>1732</v>
      </c>
      <c r="M432" s="9" t="str" cm="1">
        <f t="array" ref="M432">_xlfn.LET(
_xlpm.Major,I432,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32" t="str">
        <f>IF(COUNTIFS($A$2:A432,A432,$M$2:M432,M432)&gt;1,"Duplicate","Keep")</f>
        <v>Keep</v>
      </c>
      <c r="O432" t="str" cm="1">
        <f t="array" ref="O432">_xlfn.SWITCH(M432,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32">
        <f t="shared" si="12"/>
        <v>1</v>
      </c>
      <c r="Q432" t="str">
        <f t="shared" si="13"/>
        <v>Unique</v>
      </c>
    </row>
    <row r="433" spans="1:17" x14ac:dyDescent="0.75">
      <c r="A433" s="22">
        <v>79389249</v>
      </c>
      <c r="B433" s="18" t="s">
        <v>1444</v>
      </c>
      <c r="C433" s="18" t="s">
        <v>1445</v>
      </c>
      <c r="D433" s="18" t="s">
        <v>1446</v>
      </c>
      <c r="E433" s="18" t="s">
        <v>14</v>
      </c>
      <c r="F433" s="23">
        <v>45938.560416666667</v>
      </c>
      <c r="G433" s="23">
        <v>45938.627083333333</v>
      </c>
      <c r="H433" s="18">
        <v>766420</v>
      </c>
      <c r="I433" s="18" t="s">
        <v>206</v>
      </c>
      <c r="J433" s="18" t="s">
        <v>32</v>
      </c>
      <c r="K433" s="18">
        <v>0</v>
      </c>
      <c r="L433" s="18" t="s">
        <v>1732</v>
      </c>
      <c r="M433" s="9" t="str" cm="1">
        <f t="array" ref="M433">_xlfn.LET(
_xlpm.Major,I433,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33" t="str">
        <f>IF(COUNTIFS($A$2:A433,A433,$M$2:M433,M433)&gt;1,"Duplicate","Keep")</f>
        <v>Keep</v>
      </c>
      <c r="O433" t="str" cm="1">
        <f t="array" ref="O433">_xlfn.SWITCH(M433,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33">
        <f t="shared" si="12"/>
        <v>1</v>
      </c>
      <c r="Q433" t="str">
        <f t="shared" si="13"/>
        <v>Unique</v>
      </c>
    </row>
    <row r="434" spans="1:17" x14ac:dyDescent="0.75">
      <c r="A434" s="22">
        <v>79389735</v>
      </c>
      <c r="B434" s="18" t="s">
        <v>554</v>
      </c>
      <c r="C434" s="18" t="s">
        <v>564</v>
      </c>
      <c r="D434" s="18" t="s">
        <v>1449</v>
      </c>
      <c r="E434" s="18" t="s">
        <v>14</v>
      </c>
      <c r="F434" s="23">
        <v>45938.56527777778</v>
      </c>
      <c r="G434" s="23">
        <v>45938.63958333333</v>
      </c>
      <c r="H434" s="18">
        <v>764050</v>
      </c>
      <c r="I434" s="18" t="s">
        <v>206</v>
      </c>
      <c r="J434" s="18" t="s">
        <v>32</v>
      </c>
      <c r="K434" s="18">
        <v>0</v>
      </c>
      <c r="L434" s="18" t="s">
        <v>1732</v>
      </c>
      <c r="M434" s="9" t="str" cm="1">
        <f t="array" ref="M434">_xlfn.LET(
_xlpm.Major,I434,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34" t="str">
        <f>IF(COUNTIFS($A$2:A434,A434,$M$2:M434,M434)&gt;1,"Duplicate","Keep")</f>
        <v>Keep</v>
      </c>
      <c r="O434" t="str" cm="1">
        <f t="array" ref="O434">_xlfn.SWITCH(M434,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34">
        <f t="shared" si="12"/>
        <v>1</v>
      </c>
      <c r="Q434" t="str">
        <f t="shared" si="13"/>
        <v>Unique</v>
      </c>
    </row>
    <row r="435" spans="1:17" x14ac:dyDescent="0.75">
      <c r="A435" s="24">
        <v>79391625</v>
      </c>
      <c r="B435" s="25" t="s">
        <v>67</v>
      </c>
      <c r="C435" s="25" t="s">
        <v>433</v>
      </c>
      <c r="D435" s="25" t="s">
        <v>1450</v>
      </c>
      <c r="E435" s="25" t="s">
        <v>14</v>
      </c>
      <c r="F435" s="26">
        <v>45938.584722222222</v>
      </c>
      <c r="G435" s="26">
        <v>45938.627083333333</v>
      </c>
      <c r="H435" s="25">
        <v>773323</v>
      </c>
      <c r="I435" s="25" t="s">
        <v>774</v>
      </c>
      <c r="J435" s="25" t="s">
        <v>20</v>
      </c>
      <c r="K435" s="25">
        <v>0</v>
      </c>
      <c r="L435" s="25" t="s">
        <v>1732</v>
      </c>
      <c r="M435" s="9" t="str" cm="1">
        <f t="array" ref="M435">_xlfn.LET(
_xlpm.Major,I435,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35" t="str">
        <f>IF(COUNTIFS($A$2:A435,A435,$M$2:M435,M435)&gt;1,"Duplicate","Keep")</f>
        <v>Keep</v>
      </c>
      <c r="O435" t="str" cm="1">
        <f t="array" ref="O435">_xlfn.SWITCH(M435,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35">
        <f t="shared" si="12"/>
        <v>2</v>
      </c>
      <c r="Q435" t="str">
        <f t="shared" si="13"/>
        <v>Repeat</v>
      </c>
    </row>
    <row r="436" spans="1:17" x14ac:dyDescent="0.75">
      <c r="A436" s="22">
        <v>79393008</v>
      </c>
      <c r="B436" s="18" t="s">
        <v>58</v>
      </c>
      <c r="C436" s="18" t="s">
        <v>1451</v>
      </c>
      <c r="D436" s="18" t="s">
        <v>1452</v>
      </c>
      <c r="E436" s="18" t="s">
        <v>14</v>
      </c>
      <c r="F436" s="23">
        <v>45938.599305555559</v>
      </c>
      <c r="G436" s="23">
        <v>45938.678472222222</v>
      </c>
      <c r="H436" s="18">
        <v>760424</v>
      </c>
      <c r="I436" s="18" t="s">
        <v>206</v>
      </c>
      <c r="J436" s="18" t="s">
        <v>32</v>
      </c>
      <c r="K436" s="18">
        <v>0</v>
      </c>
      <c r="L436" s="18" t="s">
        <v>1732</v>
      </c>
      <c r="M436" s="9" t="str" cm="1">
        <f t="array" ref="M436">_xlfn.LET(
_xlpm.Major,I436,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36" t="str">
        <f>IF(COUNTIFS($A$2:A436,A436,$M$2:M436,M436)&gt;1,"Duplicate","Keep")</f>
        <v>Keep</v>
      </c>
      <c r="O436" t="str" cm="1">
        <f t="array" ref="O436">_xlfn.SWITCH(M436,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36">
        <f t="shared" si="12"/>
        <v>1</v>
      </c>
      <c r="Q436" t="str">
        <f t="shared" si="13"/>
        <v>Unique</v>
      </c>
    </row>
    <row r="437" spans="1:17" x14ac:dyDescent="0.75">
      <c r="A437" s="24">
        <v>79393313</v>
      </c>
      <c r="B437" s="25" t="s">
        <v>1453</v>
      </c>
      <c r="C437" s="25" t="s">
        <v>1113</v>
      </c>
      <c r="D437" s="25" t="s">
        <v>1454</v>
      </c>
      <c r="E437" s="25" t="s">
        <v>14</v>
      </c>
      <c r="F437" s="26">
        <v>45938.602777777778</v>
      </c>
      <c r="G437" s="26">
        <v>45938.688194444447</v>
      </c>
      <c r="H437" s="25">
        <v>762330</v>
      </c>
      <c r="I437" s="25" t="s">
        <v>206</v>
      </c>
      <c r="J437" s="25" t="s">
        <v>32</v>
      </c>
      <c r="K437" s="25">
        <v>0</v>
      </c>
      <c r="L437" s="25" t="s">
        <v>1732</v>
      </c>
      <c r="M437" s="9" t="str" cm="1">
        <f t="array" ref="M437">_xlfn.LET(
_xlpm.Major,I437,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37" t="str">
        <f>IF(COUNTIFS($A$2:A437,A437,$M$2:M437,M437)&gt;1,"Duplicate","Keep")</f>
        <v>Keep</v>
      </c>
      <c r="O437" t="str" cm="1">
        <f t="array" ref="O437">_xlfn.SWITCH(M437,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37">
        <f t="shared" si="12"/>
        <v>1</v>
      </c>
      <c r="Q437" t="str">
        <f t="shared" si="13"/>
        <v>Unique</v>
      </c>
    </row>
    <row r="438" spans="1:17" x14ac:dyDescent="0.75">
      <c r="A438" s="22">
        <v>79395006</v>
      </c>
      <c r="B438" s="18" t="s">
        <v>822</v>
      </c>
      <c r="C438" s="18" t="s">
        <v>1455</v>
      </c>
      <c r="D438" s="18" t="s">
        <v>1456</v>
      </c>
      <c r="E438" s="18" t="s">
        <v>14</v>
      </c>
      <c r="F438" s="23"/>
      <c r="G438" s="23">
        <v>45938.624305555553</v>
      </c>
      <c r="H438" s="18">
        <v>769457</v>
      </c>
      <c r="I438" s="18" t="s">
        <v>471</v>
      </c>
      <c r="J438" s="18" t="s">
        <v>32</v>
      </c>
      <c r="K438" s="18">
        <v>0</v>
      </c>
      <c r="L438" s="18" t="s">
        <v>1732</v>
      </c>
      <c r="M438" s="9" t="str" cm="1">
        <f t="array" ref="M438">_xlfn.LET(
_xlpm.Major,I438,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438" t="str">
        <f>IF(COUNTIFS($A$2:A438,A438,$M$2:M438,M438)&gt;1,"Duplicate","Keep")</f>
        <v>Keep</v>
      </c>
      <c r="O438" t="str" cm="1">
        <f t="array" ref="O438">_xlfn.SWITCH(M438,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38">
        <f t="shared" si="12"/>
        <v>1</v>
      </c>
      <c r="Q438" t="str">
        <f t="shared" si="13"/>
        <v>Unique</v>
      </c>
    </row>
    <row r="439" spans="1:17" x14ac:dyDescent="0.75">
      <c r="A439" s="24">
        <v>79395007</v>
      </c>
      <c r="B439" s="25" t="s">
        <v>1457</v>
      </c>
      <c r="C439" s="25" t="s">
        <v>1458</v>
      </c>
      <c r="D439" s="25" t="s">
        <v>1459</v>
      </c>
      <c r="E439" s="25" t="s">
        <v>14</v>
      </c>
      <c r="F439" s="26"/>
      <c r="G439" s="26">
        <v>45938.624305555553</v>
      </c>
      <c r="H439" s="25">
        <v>744863</v>
      </c>
      <c r="I439" s="25" t="s">
        <v>566</v>
      </c>
      <c r="J439" s="25" t="s">
        <v>32</v>
      </c>
      <c r="K439" s="25">
        <v>0</v>
      </c>
      <c r="L439" s="25" t="s">
        <v>1732</v>
      </c>
      <c r="M439" s="9" t="str" cm="1">
        <f t="array" ref="M439">_xlfn.LET(
_xlpm.Major,I439,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39" t="str">
        <f>IF(COUNTIFS($A$2:A439,A439,$M$2:M439,M439)&gt;1,"Duplicate","Keep")</f>
        <v>Keep</v>
      </c>
      <c r="O439" t="str" cm="1">
        <f t="array" ref="O439">_xlfn.SWITCH(M439,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39">
        <f t="shared" si="12"/>
        <v>2</v>
      </c>
      <c r="Q439" t="str">
        <f t="shared" si="13"/>
        <v>Repeat</v>
      </c>
    </row>
    <row r="440" spans="1:17" x14ac:dyDescent="0.75">
      <c r="A440" s="22">
        <v>79395060</v>
      </c>
      <c r="B440" s="18" t="s">
        <v>1460</v>
      </c>
      <c r="C440" s="18" t="s">
        <v>1461</v>
      </c>
      <c r="D440" s="18" t="s">
        <v>1462</v>
      </c>
      <c r="E440" s="18" t="s">
        <v>14</v>
      </c>
      <c r="F440" s="23"/>
      <c r="G440" s="23">
        <v>45938.625</v>
      </c>
      <c r="H440" s="18">
        <v>750242</v>
      </c>
      <c r="I440" s="18" t="s">
        <v>206</v>
      </c>
      <c r="J440" s="18" t="s">
        <v>20</v>
      </c>
      <c r="K440" s="18">
        <v>1</v>
      </c>
      <c r="L440" s="18" t="s">
        <v>1732</v>
      </c>
      <c r="M440" s="9" t="str" cm="1">
        <f t="array" ref="M440">_xlfn.LET(
_xlpm.Major,I440,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40" t="str">
        <f>IF(COUNTIFS($A$2:A440,A440,$M$2:M440,M440)&gt;1,"Duplicate","Keep")</f>
        <v>Keep</v>
      </c>
      <c r="O440" t="str" cm="1">
        <f t="array" ref="O440">_xlfn.SWITCH(M440,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40">
        <f t="shared" si="12"/>
        <v>1</v>
      </c>
      <c r="Q440" t="str">
        <f t="shared" si="13"/>
        <v>Unique</v>
      </c>
    </row>
    <row r="441" spans="1:17" x14ac:dyDescent="0.75">
      <c r="A441" s="24">
        <v>79395074</v>
      </c>
      <c r="B441" s="25" t="s">
        <v>906</v>
      </c>
      <c r="C441" s="25" t="s">
        <v>1463</v>
      </c>
      <c r="D441" s="25" t="s">
        <v>1464</v>
      </c>
      <c r="E441" s="25" t="s">
        <v>14</v>
      </c>
      <c r="F441" s="26"/>
      <c r="G441" s="26">
        <v>45938.625</v>
      </c>
      <c r="H441" s="25">
        <v>579744</v>
      </c>
      <c r="I441" s="25" t="s">
        <v>774</v>
      </c>
      <c r="J441" s="25" t="s">
        <v>32</v>
      </c>
      <c r="K441" s="25">
        <v>0</v>
      </c>
      <c r="L441" s="25" t="s">
        <v>1732</v>
      </c>
      <c r="M441" s="9" t="str" cm="1">
        <f t="array" ref="M441">_xlfn.LET(
_xlpm.Major,I441,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41" t="str">
        <f>IF(COUNTIFS($A$2:A441,A441,$M$2:M441,M441)&gt;1,"Duplicate","Keep")</f>
        <v>Keep</v>
      </c>
      <c r="O441" t="str" cm="1">
        <f t="array" ref="O441">_xlfn.SWITCH(M441,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41">
        <f t="shared" si="12"/>
        <v>2</v>
      </c>
      <c r="Q441" t="str">
        <f t="shared" si="13"/>
        <v>Repeat</v>
      </c>
    </row>
    <row r="442" spans="1:17" x14ac:dyDescent="0.75">
      <c r="A442" s="22">
        <v>79395111</v>
      </c>
      <c r="B442" s="18" t="s">
        <v>1094</v>
      </c>
      <c r="C442" s="18" t="s">
        <v>1465</v>
      </c>
      <c r="D442" s="18" t="s">
        <v>1466</v>
      </c>
      <c r="E442" s="18" t="s">
        <v>14</v>
      </c>
      <c r="F442" s="23"/>
      <c r="G442" s="23">
        <v>45938.625694444447</v>
      </c>
      <c r="H442" s="18">
        <v>776329</v>
      </c>
      <c r="I442" s="18" t="s">
        <v>206</v>
      </c>
      <c r="J442" s="18" t="s">
        <v>20</v>
      </c>
      <c r="K442" s="18">
        <v>0</v>
      </c>
      <c r="L442" s="18" t="s">
        <v>1732</v>
      </c>
      <c r="M442" s="9" t="str" cm="1">
        <f t="array" ref="M442">_xlfn.LET(
_xlpm.Major,I442,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42" t="str">
        <f>IF(COUNTIFS($A$2:A442,A442,$M$2:M442,M442)&gt;1,"Duplicate","Keep")</f>
        <v>Keep</v>
      </c>
      <c r="O442" t="str" cm="1">
        <f t="array" ref="O442">_xlfn.SWITCH(M442,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42">
        <f t="shared" si="12"/>
        <v>1</v>
      </c>
      <c r="Q442" t="str">
        <f t="shared" si="13"/>
        <v>Unique</v>
      </c>
    </row>
    <row r="443" spans="1:17" x14ac:dyDescent="0.75">
      <c r="A443" s="24">
        <v>79395131</v>
      </c>
      <c r="B443" s="25" t="s">
        <v>1467</v>
      </c>
      <c r="C443" s="25" t="s">
        <v>1468</v>
      </c>
      <c r="D443" s="25" t="s">
        <v>1469</v>
      </c>
      <c r="E443" s="25" t="s">
        <v>14</v>
      </c>
      <c r="F443" s="26"/>
      <c r="G443" s="26">
        <v>45938.625694444447</v>
      </c>
      <c r="H443" s="25">
        <v>773392</v>
      </c>
      <c r="I443" s="25" t="s">
        <v>163</v>
      </c>
      <c r="J443" s="25" t="s">
        <v>20</v>
      </c>
      <c r="K443" s="25">
        <v>0</v>
      </c>
      <c r="L443" s="25" t="s">
        <v>1732</v>
      </c>
      <c r="M443" s="9" t="str" cm="1">
        <f t="array" ref="M443">_xlfn.LET(
_xlpm.Major,I443,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43" t="str">
        <f>IF(COUNTIFS($A$2:A443,A443,$M$2:M443,M443)&gt;1,"Duplicate","Keep")</f>
        <v>Keep</v>
      </c>
      <c r="O443" t="str" cm="1">
        <f t="array" ref="O443">_xlfn.SWITCH(M443,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43">
        <f t="shared" si="12"/>
        <v>1</v>
      </c>
      <c r="Q443" t="str">
        <f t="shared" si="13"/>
        <v>Unique</v>
      </c>
    </row>
    <row r="444" spans="1:17" x14ac:dyDescent="0.75">
      <c r="A444" s="22">
        <v>79395141</v>
      </c>
      <c r="B444" s="18" t="s">
        <v>832</v>
      </c>
      <c r="C444" s="18" t="s">
        <v>1470</v>
      </c>
      <c r="D444" s="18" t="s">
        <v>1471</v>
      </c>
      <c r="E444" s="18" t="s">
        <v>14</v>
      </c>
      <c r="F444" s="23"/>
      <c r="G444" s="23">
        <v>45938.626388888886</v>
      </c>
      <c r="H444" s="18">
        <v>788412</v>
      </c>
      <c r="I444" s="18" t="s">
        <v>566</v>
      </c>
      <c r="J444" s="18" t="s">
        <v>32</v>
      </c>
      <c r="K444" s="18">
        <v>0</v>
      </c>
      <c r="L444" s="18" t="s">
        <v>1732</v>
      </c>
      <c r="M444" s="9" t="str" cm="1">
        <f t="array" ref="M444">_xlfn.LET(
_xlpm.Major,I444,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44" t="str">
        <f>IF(COUNTIFS($A$2:A444,A444,$M$2:M444,M444)&gt;1,"Duplicate","Keep")</f>
        <v>Keep</v>
      </c>
      <c r="O444" t="str" cm="1">
        <f t="array" ref="O444">_xlfn.SWITCH(M444,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44">
        <f t="shared" si="12"/>
        <v>1</v>
      </c>
      <c r="Q444" t="str">
        <f t="shared" si="13"/>
        <v>Unique</v>
      </c>
    </row>
    <row r="445" spans="1:17" x14ac:dyDescent="0.75">
      <c r="A445" s="24">
        <v>79395180</v>
      </c>
      <c r="B445" s="25" t="s">
        <v>116</v>
      </c>
      <c r="C445" s="25" t="s">
        <v>1472</v>
      </c>
      <c r="D445" s="25" t="s">
        <v>1473</v>
      </c>
      <c r="E445" s="25" t="s">
        <v>14</v>
      </c>
      <c r="F445" s="26"/>
      <c r="G445" s="26">
        <v>45938.626388888886</v>
      </c>
      <c r="H445" s="25">
        <v>794221</v>
      </c>
      <c r="I445" s="25" t="s">
        <v>206</v>
      </c>
      <c r="J445" s="25" t="s">
        <v>50</v>
      </c>
      <c r="K445" s="25">
        <v>0</v>
      </c>
      <c r="L445" s="25" t="s">
        <v>1732</v>
      </c>
      <c r="M445" s="9" t="str" cm="1">
        <f t="array" ref="M445">_xlfn.LET(
_xlpm.Major,I445,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45" t="str">
        <f>IF(COUNTIFS($A$2:A445,A445,$M$2:M445,M445)&gt;1,"Duplicate","Keep")</f>
        <v>Keep</v>
      </c>
      <c r="O445" t="str" cm="1">
        <f t="array" ref="O445">_xlfn.SWITCH(M445,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45">
        <f t="shared" si="12"/>
        <v>1</v>
      </c>
      <c r="Q445" t="str">
        <f t="shared" si="13"/>
        <v>Unique</v>
      </c>
    </row>
    <row r="446" spans="1:17" x14ac:dyDescent="0.75">
      <c r="A446" s="22">
        <v>79395218</v>
      </c>
      <c r="B446" s="18" t="s">
        <v>1474</v>
      </c>
      <c r="C446" s="18" t="s">
        <v>1475</v>
      </c>
      <c r="D446" s="18" t="s">
        <v>1476</v>
      </c>
      <c r="E446" s="18" t="s">
        <v>14</v>
      </c>
      <c r="F446" s="23"/>
      <c r="G446" s="23">
        <v>45938.627083333333</v>
      </c>
      <c r="H446" s="18">
        <v>785445</v>
      </c>
      <c r="I446" s="18" t="s">
        <v>206</v>
      </c>
      <c r="J446" s="18" t="s">
        <v>50</v>
      </c>
      <c r="K446" s="18">
        <v>0</v>
      </c>
      <c r="L446" s="18" t="s">
        <v>1732</v>
      </c>
      <c r="M446" s="9" t="str" cm="1">
        <f t="array" ref="M446">_xlfn.LET(
_xlpm.Major,I446,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46" t="str">
        <f>IF(COUNTIFS($A$2:A446,A446,$M$2:M446,M446)&gt;1,"Duplicate","Keep")</f>
        <v>Keep</v>
      </c>
      <c r="O446" t="str" cm="1">
        <f t="array" ref="O446">_xlfn.SWITCH(M446,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46">
        <f t="shared" si="12"/>
        <v>1</v>
      </c>
      <c r="Q446" t="str">
        <f t="shared" si="13"/>
        <v>Unique</v>
      </c>
    </row>
    <row r="447" spans="1:17" x14ac:dyDescent="0.75">
      <c r="A447" s="24">
        <v>79395224</v>
      </c>
      <c r="B447" s="25" t="s">
        <v>107</v>
      </c>
      <c r="C447" s="25" t="s">
        <v>1477</v>
      </c>
      <c r="D447" s="25" t="s">
        <v>1478</v>
      </c>
      <c r="E447" s="25" t="s">
        <v>14</v>
      </c>
      <c r="F447" s="26"/>
      <c r="G447" s="26">
        <v>45938.627083333333</v>
      </c>
      <c r="H447" s="25">
        <v>773520</v>
      </c>
      <c r="I447" s="25" t="s">
        <v>774</v>
      </c>
      <c r="J447" s="25" t="s">
        <v>20</v>
      </c>
      <c r="K447" s="25">
        <v>0</v>
      </c>
      <c r="L447" s="25" t="s">
        <v>1732</v>
      </c>
      <c r="M447" s="9" t="str" cm="1">
        <f t="array" ref="M447">_xlfn.LET(
_xlpm.Major,I447,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47" t="str">
        <f>IF(COUNTIFS($A$2:A447,A447,$M$2:M447,M447)&gt;1,"Duplicate","Keep")</f>
        <v>Keep</v>
      </c>
      <c r="O447" t="str" cm="1">
        <f t="array" ref="O447">_xlfn.SWITCH(M447,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47">
        <f t="shared" si="12"/>
        <v>1</v>
      </c>
      <c r="Q447" t="str">
        <f t="shared" si="13"/>
        <v>Unique</v>
      </c>
    </row>
    <row r="448" spans="1:17" x14ac:dyDescent="0.75">
      <c r="A448" s="22">
        <v>79395229</v>
      </c>
      <c r="B448" s="18" t="s">
        <v>1479</v>
      </c>
      <c r="C448" s="18" t="s">
        <v>1480</v>
      </c>
      <c r="D448" s="18" t="s">
        <v>1481</v>
      </c>
      <c r="E448" s="18" t="s">
        <v>14</v>
      </c>
      <c r="F448" s="23"/>
      <c r="G448" s="23">
        <v>45938.627083333333</v>
      </c>
      <c r="H448" s="18">
        <v>781983</v>
      </c>
      <c r="I448" s="18" t="s">
        <v>1482</v>
      </c>
      <c r="J448" s="18" t="s">
        <v>32</v>
      </c>
      <c r="K448" s="18">
        <v>0</v>
      </c>
      <c r="L448" s="18" t="s">
        <v>1732</v>
      </c>
      <c r="M448" s="9" t="str" cm="1">
        <f t="array" ref="M448">_xlfn.LET(
_xlpm.Major,I448,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448" t="str">
        <f>IF(COUNTIFS($A$2:A448,A448,$M$2:M448,M448)&gt;1,"Duplicate","Keep")</f>
        <v>Keep</v>
      </c>
      <c r="O448" t="str" cm="1">
        <f t="array" ref="O448">_xlfn.SWITCH(M448,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48">
        <f t="shared" si="12"/>
        <v>1</v>
      </c>
      <c r="Q448" t="str">
        <f t="shared" si="13"/>
        <v>Unique</v>
      </c>
    </row>
    <row r="449" spans="1:17" x14ac:dyDescent="0.75">
      <c r="A449" s="24">
        <v>79395239</v>
      </c>
      <c r="B449" s="25" t="s">
        <v>1082</v>
      </c>
      <c r="C449" s="25" t="s">
        <v>1483</v>
      </c>
      <c r="D449" s="25" t="s">
        <v>1484</v>
      </c>
      <c r="E449" s="25" t="s">
        <v>14</v>
      </c>
      <c r="F449" s="26"/>
      <c r="G449" s="26">
        <v>45938.627083333333</v>
      </c>
      <c r="H449" s="25">
        <v>804467</v>
      </c>
      <c r="I449" s="25" t="s">
        <v>809</v>
      </c>
      <c r="J449" s="25" t="s">
        <v>126</v>
      </c>
      <c r="K449" s="25">
        <v>0</v>
      </c>
      <c r="L449" s="25" t="s">
        <v>1732</v>
      </c>
      <c r="M449" s="9" t="str" cm="1">
        <f t="array" ref="M449">_xlfn.LET(
_xlpm.Major,I449,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49" t="str">
        <f>IF(COUNTIFS($A$2:A449,A449,$M$2:M449,M449)&gt;1,"Duplicate","Keep")</f>
        <v>Keep</v>
      </c>
      <c r="O449" t="str" cm="1">
        <f t="array" ref="O449">_xlfn.SWITCH(M449,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49">
        <f t="shared" si="12"/>
        <v>1</v>
      </c>
      <c r="Q449" t="str">
        <f t="shared" si="13"/>
        <v>Unique</v>
      </c>
    </row>
    <row r="450" spans="1:17" x14ac:dyDescent="0.75">
      <c r="A450" s="22">
        <v>79395250</v>
      </c>
      <c r="B450" s="18" t="s">
        <v>484</v>
      </c>
      <c r="C450" s="18" t="s">
        <v>75</v>
      </c>
      <c r="D450" s="18" t="s">
        <v>1485</v>
      </c>
      <c r="E450" s="18" t="s">
        <v>14</v>
      </c>
      <c r="F450" s="23"/>
      <c r="G450" s="23">
        <v>45938.62777777778</v>
      </c>
      <c r="H450" s="18">
        <v>804759</v>
      </c>
      <c r="I450" s="18" t="s">
        <v>566</v>
      </c>
      <c r="J450" s="18" t="s">
        <v>20</v>
      </c>
      <c r="K450" s="18">
        <v>0</v>
      </c>
      <c r="L450" s="18" t="s">
        <v>1732</v>
      </c>
      <c r="M450" s="9" t="str" cm="1">
        <f t="array" ref="M450">_xlfn.LET(
_xlpm.Major,I450,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50" t="str">
        <f>IF(COUNTIFS($A$2:A450,A450,$M$2:M450,M450)&gt;1,"Duplicate","Keep")</f>
        <v>Keep</v>
      </c>
      <c r="O450" t="str" cm="1">
        <f t="array" ref="O450">_xlfn.SWITCH(M450,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50">
        <f t="shared" si="12"/>
        <v>1</v>
      </c>
      <c r="Q450" t="str">
        <f t="shared" si="13"/>
        <v>Unique</v>
      </c>
    </row>
    <row r="451" spans="1:17" x14ac:dyDescent="0.75">
      <c r="A451" s="24">
        <v>79395271</v>
      </c>
      <c r="B451" s="25" t="s">
        <v>1486</v>
      </c>
      <c r="C451" s="25" t="s">
        <v>1487</v>
      </c>
      <c r="D451" s="25" t="s">
        <v>1488</v>
      </c>
      <c r="E451" s="25" t="s">
        <v>14</v>
      </c>
      <c r="F451" s="26"/>
      <c r="G451" s="26">
        <v>45938.62777777778</v>
      </c>
      <c r="H451" s="25">
        <v>787718</v>
      </c>
      <c r="I451" s="25" t="s">
        <v>763</v>
      </c>
      <c r="J451" s="25" t="s">
        <v>50</v>
      </c>
      <c r="K451" s="25">
        <v>0</v>
      </c>
      <c r="L451" s="25" t="s">
        <v>1732</v>
      </c>
      <c r="M451" s="9" t="str" cm="1">
        <f t="array" ref="M451">_xlfn.LET(
_xlpm.Major,I451,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51" t="str">
        <f>IF(COUNTIFS($A$2:A451,A451,$M$2:M451,M451)&gt;1,"Duplicate","Keep")</f>
        <v>Keep</v>
      </c>
      <c r="O451" t="str" cm="1">
        <f t="array" ref="O451">_xlfn.SWITCH(M451,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51">
        <f t="shared" ref="P451:P514" si="14">COUNTIF(H:H,H451)</f>
        <v>1</v>
      </c>
      <c r="Q451" t="str">
        <f t="shared" ref="Q451:Q514" si="15">IF(COUNTIF(H:H,H451)=1,"Unique","Repeat")</f>
        <v>Unique</v>
      </c>
    </row>
    <row r="452" spans="1:17" x14ac:dyDescent="0.75">
      <c r="A452" s="22">
        <v>79395274</v>
      </c>
      <c r="B452" s="18" t="s">
        <v>1489</v>
      </c>
      <c r="C452" s="18" t="s">
        <v>75</v>
      </c>
      <c r="D452" s="18" t="s">
        <v>1490</v>
      </c>
      <c r="E452" s="18" t="s">
        <v>14</v>
      </c>
      <c r="F452" s="23"/>
      <c r="G452" s="23">
        <v>45938.62777777778</v>
      </c>
      <c r="H452" s="18">
        <v>785294</v>
      </c>
      <c r="I452" s="18" t="s">
        <v>206</v>
      </c>
      <c r="J452" s="18" t="s">
        <v>50</v>
      </c>
      <c r="K452" s="18">
        <v>0</v>
      </c>
      <c r="L452" s="18" t="s">
        <v>1732</v>
      </c>
      <c r="M452" s="9" t="str" cm="1">
        <f t="array" ref="M452">_xlfn.LET(
_xlpm.Major,I452,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52" t="str">
        <f>IF(COUNTIFS($A$2:A452,A452,$M$2:M452,M452)&gt;1,"Duplicate","Keep")</f>
        <v>Keep</v>
      </c>
      <c r="O452" t="str" cm="1">
        <f t="array" ref="O452">_xlfn.SWITCH(M452,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52">
        <f t="shared" si="14"/>
        <v>1</v>
      </c>
      <c r="Q452" t="str">
        <f t="shared" si="15"/>
        <v>Unique</v>
      </c>
    </row>
    <row r="453" spans="1:17" x14ac:dyDescent="0.75">
      <c r="A453" s="24">
        <v>79395284</v>
      </c>
      <c r="B453" s="25" t="s">
        <v>1491</v>
      </c>
      <c r="C453" s="25" t="s">
        <v>1492</v>
      </c>
      <c r="D453" s="25" t="s">
        <v>1493</v>
      </c>
      <c r="E453" s="25" t="s">
        <v>14</v>
      </c>
      <c r="F453" s="26"/>
      <c r="G453" s="26">
        <v>45938.62777777778</v>
      </c>
      <c r="H453" s="25">
        <v>752497</v>
      </c>
      <c r="I453" s="25" t="s">
        <v>206</v>
      </c>
      <c r="J453" s="25" t="s">
        <v>32</v>
      </c>
      <c r="K453" s="25">
        <v>0</v>
      </c>
      <c r="L453" s="25" t="s">
        <v>1732</v>
      </c>
      <c r="M453" s="9" t="str" cm="1">
        <f t="array" ref="M453">_xlfn.LET(
_xlpm.Major,I453,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53" t="str">
        <f>IF(COUNTIFS($A$2:A453,A453,$M$2:M453,M453)&gt;1,"Duplicate","Keep")</f>
        <v>Keep</v>
      </c>
      <c r="O453" t="str" cm="1">
        <f t="array" ref="O453">_xlfn.SWITCH(M453,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53">
        <f t="shared" si="14"/>
        <v>1</v>
      </c>
      <c r="Q453" t="str">
        <f t="shared" si="15"/>
        <v>Unique</v>
      </c>
    </row>
    <row r="454" spans="1:17" x14ac:dyDescent="0.75">
      <c r="A454" s="22">
        <v>79395288</v>
      </c>
      <c r="B454" s="18" t="s">
        <v>855</v>
      </c>
      <c r="C454" s="18" t="s">
        <v>1494</v>
      </c>
      <c r="D454" s="18" t="s">
        <v>1495</v>
      </c>
      <c r="E454" s="18" t="s">
        <v>14</v>
      </c>
      <c r="F454" s="23"/>
      <c r="G454" s="23">
        <v>45938.62777777778</v>
      </c>
      <c r="H454" s="18">
        <v>787097</v>
      </c>
      <c r="I454" s="18" t="s">
        <v>566</v>
      </c>
      <c r="J454" s="18" t="s">
        <v>50</v>
      </c>
      <c r="K454" s="18">
        <v>0</v>
      </c>
      <c r="L454" s="18" t="s">
        <v>1732</v>
      </c>
      <c r="M454" s="9" t="str" cm="1">
        <f t="array" ref="M454">_xlfn.LET(
_xlpm.Major,I454,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54" t="str">
        <f>IF(COUNTIFS($A$2:A454,A454,$M$2:M454,M454)&gt;1,"Duplicate","Keep")</f>
        <v>Keep</v>
      </c>
      <c r="O454" t="str" cm="1">
        <f t="array" ref="O454">_xlfn.SWITCH(M454,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54">
        <f t="shared" si="14"/>
        <v>1</v>
      </c>
      <c r="Q454" t="str">
        <f t="shared" si="15"/>
        <v>Unique</v>
      </c>
    </row>
    <row r="455" spans="1:17" x14ac:dyDescent="0.75">
      <c r="A455" s="24">
        <v>79395289</v>
      </c>
      <c r="B455" s="25" t="s">
        <v>148</v>
      </c>
      <c r="C455" s="25" t="s">
        <v>1496</v>
      </c>
      <c r="D455" s="25" t="s">
        <v>1497</v>
      </c>
      <c r="E455" s="25" t="s">
        <v>14</v>
      </c>
      <c r="F455" s="26"/>
      <c r="G455" s="26">
        <v>45938.62777777778</v>
      </c>
      <c r="H455" s="25">
        <v>787984</v>
      </c>
      <c r="I455" s="25" t="s">
        <v>206</v>
      </c>
      <c r="J455" s="25" t="s">
        <v>50</v>
      </c>
      <c r="K455" s="25">
        <v>0</v>
      </c>
      <c r="L455" s="25" t="s">
        <v>1732</v>
      </c>
      <c r="M455" s="9" t="str" cm="1">
        <f t="array" ref="M455">_xlfn.LET(
_xlpm.Major,I455,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55" t="str">
        <f>IF(COUNTIFS($A$2:A455,A455,$M$2:M455,M455)&gt;1,"Duplicate","Keep")</f>
        <v>Keep</v>
      </c>
      <c r="O455" t="str" cm="1">
        <f t="array" ref="O455">_xlfn.SWITCH(M455,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55">
        <f t="shared" si="14"/>
        <v>1</v>
      </c>
      <c r="Q455" t="str">
        <f t="shared" si="15"/>
        <v>Unique</v>
      </c>
    </row>
    <row r="456" spans="1:17" x14ac:dyDescent="0.75">
      <c r="A456" s="22">
        <v>79395292</v>
      </c>
      <c r="B456" s="18" t="s">
        <v>1498</v>
      </c>
      <c r="C456" s="18" t="s">
        <v>1499</v>
      </c>
      <c r="D456" s="18" t="s">
        <v>1500</v>
      </c>
      <c r="E456" s="18" t="s">
        <v>14</v>
      </c>
      <c r="F456" s="23"/>
      <c r="G456" s="23">
        <v>45938.62777777778</v>
      </c>
      <c r="H456" s="18">
        <v>788899</v>
      </c>
      <c r="I456" s="18" t="s">
        <v>206</v>
      </c>
      <c r="J456" s="18" t="s">
        <v>50</v>
      </c>
      <c r="K456" s="18">
        <v>0</v>
      </c>
      <c r="L456" s="18" t="s">
        <v>1732</v>
      </c>
      <c r="M456" s="9" t="str" cm="1">
        <f t="array" ref="M456">_xlfn.LET(
_xlpm.Major,I456,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56" t="str">
        <f>IF(COUNTIFS($A$2:A456,A456,$M$2:M456,M456)&gt;1,"Duplicate","Keep")</f>
        <v>Keep</v>
      </c>
      <c r="O456" t="str" cm="1">
        <f t="array" ref="O456">_xlfn.SWITCH(M456,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56">
        <f t="shared" si="14"/>
        <v>1</v>
      </c>
      <c r="Q456" t="str">
        <f t="shared" si="15"/>
        <v>Unique</v>
      </c>
    </row>
    <row r="457" spans="1:17" x14ac:dyDescent="0.75">
      <c r="A457" s="24">
        <v>79395303</v>
      </c>
      <c r="B457" s="25" t="s">
        <v>970</v>
      </c>
      <c r="C457" s="25" t="s">
        <v>1501</v>
      </c>
      <c r="D457" s="25" t="s">
        <v>1502</v>
      </c>
      <c r="E457" s="25" t="s">
        <v>14</v>
      </c>
      <c r="F457" s="26"/>
      <c r="G457" s="26">
        <v>45938.62777777778</v>
      </c>
      <c r="H457" s="25">
        <v>786445</v>
      </c>
      <c r="I457" s="25" t="s">
        <v>206</v>
      </c>
      <c r="J457" s="25" t="s">
        <v>50</v>
      </c>
      <c r="K457" s="25">
        <v>0</v>
      </c>
      <c r="L457" s="25" t="s">
        <v>1732</v>
      </c>
      <c r="M457" s="9" t="str" cm="1">
        <f t="array" ref="M457">_xlfn.LET(
_xlpm.Major,I457,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57" t="str">
        <f>IF(COUNTIFS($A$2:A457,A457,$M$2:M457,M457)&gt;1,"Duplicate","Keep")</f>
        <v>Keep</v>
      </c>
      <c r="O457" t="str" cm="1">
        <f t="array" ref="O457">_xlfn.SWITCH(M457,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57">
        <f t="shared" si="14"/>
        <v>2</v>
      </c>
      <c r="Q457" t="str">
        <f t="shared" si="15"/>
        <v>Repeat</v>
      </c>
    </row>
    <row r="458" spans="1:17" x14ac:dyDescent="0.75">
      <c r="A458" s="22">
        <v>79395334</v>
      </c>
      <c r="B458" s="18" t="s">
        <v>1503</v>
      </c>
      <c r="C458" s="18" t="s">
        <v>1504</v>
      </c>
      <c r="D458" s="18" t="s">
        <v>1505</v>
      </c>
      <c r="E458" s="18" t="s">
        <v>14</v>
      </c>
      <c r="F458" s="23"/>
      <c r="G458" s="23">
        <v>45938.628472222219</v>
      </c>
      <c r="H458" s="18">
        <v>771027</v>
      </c>
      <c r="I458" s="18" t="s">
        <v>1506</v>
      </c>
      <c r="J458" s="18" t="s">
        <v>20</v>
      </c>
      <c r="K458" s="18">
        <v>0</v>
      </c>
      <c r="L458" s="18" t="s">
        <v>1732</v>
      </c>
      <c r="M458" s="9" t="str" cm="1">
        <f t="array" ref="M458">_xlfn.LET(
_xlpm.Major,I458,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458" t="str">
        <f>IF(COUNTIFS($A$2:A458,A458,$M$2:M458,M458)&gt;1,"Duplicate","Keep")</f>
        <v>Keep</v>
      </c>
      <c r="O458" t="str" cm="1">
        <f t="array" ref="O458">_xlfn.SWITCH(M458,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58">
        <f t="shared" si="14"/>
        <v>1</v>
      </c>
      <c r="Q458" t="str">
        <f t="shared" si="15"/>
        <v>Unique</v>
      </c>
    </row>
    <row r="459" spans="1:17" x14ac:dyDescent="0.75">
      <c r="A459" s="24">
        <v>79395340</v>
      </c>
      <c r="B459" s="25" t="s">
        <v>1507</v>
      </c>
      <c r="C459" s="25" t="s">
        <v>362</v>
      </c>
      <c r="D459" s="25" t="s">
        <v>1508</v>
      </c>
      <c r="E459" s="25" t="s">
        <v>14</v>
      </c>
      <c r="F459" s="26"/>
      <c r="G459" s="26">
        <v>45938.628472222219</v>
      </c>
      <c r="H459" s="25">
        <v>779407</v>
      </c>
      <c r="I459" s="25" t="s">
        <v>163</v>
      </c>
      <c r="J459" s="25" t="s">
        <v>32</v>
      </c>
      <c r="K459" s="25">
        <v>0</v>
      </c>
      <c r="L459" s="25" t="s">
        <v>1732</v>
      </c>
      <c r="M459" s="9" t="str" cm="1">
        <f t="array" ref="M459">_xlfn.LET(
_xlpm.Major,I459,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59" t="str">
        <f>IF(COUNTIFS($A$2:A459,A459,$M$2:M459,M459)&gt;1,"Duplicate","Keep")</f>
        <v>Keep</v>
      </c>
      <c r="O459" t="str" cm="1">
        <f t="array" ref="O459">_xlfn.SWITCH(M459,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59">
        <f t="shared" si="14"/>
        <v>3</v>
      </c>
      <c r="Q459" t="str">
        <f t="shared" si="15"/>
        <v>Repeat</v>
      </c>
    </row>
    <row r="460" spans="1:17" x14ac:dyDescent="0.75">
      <c r="A460" s="22">
        <v>79395369</v>
      </c>
      <c r="B460" s="18" t="s">
        <v>745</v>
      </c>
      <c r="C460" s="18" t="s">
        <v>746</v>
      </c>
      <c r="D460" s="18" t="s">
        <v>747</v>
      </c>
      <c r="E460" s="18" t="s">
        <v>14</v>
      </c>
      <c r="F460" s="23"/>
      <c r="G460" s="23">
        <v>45938.629166666666</v>
      </c>
      <c r="H460" s="18">
        <v>768936</v>
      </c>
      <c r="I460" s="18" t="s">
        <v>15</v>
      </c>
      <c r="J460" s="18" t="s">
        <v>40</v>
      </c>
      <c r="K460" s="18">
        <v>0</v>
      </c>
      <c r="L460" s="18" t="s">
        <v>1732</v>
      </c>
      <c r="M460" s="9" t="str" cm="1">
        <f t="array" ref="M460">_xlfn.LET(
_xlpm.Major,I460,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460" t="str">
        <f>IF(COUNTIFS($A$2:A460,A460,$M$2:M460,M460)&gt;1,"Duplicate","Keep")</f>
        <v>Keep</v>
      </c>
      <c r="O460" t="str" cm="1">
        <f t="array" ref="O460">_xlfn.SWITCH(M460,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460">
        <f t="shared" si="14"/>
        <v>1</v>
      </c>
      <c r="Q460" t="str">
        <f t="shared" si="15"/>
        <v>Unique</v>
      </c>
    </row>
    <row r="461" spans="1:17" x14ac:dyDescent="0.75">
      <c r="A461" s="24">
        <v>79395388</v>
      </c>
      <c r="B461" s="25" t="s">
        <v>37</v>
      </c>
      <c r="C461" s="25" t="s">
        <v>1146</v>
      </c>
      <c r="D461" s="25" t="s">
        <v>1509</v>
      </c>
      <c r="E461" s="25" t="s">
        <v>14</v>
      </c>
      <c r="F461" s="26"/>
      <c r="G461" s="26">
        <v>45938.629166666666</v>
      </c>
      <c r="H461" s="25">
        <v>459082</v>
      </c>
      <c r="I461" s="25" t="s">
        <v>774</v>
      </c>
      <c r="J461" s="25" t="s">
        <v>32</v>
      </c>
      <c r="K461" s="25">
        <v>0</v>
      </c>
      <c r="L461" s="25" t="s">
        <v>1732</v>
      </c>
      <c r="M461" s="9" t="str" cm="1">
        <f t="array" ref="M461">_xlfn.LET(
_xlpm.Major,I461,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61" t="str">
        <f>IF(COUNTIFS($A$2:A461,A461,$M$2:M461,M461)&gt;1,"Duplicate","Keep")</f>
        <v>Keep</v>
      </c>
      <c r="O461" t="str" cm="1">
        <f t="array" ref="O461">_xlfn.SWITCH(M461,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61">
        <f t="shared" si="14"/>
        <v>2</v>
      </c>
      <c r="Q461" t="str">
        <f t="shared" si="15"/>
        <v>Repeat</v>
      </c>
    </row>
    <row r="462" spans="1:17" x14ac:dyDescent="0.75">
      <c r="A462" s="22">
        <v>79395394</v>
      </c>
      <c r="B462" s="18" t="s">
        <v>1405</v>
      </c>
      <c r="C462" s="18" t="s">
        <v>944</v>
      </c>
      <c r="D462" s="18" t="s">
        <v>1510</v>
      </c>
      <c r="E462" s="18" t="s">
        <v>14</v>
      </c>
      <c r="F462" s="23"/>
      <c r="G462" s="23">
        <v>45938.629166666666</v>
      </c>
      <c r="H462" s="18">
        <v>790997</v>
      </c>
      <c r="I462" s="18" t="s">
        <v>1511</v>
      </c>
      <c r="J462" s="18" t="s">
        <v>50</v>
      </c>
      <c r="K462" s="18">
        <v>0</v>
      </c>
      <c r="L462" s="18" t="s">
        <v>1732</v>
      </c>
      <c r="M462" s="9" t="str" cm="1">
        <f t="array" ref="M462">_xlfn.LET(
_xlpm.Major,I462,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62" t="str">
        <f>IF(COUNTIFS($A$2:A462,A462,$M$2:M462,M462)&gt;1,"Duplicate","Keep")</f>
        <v>Keep</v>
      </c>
      <c r="O462" t="str" cm="1">
        <f t="array" ref="O462">_xlfn.SWITCH(M462,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62">
        <f t="shared" si="14"/>
        <v>1</v>
      </c>
      <c r="Q462" t="str">
        <f t="shared" si="15"/>
        <v>Unique</v>
      </c>
    </row>
    <row r="463" spans="1:17" x14ac:dyDescent="0.75">
      <c r="A463" s="24">
        <v>79395396</v>
      </c>
      <c r="B463" s="25" t="s">
        <v>44</v>
      </c>
      <c r="C463" s="25" t="s">
        <v>1512</v>
      </c>
      <c r="D463" s="25" t="s">
        <v>1513</v>
      </c>
      <c r="E463" s="25" t="s">
        <v>14</v>
      </c>
      <c r="F463" s="26"/>
      <c r="G463" s="26">
        <v>45938.629166666666</v>
      </c>
      <c r="H463" s="25">
        <v>770502</v>
      </c>
      <c r="I463" s="25" t="s">
        <v>774</v>
      </c>
      <c r="J463" s="25" t="s">
        <v>20</v>
      </c>
      <c r="K463" s="25">
        <v>0</v>
      </c>
      <c r="L463" s="25" t="s">
        <v>1732</v>
      </c>
      <c r="M463" s="9" t="str" cm="1">
        <f t="array" ref="M463">_xlfn.LET(
_xlpm.Major,I463,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63" t="str">
        <f>IF(COUNTIFS($A$2:A463,A463,$M$2:M463,M463)&gt;1,"Duplicate","Keep")</f>
        <v>Keep</v>
      </c>
      <c r="O463" t="str" cm="1">
        <f t="array" ref="O463">_xlfn.SWITCH(M463,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63">
        <f t="shared" si="14"/>
        <v>1</v>
      </c>
      <c r="Q463" t="str">
        <f t="shared" si="15"/>
        <v>Unique</v>
      </c>
    </row>
    <row r="464" spans="1:17" x14ac:dyDescent="0.75">
      <c r="A464" s="22">
        <v>79395427</v>
      </c>
      <c r="B464" s="18" t="s">
        <v>921</v>
      </c>
      <c r="C464" s="18" t="s">
        <v>673</v>
      </c>
      <c r="D464" s="18" t="s">
        <v>1514</v>
      </c>
      <c r="E464" s="18" t="s">
        <v>14</v>
      </c>
      <c r="F464" s="23"/>
      <c r="G464" s="23">
        <v>45938.629861111112</v>
      </c>
      <c r="H464" s="18">
        <v>763436</v>
      </c>
      <c r="I464" s="18" t="s">
        <v>774</v>
      </c>
      <c r="J464" s="18" t="s">
        <v>20</v>
      </c>
      <c r="K464" s="18">
        <v>0</v>
      </c>
      <c r="L464" s="18" t="s">
        <v>1732</v>
      </c>
      <c r="M464" s="9" t="str" cm="1">
        <f t="array" ref="M464">_xlfn.LET(
_xlpm.Major,I464,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64" t="str">
        <f>IF(COUNTIFS($A$2:A464,A464,$M$2:M464,M464)&gt;1,"Duplicate","Keep")</f>
        <v>Keep</v>
      </c>
      <c r="O464" t="str" cm="1">
        <f t="array" ref="O464">_xlfn.SWITCH(M464,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64">
        <f t="shared" si="14"/>
        <v>1</v>
      </c>
      <c r="Q464" t="str">
        <f t="shared" si="15"/>
        <v>Unique</v>
      </c>
    </row>
    <row r="465" spans="1:17" x14ac:dyDescent="0.75">
      <c r="A465" s="24">
        <v>79395428</v>
      </c>
      <c r="B465" s="25" t="s">
        <v>708</v>
      </c>
      <c r="C465" s="25" t="s">
        <v>1515</v>
      </c>
      <c r="D465" s="25" t="s">
        <v>1516</v>
      </c>
      <c r="E465" s="25" t="s">
        <v>14</v>
      </c>
      <c r="F465" s="26"/>
      <c r="G465" s="26">
        <v>45938.629861111112</v>
      </c>
      <c r="H465" s="25">
        <v>761599</v>
      </c>
      <c r="I465" s="25" t="s">
        <v>206</v>
      </c>
      <c r="J465" s="25" t="s">
        <v>32</v>
      </c>
      <c r="K465" s="25">
        <v>0</v>
      </c>
      <c r="L465" s="25" t="s">
        <v>1732</v>
      </c>
      <c r="M465" s="9" t="str" cm="1">
        <f t="array" ref="M465">_xlfn.LET(
_xlpm.Major,I465,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65" t="str">
        <f>IF(COUNTIFS($A$2:A465,A465,$M$2:M465,M465)&gt;1,"Duplicate","Keep")</f>
        <v>Keep</v>
      </c>
      <c r="O465" t="str" cm="1">
        <f t="array" ref="O465">_xlfn.SWITCH(M465,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65">
        <f t="shared" si="14"/>
        <v>1</v>
      </c>
      <c r="Q465" t="str">
        <f t="shared" si="15"/>
        <v>Unique</v>
      </c>
    </row>
    <row r="466" spans="1:17" x14ac:dyDescent="0.75">
      <c r="A466" s="22">
        <v>79395448</v>
      </c>
      <c r="B466" s="18" t="s">
        <v>1517</v>
      </c>
      <c r="C466" s="18" t="s">
        <v>1518</v>
      </c>
      <c r="D466" s="18" t="s">
        <v>1519</v>
      </c>
      <c r="E466" s="18" t="s">
        <v>14</v>
      </c>
      <c r="F466" s="23"/>
      <c r="G466" s="23">
        <v>45938.629861111112</v>
      </c>
      <c r="H466" s="18">
        <v>799883</v>
      </c>
      <c r="I466" s="18" t="s">
        <v>763</v>
      </c>
      <c r="J466" s="18" t="s">
        <v>126</v>
      </c>
      <c r="K466" s="18">
        <v>0</v>
      </c>
      <c r="L466" s="18" t="s">
        <v>1732</v>
      </c>
      <c r="M466" s="9" t="str" cm="1">
        <f t="array" ref="M466">_xlfn.LET(
_xlpm.Major,I466,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66" t="str">
        <f>IF(COUNTIFS($A$2:A466,A466,$M$2:M466,M466)&gt;1,"Duplicate","Keep")</f>
        <v>Keep</v>
      </c>
      <c r="O466" t="str" cm="1">
        <f t="array" ref="O466">_xlfn.SWITCH(M466,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66">
        <f t="shared" si="14"/>
        <v>1</v>
      </c>
      <c r="Q466" t="str">
        <f t="shared" si="15"/>
        <v>Unique</v>
      </c>
    </row>
    <row r="467" spans="1:17" x14ac:dyDescent="0.75">
      <c r="A467" s="24">
        <v>79395450</v>
      </c>
      <c r="B467" s="25" t="s">
        <v>1520</v>
      </c>
      <c r="C467" s="25" t="s">
        <v>1521</v>
      </c>
      <c r="D467" s="25" t="s">
        <v>1522</v>
      </c>
      <c r="E467" s="25" t="s">
        <v>14</v>
      </c>
      <c r="F467" s="26"/>
      <c r="G467" s="26">
        <v>45938.629861111112</v>
      </c>
      <c r="H467" s="25">
        <v>798418</v>
      </c>
      <c r="I467" s="25" t="s">
        <v>828</v>
      </c>
      <c r="J467" s="25" t="s">
        <v>126</v>
      </c>
      <c r="K467" s="25">
        <v>0</v>
      </c>
      <c r="L467" s="25" t="s">
        <v>1732</v>
      </c>
      <c r="M467" s="9" t="str" cm="1">
        <f t="array" ref="M467">_xlfn.LET(
_xlpm.Major,I467,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67" t="str">
        <f>IF(COUNTIFS($A$2:A467,A467,$M$2:M467,M467)&gt;1,"Duplicate","Keep")</f>
        <v>Keep</v>
      </c>
      <c r="O467" t="str" cm="1">
        <f t="array" ref="O467">_xlfn.SWITCH(M467,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67">
        <f t="shared" si="14"/>
        <v>1</v>
      </c>
      <c r="Q467" t="str">
        <f t="shared" si="15"/>
        <v>Unique</v>
      </c>
    </row>
    <row r="468" spans="1:17" x14ac:dyDescent="0.75">
      <c r="A468" s="22">
        <v>79395473</v>
      </c>
      <c r="B468" s="18" t="s">
        <v>472</v>
      </c>
      <c r="C468" s="18" t="s">
        <v>1523</v>
      </c>
      <c r="D468" s="18" t="s">
        <v>1524</v>
      </c>
      <c r="E468" s="18" t="s">
        <v>14</v>
      </c>
      <c r="F468" s="23"/>
      <c r="G468" s="23">
        <v>45938.629861111112</v>
      </c>
      <c r="H468" s="18">
        <v>805076</v>
      </c>
      <c r="I468" s="18" t="s">
        <v>566</v>
      </c>
      <c r="J468" s="18" t="s">
        <v>126</v>
      </c>
      <c r="K468" s="18">
        <v>0</v>
      </c>
      <c r="L468" s="18" t="s">
        <v>1732</v>
      </c>
      <c r="M468" s="9" t="str" cm="1">
        <f t="array" ref="M468">_xlfn.LET(
_xlpm.Major,I468,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68" t="str">
        <f>IF(COUNTIFS($A$2:A468,A468,$M$2:M468,M468)&gt;1,"Duplicate","Keep")</f>
        <v>Keep</v>
      </c>
      <c r="O468" t="str" cm="1">
        <f t="array" ref="O468">_xlfn.SWITCH(M468,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68">
        <f t="shared" si="14"/>
        <v>1</v>
      </c>
      <c r="Q468" t="str">
        <f t="shared" si="15"/>
        <v>Unique</v>
      </c>
    </row>
    <row r="469" spans="1:17" x14ac:dyDescent="0.75">
      <c r="A469" s="24">
        <v>79395478</v>
      </c>
      <c r="B469" s="25" t="s">
        <v>1226</v>
      </c>
      <c r="C469" s="25" t="s">
        <v>1525</v>
      </c>
      <c r="D469" s="25" t="s">
        <v>1526</v>
      </c>
      <c r="E469" s="25" t="s">
        <v>14</v>
      </c>
      <c r="F469" s="26"/>
      <c r="G469" s="26">
        <v>45938.630555555559</v>
      </c>
      <c r="H469" s="25">
        <v>759713</v>
      </c>
      <c r="I469" s="25" t="s">
        <v>206</v>
      </c>
      <c r="J469" s="25" t="s">
        <v>32</v>
      </c>
      <c r="K469" s="25">
        <v>0</v>
      </c>
      <c r="L469" s="25" t="s">
        <v>1732</v>
      </c>
      <c r="M469" s="9" t="str" cm="1">
        <f t="array" ref="M469">_xlfn.LET(
_xlpm.Major,I469,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69" t="str">
        <f>IF(COUNTIFS($A$2:A469,A469,$M$2:M469,M469)&gt;1,"Duplicate","Keep")</f>
        <v>Keep</v>
      </c>
      <c r="O469" t="str" cm="1">
        <f t="array" ref="O469">_xlfn.SWITCH(M469,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69">
        <f t="shared" si="14"/>
        <v>1</v>
      </c>
      <c r="Q469" t="str">
        <f t="shared" si="15"/>
        <v>Unique</v>
      </c>
    </row>
    <row r="470" spans="1:17" x14ac:dyDescent="0.75">
      <c r="A470" s="22">
        <v>79395492</v>
      </c>
      <c r="B470" s="18" t="s">
        <v>41</v>
      </c>
      <c r="C470" s="18" t="s">
        <v>1527</v>
      </c>
      <c r="D470" s="18" t="s">
        <v>1528</v>
      </c>
      <c r="E470" s="18" t="s">
        <v>14</v>
      </c>
      <c r="F470" s="23"/>
      <c r="G470" s="23">
        <v>45938.630555555559</v>
      </c>
      <c r="H470" s="18">
        <v>789215</v>
      </c>
      <c r="I470" s="18" t="s">
        <v>809</v>
      </c>
      <c r="J470" s="18" t="s">
        <v>50</v>
      </c>
      <c r="K470" s="18">
        <v>0</v>
      </c>
      <c r="L470" s="18" t="s">
        <v>1732</v>
      </c>
      <c r="M470" s="9" t="str" cm="1">
        <f t="array" ref="M470">_xlfn.LET(
_xlpm.Major,I470,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70" t="str">
        <f>IF(COUNTIFS($A$2:A470,A470,$M$2:M470,M470)&gt;1,"Duplicate","Keep")</f>
        <v>Keep</v>
      </c>
      <c r="O470" t="str" cm="1">
        <f t="array" ref="O470">_xlfn.SWITCH(M470,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70">
        <f t="shared" si="14"/>
        <v>1</v>
      </c>
      <c r="Q470" t="str">
        <f t="shared" si="15"/>
        <v>Unique</v>
      </c>
    </row>
    <row r="471" spans="1:17" x14ac:dyDescent="0.75">
      <c r="A471" s="24">
        <v>79395609</v>
      </c>
      <c r="B471" s="25" t="s">
        <v>1529</v>
      </c>
      <c r="C471" s="25" t="s">
        <v>1530</v>
      </c>
      <c r="D471" s="25" t="s">
        <v>1531</v>
      </c>
      <c r="E471" s="25" t="s">
        <v>14</v>
      </c>
      <c r="F471" s="26"/>
      <c r="G471" s="26">
        <v>45938.631944444445</v>
      </c>
      <c r="H471" s="25">
        <v>774607</v>
      </c>
      <c r="I471" s="25" t="s">
        <v>763</v>
      </c>
      <c r="J471" s="25" t="s">
        <v>20</v>
      </c>
      <c r="K471" s="25">
        <v>0</v>
      </c>
      <c r="L471" s="25" t="s">
        <v>1732</v>
      </c>
      <c r="M471" s="9" t="str" cm="1">
        <f t="array" ref="M471">_xlfn.LET(
_xlpm.Major,I471,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71" t="str">
        <f>IF(COUNTIFS($A$2:A471,A471,$M$2:M471,M471)&gt;1,"Duplicate","Keep")</f>
        <v>Keep</v>
      </c>
      <c r="O471" t="str" cm="1">
        <f t="array" ref="O471">_xlfn.SWITCH(M471,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71">
        <f t="shared" si="14"/>
        <v>1</v>
      </c>
      <c r="Q471" t="str">
        <f t="shared" si="15"/>
        <v>Unique</v>
      </c>
    </row>
    <row r="472" spans="1:17" x14ac:dyDescent="0.75">
      <c r="A472" s="22">
        <v>79395731</v>
      </c>
      <c r="B472" s="18" t="s">
        <v>1532</v>
      </c>
      <c r="C472" s="18" t="s">
        <v>1533</v>
      </c>
      <c r="D472" s="18" t="s">
        <v>1534</v>
      </c>
      <c r="E472" s="18" t="s">
        <v>14</v>
      </c>
      <c r="F472" s="23"/>
      <c r="G472" s="23">
        <v>45938.633333333331</v>
      </c>
      <c r="H472" s="18">
        <v>794914</v>
      </c>
      <c r="I472" s="18" t="s">
        <v>809</v>
      </c>
      <c r="J472" s="18" t="s">
        <v>20</v>
      </c>
      <c r="K472" s="18">
        <v>0</v>
      </c>
      <c r="L472" s="18" t="s">
        <v>1732</v>
      </c>
      <c r="M472" s="9" t="str" cm="1">
        <f t="array" ref="M472">_xlfn.LET(
_xlpm.Major,I472,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72" t="str">
        <f>IF(COUNTIFS($A$2:A472,A472,$M$2:M472,M472)&gt;1,"Duplicate","Keep")</f>
        <v>Keep</v>
      </c>
      <c r="O472" t="str" cm="1">
        <f t="array" ref="O472">_xlfn.SWITCH(M472,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72">
        <f t="shared" si="14"/>
        <v>1</v>
      </c>
      <c r="Q472" t="str">
        <f t="shared" si="15"/>
        <v>Unique</v>
      </c>
    </row>
    <row r="473" spans="1:17" x14ac:dyDescent="0.75">
      <c r="A473" s="24">
        <v>79396030</v>
      </c>
      <c r="B473" s="25" t="s">
        <v>1535</v>
      </c>
      <c r="C473" s="25" t="s">
        <v>1536</v>
      </c>
      <c r="D473" s="25" t="s">
        <v>1537</v>
      </c>
      <c r="E473" s="25" t="s">
        <v>14</v>
      </c>
      <c r="F473" s="26"/>
      <c r="G473" s="26">
        <v>45938.638888888891</v>
      </c>
      <c r="H473" s="25">
        <v>779536</v>
      </c>
      <c r="I473" s="25" t="s">
        <v>763</v>
      </c>
      <c r="J473" s="25" t="s">
        <v>50</v>
      </c>
      <c r="K473" s="25">
        <v>0</v>
      </c>
      <c r="L473" s="25" t="s">
        <v>1732</v>
      </c>
      <c r="M473" s="9" t="str" cm="1">
        <f t="array" ref="M473">_xlfn.LET(
_xlpm.Major,I473,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73" t="str">
        <f>IF(COUNTIFS($A$2:A473,A473,$M$2:M473,M473)&gt;1,"Duplicate","Keep")</f>
        <v>Keep</v>
      </c>
      <c r="O473" t="str" cm="1">
        <f t="array" ref="O473">_xlfn.SWITCH(M473,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73">
        <f t="shared" si="14"/>
        <v>1</v>
      </c>
      <c r="Q473" t="str">
        <f t="shared" si="15"/>
        <v>Unique</v>
      </c>
    </row>
    <row r="474" spans="1:17" x14ac:dyDescent="0.75">
      <c r="A474" s="22">
        <v>79396039</v>
      </c>
      <c r="B474" s="18" t="s">
        <v>234</v>
      </c>
      <c r="C474" s="18" t="s">
        <v>1538</v>
      </c>
      <c r="D474" s="18" t="s">
        <v>1539</v>
      </c>
      <c r="E474" s="18" t="s">
        <v>14</v>
      </c>
      <c r="F474" s="23"/>
      <c r="G474" s="23">
        <v>45938.63958333333</v>
      </c>
      <c r="H474" s="18">
        <v>811242</v>
      </c>
      <c r="I474" s="18" t="s">
        <v>566</v>
      </c>
      <c r="J474" s="18" t="s">
        <v>126</v>
      </c>
      <c r="K474" s="18">
        <v>0</v>
      </c>
      <c r="L474" s="18" t="s">
        <v>1732</v>
      </c>
      <c r="M474" s="9" t="str" cm="1">
        <f t="array" ref="M474">_xlfn.LET(
_xlpm.Major,I474,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74" t="str">
        <f>IF(COUNTIFS($A$2:A474,A474,$M$2:M474,M474)&gt;1,"Duplicate","Keep")</f>
        <v>Keep</v>
      </c>
      <c r="O474" t="str" cm="1">
        <f t="array" ref="O474">_xlfn.SWITCH(M474,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74">
        <f t="shared" si="14"/>
        <v>2</v>
      </c>
      <c r="Q474" t="str">
        <f t="shared" si="15"/>
        <v>Repeat</v>
      </c>
    </row>
    <row r="475" spans="1:17" x14ac:dyDescent="0.75">
      <c r="A475" s="24">
        <v>79396044</v>
      </c>
      <c r="B475" s="25" t="s">
        <v>1540</v>
      </c>
      <c r="C475" s="25" t="s">
        <v>935</v>
      </c>
      <c r="D475" s="25" t="s">
        <v>1541</v>
      </c>
      <c r="E475" s="25" t="s">
        <v>14</v>
      </c>
      <c r="F475" s="26"/>
      <c r="G475" s="26">
        <v>45938.63958333333</v>
      </c>
      <c r="H475" s="25">
        <v>726487</v>
      </c>
      <c r="I475" s="25" t="s">
        <v>809</v>
      </c>
      <c r="J475" s="25" t="s">
        <v>32</v>
      </c>
      <c r="K475" s="25">
        <v>0</v>
      </c>
      <c r="L475" s="25" t="s">
        <v>1732</v>
      </c>
      <c r="M475" s="9" t="str" cm="1">
        <f t="array" ref="M475">_xlfn.LET(
_xlpm.Major,I475,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75" t="str">
        <f>IF(COUNTIFS($A$2:A475,A475,$M$2:M475,M475)&gt;1,"Duplicate","Keep")</f>
        <v>Keep</v>
      </c>
      <c r="O475" t="str" cm="1">
        <f t="array" ref="O475">_xlfn.SWITCH(M475,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75">
        <f t="shared" si="14"/>
        <v>1</v>
      </c>
      <c r="Q475" t="str">
        <f t="shared" si="15"/>
        <v>Unique</v>
      </c>
    </row>
    <row r="476" spans="1:17" x14ac:dyDescent="0.75">
      <c r="A476" s="22">
        <v>79396222</v>
      </c>
      <c r="B476" s="18" t="s">
        <v>596</v>
      </c>
      <c r="C476" s="18" t="s">
        <v>1542</v>
      </c>
      <c r="D476" s="18" t="s">
        <v>1543</v>
      </c>
      <c r="E476" s="18" t="s">
        <v>14</v>
      </c>
      <c r="F476" s="23"/>
      <c r="G476" s="23">
        <v>45938.642361111109</v>
      </c>
      <c r="H476" s="18">
        <v>798398</v>
      </c>
      <c r="I476" s="18" t="s">
        <v>163</v>
      </c>
      <c r="J476" s="18" t="s">
        <v>126</v>
      </c>
      <c r="K476" s="18">
        <v>0</v>
      </c>
      <c r="L476" s="18" t="s">
        <v>1732</v>
      </c>
      <c r="M476" s="9" t="str" cm="1">
        <f t="array" ref="M476">_xlfn.LET(
_xlpm.Major,I476,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76" t="str">
        <f>IF(COUNTIFS($A$2:A476,A476,$M$2:M476,M476)&gt;1,"Duplicate","Keep")</f>
        <v>Keep</v>
      </c>
      <c r="O476" t="str" cm="1">
        <f t="array" ref="O476">_xlfn.SWITCH(M476,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76">
        <f t="shared" si="14"/>
        <v>1</v>
      </c>
      <c r="Q476" t="str">
        <f t="shared" si="15"/>
        <v>Unique</v>
      </c>
    </row>
    <row r="477" spans="1:17" x14ac:dyDescent="0.75">
      <c r="A477" s="24">
        <v>79396624</v>
      </c>
      <c r="B477" s="25" t="s">
        <v>1544</v>
      </c>
      <c r="C477" s="25" t="s">
        <v>1545</v>
      </c>
      <c r="D477" s="25" t="s">
        <v>1546</v>
      </c>
      <c r="E477" s="25" t="s">
        <v>14</v>
      </c>
      <c r="F477" s="26"/>
      <c r="G477" s="26">
        <v>45938.649305555555</v>
      </c>
      <c r="H477" s="25">
        <v>740280</v>
      </c>
      <c r="I477" s="25" t="s">
        <v>471</v>
      </c>
      <c r="J477" s="25" t="s">
        <v>40</v>
      </c>
      <c r="K477" s="25">
        <v>0</v>
      </c>
      <c r="L477" s="25" t="s">
        <v>1732</v>
      </c>
      <c r="M477" s="9" t="str" cm="1">
        <f t="array" ref="M477">_xlfn.LET(
_xlpm.Major,I477,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477" t="str">
        <f>IF(COUNTIFS($A$2:A477,A477,$M$2:M477,M477)&gt;1,"Duplicate","Keep")</f>
        <v>Keep</v>
      </c>
      <c r="O477" t="str" cm="1">
        <f t="array" ref="O477">_xlfn.SWITCH(M477,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77">
        <f t="shared" si="14"/>
        <v>2</v>
      </c>
      <c r="Q477" t="str">
        <f t="shared" si="15"/>
        <v>Repeat</v>
      </c>
    </row>
    <row r="478" spans="1:17" x14ac:dyDescent="0.75">
      <c r="A478" s="22">
        <v>79396641</v>
      </c>
      <c r="B478" s="18" t="s">
        <v>1547</v>
      </c>
      <c r="C478" s="18" t="s">
        <v>1548</v>
      </c>
      <c r="D478" s="18" t="s">
        <v>1549</v>
      </c>
      <c r="E478" s="18" t="s">
        <v>14</v>
      </c>
      <c r="F478" s="23"/>
      <c r="G478" s="23">
        <v>45938.649305555555</v>
      </c>
      <c r="H478" s="18">
        <v>741216</v>
      </c>
      <c r="I478" s="18" t="s">
        <v>471</v>
      </c>
      <c r="J478" s="18" t="s">
        <v>40</v>
      </c>
      <c r="K478" s="18">
        <v>0</v>
      </c>
      <c r="L478" s="18" t="s">
        <v>1732</v>
      </c>
      <c r="M478" s="9" t="str" cm="1">
        <f t="array" ref="M478">_xlfn.LET(
_xlpm.Major,I478,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478" t="str">
        <f>IF(COUNTIFS($A$2:A478,A478,$M$2:M478,M478)&gt;1,"Duplicate","Keep")</f>
        <v>Keep</v>
      </c>
      <c r="O478" t="str" cm="1">
        <f t="array" ref="O478">_xlfn.SWITCH(M478,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78">
        <f t="shared" si="14"/>
        <v>2</v>
      </c>
      <c r="Q478" t="str">
        <f t="shared" si="15"/>
        <v>Repeat</v>
      </c>
    </row>
    <row r="479" spans="1:17" x14ac:dyDescent="0.75">
      <c r="A479" s="24">
        <v>79396644</v>
      </c>
      <c r="B479" s="25" t="s">
        <v>1024</v>
      </c>
      <c r="C479" s="25" t="s">
        <v>1550</v>
      </c>
      <c r="D479" s="25" t="s">
        <v>1551</v>
      </c>
      <c r="E479" s="25" t="s">
        <v>14</v>
      </c>
      <c r="F479" s="26"/>
      <c r="G479" s="26">
        <v>45938.649305555555</v>
      </c>
      <c r="H479" s="25">
        <v>772786</v>
      </c>
      <c r="I479" s="25" t="s">
        <v>206</v>
      </c>
      <c r="J479" s="25" t="s">
        <v>20</v>
      </c>
      <c r="K479" s="25">
        <v>0</v>
      </c>
      <c r="L479" s="25" t="s">
        <v>1732</v>
      </c>
      <c r="M479" s="9" t="str" cm="1">
        <f t="array" ref="M479">_xlfn.LET(
_xlpm.Major,I479,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79" t="str">
        <f>IF(COUNTIFS($A$2:A479,A479,$M$2:M479,M479)&gt;1,"Duplicate","Keep")</f>
        <v>Keep</v>
      </c>
      <c r="O479" t="str" cm="1">
        <f t="array" ref="O479">_xlfn.SWITCH(M479,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79">
        <f t="shared" si="14"/>
        <v>1</v>
      </c>
      <c r="Q479" t="str">
        <f t="shared" si="15"/>
        <v>Unique</v>
      </c>
    </row>
    <row r="480" spans="1:17" x14ac:dyDescent="0.75">
      <c r="A480" s="22">
        <v>79396650</v>
      </c>
      <c r="B480" s="18" t="s">
        <v>1552</v>
      </c>
      <c r="C480" s="18" t="s">
        <v>1553</v>
      </c>
      <c r="D480" s="18" t="s">
        <v>1554</v>
      </c>
      <c r="E480" s="18" t="s">
        <v>14</v>
      </c>
      <c r="F480" s="23"/>
      <c r="G480" s="23">
        <v>45938.649305555555</v>
      </c>
      <c r="H480" s="18">
        <v>782302</v>
      </c>
      <c r="I480" s="18" t="s">
        <v>206</v>
      </c>
      <c r="J480" s="18" t="s">
        <v>20</v>
      </c>
      <c r="K480" s="18">
        <v>0</v>
      </c>
      <c r="L480" s="18" t="s">
        <v>1732</v>
      </c>
      <c r="M480" s="9" t="str" cm="1">
        <f t="array" ref="M480">_xlfn.LET(
_xlpm.Major,I480,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80" t="str">
        <f>IF(COUNTIFS($A$2:A480,A480,$M$2:M480,M480)&gt;1,"Duplicate","Keep")</f>
        <v>Keep</v>
      </c>
      <c r="O480" t="str" cm="1">
        <f t="array" ref="O480">_xlfn.SWITCH(M480,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80">
        <f t="shared" si="14"/>
        <v>1</v>
      </c>
      <c r="Q480" t="str">
        <f t="shared" si="15"/>
        <v>Unique</v>
      </c>
    </row>
    <row r="481" spans="1:17" x14ac:dyDescent="0.75">
      <c r="A481" s="24">
        <v>79396729</v>
      </c>
      <c r="B481" s="25" t="s">
        <v>484</v>
      </c>
      <c r="C481" s="25" t="s">
        <v>1555</v>
      </c>
      <c r="D481" s="25" t="s">
        <v>1556</v>
      </c>
      <c r="E481" s="25" t="s">
        <v>14</v>
      </c>
      <c r="F481" s="26"/>
      <c r="G481" s="26">
        <v>45938.650694444441</v>
      </c>
      <c r="H481" s="25">
        <v>758369</v>
      </c>
      <c r="I481" s="25" t="s">
        <v>206</v>
      </c>
      <c r="J481" s="25" t="s">
        <v>32</v>
      </c>
      <c r="K481" s="25">
        <v>0</v>
      </c>
      <c r="L481" s="25" t="s">
        <v>1732</v>
      </c>
      <c r="M481" s="9" t="str" cm="1">
        <f t="array" ref="M481">_xlfn.LET(
_xlpm.Major,I481,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81" t="str">
        <f>IF(COUNTIFS($A$2:A481,A481,$M$2:M481,M481)&gt;1,"Duplicate","Keep")</f>
        <v>Keep</v>
      </c>
      <c r="O481" t="str" cm="1">
        <f t="array" ref="O481">_xlfn.SWITCH(M481,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81">
        <f t="shared" si="14"/>
        <v>1</v>
      </c>
      <c r="Q481" t="str">
        <f t="shared" si="15"/>
        <v>Unique</v>
      </c>
    </row>
    <row r="482" spans="1:17" x14ac:dyDescent="0.75">
      <c r="A482" s="22">
        <v>79396734</v>
      </c>
      <c r="B482" s="18" t="s">
        <v>858</v>
      </c>
      <c r="C482" s="18" t="s">
        <v>1557</v>
      </c>
      <c r="D482" s="18" t="s">
        <v>1558</v>
      </c>
      <c r="E482" s="18" t="s">
        <v>14</v>
      </c>
      <c r="F482" s="23"/>
      <c r="G482" s="23">
        <v>45938.650694444441</v>
      </c>
      <c r="H482" s="18">
        <v>802433</v>
      </c>
      <c r="I482" s="18" t="s">
        <v>837</v>
      </c>
      <c r="J482" s="18" t="s">
        <v>126</v>
      </c>
      <c r="K482" s="18">
        <v>0</v>
      </c>
      <c r="L482" s="18" t="s">
        <v>1732</v>
      </c>
      <c r="M482" s="9" t="str" cm="1">
        <f t="array" ref="M482">_xlfn.LET(
_xlpm.Major,I482,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82" t="str">
        <f>IF(COUNTIFS($A$2:A482,A482,$M$2:M482,M482)&gt;1,"Duplicate","Keep")</f>
        <v>Keep</v>
      </c>
      <c r="O482" t="str" cm="1">
        <f t="array" ref="O482">_xlfn.SWITCH(M482,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82">
        <f t="shared" si="14"/>
        <v>1</v>
      </c>
      <c r="Q482" t="str">
        <f t="shared" si="15"/>
        <v>Unique</v>
      </c>
    </row>
    <row r="483" spans="1:17" x14ac:dyDescent="0.75">
      <c r="A483" s="24">
        <v>79396737</v>
      </c>
      <c r="B483" s="25" t="s">
        <v>1559</v>
      </c>
      <c r="C483" s="25" t="s">
        <v>1560</v>
      </c>
      <c r="D483" s="25" t="s">
        <v>1561</v>
      </c>
      <c r="E483" s="25" t="s">
        <v>14</v>
      </c>
      <c r="F483" s="26"/>
      <c r="G483" s="26">
        <v>45938.650694444441</v>
      </c>
      <c r="H483" s="25">
        <v>758695</v>
      </c>
      <c r="I483" s="25" t="s">
        <v>206</v>
      </c>
      <c r="J483" s="25" t="s">
        <v>32</v>
      </c>
      <c r="K483" s="25">
        <v>0</v>
      </c>
      <c r="L483" s="25" t="s">
        <v>1732</v>
      </c>
      <c r="M483" s="9" t="str" cm="1">
        <f t="array" ref="M483">_xlfn.LET(
_xlpm.Major,I483,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83" t="str">
        <f>IF(COUNTIFS($A$2:A483,A483,$M$2:M483,M483)&gt;1,"Duplicate","Keep")</f>
        <v>Keep</v>
      </c>
      <c r="O483" t="str" cm="1">
        <f t="array" ref="O483">_xlfn.SWITCH(M483,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83">
        <f t="shared" si="14"/>
        <v>1</v>
      </c>
      <c r="Q483" t="str">
        <f t="shared" si="15"/>
        <v>Unique</v>
      </c>
    </row>
    <row r="484" spans="1:17" x14ac:dyDescent="0.75">
      <c r="A484" s="22">
        <v>79396739</v>
      </c>
      <c r="B484" s="18" t="s">
        <v>1562</v>
      </c>
      <c r="C484" s="18" t="s">
        <v>1557</v>
      </c>
      <c r="D484" s="18" t="s">
        <v>1563</v>
      </c>
      <c r="E484" s="18" t="s">
        <v>14</v>
      </c>
      <c r="F484" s="23"/>
      <c r="G484" s="23">
        <v>45938.651388888888</v>
      </c>
      <c r="H484" s="18">
        <v>763463</v>
      </c>
      <c r="I484" s="18" t="s">
        <v>828</v>
      </c>
      <c r="J484" s="18" t="s">
        <v>32</v>
      </c>
      <c r="K484" s="18">
        <v>0</v>
      </c>
      <c r="L484" s="18" t="s">
        <v>1732</v>
      </c>
      <c r="M484" s="9" t="str" cm="1">
        <f t="array" ref="M484">_xlfn.LET(
_xlpm.Major,I484,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84" t="str">
        <f>IF(COUNTIFS($A$2:A484,A484,$M$2:M484,M484)&gt;1,"Duplicate","Keep")</f>
        <v>Keep</v>
      </c>
      <c r="O484" t="str" cm="1">
        <f t="array" ref="O484">_xlfn.SWITCH(M484,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84">
        <f t="shared" si="14"/>
        <v>1</v>
      </c>
      <c r="Q484" t="str">
        <f t="shared" si="15"/>
        <v>Unique</v>
      </c>
    </row>
    <row r="485" spans="1:17" x14ac:dyDescent="0.75">
      <c r="A485" s="24">
        <v>79396832</v>
      </c>
      <c r="B485" s="25" t="s">
        <v>531</v>
      </c>
      <c r="C485" s="25" t="s">
        <v>1564</v>
      </c>
      <c r="D485" s="25" t="s">
        <v>1565</v>
      </c>
      <c r="E485" s="25" t="s">
        <v>14</v>
      </c>
      <c r="F485" s="26"/>
      <c r="G485" s="26">
        <v>45938.652777777781</v>
      </c>
      <c r="H485" s="25">
        <v>776082</v>
      </c>
      <c r="I485" s="25" t="s">
        <v>163</v>
      </c>
      <c r="J485" s="25" t="s">
        <v>50</v>
      </c>
      <c r="K485" s="25">
        <v>0</v>
      </c>
      <c r="L485" s="25" t="s">
        <v>1732</v>
      </c>
      <c r="M485" s="9" t="str" cm="1">
        <f t="array" ref="M485">_xlfn.LET(
_xlpm.Major,I485,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85" t="str">
        <f>IF(COUNTIFS($A$2:A485,A485,$M$2:M485,M485)&gt;1,"Duplicate","Keep")</f>
        <v>Keep</v>
      </c>
      <c r="O485" t="str" cm="1">
        <f t="array" ref="O485">_xlfn.SWITCH(M485,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85">
        <f t="shared" si="14"/>
        <v>1</v>
      </c>
      <c r="Q485" t="str">
        <f t="shared" si="15"/>
        <v>Unique</v>
      </c>
    </row>
    <row r="486" spans="1:17" x14ac:dyDescent="0.75">
      <c r="A486" s="22">
        <v>79396898</v>
      </c>
      <c r="B486" s="18" t="s">
        <v>213</v>
      </c>
      <c r="C486" s="18" t="s">
        <v>1566</v>
      </c>
      <c r="D486" s="18" t="s">
        <v>1567</v>
      </c>
      <c r="E486" s="18" t="s">
        <v>14</v>
      </c>
      <c r="F486" s="23"/>
      <c r="G486" s="23">
        <v>45938.654166666667</v>
      </c>
      <c r="H486" s="18">
        <v>777667</v>
      </c>
      <c r="I486" s="18" t="s">
        <v>206</v>
      </c>
      <c r="J486" s="18" t="s">
        <v>20</v>
      </c>
      <c r="K486" s="18">
        <v>0</v>
      </c>
      <c r="L486" s="18" t="s">
        <v>1732</v>
      </c>
      <c r="M486" s="9" t="str" cm="1">
        <f t="array" ref="M486">_xlfn.LET(
_xlpm.Major,I486,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86" t="str">
        <f>IF(COUNTIFS($A$2:A486,A486,$M$2:M486,M486)&gt;1,"Duplicate","Keep")</f>
        <v>Keep</v>
      </c>
      <c r="O486" t="str" cm="1">
        <f t="array" ref="O486">_xlfn.SWITCH(M486,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86">
        <f t="shared" si="14"/>
        <v>1</v>
      </c>
      <c r="Q486" t="str">
        <f t="shared" si="15"/>
        <v>Unique</v>
      </c>
    </row>
    <row r="487" spans="1:17" x14ac:dyDescent="0.75">
      <c r="A487" s="24">
        <v>79396937</v>
      </c>
      <c r="B487" s="25" t="s">
        <v>1252</v>
      </c>
      <c r="C487" s="25" t="s">
        <v>1568</v>
      </c>
      <c r="D487" s="25" t="s">
        <v>1569</v>
      </c>
      <c r="E487" s="25" t="s">
        <v>14</v>
      </c>
      <c r="F487" s="26"/>
      <c r="G487" s="26">
        <v>45938.654861111114</v>
      </c>
      <c r="H487" s="25">
        <v>780343</v>
      </c>
      <c r="I487" s="25" t="s">
        <v>774</v>
      </c>
      <c r="J487" s="25" t="s">
        <v>32</v>
      </c>
      <c r="K487" s="25">
        <v>0</v>
      </c>
      <c r="L487" s="25" t="s">
        <v>1732</v>
      </c>
      <c r="M487" s="9" t="str" cm="1">
        <f t="array" ref="M487">_xlfn.LET(
_xlpm.Major,I487,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87" t="str">
        <f>IF(COUNTIFS($A$2:A487,A487,$M$2:M487,M487)&gt;1,"Duplicate","Keep")</f>
        <v>Keep</v>
      </c>
      <c r="O487" t="str" cm="1">
        <f t="array" ref="O487">_xlfn.SWITCH(M487,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87">
        <f t="shared" si="14"/>
        <v>1</v>
      </c>
      <c r="Q487" t="str">
        <f t="shared" si="15"/>
        <v>Unique</v>
      </c>
    </row>
    <row r="488" spans="1:17" x14ac:dyDescent="0.75">
      <c r="A488" s="22">
        <v>79396997</v>
      </c>
      <c r="B488" s="18" t="s">
        <v>1570</v>
      </c>
      <c r="C488" s="18" t="s">
        <v>1542</v>
      </c>
      <c r="D488" s="18" t="s">
        <v>1571</v>
      </c>
      <c r="E488" s="18" t="s">
        <v>14</v>
      </c>
      <c r="F488" s="23"/>
      <c r="G488" s="23">
        <v>45938.65625</v>
      </c>
      <c r="H488" s="18">
        <v>759811</v>
      </c>
      <c r="I488" s="18" t="s">
        <v>163</v>
      </c>
      <c r="J488" s="18" t="s">
        <v>32</v>
      </c>
      <c r="K488" s="18">
        <v>0</v>
      </c>
      <c r="L488" s="18" t="s">
        <v>1732</v>
      </c>
      <c r="M488" s="9" t="str" cm="1">
        <f t="array" ref="M488">_xlfn.LET(
_xlpm.Major,I488,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88" t="str">
        <f>IF(COUNTIFS($A$2:A488,A488,$M$2:M488,M488)&gt;1,"Duplicate","Keep")</f>
        <v>Keep</v>
      </c>
      <c r="O488" t="str" cm="1">
        <f t="array" ref="O488">_xlfn.SWITCH(M488,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88">
        <f t="shared" si="14"/>
        <v>2</v>
      </c>
      <c r="Q488" t="str">
        <f t="shared" si="15"/>
        <v>Repeat</v>
      </c>
    </row>
    <row r="489" spans="1:17" x14ac:dyDescent="0.75">
      <c r="A489" s="24">
        <v>79397009</v>
      </c>
      <c r="B489" s="25" t="s">
        <v>67</v>
      </c>
      <c r="C489" s="25" t="s">
        <v>1572</v>
      </c>
      <c r="D489" s="25" t="s">
        <v>1573</v>
      </c>
      <c r="E489" s="25" t="s">
        <v>14</v>
      </c>
      <c r="F489" s="26"/>
      <c r="G489" s="26">
        <v>45938.65625</v>
      </c>
      <c r="H489" s="25">
        <v>781611</v>
      </c>
      <c r="I489" s="25" t="s">
        <v>809</v>
      </c>
      <c r="J489" s="25" t="s">
        <v>20</v>
      </c>
      <c r="K489" s="25">
        <v>0</v>
      </c>
      <c r="L489" s="25" t="s">
        <v>1732</v>
      </c>
      <c r="M489" s="9" t="str" cm="1">
        <f t="array" ref="M489">_xlfn.LET(
_xlpm.Major,I489,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89" t="str">
        <f>IF(COUNTIFS($A$2:A489,A489,$M$2:M489,M489)&gt;1,"Duplicate","Keep")</f>
        <v>Keep</v>
      </c>
      <c r="O489" t="str" cm="1">
        <f t="array" ref="O489">_xlfn.SWITCH(M489,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89">
        <f t="shared" si="14"/>
        <v>1</v>
      </c>
      <c r="Q489" t="str">
        <f t="shared" si="15"/>
        <v>Unique</v>
      </c>
    </row>
    <row r="490" spans="1:17" x14ac:dyDescent="0.75">
      <c r="A490" s="22">
        <v>79397010</v>
      </c>
      <c r="B490" s="18" t="s">
        <v>64</v>
      </c>
      <c r="C490" s="18" t="s">
        <v>1574</v>
      </c>
      <c r="D490" s="18" t="s">
        <v>1575</v>
      </c>
      <c r="E490" s="18" t="s">
        <v>14</v>
      </c>
      <c r="F490" s="23"/>
      <c r="G490" s="23">
        <v>45938.65625</v>
      </c>
      <c r="H490" s="18">
        <v>774264</v>
      </c>
      <c r="I490" s="18" t="s">
        <v>206</v>
      </c>
      <c r="J490" s="18" t="s">
        <v>32</v>
      </c>
      <c r="K490" s="18">
        <v>0</v>
      </c>
      <c r="L490" s="18" t="s">
        <v>1732</v>
      </c>
      <c r="M490" s="9" t="str" cm="1">
        <f t="array" ref="M490">_xlfn.LET(
_xlpm.Major,I490,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90" t="str">
        <f>IF(COUNTIFS($A$2:A490,A490,$M$2:M490,M490)&gt;1,"Duplicate","Keep")</f>
        <v>Keep</v>
      </c>
      <c r="O490" t="str" cm="1">
        <f t="array" ref="O490">_xlfn.SWITCH(M490,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90">
        <f t="shared" si="14"/>
        <v>1</v>
      </c>
      <c r="Q490" t="str">
        <f t="shared" si="15"/>
        <v>Unique</v>
      </c>
    </row>
    <row r="491" spans="1:17" x14ac:dyDescent="0.75">
      <c r="A491" s="24">
        <v>79397014</v>
      </c>
      <c r="B491" s="25" t="s">
        <v>788</v>
      </c>
      <c r="C491" s="25" t="s">
        <v>1576</v>
      </c>
      <c r="D491" s="25" t="s">
        <v>1577</v>
      </c>
      <c r="E491" s="25" t="s">
        <v>14</v>
      </c>
      <c r="F491" s="26"/>
      <c r="G491" s="26">
        <v>45938.65625</v>
      </c>
      <c r="H491" s="25">
        <v>774768</v>
      </c>
      <c r="I491" s="25" t="s">
        <v>809</v>
      </c>
      <c r="J491" s="25" t="s">
        <v>20</v>
      </c>
      <c r="K491" s="25">
        <v>0</v>
      </c>
      <c r="L491" s="25" t="s">
        <v>1732</v>
      </c>
      <c r="M491" s="9" t="str" cm="1">
        <f t="array" ref="M491">_xlfn.LET(
_xlpm.Major,I491,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91" t="str">
        <f>IF(COUNTIFS($A$2:A491,A491,$M$2:M491,M491)&gt;1,"Duplicate","Keep")</f>
        <v>Keep</v>
      </c>
      <c r="O491" t="str" cm="1">
        <f t="array" ref="O491">_xlfn.SWITCH(M491,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91">
        <f t="shared" si="14"/>
        <v>1</v>
      </c>
      <c r="Q491" t="str">
        <f t="shared" si="15"/>
        <v>Unique</v>
      </c>
    </row>
    <row r="492" spans="1:17" x14ac:dyDescent="0.75">
      <c r="A492" s="22">
        <v>79397188</v>
      </c>
      <c r="B492" s="18" t="s">
        <v>1578</v>
      </c>
      <c r="C492" s="18" t="s">
        <v>1579</v>
      </c>
      <c r="D492" s="18" t="s">
        <v>1580</v>
      </c>
      <c r="E492" s="18" t="s">
        <v>14</v>
      </c>
      <c r="F492" s="23"/>
      <c r="G492" s="23">
        <v>45938.659722222219</v>
      </c>
      <c r="H492" s="18">
        <v>802039</v>
      </c>
      <c r="I492" s="18" t="s">
        <v>206</v>
      </c>
      <c r="J492" s="18" t="s">
        <v>126</v>
      </c>
      <c r="K492" s="18">
        <v>0</v>
      </c>
      <c r="L492" s="18" t="s">
        <v>1732</v>
      </c>
      <c r="M492" s="9" t="str" cm="1">
        <f t="array" ref="M492">_xlfn.LET(
_xlpm.Major,I492,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92" t="str">
        <f>IF(COUNTIFS($A$2:A492,A492,$M$2:M492,M492)&gt;1,"Duplicate","Keep")</f>
        <v>Keep</v>
      </c>
      <c r="O492" t="str" cm="1">
        <f t="array" ref="O492">_xlfn.SWITCH(M492,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92">
        <f t="shared" si="14"/>
        <v>1</v>
      </c>
      <c r="Q492" t="str">
        <f t="shared" si="15"/>
        <v>Unique</v>
      </c>
    </row>
    <row r="493" spans="1:17" x14ac:dyDescent="0.75">
      <c r="A493" s="24">
        <v>79397216</v>
      </c>
      <c r="B493" s="25" t="s">
        <v>1581</v>
      </c>
      <c r="C493" s="25" t="s">
        <v>910</v>
      </c>
      <c r="D493" s="25" t="s">
        <v>1582</v>
      </c>
      <c r="E493" s="25" t="s">
        <v>14</v>
      </c>
      <c r="F493" s="26"/>
      <c r="G493" s="26">
        <v>45938.660416666666</v>
      </c>
      <c r="H493" s="25">
        <v>802997</v>
      </c>
      <c r="I493" s="25" t="s">
        <v>828</v>
      </c>
      <c r="J493" s="25" t="s">
        <v>50</v>
      </c>
      <c r="K493" s="25">
        <v>0</v>
      </c>
      <c r="L493" s="25" t="s">
        <v>1732</v>
      </c>
      <c r="M493" s="9" t="str" cm="1">
        <f t="array" ref="M493">_xlfn.LET(
_xlpm.Major,I493,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93" t="str">
        <f>IF(COUNTIFS($A$2:A493,A493,$M$2:M493,M493)&gt;1,"Duplicate","Keep")</f>
        <v>Keep</v>
      </c>
      <c r="O493" t="str" cm="1">
        <f t="array" ref="O493">_xlfn.SWITCH(M493,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93">
        <f t="shared" si="14"/>
        <v>1</v>
      </c>
      <c r="Q493" t="str">
        <f t="shared" si="15"/>
        <v>Unique</v>
      </c>
    </row>
    <row r="494" spans="1:17" x14ac:dyDescent="0.75">
      <c r="A494" s="22">
        <v>79397217</v>
      </c>
      <c r="B494" s="18" t="s">
        <v>1583</v>
      </c>
      <c r="C494" s="18" t="s">
        <v>1584</v>
      </c>
      <c r="D494" s="18" t="s">
        <v>1585</v>
      </c>
      <c r="E494" s="18" t="s">
        <v>14</v>
      </c>
      <c r="F494" s="23"/>
      <c r="G494" s="23">
        <v>45938.660416666666</v>
      </c>
      <c r="H494" s="18">
        <v>798727</v>
      </c>
      <c r="I494" s="18" t="s">
        <v>828</v>
      </c>
      <c r="J494" s="18" t="s">
        <v>50</v>
      </c>
      <c r="K494" s="18">
        <v>0</v>
      </c>
      <c r="L494" s="18" t="s">
        <v>1732</v>
      </c>
      <c r="M494" s="9" t="str" cm="1">
        <f t="array" ref="M494">_xlfn.LET(
_xlpm.Major,I494,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94" t="str">
        <f>IF(COUNTIFS($A$2:A494,A494,$M$2:M494,M494)&gt;1,"Duplicate","Keep")</f>
        <v>Keep</v>
      </c>
      <c r="O494" t="str" cm="1">
        <f t="array" ref="O494">_xlfn.SWITCH(M494,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94">
        <f t="shared" si="14"/>
        <v>1</v>
      </c>
      <c r="Q494" t="str">
        <f t="shared" si="15"/>
        <v>Unique</v>
      </c>
    </row>
    <row r="495" spans="1:17" x14ac:dyDescent="0.75">
      <c r="A495" s="24">
        <v>79397234</v>
      </c>
      <c r="B495" s="25" t="s">
        <v>1586</v>
      </c>
      <c r="C495" s="25" t="s">
        <v>1587</v>
      </c>
      <c r="D495" s="25" t="s">
        <v>1588</v>
      </c>
      <c r="E495" s="25" t="s">
        <v>14</v>
      </c>
      <c r="F495" s="26"/>
      <c r="G495" s="26">
        <v>45938.660416666666</v>
      </c>
      <c r="H495" s="25">
        <v>736504</v>
      </c>
      <c r="I495" s="25" t="s">
        <v>763</v>
      </c>
      <c r="J495" s="25" t="s">
        <v>32</v>
      </c>
      <c r="K495" s="25">
        <v>0</v>
      </c>
      <c r="L495" s="25" t="s">
        <v>1732</v>
      </c>
      <c r="M495" s="9" t="str" cm="1">
        <f t="array" ref="M495">_xlfn.LET(
_xlpm.Major,I495,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95" t="str">
        <f>IF(COUNTIFS($A$2:A495,A495,$M$2:M495,M495)&gt;1,"Duplicate","Keep")</f>
        <v>Keep</v>
      </c>
      <c r="O495" t="str" cm="1">
        <f t="array" ref="O495">_xlfn.SWITCH(M495,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95">
        <f t="shared" si="14"/>
        <v>1</v>
      </c>
      <c r="Q495" t="str">
        <f t="shared" si="15"/>
        <v>Unique</v>
      </c>
    </row>
    <row r="496" spans="1:17" x14ac:dyDescent="0.75">
      <c r="A496" s="22">
        <v>79397316</v>
      </c>
      <c r="B496" s="18" t="s">
        <v>1589</v>
      </c>
      <c r="C496" s="18" t="s">
        <v>433</v>
      </c>
      <c r="D496" s="18" t="s">
        <v>1590</v>
      </c>
      <c r="E496" s="18" t="s">
        <v>14</v>
      </c>
      <c r="F496" s="23"/>
      <c r="G496" s="23">
        <v>45938.661805555559</v>
      </c>
      <c r="H496" s="18">
        <v>722887</v>
      </c>
      <c r="I496" s="18" t="s">
        <v>388</v>
      </c>
      <c r="J496" s="18" t="s">
        <v>16</v>
      </c>
      <c r="K496" s="18">
        <v>0</v>
      </c>
      <c r="L496" s="18" t="s">
        <v>1732</v>
      </c>
      <c r="M496" s="9" t="str" cm="1">
        <f t="array" ref="M496">_xlfn.LET(
_xlpm.Major,I496,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496" t="str">
        <f>IF(COUNTIFS($A$2:A496,A496,$M$2:M496,M496)&gt;1,"Duplicate","Keep")</f>
        <v>Keep</v>
      </c>
      <c r="O496" t="str" cm="1">
        <f t="array" ref="O496">_xlfn.SWITCH(M496,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496">
        <f t="shared" si="14"/>
        <v>1</v>
      </c>
      <c r="Q496" t="str">
        <f t="shared" si="15"/>
        <v>Unique</v>
      </c>
    </row>
    <row r="497" spans="1:17" x14ac:dyDescent="0.75">
      <c r="A497" s="24">
        <v>79397329</v>
      </c>
      <c r="B497" s="25" t="s">
        <v>64</v>
      </c>
      <c r="C497" s="25" t="s">
        <v>1591</v>
      </c>
      <c r="D497" s="25" t="s">
        <v>1592</v>
      </c>
      <c r="E497" s="25" t="s">
        <v>14</v>
      </c>
      <c r="F497" s="26"/>
      <c r="G497" s="26">
        <v>45938.662499999999</v>
      </c>
      <c r="H497" s="25">
        <v>775812</v>
      </c>
      <c r="I497" s="25" t="s">
        <v>163</v>
      </c>
      <c r="J497" s="25" t="s">
        <v>20</v>
      </c>
      <c r="K497" s="25">
        <v>0</v>
      </c>
      <c r="L497" s="25" t="s">
        <v>1732</v>
      </c>
      <c r="M497" s="9" t="str" cm="1">
        <f t="array" ref="M497">_xlfn.LET(
_xlpm.Major,I497,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97" t="str">
        <f>IF(COUNTIFS($A$2:A497,A497,$M$2:M497,M497)&gt;1,"Duplicate","Keep")</f>
        <v>Keep</v>
      </c>
      <c r="O497" t="str" cm="1">
        <f t="array" ref="O497">_xlfn.SWITCH(M497,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97">
        <f t="shared" si="14"/>
        <v>1</v>
      </c>
      <c r="Q497" t="str">
        <f t="shared" si="15"/>
        <v>Unique</v>
      </c>
    </row>
    <row r="498" spans="1:17" x14ac:dyDescent="0.75">
      <c r="A498" s="22">
        <v>79397337</v>
      </c>
      <c r="B498" s="18" t="s">
        <v>810</v>
      </c>
      <c r="C498" s="18" t="s">
        <v>1593</v>
      </c>
      <c r="D498" s="18" t="s">
        <v>1594</v>
      </c>
      <c r="E498" s="18" t="s">
        <v>14</v>
      </c>
      <c r="F498" s="23"/>
      <c r="G498" s="23">
        <v>45938.662499999999</v>
      </c>
      <c r="H498" s="18">
        <v>811882</v>
      </c>
      <c r="I498" s="18" t="s">
        <v>809</v>
      </c>
      <c r="J498" s="18" t="s">
        <v>126</v>
      </c>
      <c r="K498" s="18">
        <v>0</v>
      </c>
      <c r="L498" s="18" t="s">
        <v>1732</v>
      </c>
      <c r="M498" s="9" t="str" cm="1">
        <f t="array" ref="M498">_xlfn.LET(
_xlpm.Major,I498,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98" t="str">
        <f>IF(COUNTIFS($A$2:A498,A498,$M$2:M498,M498)&gt;1,"Duplicate","Keep")</f>
        <v>Keep</v>
      </c>
      <c r="O498" t="str" cm="1">
        <f t="array" ref="O498">_xlfn.SWITCH(M498,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98">
        <f t="shared" si="14"/>
        <v>1</v>
      </c>
      <c r="Q498" t="str">
        <f t="shared" si="15"/>
        <v>Unique</v>
      </c>
    </row>
    <row r="499" spans="1:17" x14ac:dyDescent="0.75">
      <c r="A499" s="24">
        <v>79397354</v>
      </c>
      <c r="B499" s="25" t="s">
        <v>1595</v>
      </c>
      <c r="C499" s="25" t="s">
        <v>1596</v>
      </c>
      <c r="D499" s="25" t="s">
        <v>1597</v>
      </c>
      <c r="E499" s="25" t="s">
        <v>14</v>
      </c>
      <c r="F499" s="26"/>
      <c r="G499" s="26">
        <v>45938.662499999999</v>
      </c>
      <c r="H499" s="25">
        <v>806072</v>
      </c>
      <c r="I499" s="25" t="s">
        <v>828</v>
      </c>
      <c r="J499" s="25" t="s">
        <v>20</v>
      </c>
      <c r="K499" s="25">
        <v>0</v>
      </c>
      <c r="L499" s="25" t="s">
        <v>1732</v>
      </c>
      <c r="M499" s="9" t="str" cm="1">
        <f t="array" ref="M499">_xlfn.LET(
_xlpm.Major,I499,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499" t="str">
        <f>IF(COUNTIFS($A$2:A499,A499,$M$2:M499,M499)&gt;1,"Duplicate","Keep")</f>
        <v>Keep</v>
      </c>
      <c r="O499" t="str" cm="1">
        <f t="array" ref="O499">_xlfn.SWITCH(M499,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499">
        <f t="shared" si="14"/>
        <v>1</v>
      </c>
      <c r="Q499" t="str">
        <f t="shared" si="15"/>
        <v>Unique</v>
      </c>
    </row>
    <row r="500" spans="1:17" x14ac:dyDescent="0.75">
      <c r="A500" s="22">
        <v>79397459</v>
      </c>
      <c r="B500" s="18" t="s">
        <v>1598</v>
      </c>
      <c r="C500" s="18" t="s">
        <v>1599</v>
      </c>
      <c r="D500" s="18" t="s">
        <v>1600</v>
      </c>
      <c r="E500" s="18" t="s">
        <v>14</v>
      </c>
      <c r="F500" s="23"/>
      <c r="G500" s="23">
        <v>45938.664583333331</v>
      </c>
      <c r="H500" s="18">
        <v>760463</v>
      </c>
      <c r="I500" s="18" t="s">
        <v>828</v>
      </c>
      <c r="J500" s="18" t="s">
        <v>32</v>
      </c>
      <c r="K500" s="18">
        <v>0</v>
      </c>
      <c r="L500" s="18" t="s">
        <v>1732</v>
      </c>
      <c r="M500" s="9" t="str" cm="1">
        <f t="array" ref="M500">_xlfn.LET(
_xlpm.Major,I500,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00" t="str">
        <f>IF(COUNTIFS($A$2:A500,A500,$M$2:M500,M500)&gt;1,"Duplicate","Keep")</f>
        <v>Keep</v>
      </c>
      <c r="O500" t="str" cm="1">
        <f t="array" ref="O500">_xlfn.SWITCH(M500,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00">
        <f t="shared" si="14"/>
        <v>1</v>
      </c>
      <c r="Q500" t="str">
        <f t="shared" si="15"/>
        <v>Unique</v>
      </c>
    </row>
    <row r="501" spans="1:17" x14ac:dyDescent="0.75">
      <c r="A501" s="24">
        <v>79397498</v>
      </c>
      <c r="B501" s="25" t="s">
        <v>1598</v>
      </c>
      <c r="C501" s="25" t="s">
        <v>1601</v>
      </c>
      <c r="D501" s="25" t="s">
        <v>1602</v>
      </c>
      <c r="E501" s="25" t="s">
        <v>14</v>
      </c>
      <c r="F501" s="26"/>
      <c r="G501" s="26">
        <v>45938.665277777778</v>
      </c>
      <c r="H501" s="25">
        <v>797487</v>
      </c>
      <c r="I501" s="25" t="s">
        <v>809</v>
      </c>
      <c r="J501" s="25" t="s">
        <v>32</v>
      </c>
      <c r="K501" s="25">
        <v>0</v>
      </c>
      <c r="L501" s="25" t="s">
        <v>1732</v>
      </c>
      <c r="M501" s="9" t="str" cm="1">
        <f t="array" ref="M501">_xlfn.LET(
_xlpm.Major,I501,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01" t="str">
        <f>IF(COUNTIFS($A$2:A501,A501,$M$2:M501,M501)&gt;1,"Duplicate","Keep")</f>
        <v>Keep</v>
      </c>
      <c r="O501" t="str" cm="1">
        <f t="array" ref="O501">_xlfn.SWITCH(M501,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01">
        <f t="shared" si="14"/>
        <v>2</v>
      </c>
      <c r="Q501" t="str">
        <f t="shared" si="15"/>
        <v>Repeat</v>
      </c>
    </row>
    <row r="502" spans="1:17" x14ac:dyDescent="0.75">
      <c r="A502" s="22">
        <v>79397534</v>
      </c>
      <c r="B502" s="18" t="s">
        <v>67</v>
      </c>
      <c r="C502" s="18" t="s">
        <v>59</v>
      </c>
      <c r="D502" s="18" t="s">
        <v>1603</v>
      </c>
      <c r="E502" s="18" t="s">
        <v>14</v>
      </c>
      <c r="F502" s="23"/>
      <c r="G502" s="23">
        <v>45938.665972222225</v>
      </c>
      <c r="H502" s="18">
        <v>794141</v>
      </c>
      <c r="I502" s="18" t="s">
        <v>206</v>
      </c>
      <c r="J502" s="18" t="s">
        <v>126</v>
      </c>
      <c r="K502" s="18">
        <v>0</v>
      </c>
      <c r="L502" s="18" t="s">
        <v>1732</v>
      </c>
      <c r="M502" s="9" t="str" cm="1">
        <f t="array" ref="M502">_xlfn.LET(
_xlpm.Major,I502,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02" t="str">
        <f>IF(COUNTIFS($A$2:A502,A502,$M$2:M502,M502)&gt;1,"Duplicate","Keep")</f>
        <v>Keep</v>
      </c>
      <c r="O502" t="str" cm="1">
        <f t="array" ref="O502">_xlfn.SWITCH(M502,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02">
        <f t="shared" si="14"/>
        <v>2</v>
      </c>
      <c r="Q502" t="str">
        <f t="shared" si="15"/>
        <v>Repeat</v>
      </c>
    </row>
    <row r="503" spans="1:17" x14ac:dyDescent="0.75">
      <c r="A503" s="24">
        <v>79397606</v>
      </c>
      <c r="B503" s="25" t="s">
        <v>1604</v>
      </c>
      <c r="C503" s="25" t="s">
        <v>1605</v>
      </c>
      <c r="D503" s="25" t="s">
        <v>1606</v>
      </c>
      <c r="E503" s="25" t="s">
        <v>14</v>
      </c>
      <c r="F503" s="26"/>
      <c r="G503" s="26">
        <v>45938.666666666664</v>
      </c>
      <c r="H503" s="25">
        <v>789165</v>
      </c>
      <c r="I503" s="25" t="s">
        <v>206</v>
      </c>
      <c r="J503" s="25" t="s">
        <v>50</v>
      </c>
      <c r="K503" s="25">
        <v>0</v>
      </c>
      <c r="L503" s="25" t="s">
        <v>1732</v>
      </c>
      <c r="M503" s="9" t="str" cm="1">
        <f t="array" ref="M503">_xlfn.LET(
_xlpm.Major,I503,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03" t="str">
        <f>IF(COUNTIFS($A$2:A503,A503,$M$2:M503,M503)&gt;1,"Duplicate","Keep")</f>
        <v>Keep</v>
      </c>
      <c r="O503" t="str" cm="1">
        <f t="array" ref="O503">_xlfn.SWITCH(M503,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03">
        <f t="shared" si="14"/>
        <v>1</v>
      </c>
      <c r="Q503" t="str">
        <f t="shared" si="15"/>
        <v>Unique</v>
      </c>
    </row>
    <row r="504" spans="1:17" x14ac:dyDescent="0.75">
      <c r="A504" s="22">
        <v>79397651</v>
      </c>
      <c r="B504" s="18" t="s">
        <v>392</v>
      </c>
      <c r="C504" s="18" t="s">
        <v>1607</v>
      </c>
      <c r="D504" s="18" t="s">
        <v>1608</v>
      </c>
      <c r="E504" s="18" t="s">
        <v>14</v>
      </c>
      <c r="F504" s="23"/>
      <c r="G504" s="23">
        <v>45938.667361111111</v>
      </c>
      <c r="H504" s="18">
        <v>802068</v>
      </c>
      <c r="I504" s="18" t="s">
        <v>774</v>
      </c>
      <c r="J504" s="18" t="s">
        <v>32</v>
      </c>
      <c r="K504" s="18">
        <v>0</v>
      </c>
      <c r="L504" s="18" t="s">
        <v>1732</v>
      </c>
      <c r="M504" s="9" t="str" cm="1">
        <f t="array" ref="M504">_xlfn.LET(
_xlpm.Major,I504,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04" t="str">
        <f>IF(COUNTIFS($A$2:A504,A504,$M$2:M504,M504)&gt;1,"Duplicate","Keep")</f>
        <v>Keep</v>
      </c>
      <c r="O504" t="str" cm="1">
        <f t="array" ref="O504">_xlfn.SWITCH(M504,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04">
        <f t="shared" si="14"/>
        <v>1</v>
      </c>
      <c r="Q504" t="str">
        <f t="shared" si="15"/>
        <v>Unique</v>
      </c>
    </row>
    <row r="505" spans="1:17" x14ac:dyDescent="0.75">
      <c r="A505" s="24">
        <v>79397698</v>
      </c>
      <c r="B505" s="25" t="s">
        <v>229</v>
      </c>
      <c r="C505" s="25" t="s">
        <v>1609</v>
      </c>
      <c r="D505" s="25" t="s">
        <v>1610</v>
      </c>
      <c r="E505" s="25" t="s">
        <v>14</v>
      </c>
      <c r="F505" s="26"/>
      <c r="G505" s="26">
        <v>45938.667361111111</v>
      </c>
      <c r="H505" s="25">
        <v>785521</v>
      </c>
      <c r="I505" s="25" t="s">
        <v>206</v>
      </c>
      <c r="J505" s="25" t="s">
        <v>126</v>
      </c>
      <c r="K505" s="25">
        <v>0</v>
      </c>
      <c r="L505" s="25" t="s">
        <v>1732</v>
      </c>
      <c r="M505" s="9" t="str" cm="1">
        <f t="array" ref="M505">_xlfn.LET(
_xlpm.Major,I505,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05" t="str">
        <f>IF(COUNTIFS($A$2:A505,A505,$M$2:M505,M505)&gt;1,"Duplicate","Keep")</f>
        <v>Keep</v>
      </c>
      <c r="O505" t="str" cm="1">
        <f t="array" ref="O505">_xlfn.SWITCH(M505,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05">
        <f t="shared" si="14"/>
        <v>1</v>
      </c>
      <c r="Q505" t="str">
        <f t="shared" si="15"/>
        <v>Unique</v>
      </c>
    </row>
    <row r="506" spans="1:17" x14ac:dyDescent="0.75">
      <c r="A506" s="22">
        <v>79397722</v>
      </c>
      <c r="B506" s="18" t="s">
        <v>1611</v>
      </c>
      <c r="C506" s="18" t="s">
        <v>1612</v>
      </c>
      <c r="D506" s="18" t="s">
        <v>1613</v>
      </c>
      <c r="E506" s="18" t="s">
        <v>14</v>
      </c>
      <c r="F506" s="23"/>
      <c r="G506" s="23">
        <v>45938.668055555558</v>
      </c>
      <c r="H506" s="18">
        <v>809240</v>
      </c>
      <c r="I506" s="18" t="s">
        <v>774</v>
      </c>
      <c r="J506" s="18" t="s">
        <v>32</v>
      </c>
      <c r="K506" s="18">
        <v>0</v>
      </c>
      <c r="L506" s="18" t="s">
        <v>1732</v>
      </c>
      <c r="M506" s="9" t="str" cm="1">
        <f t="array" ref="M506">_xlfn.LET(
_xlpm.Major,I506,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06" t="str">
        <f>IF(COUNTIFS($A$2:A506,A506,$M$2:M506,M506)&gt;1,"Duplicate","Keep")</f>
        <v>Keep</v>
      </c>
      <c r="O506" t="str" cm="1">
        <f t="array" ref="O506">_xlfn.SWITCH(M506,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06">
        <f t="shared" si="14"/>
        <v>1</v>
      </c>
      <c r="Q506" t="str">
        <f t="shared" si="15"/>
        <v>Unique</v>
      </c>
    </row>
    <row r="507" spans="1:17" x14ac:dyDescent="0.75">
      <c r="A507" s="24">
        <v>79397738</v>
      </c>
      <c r="B507" s="25" t="s">
        <v>1614</v>
      </c>
      <c r="C507" s="25" t="s">
        <v>1615</v>
      </c>
      <c r="D507" s="25" t="s">
        <v>1616</v>
      </c>
      <c r="E507" s="25" t="s">
        <v>14</v>
      </c>
      <c r="F507" s="26"/>
      <c r="G507" s="26">
        <v>45938.668055555558</v>
      </c>
      <c r="H507" s="25">
        <v>787341</v>
      </c>
      <c r="I507" s="25" t="s">
        <v>809</v>
      </c>
      <c r="J507" s="25" t="s">
        <v>50</v>
      </c>
      <c r="K507" s="25">
        <v>0</v>
      </c>
      <c r="L507" s="25" t="s">
        <v>1732</v>
      </c>
      <c r="M507" s="9" t="str" cm="1">
        <f t="array" ref="M507">_xlfn.LET(
_xlpm.Major,I507,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07" t="str">
        <f>IF(COUNTIFS($A$2:A507,A507,$M$2:M507,M507)&gt;1,"Duplicate","Keep")</f>
        <v>Keep</v>
      </c>
      <c r="O507" t="str" cm="1">
        <f t="array" ref="O507">_xlfn.SWITCH(M507,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07">
        <f t="shared" si="14"/>
        <v>2</v>
      </c>
      <c r="Q507" t="str">
        <f t="shared" si="15"/>
        <v>Repeat</v>
      </c>
    </row>
    <row r="508" spans="1:17" x14ac:dyDescent="0.75">
      <c r="A508" s="22">
        <v>79397749</v>
      </c>
      <c r="B508" s="18" t="s">
        <v>810</v>
      </c>
      <c r="C508" s="18" t="s">
        <v>1617</v>
      </c>
      <c r="D508" s="18" t="s">
        <v>1618</v>
      </c>
      <c r="E508" s="18" t="s">
        <v>14</v>
      </c>
      <c r="F508" s="23"/>
      <c r="G508" s="23">
        <v>45938.668055555558</v>
      </c>
      <c r="H508" s="18">
        <v>793800</v>
      </c>
      <c r="I508" s="18" t="s">
        <v>206</v>
      </c>
      <c r="J508" s="18" t="s">
        <v>20</v>
      </c>
      <c r="K508" s="18">
        <v>0</v>
      </c>
      <c r="L508" s="18" t="s">
        <v>1732</v>
      </c>
      <c r="M508" s="9" t="str" cm="1">
        <f t="array" ref="M508">_xlfn.LET(
_xlpm.Major,I508,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08" t="str">
        <f>IF(COUNTIFS($A$2:A508,A508,$M$2:M508,M508)&gt;1,"Duplicate","Keep")</f>
        <v>Keep</v>
      </c>
      <c r="O508" t="str" cm="1">
        <f t="array" ref="O508">_xlfn.SWITCH(M508,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08">
        <f t="shared" si="14"/>
        <v>2</v>
      </c>
      <c r="Q508" t="str">
        <f t="shared" si="15"/>
        <v>Repeat</v>
      </c>
    </row>
    <row r="509" spans="1:17" x14ac:dyDescent="0.75">
      <c r="A509" s="24">
        <v>79397789</v>
      </c>
      <c r="B509" s="25" t="s">
        <v>1619</v>
      </c>
      <c r="C509" s="25" t="s">
        <v>1620</v>
      </c>
      <c r="D509" s="25" t="s">
        <v>1621</v>
      </c>
      <c r="E509" s="25" t="s">
        <v>14</v>
      </c>
      <c r="F509" s="26"/>
      <c r="G509" s="26">
        <v>45938.668749999997</v>
      </c>
      <c r="H509" s="25">
        <v>672662</v>
      </c>
      <c r="I509" s="25" t="s">
        <v>15</v>
      </c>
      <c r="J509" s="25" t="s">
        <v>16</v>
      </c>
      <c r="K509" s="25">
        <v>0</v>
      </c>
      <c r="L509" s="25" t="s">
        <v>1732</v>
      </c>
      <c r="M509" s="9" t="str" cm="1">
        <f t="array" ref="M509">_xlfn.LET(
_xlpm.Major,I509,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509" t="str">
        <f>IF(COUNTIFS($A$2:A509,A509,$M$2:M509,M509)&gt;1,"Duplicate","Keep")</f>
        <v>Keep</v>
      </c>
      <c r="O509" t="str" cm="1">
        <f t="array" ref="O509">_xlfn.SWITCH(M509,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509">
        <f t="shared" si="14"/>
        <v>1</v>
      </c>
      <c r="Q509" t="str">
        <f t="shared" si="15"/>
        <v>Unique</v>
      </c>
    </row>
    <row r="510" spans="1:17" x14ac:dyDescent="0.75">
      <c r="A510" s="22">
        <v>79397805</v>
      </c>
      <c r="B510" s="18" t="s">
        <v>234</v>
      </c>
      <c r="C510" s="18" t="s">
        <v>194</v>
      </c>
      <c r="D510" s="18" t="s">
        <v>1622</v>
      </c>
      <c r="E510" s="18" t="s">
        <v>14</v>
      </c>
      <c r="F510" s="23"/>
      <c r="G510" s="23">
        <v>45938.669444444444</v>
      </c>
      <c r="H510" s="18">
        <v>787607</v>
      </c>
      <c r="I510" s="18" t="s">
        <v>15</v>
      </c>
      <c r="J510" s="18" t="s">
        <v>50</v>
      </c>
      <c r="K510" s="18">
        <v>0</v>
      </c>
      <c r="L510" s="18" t="s">
        <v>1732</v>
      </c>
      <c r="M510" s="9" t="str" cm="1">
        <f t="array" ref="M510">_xlfn.LET(
_xlpm.Major,I510,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510" t="str">
        <f>IF(COUNTIFS($A$2:A510,A510,$M$2:M510,M510)&gt;1,"Duplicate","Keep")</f>
        <v>Keep</v>
      </c>
      <c r="O510" t="str" cm="1">
        <f t="array" ref="O510">_xlfn.SWITCH(M510,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510">
        <f t="shared" si="14"/>
        <v>1</v>
      </c>
      <c r="Q510" t="str">
        <f t="shared" si="15"/>
        <v>Unique</v>
      </c>
    </row>
    <row r="511" spans="1:17" x14ac:dyDescent="0.75">
      <c r="A511" s="24">
        <v>79397861</v>
      </c>
      <c r="B511" s="25" t="s">
        <v>265</v>
      </c>
      <c r="C511" s="25" t="s">
        <v>1623</v>
      </c>
      <c r="D511" s="25" t="s">
        <v>1624</v>
      </c>
      <c r="E511" s="25" t="s">
        <v>14</v>
      </c>
      <c r="F511" s="26"/>
      <c r="G511" s="26">
        <v>45938.670138888891</v>
      </c>
      <c r="H511" s="25">
        <v>809760</v>
      </c>
      <c r="I511" s="25" t="s">
        <v>566</v>
      </c>
      <c r="J511" s="25" t="s">
        <v>32</v>
      </c>
      <c r="K511" s="25">
        <v>0</v>
      </c>
      <c r="L511" s="25" t="s">
        <v>1732</v>
      </c>
      <c r="M511" s="9" t="str" cm="1">
        <f t="array" ref="M511">_xlfn.LET(
_xlpm.Major,I511,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11" t="str">
        <f>IF(COUNTIFS($A$2:A511,A511,$M$2:M511,M511)&gt;1,"Duplicate","Keep")</f>
        <v>Keep</v>
      </c>
      <c r="O511" t="str" cm="1">
        <f t="array" ref="O511">_xlfn.SWITCH(M511,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11">
        <f t="shared" si="14"/>
        <v>1</v>
      </c>
      <c r="Q511" t="str">
        <f t="shared" si="15"/>
        <v>Unique</v>
      </c>
    </row>
    <row r="512" spans="1:17" x14ac:dyDescent="0.75">
      <c r="A512" s="22">
        <v>79397873</v>
      </c>
      <c r="B512" s="18" t="s">
        <v>1625</v>
      </c>
      <c r="C512" s="18" t="s">
        <v>1626</v>
      </c>
      <c r="D512" s="18" t="s">
        <v>1627</v>
      </c>
      <c r="E512" s="18" t="s">
        <v>14</v>
      </c>
      <c r="F512" s="23"/>
      <c r="G512" s="23">
        <v>45938.670138888891</v>
      </c>
      <c r="H512" s="18">
        <v>795407</v>
      </c>
      <c r="I512" s="18" t="s">
        <v>763</v>
      </c>
      <c r="J512" s="18" t="s">
        <v>32</v>
      </c>
      <c r="K512" s="18">
        <v>0</v>
      </c>
      <c r="L512" s="18" t="s">
        <v>1732</v>
      </c>
      <c r="M512" s="9" t="str" cm="1">
        <f t="array" ref="M512">_xlfn.LET(
_xlpm.Major,I512,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12" t="str">
        <f>IF(COUNTIFS($A$2:A512,A512,$M$2:M512,M512)&gt;1,"Duplicate","Keep")</f>
        <v>Keep</v>
      </c>
      <c r="O512" t="str" cm="1">
        <f t="array" ref="O512">_xlfn.SWITCH(M512,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12">
        <f t="shared" si="14"/>
        <v>1</v>
      </c>
      <c r="Q512" t="str">
        <f t="shared" si="15"/>
        <v>Unique</v>
      </c>
    </row>
    <row r="513" spans="1:17" x14ac:dyDescent="0.75">
      <c r="A513" s="24">
        <v>79397889</v>
      </c>
      <c r="B513" s="25" t="s">
        <v>1112</v>
      </c>
      <c r="C513" s="25" t="s">
        <v>1628</v>
      </c>
      <c r="D513" s="25" t="s">
        <v>1629</v>
      </c>
      <c r="E513" s="25" t="s">
        <v>14</v>
      </c>
      <c r="F513" s="26"/>
      <c r="G513" s="26">
        <v>45938.67083333333</v>
      </c>
      <c r="H513" s="25">
        <v>789010</v>
      </c>
      <c r="I513" s="25" t="s">
        <v>206</v>
      </c>
      <c r="J513" s="25" t="s">
        <v>50</v>
      </c>
      <c r="K513" s="25">
        <v>0</v>
      </c>
      <c r="L513" s="25" t="s">
        <v>1732</v>
      </c>
      <c r="M513" s="9" t="str" cm="1">
        <f t="array" ref="M513">_xlfn.LET(
_xlpm.Major,I513,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13" t="str">
        <f>IF(COUNTIFS($A$2:A513,A513,$M$2:M513,M513)&gt;1,"Duplicate","Keep")</f>
        <v>Keep</v>
      </c>
      <c r="O513" t="str" cm="1">
        <f t="array" ref="O513">_xlfn.SWITCH(M513,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13">
        <f t="shared" si="14"/>
        <v>1</v>
      </c>
      <c r="Q513" t="str">
        <f t="shared" si="15"/>
        <v>Unique</v>
      </c>
    </row>
    <row r="514" spans="1:17" x14ac:dyDescent="0.75">
      <c r="A514" s="22">
        <v>79398017</v>
      </c>
      <c r="B514" s="18" t="s">
        <v>810</v>
      </c>
      <c r="C514" s="18" t="s">
        <v>1630</v>
      </c>
      <c r="D514" s="18" t="s">
        <v>1631</v>
      </c>
      <c r="E514" s="18" t="s">
        <v>14</v>
      </c>
      <c r="F514" s="23"/>
      <c r="G514" s="23">
        <v>45938.671527777777</v>
      </c>
      <c r="H514" s="18">
        <v>765436</v>
      </c>
      <c r="I514" s="18" t="s">
        <v>206</v>
      </c>
      <c r="J514" s="18" t="s">
        <v>32</v>
      </c>
      <c r="K514" s="18">
        <v>0</v>
      </c>
      <c r="L514" s="18" t="s">
        <v>1732</v>
      </c>
      <c r="M514" s="9" t="str" cm="1">
        <f t="array" ref="M514">_xlfn.LET(
_xlpm.Major,I514,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14" t="str">
        <f>IF(COUNTIFS($A$2:A514,A514,$M$2:M514,M514)&gt;1,"Duplicate","Keep")</f>
        <v>Keep</v>
      </c>
      <c r="O514" t="str" cm="1">
        <f t="array" ref="O514">_xlfn.SWITCH(M514,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14">
        <f t="shared" si="14"/>
        <v>1</v>
      </c>
      <c r="Q514" t="str">
        <f t="shared" si="15"/>
        <v>Unique</v>
      </c>
    </row>
    <row r="515" spans="1:17" x14ac:dyDescent="0.75">
      <c r="A515" s="24">
        <v>79398051</v>
      </c>
      <c r="B515" s="25" t="s">
        <v>484</v>
      </c>
      <c r="C515" s="25" t="s">
        <v>1632</v>
      </c>
      <c r="D515" s="25" t="s">
        <v>1633</v>
      </c>
      <c r="E515" s="25" t="s">
        <v>14</v>
      </c>
      <c r="F515" s="26"/>
      <c r="G515" s="26">
        <v>45938.672222222223</v>
      </c>
      <c r="H515" s="25">
        <v>777303</v>
      </c>
      <c r="I515" s="25" t="s">
        <v>828</v>
      </c>
      <c r="J515" s="25" t="s">
        <v>50</v>
      </c>
      <c r="K515" s="25">
        <v>0</v>
      </c>
      <c r="L515" s="25" t="s">
        <v>1732</v>
      </c>
      <c r="M515" s="9" t="str" cm="1">
        <f t="array" ref="M515">_xlfn.LET(
_xlpm.Major,I515,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15" t="str">
        <f>IF(COUNTIFS($A$2:A515,A515,$M$2:M515,M515)&gt;1,"Duplicate","Keep")</f>
        <v>Keep</v>
      </c>
      <c r="O515" t="str" cm="1">
        <f t="array" ref="O515">_xlfn.SWITCH(M515,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15">
        <f t="shared" ref="P515:P578" si="16">COUNTIF(H:H,H515)</f>
        <v>2</v>
      </c>
      <c r="Q515" t="str">
        <f t="shared" ref="Q515:Q578" si="17">IF(COUNTIF(H:H,H515)=1,"Unique","Repeat")</f>
        <v>Repeat</v>
      </c>
    </row>
    <row r="516" spans="1:17" x14ac:dyDescent="0.75">
      <c r="A516" s="22">
        <v>79398093</v>
      </c>
      <c r="B516" s="18" t="s">
        <v>642</v>
      </c>
      <c r="C516" s="18" t="s">
        <v>1634</v>
      </c>
      <c r="D516" s="18" t="s">
        <v>1635</v>
      </c>
      <c r="E516" s="18" t="s">
        <v>14</v>
      </c>
      <c r="F516" s="23"/>
      <c r="G516" s="23">
        <v>45938.67291666667</v>
      </c>
      <c r="H516" s="18">
        <v>776675</v>
      </c>
      <c r="I516" s="18" t="s">
        <v>206</v>
      </c>
      <c r="J516" s="18" t="s">
        <v>32</v>
      </c>
      <c r="K516" s="18">
        <v>0</v>
      </c>
      <c r="L516" s="18" t="s">
        <v>1732</v>
      </c>
      <c r="M516" s="9" t="str" cm="1">
        <f t="array" ref="M516">_xlfn.LET(
_xlpm.Major,I516,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16" t="str">
        <f>IF(COUNTIFS($A$2:A516,A516,$M$2:M516,M516)&gt;1,"Duplicate","Keep")</f>
        <v>Keep</v>
      </c>
      <c r="O516" t="str" cm="1">
        <f t="array" ref="O516">_xlfn.SWITCH(M516,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16">
        <f t="shared" si="16"/>
        <v>1</v>
      </c>
      <c r="Q516" t="str">
        <f t="shared" si="17"/>
        <v>Unique</v>
      </c>
    </row>
    <row r="517" spans="1:17" x14ac:dyDescent="0.75">
      <c r="A517" s="24">
        <v>79398095</v>
      </c>
      <c r="B517" s="25" t="s">
        <v>713</v>
      </c>
      <c r="C517" s="25" t="s">
        <v>1636</v>
      </c>
      <c r="D517" s="25" t="s">
        <v>1637</v>
      </c>
      <c r="E517" s="25" t="s">
        <v>14</v>
      </c>
      <c r="F517" s="26"/>
      <c r="G517" s="26">
        <v>45938.67291666667</v>
      </c>
      <c r="H517" s="25">
        <v>796822</v>
      </c>
      <c r="I517" s="25" t="s">
        <v>163</v>
      </c>
      <c r="J517" s="25" t="s">
        <v>32</v>
      </c>
      <c r="K517" s="25">
        <v>0</v>
      </c>
      <c r="L517" s="25" t="s">
        <v>1732</v>
      </c>
      <c r="M517" s="9" t="str" cm="1">
        <f t="array" ref="M517">_xlfn.LET(
_xlpm.Major,I517,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17" t="str">
        <f>IF(COUNTIFS($A$2:A517,A517,$M$2:M517,M517)&gt;1,"Duplicate","Keep")</f>
        <v>Keep</v>
      </c>
      <c r="O517" t="str" cm="1">
        <f t="array" ref="O517">_xlfn.SWITCH(M517,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17">
        <f t="shared" si="16"/>
        <v>1</v>
      </c>
      <c r="Q517" t="str">
        <f t="shared" si="17"/>
        <v>Unique</v>
      </c>
    </row>
    <row r="518" spans="1:17" x14ac:dyDescent="0.75">
      <c r="A518" s="22">
        <v>79398112</v>
      </c>
      <c r="B518" s="18" t="s">
        <v>822</v>
      </c>
      <c r="C518" s="18" t="s">
        <v>1638</v>
      </c>
      <c r="D518" s="18" t="s">
        <v>1639</v>
      </c>
      <c r="E518" s="18" t="s">
        <v>14</v>
      </c>
      <c r="F518" s="23"/>
      <c r="G518" s="23">
        <v>45938.67291666667</v>
      </c>
      <c r="H518" s="18">
        <v>785270</v>
      </c>
      <c r="I518" s="18" t="s">
        <v>206</v>
      </c>
      <c r="J518" s="18" t="s">
        <v>20</v>
      </c>
      <c r="K518" s="18">
        <v>0</v>
      </c>
      <c r="L518" s="18" t="s">
        <v>1732</v>
      </c>
      <c r="M518" s="9" t="str" cm="1">
        <f t="array" ref="M518">_xlfn.LET(
_xlpm.Major,I518,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18" t="str">
        <f>IF(COUNTIFS($A$2:A518,A518,$M$2:M518,M518)&gt;1,"Duplicate","Keep")</f>
        <v>Keep</v>
      </c>
      <c r="O518" t="str" cm="1">
        <f t="array" ref="O518">_xlfn.SWITCH(M518,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18">
        <f t="shared" si="16"/>
        <v>2</v>
      </c>
      <c r="Q518" t="str">
        <f t="shared" si="17"/>
        <v>Repeat</v>
      </c>
    </row>
    <row r="519" spans="1:17" x14ac:dyDescent="0.75">
      <c r="A519" s="24">
        <v>79398142</v>
      </c>
      <c r="B519" s="25" t="s">
        <v>1640</v>
      </c>
      <c r="C519" s="25" t="s">
        <v>1113</v>
      </c>
      <c r="D519" s="25" t="s">
        <v>1641</v>
      </c>
      <c r="E519" s="25" t="s">
        <v>14</v>
      </c>
      <c r="F519" s="26"/>
      <c r="G519" s="26">
        <v>45938.673611111109</v>
      </c>
      <c r="H519" s="25">
        <v>731865</v>
      </c>
      <c r="I519" s="25" t="s">
        <v>809</v>
      </c>
      <c r="J519" s="25" t="s">
        <v>32</v>
      </c>
      <c r="K519" s="25">
        <v>0</v>
      </c>
      <c r="L519" s="25" t="s">
        <v>1732</v>
      </c>
      <c r="M519" s="9" t="str" cm="1">
        <f t="array" ref="M519">_xlfn.LET(
_xlpm.Major,I519,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19" t="str">
        <f>IF(COUNTIFS($A$2:A519,A519,$M$2:M519,M519)&gt;1,"Duplicate","Keep")</f>
        <v>Keep</v>
      </c>
      <c r="O519" t="str" cm="1">
        <f t="array" ref="O519">_xlfn.SWITCH(M519,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19">
        <f t="shared" si="16"/>
        <v>1</v>
      </c>
      <c r="Q519" t="str">
        <f t="shared" si="17"/>
        <v>Unique</v>
      </c>
    </row>
    <row r="520" spans="1:17" x14ac:dyDescent="0.75">
      <c r="A520" s="22">
        <v>79398192</v>
      </c>
      <c r="B520" s="18" t="s">
        <v>554</v>
      </c>
      <c r="C520" s="18" t="s">
        <v>1642</v>
      </c>
      <c r="D520" s="18" t="s">
        <v>1643</v>
      </c>
      <c r="E520" s="18" t="s">
        <v>14</v>
      </c>
      <c r="F520" s="23"/>
      <c r="G520" s="23">
        <v>45938.673611111109</v>
      </c>
      <c r="H520" s="18">
        <v>799552</v>
      </c>
      <c r="I520" s="18" t="s">
        <v>206</v>
      </c>
      <c r="J520" s="18" t="s">
        <v>126</v>
      </c>
      <c r="K520" s="18">
        <v>0</v>
      </c>
      <c r="L520" s="18" t="s">
        <v>1732</v>
      </c>
      <c r="M520" s="9" t="str" cm="1">
        <f t="array" ref="M520">_xlfn.LET(
_xlpm.Major,I520,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20" t="str">
        <f>IF(COUNTIFS($A$2:A520,A520,$M$2:M520,M520)&gt;1,"Duplicate","Keep")</f>
        <v>Keep</v>
      </c>
      <c r="O520" t="str" cm="1">
        <f t="array" ref="O520">_xlfn.SWITCH(M520,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20">
        <f t="shared" si="16"/>
        <v>1</v>
      </c>
      <c r="Q520" t="str">
        <f t="shared" si="17"/>
        <v>Unique</v>
      </c>
    </row>
    <row r="521" spans="1:17" x14ac:dyDescent="0.75">
      <c r="A521" s="24">
        <v>79398247</v>
      </c>
      <c r="B521" s="25" t="s">
        <v>1644</v>
      </c>
      <c r="C521" s="25" t="s">
        <v>1645</v>
      </c>
      <c r="D521" s="25" t="s">
        <v>1646</v>
      </c>
      <c r="E521" s="25" t="s">
        <v>14</v>
      </c>
      <c r="F521" s="26"/>
      <c r="G521" s="26">
        <v>45938.675000000003</v>
      </c>
      <c r="H521" s="25">
        <v>789885</v>
      </c>
      <c r="I521" s="25" t="s">
        <v>534</v>
      </c>
      <c r="J521" s="25" t="s">
        <v>50</v>
      </c>
      <c r="K521" s="25">
        <v>0</v>
      </c>
      <c r="L521" s="25" t="s">
        <v>1732</v>
      </c>
      <c r="M521" s="9" t="str" cm="1">
        <f t="array" ref="M521">_xlfn.LET(
_xlpm.Major,I521,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521" t="str">
        <f>IF(COUNTIFS($A$2:A521,A521,$M$2:M521,M521)&gt;1,"Duplicate","Keep")</f>
        <v>Keep</v>
      </c>
      <c r="O521" t="str" cm="1">
        <f t="array" ref="O521">_xlfn.SWITCH(M521,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521">
        <f t="shared" si="16"/>
        <v>3</v>
      </c>
      <c r="Q521" t="str">
        <f t="shared" si="17"/>
        <v>Repeat</v>
      </c>
    </row>
    <row r="522" spans="1:17" x14ac:dyDescent="0.75">
      <c r="A522" s="22">
        <v>79398315</v>
      </c>
      <c r="B522" s="18" t="s">
        <v>962</v>
      </c>
      <c r="C522" s="18" t="s">
        <v>1647</v>
      </c>
      <c r="D522" s="18" t="s">
        <v>1648</v>
      </c>
      <c r="E522" s="18" t="s">
        <v>14</v>
      </c>
      <c r="F522" s="23"/>
      <c r="G522" s="23">
        <v>45938.676388888889</v>
      </c>
      <c r="H522" s="18">
        <v>803846</v>
      </c>
      <c r="I522" s="18" t="s">
        <v>774</v>
      </c>
      <c r="J522" s="18" t="s">
        <v>126</v>
      </c>
      <c r="K522" s="18">
        <v>0</v>
      </c>
      <c r="L522" s="18" t="s">
        <v>1732</v>
      </c>
      <c r="M522" s="9" t="str" cm="1">
        <f t="array" ref="M522">_xlfn.LET(
_xlpm.Major,I522,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22" t="str">
        <f>IF(COUNTIFS($A$2:A522,A522,$M$2:M522,M522)&gt;1,"Duplicate","Keep")</f>
        <v>Keep</v>
      </c>
      <c r="O522" t="str" cm="1">
        <f t="array" ref="O522">_xlfn.SWITCH(M522,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22">
        <f t="shared" si="16"/>
        <v>1</v>
      </c>
      <c r="Q522" t="str">
        <f t="shared" si="17"/>
        <v>Unique</v>
      </c>
    </row>
    <row r="523" spans="1:17" x14ac:dyDescent="0.75">
      <c r="A523" s="24">
        <v>79398318</v>
      </c>
      <c r="B523" s="25" t="s">
        <v>452</v>
      </c>
      <c r="C523" s="25" t="s">
        <v>1649</v>
      </c>
      <c r="D523" s="25" t="s">
        <v>1650</v>
      </c>
      <c r="E523" s="25" t="s">
        <v>14</v>
      </c>
      <c r="F523" s="26"/>
      <c r="G523" s="26">
        <v>45938.676388888889</v>
      </c>
      <c r="H523" s="25">
        <v>802519</v>
      </c>
      <c r="I523" s="25" t="s">
        <v>763</v>
      </c>
      <c r="J523" s="25" t="s">
        <v>126</v>
      </c>
      <c r="K523" s="25">
        <v>0</v>
      </c>
      <c r="L523" s="25" t="s">
        <v>1732</v>
      </c>
      <c r="M523" s="9" t="str" cm="1">
        <f t="array" ref="M523">_xlfn.LET(
_xlpm.Major,I523,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23" t="str">
        <f>IF(COUNTIFS($A$2:A523,A523,$M$2:M523,M523)&gt;1,"Duplicate","Keep")</f>
        <v>Keep</v>
      </c>
      <c r="O523" t="str" cm="1">
        <f t="array" ref="O523">_xlfn.SWITCH(M523,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23">
        <f t="shared" si="16"/>
        <v>1</v>
      </c>
      <c r="Q523" t="str">
        <f t="shared" si="17"/>
        <v>Unique</v>
      </c>
    </row>
    <row r="524" spans="1:17" x14ac:dyDescent="0.75">
      <c r="A524" s="22">
        <v>79398331</v>
      </c>
      <c r="B524" s="18" t="s">
        <v>554</v>
      </c>
      <c r="C524" s="18" t="s">
        <v>1651</v>
      </c>
      <c r="D524" s="18" t="s">
        <v>1652</v>
      </c>
      <c r="E524" s="18" t="s">
        <v>14</v>
      </c>
      <c r="F524" s="23"/>
      <c r="G524" s="23">
        <v>45938.676388888889</v>
      </c>
      <c r="H524" s="18">
        <v>802598</v>
      </c>
      <c r="I524" s="18" t="s">
        <v>206</v>
      </c>
      <c r="J524" s="18" t="s">
        <v>126</v>
      </c>
      <c r="K524" s="18">
        <v>0</v>
      </c>
      <c r="L524" s="18" t="s">
        <v>1732</v>
      </c>
      <c r="M524" s="9" t="str" cm="1">
        <f t="array" ref="M524">_xlfn.LET(
_xlpm.Major,I524,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24" t="str">
        <f>IF(COUNTIFS($A$2:A524,A524,$M$2:M524,M524)&gt;1,"Duplicate","Keep")</f>
        <v>Keep</v>
      </c>
      <c r="O524" t="str" cm="1">
        <f t="array" ref="O524">_xlfn.SWITCH(M524,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24">
        <f t="shared" si="16"/>
        <v>1</v>
      </c>
      <c r="Q524" t="str">
        <f t="shared" si="17"/>
        <v>Unique</v>
      </c>
    </row>
    <row r="525" spans="1:17" x14ac:dyDescent="0.75">
      <c r="A525" s="24">
        <v>79398337</v>
      </c>
      <c r="B525" s="25" t="s">
        <v>167</v>
      </c>
      <c r="C525" s="25" t="s">
        <v>1653</v>
      </c>
      <c r="D525" s="25" t="s">
        <v>1654</v>
      </c>
      <c r="E525" s="25" t="s">
        <v>14</v>
      </c>
      <c r="F525" s="26"/>
      <c r="G525" s="26">
        <v>45938.676388888889</v>
      </c>
      <c r="H525" s="25">
        <v>802485</v>
      </c>
      <c r="I525" s="25" t="s">
        <v>774</v>
      </c>
      <c r="J525" s="25" t="s">
        <v>126</v>
      </c>
      <c r="K525" s="25">
        <v>0</v>
      </c>
      <c r="L525" s="25" t="s">
        <v>1732</v>
      </c>
      <c r="M525" s="9" t="str" cm="1">
        <f t="array" ref="M525">_xlfn.LET(
_xlpm.Major,I525,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25" t="str">
        <f>IF(COUNTIFS($A$2:A525,A525,$M$2:M525,M525)&gt;1,"Duplicate","Keep")</f>
        <v>Keep</v>
      </c>
      <c r="O525" t="str" cm="1">
        <f t="array" ref="O525">_xlfn.SWITCH(M525,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25">
        <f t="shared" si="16"/>
        <v>1</v>
      </c>
      <c r="Q525" t="str">
        <f t="shared" si="17"/>
        <v>Unique</v>
      </c>
    </row>
    <row r="526" spans="1:17" x14ac:dyDescent="0.75">
      <c r="A526" s="22">
        <v>79398338</v>
      </c>
      <c r="B526" s="18" t="s">
        <v>392</v>
      </c>
      <c r="C526" s="18" t="s">
        <v>1655</v>
      </c>
      <c r="D526" s="18" t="s">
        <v>1656</v>
      </c>
      <c r="E526" s="18" t="s">
        <v>14</v>
      </c>
      <c r="F526" s="23"/>
      <c r="G526" s="23">
        <v>45938.676388888889</v>
      </c>
      <c r="H526" s="18">
        <v>804940</v>
      </c>
      <c r="I526" s="18" t="s">
        <v>774</v>
      </c>
      <c r="J526" s="18" t="s">
        <v>126</v>
      </c>
      <c r="K526" s="18">
        <v>0</v>
      </c>
      <c r="L526" s="18" t="s">
        <v>1732</v>
      </c>
      <c r="M526" s="9" t="str" cm="1">
        <f t="array" ref="M526">_xlfn.LET(
_xlpm.Major,I526,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26" t="str">
        <f>IF(COUNTIFS($A$2:A526,A526,$M$2:M526,M526)&gt;1,"Duplicate","Keep")</f>
        <v>Keep</v>
      </c>
      <c r="O526" t="str" cm="1">
        <f t="array" ref="O526">_xlfn.SWITCH(M526,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26">
        <f t="shared" si="16"/>
        <v>1</v>
      </c>
      <c r="Q526" t="str">
        <f t="shared" si="17"/>
        <v>Unique</v>
      </c>
    </row>
    <row r="527" spans="1:17" x14ac:dyDescent="0.75">
      <c r="A527" s="24">
        <v>79398394</v>
      </c>
      <c r="B527" s="25" t="s">
        <v>1657</v>
      </c>
      <c r="C527" s="25" t="s">
        <v>1658</v>
      </c>
      <c r="D527" s="25" t="s">
        <v>1659</v>
      </c>
      <c r="E527" s="25" t="s">
        <v>14</v>
      </c>
      <c r="F527" s="26"/>
      <c r="G527" s="26">
        <v>45938.677777777775</v>
      </c>
      <c r="H527" s="25">
        <v>803232</v>
      </c>
      <c r="I527" s="25" t="s">
        <v>206</v>
      </c>
      <c r="J527" s="25" t="s">
        <v>50</v>
      </c>
      <c r="K527" s="25">
        <v>0</v>
      </c>
      <c r="L527" s="25" t="s">
        <v>1732</v>
      </c>
      <c r="M527" s="9" t="str" cm="1">
        <f t="array" ref="M527">_xlfn.LET(
_xlpm.Major,I527,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27" t="str">
        <f>IF(COUNTIFS($A$2:A527,A527,$M$2:M527,M527)&gt;1,"Duplicate","Keep")</f>
        <v>Keep</v>
      </c>
      <c r="O527" t="str" cm="1">
        <f t="array" ref="O527">_xlfn.SWITCH(M527,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27">
        <f t="shared" si="16"/>
        <v>1</v>
      </c>
      <c r="Q527" t="str">
        <f t="shared" si="17"/>
        <v>Unique</v>
      </c>
    </row>
    <row r="528" spans="1:17" x14ac:dyDescent="0.75">
      <c r="A528" s="22">
        <v>79398433</v>
      </c>
      <c r="B528" s="18" t="s">
        <v>782</v>
      </c>
      <c r="C528" s="18" t="s">
        <v>1660</v>
      </c>
      <c r="D528" s="18" t="s">
        <v>1661</v>
      </c>
      <c r="E528" s="18" t="s">
        <v>14</v>
      </c>
      <c r="F528" s="23"/>
      <c r="G528" s="23">
        <v>45938.678472222222</v>
      </c>
      <c r="H528" s="18">
        <v>779567</v>
      </c>
      <c r="I528" s="18" t="s">
        <v>206</v>
      </c>
      <c r="J528" s="18" t="s">
        <v>20</v>
      </c>
      <c r="K528" s="18">
        <v>0</v>
      </c>
      <c r="L528" s="18" t="s">
        <v>1732</v>
      </c>
      <c r="M528" s="9" t="str" cm="1">
        <f t="array" ref="M528">_xlfn.LET(
_xlpm.Major,I528,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28" t="str">
        <f>IF(COUNTIFS($A$2:A528,A528,$M$2:M528,M528)&gt;1,"Duplicate","Keep")</f>
        <v>Keep</v>
      </c>
      <c r="O528" t="str" cm="1">
        <f t="array" ref="O528">_xlfn.SWITCH(M528,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28">
        <f t="shared" si="16"/>
        <v>1</v>
      </c>
      <c r="Q528" t="str">
        <f t="shared" si="17"/>
        <v>Unique</v>
      </c>
    </row>
    <row r="529" spans="1:17" x14ac:dyDescent="0.75">
      <c r="A529" s="24">
        <v>79398548</v>
      </c>
      <c r="B529" s="25" t="s">
        <v>164</v>
      </c>
      <c r="C529" s="25" t="s">
        <v>1662</v>
      </c>
      <c r="D529" s="25" t="s">
        <v>1663</v>
      </c>
      <c r="E529" s="25" t="s">
        <v>14</v>
      </c>
      <c r="F529" s="26"/>
      <c r="G529" s="26">
        <v>45938.680555555555</v>
      </c>
      <c r="H529" s="25">
        <v>793912</v>
      </c>
      <c r="I529" s="25" t="s">
        <v>774</v>
      </c>
      <c r="J529" s="25" t="s">
        <v>50</v>
      </c>
      <c r="K529" s="25">
        <v>0</v>
      </c>
      <c r="L529" s="25" t="s">
        <v>1732</v>
      </c>
      <c r="M529" s="9" t="str" cm="1">
        <f t="array" ref="M529">_xlfn.LET(
_xlpm.Major,I529,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29" t="str">
        <f>IF(COUNTIFS($A$2:A529,A529,$M$2:M529,M529)&gt;1,"Duplicate","Keep")</f>
        <v>Keep</v>
      </c>
      <c r="O529" t="str" cm="1">
        <f t="array" ref="O529">_xlfn.SWITCH(M529,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29">
        <f t="shared" si="16"/>
        <v>1</v>
      </c>
      <c r="Q529" t="str">
        <f t="shared" si="17"/>
        <v>Unique</v>
      </c>
    </row>
    <row r="530" spans="1:17" x14ac:dyDescent="0.75">
      <c r="A530" s="22">
        <v>79398560</v>
      </c>
      <c r="B530" s="18" t="s">
        <v>392</v>
      </c>
      <c r="C530" s="18" t="s">
        <v>633</v>
      </c>
      <c r="D530" s="18" t="s">
        <v>1664</v>
      </c>
      <c r="E530" s="18" t="s">
        <v>14</v>
      </c>
      <c r="F530" s="23"/>
      <c r="G530" s="23">
        <v>45938.681250000001</v>
      </c>
      <c r="H530" s="18">
        <v>793520</v>
      </c>
      <c r="I530" s="18" t="s">
        <v>809</v>
      </c>
      <c r="J530" s="18" t="s">
        <v>50</v>
      </c>
      <c r="K530" s="18">
        <v>0</v>
      </c>
      <c r="L530" s="18" t="s">
        <v>1732</v>
      </c>
      <c r="M530" s="9" t="str" cm="1">
        <f t="array" ref="M530">_xlfn.LET(
_xlpm.Major,I530,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30" t="str">
        <f>IF(COUNTIFS($A$2:A530,A530,$M$2:M530,M530)&gt;1,"Duplicate","Keep")</f>
        <v>Keep</v>
      </c>
      <c r="O530" t="str" cm="1">
        <f t="array" ref="O530">_xlfn.SWITCH(M530,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30">
        <f t="shared" si="16"/>
        <v>1</v>
      </c>
      <c r="Q530" t="str">
        <f t="shared" si="17"/>
        <v>Unique</v>
      </c>
    </row>
    <row r="531" spans="1:17" x14ac:dyDescent="0.75">
      <c r="A531" s="24">
        <v>79398659</v>
      </c>
      <c r="B531" s="25" t="s">
        <v>1212</v>
      </c>
      <c r="C531" s="25" t="s">
        <v>1665</v>
      </c>
      <c r="D531" s="25" t="s">
        <v>1666</v>
      </c>
      <c r="E531" s="25" t="s">
        <v>14</v>
      </c>
      <c r="F531" s="26"/>
      <c r="G531" s="26">
        <v>45938.682638888888</v>
      </c>
      <c r="H531" s="25">
        <v>802202</v>
      </c>
      <c r="I531" s="25" t="s">
        <v>206</v>
      </c>
      <c r="J531" s="25" t="s">
        <v>50</v>
      </c>
      <c r="K531" s="25">
        <v>0</v>
      </c>
      <c r="L531" s="25" t="s">
        <v>1732</v>
      </c>
      <c r="M531" s="9" t="str" cm="1">
        <f t="array" ref="M531">_xlfn.LET(
_xlpm.Major,I531,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31" t="str">
        <f>IF(COUNTIFS($A$2:A531,A531,$M$2:M531,M531)&gt;1,"Duplicate","Keep")</f>
        <v>Keep</v>
      </c>
      <c r="O531" t="str" cm="1">
        <f t="array" ref="O531">_xlfn.SWITCH(M531,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31">
        <f t="shared" si="16"/>
        <v>1</v>
      </c>
      <c r="Q531" t="str">
        <f t="shared" si="17"/>
        <v>Unique</v>
      </c>
    </row>
    <row r="532" spans="1:17" x14ac:dyDescent="0.75">
      <c r="A532" s="22">
        <v>79398684</v>
      </c>
      <c r="B532" s="18" t="s">
        <v>810</v>
      </c>
      <c r="C532" s="18" t="s">
        <v>1667</v>
      </c>
      <c r="D532" s="18" t="s">
        <v>1668</v>
      </c>
      <c r="E532" s="18" t="s">
        <v>14</v>
      </c>
      <c r="F532" s="23"/>
      <c r="G532" s="23">
        <v>45938.683333333334</v>
      </c>
      <c r="H532" s="18">
        <v>764134</v>
      </c>
      <c r="I532" s="18" t="s">
        <v>206</v>
      </c>
      <c r="J532" s="18" t="s">
        <v>32</v>
      </c>
      <c r="K532" s="18">
        <v>0</v>
      </c>
      <c r="L532" s="18" t="s">
        <v>1732</v>
      </c>
      <c r="M532" s="9" t="str" cm="1">
        <f t="array" ref="M532">_xlfn.LET(
_xlpm.Major,I532,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32" t="str">
        <f>IF(COUNTIFS($A$2:A532,A532,$M$2:M532,M532)&gt;1,"Duplicate","Keep")</f>
        <v>Keep</v>
      </c>
      <c r="O532" t="str" cm="1">
        <f t="array" ref="O532">_xlfn.SWITCH(M532,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32">
        <f t="shared" si="16"/>
        <v>1</v>
      </c>
      <c r="Q532" t="str">
        <f t="shared" si="17"/>
        <v>Unique</v>
      </c>
    </row>
    <row r="533" spans="1:17" x14ac:dyDescent="0.75">
      <c r="A533" s="24">
        <v>79398701</v>
      </c>
      <c r="B533" s="25" t="s">
        <v>462</v>
      </c>
      <c r="C533" s="25" t="s">
        <v>1669</v>
      </c>
      <c r="D533" s="25" t="s">
        <v>1670</v>
      </c>
      <c r="E533" s="25" t="s">
        <v>14</v>
      </c>
      <c r="F533" s="26"/>
      <c r="G533" s="26">
        <v>45938.683333333334</v>
      </c>
      <c r="H533" s="25">
        <v>799239</v>
      </c>
      <c r="I533" s="25" t="s">
        <v>163</v>
      </c>
      <c r="J533" s="25" t="s">
        <v>126</v>
      </c>
      <c r="K533" s="25">
        <v>0</v>
      </c>
      <c r="L533" s="25" t="s">
        <v>1732</v>
      </c>
      <c r="M533" s="9" t="str" cm="1">
        <f t="array" ref="M533">_xlfn.LET(
_xlpm.Major,I533,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33" t="str">
        <f>IF(COUNTIFS($A$2:A533,A533,$M$2:M533,M533)&gt;1,"Duplicate","Keep")</f>
        <v>Keep</v>
      </c>
      <c r="O533" t="str" cm="1">
        <f t="array" ref="O533">_xlfn.SWITCH(M533,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33">
        <f t="shared" si="16"/>
        <v>1</v>
      </c>
      <c r="Q533" t="str">
        <f t="shared" si="17"/>
        <v>Unique</v>
      </c>
    </row>
    <row r="534" spans="1:17" x14ac:dyDescent="0.75">
      <c r="A534" s="22">
        <v>79398734</v>
      </c>
      <c r="B534" s="18" t="s">
        <v>829</v>
      </c>
      <c r="C534" s="18" t="s">
        <v>1671</v>
      </c>
      <c r="D534" s="18" t="s">
        <v>1672</v>
      </c>
      <c r="E534" s="18" t="s">
        <v>14</v>
      </c>
      <c r="F534" s="23"/>
      <c r="G534" s="23">
        <v>45938.684027777781</v>
      </c>
      <c r="H534" s="18">
        <v>762592</v>
      </c>
      <c r="I534" s="18" t="s">
        <v>774</v>
      </c>
      <c r="J534" s="18" t="s">
        <v>32</v>
      </c>
      <c r="K534" s="18">
        <v>0</v>
      </c>
      <c r="L534" s="18" t="s">
        <v>1732</v>
      </c>
      <c r="M534" s="9" t="str" cm="1">
        <f t="array" ref="M534">_xlfn.LET(
_xlpm.Major,I534,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34" t="str">
        <f>IF(COUNTIFS($A$2:A534,A534,$M$2:M534,M534)&gt;1,"Duplicate","Keep")</f>
        <v>Keep</v>
      </c>
      <c r="O534" t="str" cm="1">
        <f t="array" ref="O534">_xlfn.SWITCH(M534,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34">
        <f t="shared" si="16"/>
        <v>1</v>
      </c>
      <c r="Q534" t="str">
        <f t="shared" si="17"/>
        <v>Unique</v>
      </c>
    </row>
    <row r="535" spans="1:17" x14ac:dyDescent="0.75">
      <c r="A535" s="24">
        <v>79398758</v>
      </c>
      <c r="B535" s="25" t="s">
        <v>1673</v>
      </c>
      <c r="C535" s="25" t="s">
        <v>1674</v>
      </c>
      <c r="D535" s="25" t="s">
        <v>1675</v>
      </c>
      <c r="E535" s="25" t="s">
        <v>14</v>
      </c>
      <c r="F535" s="26"/>
      <c r="G535" s="26">
        <v>45938.684027777781</v>
      </c>
      <c r="H535" s="25">
        <v>750647</v>
      </c>
      <c r="I535" s="25" t="s">
        <v>15</v>
      </c>
      <c r="J535" s="25" t="s">
        <v>16</v>
      </c>
      <c r="K535" s="25">
        <v>0</v>
      </c>
      <c r="L535" s="25" t="s">
        <v>1732</v>
      </c>
      <c r="M535" s="9" t="str" cm="1">
        <f t="array" ref="M535">_xlfn.LET(
_xlpm.Major,I535,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535" t="str">
        <f>IF(COUNTIFS($A$2:A535,A535,$M$2:M535,M535)&gt;1,"Duplicate","Keep")</f>
        <v>Keep</v>
      </c>
      <c r="O535" t="str" cm="1">
        <f t="array" ref="O535">_xlfn.SWITCH(M535,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535">
        <f t="shared" si="16"/>
        <v>1</v>
      </c>
      <c r="Q535" t="str">
        <f t="shared" si="17"/>
        <v>Unique</v>
      </c>
    </row>
    <row r="536" spans="1:17" x14ac:dyDescent="0.75">
      <c r="A536" s="22">
        <v>79398778</v>
      </c>
      <c r="B536" s="18" t="s">
        <v>1657</v>
      </c>
      <c r="C536" s="18" t="s">
        <v>1676</v>
      </c>
      <c r="D536" s="18" t="s">
        <v>1677</v>
      </c>
      <c r="E536" s="18" t="s">
        <v>14</v>
      </c>
      <c r="F536" s="23"/>
      <c r="G536" s="23">
        <v>45938.68472222222</v>
      </c>
      <c r="H536" s="18">
        <v>765167</v>
      </c>
      <c r="I536" s="18" t="s">
        <v>763</v>
      </c>
      <c r="J536" s="18" t="s">
        <v>32</v>
      </c>
      <c r="K536" s="18">
        <v>0</v>
      </c>
      <c r="L536" s="18" t="s">
        <v>1732</v>
      </c>
      <c r="M536" s="9" t="str" cm="1">
        <f t="array" ref="M536">_xlfn.LET(
_xlpm.Major,I536,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36" t="str">
        <f>IF(COUNTIFS($A$2:A536,A536,$M$2:M536,M536)&gt;1,"Duplicate","Keep")</f>
        <v>Keep</v>
      </c>
      <c r="O536" t="str" cm="1">
        <f t="array" ref="O536">_xlfn.SWITCH(M536,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36">
        <f t="shared" si="16"/>
        <v>1</v>
      </c>
      <c r="Q536" t="str">
        <f t="shared" si="17"/>
        <v>Unique</v>
      </c>
    </row>
    <row r="537" spans="1:17" x14ac:dyDescent="0.75">
      <c r="A537" s="24">
        <v>79398878</v>
      </c>
      <c r="B537" s="25" t="s">
        <v>766</v>
      </c>
      <c r="C537" s="25" t="s">
        <v>1678</v>
      </c>
      <c r="D537" s="25" t="s">
        <v>1679</v>
      </c>
      <c r="E537" s="25" t="s">
        <v>14</v>
      </c>
      <c r="F537" s="26"/>
      <c r="G537" s="26">
        <v>45938.686111111114</v>
      </c>
      <c r="H537" s="25">
        <v>785857</v>
      </c>
      <c r="I537" s="25" t="s">
        <v>206</v>
      </c>
      <c r="J537" s="25" t="s">
        <v>50</v>
      </c>
      <c r="K537" s="25">
        <v>0</v>
      </c>
      <c r="L537" s="25" t="s">
        <v>1732</v>
      </c>
      <c r="M537" s="9" t="str" cm="1">
        <f t="array" ref="M537">_xlfn.LET(
_xlpm.Major,I537,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37" t="str">
        <f>IF(COUNTIFS($A$2:A537,A537,$M$2:M537,M537)&gt;1,"Duplicate","Keep")</f>
        <v>Keep</v>
      </c>
      <c r="O537" t="str" cm="1">
        <f t="array" ref="O537">_xlfn.SWITCH(M537,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37">
        <f t="shared" si="16"/>
        <v>1</v>
      </c>
      <c r="Q537" t="str">
        <f t="shared" si="17"/>
        <v>Unique</v>
      </c>
    </row>
    <row r="538" spans="1:17" x14ac:dyDescent="0.75">
      <c r="A538" s="22">
        <v>79398952</v>
      </c>
      <c r="B538" s="18" t="s">
        <v>522</v>
      </c>
      <c r="C538" s="18" t="s">
        <v>1680</v>
      </c>
      <c r="D538" s="18" t="s">
        <v>1681</v>
      </c>
      <c r="E538" s="18" t="s">
        <v>14</v>
      </c>
      <c r="F538" s="23"/>
      <c r="G538" s="23">
        <v>45938.686805555553</v>
      </c>
      <c r="H538" s="18">
        <v>757140</v>
      </c>
      <c r="I538" s="18" t="s">
        <v>774</v>
      </c>
      <c r="J538" s="18" t="s">
        <v>32</v>
      </c>
      <c r="K538" s="18">
        <v>0</v>
      </c>
      <c r="L538" s="18" t="s">
        <v>1732</v>
      </c>
      <c r="M538" s="9" t="str" cm="1">
        <f t="array" ref="M538">_xlfn.LET(
_xlpm.Major,I538,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38" t="str">
        <f>IF(COUNTIFS($A$2:A538,A538,$M$2:M538,M538)&gt;1,"Duplicate","Keep")</f>
        <v>Keep</v>
      </c>
      <c r="O538" t="str" cm="1">
        <f t="array" ref="O538">_xlfn.SWITCH(M538,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38">
        <f t="shared" si="16"/>
        <v>2</v>
      </c>
      <c r="Q538" t="str">
        <f t="shared" si="17"/>
        <v>Repeat</v>
      </c>
    </row>
    <row r="539" spans="1:17" x14ac:dyDescent="0.75">
      <c r="A539" s="24">
        <v>79399020</v>
      </c>
      <c r="B539" s="25" t="s">
        <v>1589</v>
      </c>
      <c r="C539" s="25" t="s">
        <v>1682</v>
      </c>
      <c r="D539" s="25" t="s">
        <v>1683</v>
      </c>
      <c r="E539" s="25" t="s">
        <v>14</v>
      </c>
      <c r="F539" s="26"/>
      <c r="G539" s="26">
        <v>45938.688194444447</v>
      </c>
      <c r="H539" s="25">
        <v>775075</v>
      </c>
      <c r="I539" s="25" t="s">
        <v>1684</v>
      </c>
      <c r="J539" s="25" t="s">
        <v>32</v>
      </c>
      <c r="K539" s="25">
        <v>0</v>
      </c>
      <c r="L539" s="25" t="s">
        <v>1732</v>
      </c>
      <c r="M539" s="9" t="str" cm="1">
        <f t="array" ref="M539">_xlfn.LET(
_xlpm.Major,I539,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Christian Ministries</v>
      </c>
      <c r="N539" t="str">
        <f>IF(COUNTIFS($A$2:A539,A539,$M$2:M539,M539)&gt;1,"Duplicate","Keep")</f>
        <v>Keep</v>
      </c>
      <c r="O539" t="str" cm="1">
        <f t="array" ref="O539">_xlfn.SWITCH(M539,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539">
        <f t="shared" si="16"/>
        <v>2</v>
      </c>
      <c r="Q539" t="str">
        <f t="shared" si="17"/>
        <v>Repeat</v>
      </c>
    </row>
    <row r="540" spans="1:17" x14ac:dyDescent="0.75">
      <c r="A540" s="22">
        <v>79399189</v>
      </c>
      <c r="B540" s="18" t="s">
        <v>1685</v>
      </c>
      <c r="C540" s="18" t="s">
        <v>368</v>
      </c>
      <c r="D540" s="18" t="s">
        <v>1686</v>
      </c>
      <c r="E540" s="18" t="s">
        <v>14</v>
      </c>
      <c r="F540" s="23"/>
      <c r="G540" s="23">
        <v>45938.690972222219</v>
      </c>
      <c r="H540" s="18">
        <v>795561</v>
      </c>
      <c r="I540" s="18" t="s">
        <v>206</v>
      </c>
      <c r="J540" s="18" t="s">
        <v>50</v>
      </c>
      <c r="K540" s="18">
        <v>0</v>
      </c>
      <c r="L540" s="18" t="s">
        <v>1732</v>
      </c>
      <c r="M540" s="9" t="str" cm="1">
        <f t="array" ref="M540">_xlfn.LET(
_xlpm.Major,I540,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40" t="str">
        <f>IF(COUNTIFS($A$2:A540,A540,$M$2:M540,M540)&gt;1,"Duplicate","Keep")</f>
        <v>Keep</v>
      </c>
      <c r="O540" t="str" cm="1">
        <f t="array" ref="O540">_xlfn.SWITCH(M540,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40">
        <f t="shared" si="16"/>
        <v>2</v>
      </c>
      <c r="Q540" t="str">
        <f t="shared" si="17"/>
        <v>Repeat</v>
      </c>
    </row>
    <row r="541" spans="1:17" x14ac:dyDescent="0.75">
      <c r="A541" s="24">
        <v>79399344</v>
      </c>
      <c r="B541" s="25" t="s">
        <v>392</v>
      </c>
      <c r="C541" s="25" t="s">
        <v>191</v>
      </c>
      <c r="D541" s="25" t="s">
        <v>1687</v>
      </c>
      <c r="E541" s="25" t="s">
        <v>14</v>
      </c>
      <c r="F541" s="26"/>
      <c r="G541" s="26">
        <v>45938.695138888892</v>
      </c>
      <c r="H541" s="25">
        <v>760678</v>
      </c>
      <c r="I541" s="25" t="s">
        <v>206</v>
      </c>
      <c r="J541" s="25" t="s">
        <v>32</v>
      </c>
      <c r="K541" s="25">
        <v>0</v>
      </c>
      <c r="L541" s="25" t="s">
        <v>1732</v>
      </c>
      <c r="M541" s="9" t="str" cm="1">
        <f t="array" ref="M541">_xlfn.LET(
_xlpm.Major,I541,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41" t="str">
        <f>IF(COUNTIFS($A$2:A541,A541,$M$2:M541,M541)&gt;1,"Duplicate","Keep")</f>
        <v>Keep</v>
      </c>
      <c r="O541" t="str" cm="1">
        <f t="array" ref="O541">_xlfn.SWITCH(M541,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41">
        <f t="shared" si="16"/>
        <v>2</v>
      </c>
      <c r="Q541" t="str">
        <f t="shared" si="17"/>
        <v>Repeat</v>
      </c>
    </row>
    <row r="542" spans="1:17" x14ac:dyDescent="0.75">
      <c r="A542" s="22">
        <v>79399372</v>
      </c>
      <c r="B542" s="18" t="s">
        <v>187</v>
      </c>
      <c r="C542" s="18" t="s">
        <v>1688</v>
      </c>
      <c r="D542" s="18" t="s">
        <v>1689</v>
      </c>
      <c r="E542" s="18" t="s">
        <v>14</v>
      </c>
      <c r="F542" s="23"/>
      <c r="G542" s="23">
        <v>45938.695833333331</v>
      </c>
      <c r="H542" s="18">
        <v>792491</v>
      </c>
      <c r="I542" s="18" t="s">
        <v>716</v>
      </c>
      <c r="J542" s="18" t="s">
        <v>32</v>
      </c>
      <c r="K542" s="18">
        <v>0</v>
      </c>
      <c r="L542" s="18" t="s">
        <v>1732</v>
      </c>
      <c r="M542" s="9" t="str" cm="1">
        <f t="array" ref="M542">_xlfn.LET(
_xlpm.Major,I542,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42" t="str">
        <f>IF(COUNTIFS($A$2:A542,A542,$M$2:M542,M542)&gt;1,"Duplicate","Keep")</f>
        <v>Keep</v>
      </c>
      <c r="O542" t="str" cm="1">
        <f t="array" ref="O542">_xlfn.SWITCH(M542,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42">
        <f t="shared" si="16"/>
        <v>1</v>
      </c>
      <c r="Q542" t="str">
        <f t="shared" si="17"/>
        <v>Unique</v>
      </c>
    </row>
    <row r="543" spans="1:17" x14ac:dyDescent="0.75">
      <c r="A543" s="24">
        <v>79399488</v>
      </c>
      <c r="B543" s="25" t="s">
        <v>376</v>
      </c>
      <c r="C543" s="25" t="s">
        <v>993</v>
      </c>
      <c r="D543" s="25" t="s">
        <v>1690</v>
      </c>
      <c r="E543" s="25" t="s">
        <v>14</v>
      </c>
      <c r="F543" s="26"/>
      <c r="G543" s="26">
        <v>45938.697916666664</v>
      </c>
      <c r="H543" s="25">
        <v>789648</v>
      </c>
      <c r="I543" s="25" t="s">
        <v>566</v>
      </c>
      <c r="J543" s="25" t="s">
        <v>50</v>
      </c>
      <c r="K543" s="25">
        <v>0</v>
      </c>
      <c r="L543" s="25" t="s">
        <v>1732</v>
      </c>
      <c r="M543" s="9" t="str" cm="1">
        <f t="array" ref="M543">_xlfn.LET(
_xlpm.Major,I543,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43" t="str">
        <f>IF(COUNTIFS($A$2:A543,A543,$M$2:M543,M543)&gt;1,"Duplicate","Keep")</f>
        <v>Keep</v>
      </c>
      <c r="O543" t="str" cm="1">
        <f t="array" ref="O543">_xlfn.SWITCH(M543,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43">
        <f t="shared" si="16"/>
        <v>1</v>
      </c>
      <c r="Q543" t="str">
        <f t="shared" si="17"/>
        <v>Unique</v>
      </c>
    </row>
    <row r="544" spans="1:17" x14ac:dyDescent="0.75">
      <c r="A544" s="22">
        <v>79399493</v>
      </c>
      <c r="B544" s="18" t="s">
        <v>116</v>
      </c>
      <c r="C544" s="18" t="s">
        <v>1691</v>
      </c>
      <c r="D544" s="18" t="s">
        <v>1692</v>
      </c>
      <c r="E544" s="18" t="s">
        <v>14</v>
      </c>
      <c r="F544" s="23"/>
      <c r="G544" s="23">
        <v>45938.697916666664</v>
      </c>
      <c r="H544" s="18">
        <v>789640</v>
      </c>
      <c r="I544" s="18" t="s">
        <v>206</v>
      </c>
      <c r="J544" s="18" t="s">
        <v>50</v>
      </c>
      <c r="K544" s="18">
        <v>0</v>
      </c>
      <c r="L544" s="18" t="s">
        <v>1732</v>
      </c>
      <c r="M544" s="9" t="str" cm="1">
        <f t="array" ref="M544">_xlfn.LET(
_xlpm.Major,I544,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44" t="str">
        <f>IF(COUNTIFS($A$2:A544,A544,$M$2:M544,M544)&gt;1,"Duplicate","Keep")</f>
        <v>Keep</v>
      </c>
      <c r="O544" t="str" cm="1">
        <f t="array" ref="O544">_xlfn.SWITCH(M544,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44">
        <f t="shared" si="16"/>
        <v>1</v>
      </c>
      <c r="Q544" t="str">
        <f t="shared" si="17"/>
        <v>Unique</v>
      </c>
    </row>
    <row r="545" spans="1:17" x14ac:dyDescent="0.75">
      <c r="A545" s="24">
        <v>79399536</v>
      </c>
      <c r="B545" s="25" t="s">
        <v>507</v>
      </c>
      <c r="C545" s="25" t="s">
        <v>1693</v>
      </c>
      <c r="D545" s="25" t="s">
        <v>1694</v>
      </c>
      <c r="E545" s="25" t="s">
        <v>14</v>
      </c>
      <c r="F545" s="26"/>
      <c r="G545" s="26">
        <v>45938.699305555558</v>
      </c>
      <c r="H545" s="25">
        <v>787580</v>
      </c>
      <c r="I545" s="25" t="s">
        <v>206</v>
      </c>
      <c r="J545" s="25" t="s">
        <v>50</v>
      </c>
      <c r="K545" s="25">
        <v>0</v>
      </c>
      <c r="L545" s="25" t="s">
        <v>1732</v>
      </c>
      <c r="M545" s="9" t="str" cm="1">
        <f t="array" ref="M545">_xlfn.LET(
_xlpm.Major,I545,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45" t="str">
        <f>IF(COUNTIFS($A$2:A545,A545,$M$2:M545,M545)&gt;1,"Duplicate","Keep")</f>
        <v>Keep</v>
      </c>
      <c r="O545" t="str" cm="1">
        <f t="array" ref="O545">_xlfn.SWITCH(M545,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45">
        <f t="shared" si="16"/>
        <v>1</v>
      </c>
      <c r="Q545" t="str">
        <f t="shared" si="17"/>
        <v>Unique</v>
      </c>
    </row>
    <row r="546" spans="1:17" x14ac:dyDescent="0.75">
      <c r="A546" s="22">
        <v>79399667</v>
      </c>
      <c r="B546" s="18" t="s">
        <v>1695</v>
      </c>
      <c r="C546" s="18" t="s">
        <v>1696</v>
      </c>
      <c r="D546" s="18" t="s">
        <v>1697</v>
      </c>
      <c r="E546" s="18" t="s">
        <v>14</v>
      </c>
      <c r="F546" s="23"/>
      <c r="G546" s="23">
        <v>45938.702777777777</v>
      </c>
      <c r="H546" s="18">
        <v>785527</v>
      </c>
      <c r="I546" s="18" t="s">
        <v>206</v>
      </c>
      <c r="J546" s="18" t="s">
        <v>50</v>
      </c>
      <c r="K546" s="18">
        <v>0</v>
      </c>
      <c r="L546" s="18" t="s">
        <v>1732</v>
      </c>
      <c r="M546" s="9" t="str" cm="1">
        <f t="array" ref="M546">_xlfn.LET(
_xlpm.Major,I546,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46" t="str">
        <f>IF(COUNTIFS($A$2:A546,A546,$M$2:M546,M546)&gt;1,"Duplicate","Keep")</f>
        <v>Keep</v>
      </c>
      <c r="O546" t="str" cm="1">
        <f t="array" ref="O546">_xlfn.SWITCH(M546,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46">
        <f t="shared" si="16"/>
        <v>1</v>
      </c>
      <c r="Q546" t="str">
        <f t="shared" si="17"/>
        <v>Unique</v>
      </c>
    </row>
    <row r="547" spans="1:17" x14ac:dyDescent="0.75">
      <c r="A547" s="24">
        <v>79399728</v>
      </c>
      <c r="B547" s="25" t="s">
        <v>1698</v>
      </c>
      <c r="C547" s="25" t="s">
        <v>898</v>
      </c>
      <c r="D547" s="25" t="s">
        <v>1699</v>
      </c>
      <c r="E547" s="25" t="s">
        <v>14</v>
      </c>
      <c r="F547" s="26"/>
      <c r="G547" s="26">
        <v>45938.703472222223</v>
      </c>
      <c r="H547" s="25">
        <v>774919</v>
      </c>
      <c r="I547" s="25" t="s">
        <v>1396</v>
      </c>
      <c r="J547" s="25" t="s">
        <v>20</v>
      </c>
      <c r="K547" s="25">
        <v>0</v>
      </c>
      <c r="L547" s="25" t="s">
        <v>1732</v>
      </c>
      <c r="M547" s="9" t="str" cm="1">
        <f t="array" ref="M547">_xlfn.LET(
_xlpm.Major,I547,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547" t="str">
        <f>IF(COUNTIFS($A$2:A547,A547,$M$2:M547,M547)&gt;1,"Duplicate","Keep")</f>
        <v>Keep</v>
      </c>
      <c r="O547" t="str" cm="1">
        <f t="array" ref="O547">_xlfn.SWITCH(M547,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547">
        <f t="shared" si="16"/>
        <v>1</v>
      </c>
      <c r="Q547" t="str">
        <f t="shared" si="17"/>
        <v>Unique</v>
      </c>
    </row>
    <row r="548" spans="1:17" x14ac:dyDescent="0.75">
      <c r="A548" s="22">
        <v>79399738</v>
      </c>
      <c r="B548" s="18" t="s">
        <v>213</v>
      </c>
      <c r="C548" s="18" t="s">
        <v>1700</v>
      </c>
      <c r="D548" s="18" t="s">
        <v>1701</v>
      </c>
      <c r="E548" s="18" t="s">
        <v>14</v>
      </c>
      <c r="F548" s="23"/>
      <c r="G548" s="23">
        <v>45938.70416666667</v>
      </c>
      <c r="H548" s="18">
        <v>774274</v>
      </c>
      <c r="I548" s="18" t="s">
        <v>763</v>
      </c>
      <c r="J548" s="18" t="s">
        <v>32</v>
      </c>
      <c r="K548" s="18">
        <v>0</v>
      </c>
      <c r="L548" s="18" t="s">
        <v>1732</v>
      </c>
      <c r="M548" s="9" t="str" cm="1">
        <f t="array" ref="M548">_xlfn.LET(
_xlpm.Major,I548,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48" t="str">
        <f>IF(COUNTIFS($A$2:A548,A548,$M$2:M548,M548)&gt;1,"Duplicate","Keep")</f>
        <v>Keep</v>
      </c>
      <c r="O548" t="str" cm="1">
        <f t="array" ref="O548">_xlfn.SWITCH(M548,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48">
        <f t="shared" si="16"/>
        <v>1</v>
      </c>
      <c r="Q548" t="str">
        <f t="shared" si="17"/>
        <v>Unique</v>
      </c>
    </row>
    <row r="549" spans="1:17" x14ac:dyDescent="0.75">
      <c r="A549" s="24">
        <v>79399760</v>
      </c>
      <c r="B549" s="25" t="s">
        <v>355</v>
      </c>
      <c r="C549" s="25" t="s">
        <v>1499</v>
      </c>
      <c r="D549" s="25" t="s">
        <v>1702</v>
      </c>
      <c r="E549" s="25" t="s">
        <v>14</v>
      </c>
      <c r="F549" s="26"/>
      <c r="G549" s="26">
        <v>45938.70416666667</v>
      </c>
      <c r="H549" s="25">
        <v>766715</v>
      </c>
      <c r="I549" s="25" t="s">
        <v>763</v>
      </c>
      <c r="J549" s="25" t="s">
        <v>32</v>
      </c>
      <c r="K549" s="25">
        <v>0</v>
      </c>
      <c r="L549" s="25" t="s">
        <v>1732</v>
      </c>
      <c r="M549" s="9" t="str" cm="1">
        <f t="array" ref="M549">_xlfn.LET(
_xlpm.Major,I549,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49" t="str">
        <f>IF(COUNTIFS($A$2:A549,A549,$M$2:M549,M549)&gt;1,"Duplicate","Keep")</f>
        <v>Keep</v>
      </c>
      <c r="O549" t="str" cm="1">
        <f t="array" ref="O549">_xlfn.SWITCH(M549,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49">
        <f t="shared" si="16"/>
        <v>1</v>
      </c>
      <c r="Q549" t="str">
        <f t="shared" si="17"/>
        <v>Unique</v>
      </c>
    </row>
    <row r="550" spans="1:17" x14ac:dyDescent="0.75">
      <c r="A550" s="22">
        <v>79399921</v>
      </c>
      <c r="B550" s="18" t="s">
        <v>1703</v>
      </c>
      <c r="C550" s="18" t="s">
        <v>1704</v>
      </c>
      <c r="D550" s="18" t="s">
        <v>1705</v>
      </c>
      <c r="E550" s="18" t="s">
        <v>14</v>
      </c>
      <c r="F550" s="23"/>
      <c r="G550" s="23">
        <v>45938.706944444442</v>
      </c>
      <c r="H550" s="18">
        <v>779453</v>
      </c>
      <c r="I550" s="18" t="s">
        <v>163</v>
      </c>
      <c r="J550" s="18" t="s">
        <v>50</v>
      </c>
      <c r="K550" s="18">
        <v>0</v>
      </c>
      <c r="L550" s="18" t="s">
        <v>1732</v>
      </c>
      <c r="M550" s="9" t="str" cm="1">
        <f t="array" ref="M550">_xlfn.LET(
_xlpm.Major,I550,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50" t="str">
        <f>IF(COUNTIFS($A$2:A550,A550,$M$2:M550,M550)&gt;1,"Duplicate","Keep")</f>
        <v>Keep</v>
      </c>
      <c r="O550" t="str" cm="1">
        <f t="array" ref="O550">_xlfn.SWITCH(M550,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50">
        <f t="shared" si="16"/>
        <v>2</v>
      </c>
      <c r="Q550" t="str">
        <f t="shared" si="17"/>
        <v>Repeat</v>
      </c>
    </row>
    <row r="551" spans="1:17" x14ac:dyDescent="0.75">
      <c r="A551" s="24">
        <v>79400254</v>
      </c>
      <c r="B551" s="25" t="s">
        <v>1706</v>
      </c>
      <c r="C551" s="25" t="s">
        <v>1483</v>
      </c>
      <c r="D551" s="25" t="s">
        <v>1707</v>
      </c>
      <c r="E551" s="25" t="s">
        <v>14</v>
      </c>
      <c r="F551" s="26"/>
      <c r="G551" s="26">
        <v>45938.713194444441</v>
      </c>
      <c r="H551" s="25">
        <v>789639</v>
      </c>
      <c r="I551" s="25" t="s">
        <v>774</v>
      </c>
      <c r="J551" s="25" t="s">
        <v>50</v>
      </c>
      <c r="K551" s="25">
        <v>0</v>
      </c>
      <c r="L551" s="25" t="s">
        <v>1732</v>
      </c>
      <c r="M551" s="9" t="str" cm="1">
        <f t="array" ref="M551">_xlfn.LET(
_xlpm.Major,I551,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51" t="str">
        <f>IF(COUNTIFS($A$2:A551,A551,$M$2:M551,M551)&gt;1,"Duplicate","Keep")</f>
        <v>Keep</v>
      </c>
      <c r="O551" t="str" cm="1">
        <f t="array" ref="O551">_xlfn.SWITCH(M551,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51">
        <f t="shared" si="16"/>
        <v>1</v>
      </c>
      <c r="Q551" t="str">
        <f t="shared" si="17"/>
        <v>Unique</v>
      </c>
    </row>
    <row r="552" spans="1:17" x14ac:dyDescent="0.75">
      <c r="A552" s="22">
        <v>79400292</v>
      </c>
      <c r="B552" s="18" t="s">
        <v>1708</v>
      </c>
      <c r="C552" s="18" t="s">
        <v>633</v>
      </c>
      <c r="D552" s="18" t="s">
        <v>1709</v>
      </c>
      <c r="E552" s="18" t="s">
        <v>14</v>
      </c>
      <c r="F552" s="23"/>
      <c r="G552" s="23">
        <v>45938.713194444441</v>
      </c>
      <c r="H552" s="18">
        <v>790831</v>
      </c>
      <c r="I552" s="18" t="s">
        <v>163</v>
      </c>
      <c r="J552" s="18" t="s">
        <v>126</v>
      </c>
      <c r="K552" s="18">
        <v>0</v>
      </c>
      <c r="L552" s="18" t="s">
        <v>1732</v>
      </c>
      <c r="M552" s="9" t="str" cm="1">
        <f t="array" ref="M552">_xlfn.LET(
_xlpm.Major,I552,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52" t="str">
        <f>IF(COUNTIFS($A$2:A552,A552,$M$2:M552,M552)&gt;1,"Duplicate","Keep")</f>
        <v>Keep</v>
      </c>
      <c r="O552" t="str" cm="1">
        <f t="array" ref="O552">_xlfn.SWITCH(M552,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52">
        <f t="shared" si="16"/>
        <v>1</v>
      </c>
      <c r="Q552" t="str">
        <f t="shared" si="17"/>
        <v>Unique</v>
      </c>
    </row>
    <row r="553" spans="1:17" x14ac:dyDescent="0.75">
      <c r="A553" s="24">
        <v>79400309</v>
      </c>
      <c r="B553" s="25" t="s">
        <v>1172</v>
      </c>
      <c r="C553" s="25" t="s">
        <v>1710</v>
      </c>
      <c r="D553" s="25" t="s">
        <v>1711</v>
      </c>
      <c r="E553" s="25" t="s">
        <v>14</v>
      </c>
      <c r="F553" s="26"/>
      <c r="G553" s="26">
        <v>45938.713888888888</v>
      </c>
      <c r="H553" s="25">
        <v>759852</v>
      </c>
      <c r="I553" s="25" t="s">
        <v>1712</v>
      </c>
      <c r="J553" s="25" t="s">
        <v>32</v>
      </c>
      <c r="K553" s="25">
        <v>0</v>
      </c>
      <c r="L553" s="25" t="s">
        <v>1732</v>
      </c>
      <c r="M553" s="9" t="str" cm="1">
        <f t="array" ref="M553">_xlfn.LET(
_xlpm.Major,I553,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553" t="str">
        <f>IF(COUNTIFS($A$2:A553,A553,$M$2:M553,M553)&gt;1,"Duplicate","Keep")</f>
        <v>Keep</v>
      </c>
      <c r="O553" t="str" cm="1">
        <f t="array" ref="O553">_xlfn.SWITCH(M553,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553">
        <f t="shared" si="16"/>
        <v>1</v>
      </c>
      <c r="Q553" t="str">
        <f t="shared" si="17"/>
        <v>Unique</v>
      </c>
    </row>
    <row r="554" spans="1:17" x14ac:dyDescent="0.75">
      <c r="A554" s="22">
        <v>79400325</v>
      </c>
      <c r="B554" s="18" t="s">
        <v>1375</v>
      </c>
      <c r="C554" s="18" t="s">
        <v>1713</v>
      </c>
      <c r="D554" s="18" t="s">
        <v>1714</v>
      </c>
      <c r="E554" s="18" t="s">
        <v>14</v>
      </c>
      <c r="F554" s="23"/>
      <c r="G554" s="23">
        <v>45938.713888888888</v>
      </c>
      <c r="H554" s="18">
        <v>800348</v>
      </c>
      <c r="I554" s="18" t="s">
        <v>163</v>
      </c>
      <c r="J554" s="18" t="s">
        <v>50</v>
      </c>
      <c r="K554" s="18">
        <v>0</v>
      </c>
      <c r="L554" s="18" t="s">
        <v>1732</v>
      </c>
      <c r="M554" s="9" t="str" cm="1">
        <f t="array" ref="M554">_xlfn.LET(
_xlpm.Major,I554,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54" t="str">
        <f>IF(COUNTIFS($A$2:A554,A554,$M$2:M554,M554)&gt;1,"Duplicate","Keep")</f>
        <v>Keep</v>
      </c>
      <c r="O554" t="str" cm="1">
        <f t="array" ref="O554">_xlfn.SWITCH(M554,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54">
        <f t="shared" si="16"/>
        <v>1</v>
      </c>
      <c r="Q554" t="str">
        <f t="shared" si="17"/>
        <v>Unique</v>
      </c>
    </row>
    <row r="555" spans="1:17" x14ac:dyDescent="0.75">
      <c r="A555" s="24">
        <v>79400609</v>
      </c>
      <c r="B555" s="25" t="s">
        <v>810</v>
      </c>
      <c r="C555" s="25" t="s">
        <v>1715</v>
      </c>
      <c r="D555" s="25" t="s">
        <v>1716</v>
      </c>
      <c r="E555" s="25" t="s">
        <v>14</v>
      </c>
      <c r="F555" s="26"/>
      <c r="G555" s="26">
        <v>45938.720138888886</v>
      </c>
      <c r="H555" s="25">
        <v>758041</v>
      </c>
      <c r="I555" s="25" t="s">
        <v>1717</v>
      </c>
      <c r="J555" s="25" t="s">
        <v>32</v>
      </c>
      <c r="K555" s="25">
        <v>0</v>
      </c>
      <c r="L555" s="25" t="s">
        <v>1732</v>
      </c>
      <c r="M555" s="9" t="str" cm="1">
        <f t="array" ref="M555">_xlfn.LET(
_xlpm.Major,I555,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555" t="str">
        <f>IF(COUNTIFS($A$2:A555,A555,$M$2:M555,M555)&gt;1,"Duplicate","Keep")</f>
        <v>Keep</v>
      </c>
      <c r="O555" t="str" cm="1">
        <f t="array" ref="O555">_xlfn.SWITCH(M555,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555">
        <f t="shared" si="16"/>
        <v>1</v>
      </c>
      <c r="Q555" t="str">
        <f t="shared" si="17"/>
        <v>Unique</v>
      </c>
    </row>
    <row r="556" spans="1:17" x14ac:dyDescent="0.75">
      <c r="A556" s="22">
        <v>79400610</v>
      </c>
      <c r="B556" s="18" t="s">
        <v>914</v>
      </c>
      <c r="C556" s="18" t="s">
        <v>1718</v>
      </c>
      <c r="D556" s="18" t="s">
        <v>1719</v>
      </c>
      <c r="E556" s="18" t="s">
        <v>14</v>
      </c>
      <c r="F556" s="23"/>
      <c r="G556" s="23">
        <v>45938.720138888886</v>
      </c>
      <c r="H556" s="18">
        <v>761244</v>
      </c>
      <c r="I556" s="18" t="s">
        <v>763</v>
      </c>
      <c r="J556" s="18" t="s">
        <v>32</v>
      </c>
      <c r="K556" s="18">
        <v>0</v>
      </c>
      <c r="L556" s="18" t="s">
        <v>1732</v>
      </c>
      <c r="M556" s="9" t="str" cm="1">
        <f t="array" ref="M556">_xlfn.LET(
_xlpm.Major,I556,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56" t="str">
        <f>IF(COUNTIFS($A$2:A556,A556,$M$2:M556,M556)&gt;1,"Duplicate","Keep")</f>
        <v>Keep</v>
      </c>
      <c r="O556" t="str" cm="1">
        <f t="array" ref="O556">_xlfn.SWITCH(M556,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56">
        <f t="shared" si="16"/>
        <v>1</v>
      </c>
      <c r="Q556" t="str">
        <f t="shared" si="17"/>
        <v>Unique</v>
      </c>
    </row>
    <row r="557" spans="1:17" x14ac:dyDescent="0.75">
      <c r="A557" s="24">
        <v>79400670</v>
      </c>
      <c r="B557" s="25" t="s">
        <v>916</v>
      </c>
      <c r="C557" s="25" t="s">
        <v>59</v>
      </c>
      <c r="D557" s="25" t="s">
        <v>1720</v>
      </c>
      <c r="E557" s="25" t="s">
        <v>14</v>
      </c>
      <c r="F557" s="26"/>
      <c r="G557" s="26">
        <v>45938.72152777778</v>
      </c>
      <c r="H557" s="25">
        <v>758479</v>
      </c>
      <c r="I557" s="25" t="s">
        <v>1721</v>
      </c>
      <c r="J557" s="25" t="s">
        <v>20</v>
      </c>
      <c r="K557" s="25">
        <v>0</v>
      </c>
      <c r="L557" s="25" t="s">
        <v>1732</v>
      </c>
      <c r="M557" s="9" t="str" cm="1">
        <f t="array" ref="M557">_xlfn.LET(
_xlpm.Major,I557,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Christian Ministries</v>
      </c>
      <c r="N557" t="str">
        <f>IF(COUNTIFS($A$2:A557,A557,$M$2:M557,M557)&gt;1,"Duplicate","Keep")</f>
        <v>Keep</v>
      </c>
      <c r="O557" t="str" cm="1">
        <f t="array" ref="O557">_xlfn.SWITCH(M557,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557">
        <f t="shared" si="16"/>
        <v>1</v>
      </c>
      <c r="Q557" t="str">
        <f t="shared" si="17"/>
        <v>Unique</v>
      </c>
    </row>
    <row r="558" spans="1:17" x14ac:dyDescent="0.75">
      <c r="A558" s="22">
        <v>79400732</v>
      </c>
      <c r="B558" s="18" t="s">
        <v>289</v>
      </c>
      <c r="C558" s="18" t="s">
        <v>170</v>
      </c>
      <c r="D558" s="18" t="s">
        <v>1722</v>
      </c>
      <c r="E558" s="18" t="s">
        <v>14</v>
      </c>
      <c r="F558" s="23"/>
      <c r="G558" s="23">
        <v>45938.722916666666</v>
      </c>
      <c r="H558" s="18">
        <v>785387</v>
      </c>
      <c r="I558" s="18" t="s">
        <v>163</v>
      </c>
      <c r="J558" s="18" t="s">
        <v>20</v>
      </c>
      <c r="K558" s="18">
        <v>0</v>
      </c>
      <c r="L558" s="18" t="s">
        <v>1732</v>
      </c>
      <c r="M558" s="9" t="str" cm="1">
        <f t="array" ref="M558">_xlfn.LET(
_xlpm.Major,I558,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58" t="str">
        <f>IF(COUNTIFS($A$2:A558,A558,$M$2:M558,M558)&gt;1,"Duplicate","Keep")</f>
        <v>Keep</v>
      </c>
      <c r="O558" t="str" cm="1">
        <f t="array" ref="O558">_xlfn.SWITCH(M558,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58">
        <f t="shared" si="16"/>
        <v>1</v>
      </c>
      <c r="Q558" t="str">
        <f t="shared" si="17"/>
        <v>Unique</v>
      </c>
    </row>
    <row r="559" spans="1:17" x14ac:dyDescent="0.75">
      <c r="A559" s="24">
        <v>79400738</v>
      </c>
      <c r="B559" s="25" t="s">
        <v>1723</v>
      </c>
      <c r="C559" s="25" t="s">
        <v>1724</v>
      </c>
      <c r="D559" s="25" t="s">
        <v>1725</v>
      </c>
      <c r="E559" s="25" t="s">
        <v>14</v>
      </c>
      <c r="F559" s="26"/>
      <c r="G559" s="26">
        <v>45938.722916666666</v>
      </c>
      <c r="H559" s="25">
        <v>784895</v>
      </c>
      <c r="I559" s="25" t="s">
        <v>828</v>
      </c>
      <c r="J559" s="25" t="s">
        <v>50</v>
      </c>
      <c r="K559" s="25">
        <v>0</v>
      </c>
      <c r="L559" s="25" t="s">
        <v>1732</v>
      </c>
      <c r="M559" s="9" t="str" cm="1">
        <f t="array" ref="M559">_xlfn.LET(
_xlpm.Major,I559,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59" t="str">
        <f>IF(COUNTIFS($A$2:A559,A559,$M$2:M559,M559)&gt;1,"Duplicate","Keep")</f>
        <v>Keep</v>
      </c>
      <c r="O559" t="str" cm="1">
        <f t="array" ref="O559">_xlfn.SWITCH(M559,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59">
        <f t="shared" si="16"/>
        <v>1</v>
      </c>
      <c r="Q559" t="str">
        <f t="shared" si="17"/>
        <v>Unique</v>
      </c>
    </row>
    <row r="560" spans="1:17" x14ac:dyDescent="0.75">
      <c r="A560" s="22">
        <v>79400790</v>
      </c>
      <c r="B560" s="18" t="s">
        <v>1160</v>
      </c>
      <c r="C560" s="18" t="s">
        <v>1726</v>
      </c>
      <c r="D560" s="18" t="s">
        <v>1727</v>
      </c>
      <c r="E560" s="18" t="s">
        <v>14</v>
      </c>
      <c r="F560" s="23"/>
      <c r="G560" s="23">
        <v>45938.724305555559</v>
      </c>
      <c r="H560" s="18">
        <v>808828</v>
      </c>
      <c r="I560" s="18" t="s">
        <v>774</v>
      </c>
      <c r="J560" s="18" t="s">
        <v>126</v>
      </c>
      <c r="K560" s="18">
        <v>0</v>
      </c>
      <c r="L560" s="18" t="s">
        <v>1732</v>
      </c>
      <c r="M560" s="9" t="str" cm="1">
        <f t="array" ref="M560">_xlfn.LET(
_xlpm.Major,I560,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60" t="str">
        <f>IF(COUNTIFS($A$2:A560,A560,$M$2:M560,M560)&gt;1,"Duplicate","Keep")</f>
        <v>Keep</v>
      </c>
      <c r="O560" t="str" cm="1">
        <f t="array" ref="O560">_xlfn.SWITCH(M560,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60">
        <f t="shared" si="16"/>
        <v>1</v>
      </c>
      <c r="Q560" t="str">
        <f t="shared" si="17"/>
        <v>Unique</v>
      </c>
    </row>
    <row r="561" spans="1:17" x14ac:dyDescent="0.75">
      <c r="A561" s="24">
        <v>79400829</v>
      </c>
      <c r="B561" s="25" t="s">
        <v>484</v>
      </c>
      <c r="C561" s="25" t="s">
        <v>1728</v>
      </c>
      <c r="D561" s="25" t="s">
        <v>1729</v>
      </c>
      <c r="E561" s="25" t="s">
        <v>14</v>
      </c>
      <c r="F561" s="26"/>
      <c r="G561" s="26">
        <v>45938.725694444445</v>
      </c>
      <c r="H561" s="25">
        <v>756368</v>
      </c>
      <c r="I561" s="25" t="s">
        <v>763</v>
      </c>
      <c r="J561" s="25" t="s">
        <v>20</v>
      </c>
      <c r="K561" s="25">
        <v>0</v>
      </c>
      <c r="L561" s="25" t="s">
        <v>1732</v>
      </c>
      <c r="M561" s="9" t="str" cm="1">
        <f t="array" ref="M561">_xlfn.LET(
_xlpm.Major,I561,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61" t="str">
        <f>IF(COUNTIFS($A$2:A561,A561,$M$2:M561,M561)&gt;1,"Duplicate","Keep")</f>
        <v>Keep</v>
      </c>
      <c r="O561" t="str" cm="1">
        <f t="array" ref="O561">_xlfn.SWITCH(M561,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61">
        <f t="shared" si="16"/>
        <v>1</v>
      </c>
      <c r="Q561" t="str">
        <f t="shared" si="17"/>
        <v>Unique</v>
      </c>
    </row>
    <row r="562" spans="1:17" x14ac:dyDescent="0.75">
      <c r="A562" s="22">
        <v>79401179</v>
      </c>
      <c r="B562" s="18" t="s">
        <v>148</v>
      </c>
      <c r="C562" s="18" t="s">
        <v>1730</v>
      </c>
      <c r="D562" s="18" t="s">
        <v>1731</v>
      </c>
      <c r="E562" s="18" t="s">
        <v>14</v>
      </c>
      <c r="F562" s="23"/>
      <c r="G562" s="23">
        <v>45938.73333333333</v>
      </c>
      <c r="H562" s="18">
        <v>785700</v>
      </c>
      <c r="I562" s="18" t="s">
        <v>206</v>
      </c>
      <c r="J562" s="18" t="s">
        <v>50</v>
      </c>
      <c r="K562" s="18">
        <v>0</v>
      </c>
      <c r="L562" s="18" t="s">
        <v>1732</v>
      </c>
      <c r="M562" s="9" t="str" cm="1">
        <f t="array" ref="M562">_xlfn.LET(
_xlpm.Major,I562,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62" t="str">
        <f>IF(COUNTIFS($A$2:A562,A562,$M$2:M562,M562)&gt;1,"Duplicate","Keep")</f>
        <v>Keep</v>
      </c>
      <c r="O562" t="str" cm="1">
        <f t="array" ref="O562">_xlfn.SWITCH(M562,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62">
        <f t="shared" si="16"/>
        <v>1</v>
      </c>
      <c r="Q562" t="str">
        <f t="shared" si="17"/>
        <v>Unique</v>
      </c>
    </row>
    <row r="563" spans="1:17" x14ac:dyDescent="0.75">
      <c r="A563" s="8">
        <v>77400004</v>
      </c>
      <c r="B563" s="9" t="s">
        <v>1733</v>
      </c>
      <c r="C563" s="9" t="s">
        <v>1734</v>
      </c>
      <c r="D563" s="9" t="s">
        <v>1735</v>
      </c>
      <c r="E563" s="9" t="s">
        <v>14</v>
      </c>
      <c r="F563" s="10">
        <v>45902.469444444447</v>
      </c>
      <c r="G563" s="10">
        <v>45974.576388888891</v>
      </c>
      <c r="H563" s="9">
        <v>769540</v>
      </c>
      <c r="I563" s="9" t="s">
        <v>1167</v>
      </c>
      <c r="J563" s="9" t="s">
        <v>32</v>
      </c>
      <c r="K563" s="9">
        <v>0</v>
      </c>
      <c r="L563" s="11" t="s">
        <v>2139</v>
      </c>
      <c r="M563" s="9" t="str" cm="1">
        <f t="array" ref="M563">_xlfn.LET(
_xlpm.Major,I563,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563" t="str">
        <f>IF(COUNTIFS($A$2:A563,A563,$M$2:M563,M563)&gt;1,"Duplicate","Keep")</f>
        <v>Keep</v>
      </c>
      <c r="O563" t="str" cm="1">
        <f t="array" ref="O563">_xlfn.SWITCH(M563,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563">
        <f t="shared" si="16"/>
        <v>1</v>
      </c>
      <c r="Q563" t="str">
        <f t="shared" si="17"/>
        <v>Unique</v>
      </c>
    </row>
    <row r="564" spans="1:17" x14ac:dyDescent="0.75">
      <c r="A564" s="12">
        <v>77520926</v>
      </c>
      <c r="B564" s="13" t="s">
        <v>1644</v>
      </c>
      <c r="C564" s="13" t="s">
        <v>1645</v>
      </c>
      <c r="D564" s="13" t="s">
        <v>1646</v>
      </c>
      <c r="E564" s="13" t="s">
        <v>14</v>
      </c>
      <c r="F564" s="14">
        <v>45903.611805555556</v>
      </c>
      <c r="G564" s="14">
        <v>45974.543749999997</v>
      </c>
      <c r="H564" s="13">
        <v>789885</v>
      </c>
      <c r="I564" s="13" t="s">
        <v>534</v>
      </c>
      <c r="J564" s="13" t="s">
        <v>50</v>
      </c>
      <c r="K564" s="13">
        <v>0</v>
      </c>
      <c r="L564" s="15" t="s">
        <v>2139</v>
      </c>
      <c r="M564" s="9" t="str" cm="1">
        <f t="array" ref="M564">_xlfn.LET(
_xlpm.Major,I564,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564" t="str">
        <f>IF(COUNTIFS($A$2:A564,A564,$M$2:M564,M564)&gt;1,"Duplicate","Keep")</f>
        <v>Keep</v>
      </c>
      <c r="O564" t="str" cm="1">
        <f t="array" ref="O564">_xlfn.SWITCH(M564,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564">
        <f t="shared" si="16"/>
        <v>3</v>
      </c>
      <c r="Q564" t="str">
        <f t="shared" si="17"/>
        <v>Repeat</v>
      </c>
    </row>
    <row r="565" spans="1:17" x14ac:dyDescent="0.75">
      <c r="A565" s="8">
        <v>77524602</v>
      </c>
      <c r="B565" s="9" t="s">
        <v>909</v>
      </c>
      <c r="C565" s="9" t="s">
        <v>910</v>
      </c>
      <c r="D565" s="9" t="s">
        <v>911</v>
      </c>
      <c r="E565" s="9" t="s">
        <v>14</v>
      </c>
      <c r="F565" s="10">
        <v>45903.636805555558</v>
      </c>
      <c r="G565" s="10">
        <v>45974.588888888888</v>
      </c>
      <c r="H565" s="9">
        <v>781762</v>
      </c>
      <c r="I565" s="9" t="s">
        <v>809</v>
      </c>
      <c r="J565" s="9" t="s">
        <v>20</v>
      </c>
      <c r="K565" s="9">
        <v>0</v>
      </c>
      <c r="L565" s="11" t="s">
        <v>2139</v>
      </c>
      <c r="M565" s="9" t="str" cm="1">
        <f t="array" ref="M565">_xlfn.LET(
_xlpm.Major,I565,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65" t="str">
        <f>IF(COUNTIFS($A$2:A565,A565,$M$2:M565,M565)&gt;1,"Duplicate","Keep")</f>
        <v>Keep</v>
      </c>
      <c r="O565" t="str" cm="1">
        <f t="array" ref="O565">_xlfn.SWITCH(M565,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65">
        <f t="shared" si="16"/>
        <v>2</v>
      </c>
      <c r="Q565" t="str">
        <f t="shared" si="17"/>
        <v>Repeat</v>
      </c>
    </row>
    <row r="566" spans="1:17" x14ac:dyDescent="0.75">
      <c r="A566" s="8">
        <v>77677920</v>
      </c>
      <c r="B566" s="9" t="s">
        <v>717</v>
      </c>
      <c r="C566" s="9" t="s">
        <v>1746</v>
      </c>
      <c r="D566" s="9" t="s">
        <v>1747</v>
      </c>
      <c r="E566" s="9" t="s">
        <v>14</v>
      </c>
      <c r="F566" s="10">
        <v>45906.557638888888</v>
      </c>
      <c r="G566" s="10">
        <v>45974.549305555556</v>
      </c>
      <c r="H566" s="9">
        <v>746006</v>
      </c>
      <c r="I566" s="9" t="s">
        <v>1167</v>
      </c>
      <c r="J566" s="9" t="s">
        <v>32</v>
      </c>
      <c r="K566" s="9">
        <v>0</v>
      </c>
      <c r="L566" s="11" t="s">
        <v>2139</v>
      </c>
      <c r="M566" s="9" t="str" cm="1">
        <f t="array" ref="M566">_xlfn.LET(
_xlpm.Major,I566,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566" t="str">
        <f>IF(COUNTIFS($A$2:A566,A566,$M$2:M566,M566)&gt;1,"Duplicate","Keep")</f>
        <v>Keep</v>
      </c>
      <c r="O566" t="str" cm="1">
        <f t="array" ref="O566">_xlfn.SWITCH(M566,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566">
        <f t="shared" si="16"/>
        <v>1</v>
      </c>
      <c r="Q566" t="str">
        <f t="shared" si="17"/>
        <v>Unique</v>
      </c>
    </row>
    <row r="567" spans="1:17" x14ac:dyDescent="0.75">
      <c r="A567" s="12">
        <v>78994406</v>
      </c>
      <c r="B567" s="13" t="s">
        <v>1766</v>
      </c>
      <c r="C567" s="13" t="s">
        <v>1767</v>
      </c>
      <c r="D567" s="13" t="s">
        <v>1768</v>
      </c>
      <c r="E567" s="13" t="s">
        <v>14</v>
      </c>
      <c r="F567" s="14">
        <v>45930.000694444447</v>
      </c>
      <c r="G567" s="14">
        <v>45974.597222222219</v>
      </c>
      <c r="H567" s="13">
        <v>807581</v>
      </c>
      <c r="I567" s="13" t="s">
        <v>553</v>
      </c>
      <c r="J567" s="13" t="s">
        <v>40</v>
      </c>
      <c r="K567" s="13">
        <v>0</v>
      </c>
      <c r="L567" s="15" t="s">
        <v>2139</v>
      </c>
      <c r="M567" s="9" t="str" cm="1">
        <f t="array" ref="M567">_xlfn.LET(
_xlpm.Major,I567,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567" t="str">
        <f>IF(COUNTIFS($A$2:A567,A567,$M$2:M567,M567)&gt;1,"Duplicate","Keep")</f>
        <v>Keep</v>
      </c>
      <c r="O567" t="str" cm="1">
        <f t="array" ref="O567">_xlfn.SWITCH(M567,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567">
        <f t="shared" si="16"/>
        <v>1</v>
      </c>
      <c r="Q567" t="str">
        <f t="shared" si="17"/>
        <v>Unique</v>
      </c>
    </row>
    <row r="568" spans="1:17" x14ac:dyDescent="0.75">
      <c r="A568" s="8">
        <v>79036873</v>
      </c>
      <c r="B568" s="9" t="s">
        <v>1769</v>
      </c>
      <c r="C568" s="9" t="s">
        <v>1770</v>
      </c>
      <c r="D568" s="9" t="s">
        <v>1771</v>
      </c>
      <c r="E568" s="9" t="s">
        <v>14</v>
      </c>
      <c r="F568" s="10">
        <v>45930.507638888892</v>
      </c>
      <c r="G568" s="10">
        <v>45974.560416666667</v>
      </c>
      <c r="H568" s="9">
        <v>757435</v>
      </c>
      <c r="I568" s="9" t="s">
        <v>1772</v>
      </c>
      <c r="J568" s="9" t="s">
        <v>32</v>
      </c>
      <c r="K568" s="9">
        <v>0</v>
      </c>
      <c r="L568" s="11" t="s">
        <v>2139</v>
      </c>
      <c r="M568" s="9" t="str" cm="1">
        <f t="array" ref="M568">_xlfn.LET(
_xlpm.Major,I568,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568" t="str">
        <f>IF(COUNTIFS($A$2:A568,A568,$M$2:M568,M568)&gt;1,"Duplicate","Keep")</f>
        <v>Keep</v>
      </c>
      <c r="O568" t="str" cm="1">
        <f t="array" ref="O568">_xlfn.SWITCH(M568,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568">
        <f t="shared" si="16"/>
        <v>1</v>
      </c>
      <c r="Q568" t="str">
        <f t="shared" si="17"/>
        <v>Unique</v>
      </c>
    </row>
    <row r="569" spans="1:17" x14ac:dyDescent="0.75">
      <c r="A569" s="12">
        <v>79239120</v>
      </c>
      <c r="B569" s="13" t="s">
        <v>1236</v>
      </c>
      <c r="C569" s="13" t="s">
        <v>1237</v>
      </c>
      <c r="D569" s="13" t="s">
        <v>1238</v>
      </c>
      <c r="E569" s="13" t="s">
        <v>14</v>
      </c>
      <c r="F569" s="14">
        <v>45935.518055555556</v>
      </c>
      <c r="G569" s="14">
        <v>45974.570833333331</v>
      </c>
      <c r="H569" s="13">
        <v>777555</v>
      </c>
      <c r="I569" s="13" t="s">
        <v>73</v>
      </c>
      <c r="J569" s="13" t="s">
        <v>16</v>
      </c>
      <c r="K569" s="13">
        <v>0</v>
      </c>
      <c r="L569" s="15" t="s">
        <v>2139</v>
      </c>
      <c r="M569" s="9" t="str" cm="1">
        <f t="array" ref="M569">_xlfn.LET(
_xlpm.Major,I569,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569" t="str">
        <f>IF(COUNTIFS($A$2:A569,A569,$M$2:M569,M569)&gt;1,"Duplicate","Keep")</f>
        <v>Keep</v>
      </c>
      <c r="O569" t="str" cm="1">
        <f t="array" ref="O569">_xlfn.SWITCH(M569,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569">
        <f t="shared" si="16"/>
        <v>2</v>
      </c>
      <c r="Q569" t="str">
        <f t="shared" si="17"/>
        <v>Repeat</v>
      </c>
    </row>
    <row r="570" spans="1:17" x14ac:dyDescent="0.75">
      <c r="A570" s="12">
        <v>79343165</v>
      </c>
      <c r="B570" s="13" t="s">
        <v>986</v>
      </c>
      <c r="C570" s="13" t="s">
        <v>987</v>
      </c>
      <c r="D570" s="13" t="s">
        <v>988</v>
      </c>
      <c r="E570" s="13" t="s">
        <v>14</v>
      </c>
      <c r="F570" s="14">
        <v>45937.770833333336</v>
      </c>
      <c r="G570" s="14">
        <v>45974.546527777777</v>
      </c>
      <c r="H570" s="13">
        <v>758090</v>
      </c>
      <c r="I570" s="13" t="s">
        <v>206</v>
      </c>
      <c r="J570" s="13" t="s">
        <v>32</v>
      </c>
      <c r="K570" s="13">
        <v>0</v>
      </c>
      <c r="L570" s="15" t="s">
        <v>2139</v>
      </c>
      <c r="M570" s="9" t="str" cm="1">
        <f t="array" ref="M570">_xlfn.LET(
_xlpm.Major,I570,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70" t="str">
        <f>IF(COUNTIFS($A$2:A570,A570,$M$2:M570,M570)&gt;1,"Duplicate","Keep")</f>
        <v>Keep</v>
      </c>
      <c r="O570" t="str" cm="1">
        <f t="array" ref="O570">_xlfn.SWITCH(M570,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70">
        <f t="shared" si="16"/>
        <v>2</v>
      </c>
      <c r="Q570" t="str">
        <f t="shared" si="17"/>
        <v>Repeat</v>
      </c>
    </row>
    <row r="571" spans="1:17" x14ac:dyDescent="0.75">
      <c r="A571" s="12">
        <v>79376179</v>
      </c>
      <c r="B571" s="13" t="s">
        <v>629</v>
      </c>
      <c r="C571" s="13" t="s">
        <v>296</v>
      </c>
      <c r="D571" s="13" t="s">
        <v>630</v>
      </c>
      <c r="E571" s="13" t="s">
        <v>14</v>
      </c>
      <c r="F571" s="14">
        <v>45938.464583333334</v>
      </c>
      <c r="G571" s="14">
        <v>45974.541666666664</v>
      </c>
      <c r="H571" s="13">
        <v>806456</v>
      </c>
      <c r="I571" s="13" t="s">
        <v>631</v>
      </c>
      <c r="J571" s="13" t="s">
        <v>50</v>
      </c>
      <c r="K571" s="13">
        <v>0</v>
      </c>
      <c r="L571" s="15" t="s">
        <v>2139</v>
      </c>
      <c r="M571" s="9" t="str" cm="1">
        <f t="array" ref="M571">_xlfn.LET(
_xlpm.Major,I571,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571" t="str">
        <f>IF(COUNTIFS($A$2:A571,A571,$M$2:M571,M571)&gt;1,"Duplicate","Keep")</f>
        <v>Keep</v>
      </c>
      <c r="O571" t="str" cm="1">
        <f t="array" ref="O571">_xlfn.SWITCH(M571,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571">
        <f t="shared" si="16"/>
        <v>1</v>
      </c>
      <c r="Q571" t="str">
        <f t="shared" si="17"/>
        <v>Unique</v>
      </c>
    </row>
    <row r="572" spans="1:17" x14ac:dyDescent="0.75">
      <c r="A572" s="12">
        <v>79470011</v>
      </c>
      <c r="B572" s="13" t="s">
        <v>301</v>
      </c>
      <c r="C572" s="13" t="s">
        <v>302</v>
      </c>
      <c r="D572" s="13" t="s">
        <v>303</v>
      </c>
      <c r="E572" s="13" t="s">
        <v>14</v>
      </c>
      <c r="F572" s="14">
        <v>45940.755555555559</v>
      </c>
      <c r="G572" s="14">
        <v>45974.557638888888</v>
      </c>
      <c r="H572" s="13">
        <v>767393</v>
      </c>
      <c r="I572" s="13" t="s">
        <v>73</v>
      </c>
      <c r="J572" s="13" t="s">
        <v>40</v>
      </c>
      <c r="K572" s="13">
        <v>0</v>
      </c>
      <c r="L572" s="15" t="s">
        <v>2139</v>
      </c>
      <c r="M572" s="9" t="str" cm="1">
        <f t="array" ref="M572">_xlfn.LET(
_xlpm.Major,I572,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572" t="str">
        <f>IF(COUNTIFS($A$2:A572,A572,$M$2:M572,M572)&gt;1,"Duplicate","Keep")</f>
        <v>Keep</v>
      </c>
      <c r="O572" t="str" cm="1">
        <f t="array" ref="O572">_xlfn.SWITCH(M572,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572">
        <f t="shared" si="16"/>
        <v>2</v>
      </c>
      <c r="Q572" t="str">
        <f t="shared" si="17"/>
        <v>Repeat</v>
      </c>
    </row>
    <row r="573" spans="1:17" x14ac:dyDescent="0.75">
      <c r="A573" s="8">
        <v>79531715</v>
      </c>
      <c r="B573" s="9" t="s">
        <v>123</v>
      </c>
      <c r="C573" s="9" t="s">
        <v>124</v>
      </c>
      <c r="D573" s="9" t="s">
        <v>125</v>
      </c>
      <c r="E573" s="9" t="s">
        <v>14</v>
      </c>
      <c r="F573" s="10">
        <v>45944.445138888892</v>
      </c>
      <c r="G573" s="10">
        <v>45974.542361111111</v>
      </c>
      <c r="H573" s="9">
        <v>809109</v>
      </c>
      <c r="I573" s="9" t="s">
        <v>15</v>
      </c>
      <c r="J573" s="9" t="s">
        <v>126</v>
      </c>
      <c r="K573" s="9">
        <v>0</v>
      </c>
      <c r="L573" s="11" t="s">
        <v>2139</v>
      </c>
      <c r="M573" s="9" t="str" cm="1">
        <f t="array" ref="M573">_xlfn.LET(
_xlpm.Major,I573,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573" t="str">
        <f>IF(COUNTIFS($A$2:A573,A573,$M$2:M573,M573)&gt;1,"Duplicate","Keep")</f>
        <v>Keep</v>
      </c>
      <c r="O573" t="str" cm="1">
        <f t="array" ref="O573">_xlfn.SWITCH(M573,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573">
        <f t="shared" si="16"/>
        <v>2</v>
      </c>
      <c r="Q573" t="str">
        <f t="shared" si="17"/>
        <v>Repeat</v>
      </c>
    </row>
    <row r="574" spans="1:17" x14ac:dyDescent="0.75">
      <c r="A574" s="12">
        <v>79556788</v>
      </c>
      <c r="B574" s="13" t="s">
        <v>385</v>
      </c>
      <c r="C574" s="13" t="s">
        <v>1797</v>
      </c>
      <c r="D574" s="13" t="s">
        <v>1798</v>
      </c>
      <c r="E574" s="13" t="s">
        <v>14</v>
      </c>
      <c r="F574" s="14">
        <v>45944.913888888892</v>
      </c>
      <c r="G574" s="14">
        <v>45974.558333333334</v>
      </c>
      <c r="H574" s="13">
        <v>794060</v>
      </c>
      <c r="I574" s="13" t="s">
        <v>549</v>
      </c>
      <c r="J574" s="13" t="s">
        <v>32</v>
      </c>
      <c r="K574" s="13">
        <v>0</v>
      </c>
      <c r="L574" s="15" t="s">
        <v>2139</v>
      </c>
      <c r="M574" s="9" t="str" cm="1">
        <f t="array" ref="M574">_xlfn.LET(
_xlpm.Major,I574,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574" t="str">
        <f>IF(COUNTIFS($A$2:A574,A574,$M$2:M574,M574)&gt;1,"Duplicate","Keep")</f>
        <v>Keep</v>
      </c>
      <c r="O574" t="str" cm="1">
        <f t="array" ref="O574">_xlfn.SWITCH(M574,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574">
        <f t="shared" si="16"/>
        <v>1</v>
      </c>
      <c r="Q574" t="str">
        <f t="shared" si="17"/>
        <v>Unique</v>
      </c>
    </row>
    <row r="575" spans="1:17" x14ac:dyDescent="0.75">
      <c r="A575" s="8">
        <v>79671324</v>
      </c>
      <c r="B575" s="9" t="s">
        <v>1801</v>
      </c>
      <c r="C575" s="9" t="s">
        <v>1802</v>
      </c>
      <c r="D575" s="9" t="s">
        <v>1803</v>
      </c>
      <c r="E575" s="9" t="s">
        <v>14</v>
      </c>
      <c r="F575" s="10">
        <v>45948.822916666664</v>
      </c>
      <c r="G575" s="10">
        <v>45974.539583333331</v>
      </c>
      <c r="H575" s="9">
        <v>775604</v>
      </c>
      <c r="I575" s="9" t="s">
        <v>497</v>
      </c>
      <c r="J575" s="9" t="s">
        <v>20</v>
      </c>
      <c r="K575" s="9">
        <v>0</v>
      </c>
      <c r="L575" s="11" t="s">
        <v>2139</v>
      </c>
      <c r="M575" s="9" t="str" cm="1">
        <f t="array" ref="M575">_xlfn.LET(
_xlpm.Major,I575,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575" t="str">
        <f>IF(COUNTIFS($A$2:A575,A575,$M$2:M575,M575)&gt;1,"Duplicate","Keep")</f>
        <v>Keep</v>
      </c>
      <c r="O575" t="str" cm="1">
        <f t="array" ref="O575">_xlfn.SWITCH(M575,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575">
        <f t="shared" si="16"/>
        <v>1</v>
      </c>
      <c r="Q575" t="str">
        <f t="shared" si="17"/>
        <v>Unique</v>
      </c>
    </row>
    <row r="576" spans="1:17" x14ac:dyDescent="0.75">
      <c r="A576" s="12">
        <v>79725653</v>
      </c>
      <c r="B576" s="13" t="s">
        <v>41</v>
      </c>
      <c r="C576" s="13" t="s">
        <v>564</v>
      </c>
      <c r="D576" s="13" t="s">
        <v>1804</v>
      </c>
      <c r="E576" s="13" t="s">
        <v>14</v>
      </c>
      <c r="F576" s="14">
        <v>45951.392361111109</v>
      </c>
      <c r="G576" s="14">
        <v>45974.550694444442</v>
      </c>
      <c r="H576" s="13">
        <v>748485</v>
      </c>
      <c r="I576" s="13" t="s">
        <v>1167</v>
      </c>
      <c r="J576" s="13" t="s">
        <v>32</v>
      </c>
      <c r="K576" s="13">
        <v>0</v>
      </c>
      <c r="L576" s="15" t="s">
        <v>2139</v>
      </c>
      <c r="M576" s="9" t="str" cm="1">
        <f t="array" ref="M576">_xlfn.LET(
_xlpm.Major,I576,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576" t="str">
        <f>IF(COUNTIFS($A$2:A576,A576,$M$2:M576,M576)&gt;1,"Duplicate","Keep")</f>
        <v>Keep</v>
      </c>
      <c r="O576" t="str" cm="1">
        <f t="array" ref="O576">_xlfn.SWITCH(M576,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576">
        <f t="shared" si="16"/>
        <v>1</v>
      </c>
      <c r="Q576" t="str">
        <f t="shared" si="17"/>
        <v>Unique</v>
      </c>
    </row>
    <row r="577" spans="1:17" x14ac:dyDescent="0.75">
      <c r="A577" s="8">
        <v>79725725</v>
      </c>
      <c r="B577" s="9" t="s">
        <v>1805</v>
      </c>
      <c r="C577" s="9" t="s">
        <v>1806</v>
      </c>
      <c r="D577" s="9" t="s">
        <v>1807</v>
      </c>
      <c r="E577" s="9" t="s">
        <v>14</v>
      </c>
      <c r="F577" s="10">
        <v>45951.393055555556</v>
      </c>
      <c r="G577" s="10">
        <v>45974.552083333336</v>
      </c>
      <c r="H577" s="9">
        <v>747397</v>
      </c>
      <c r="I577" s="9" t="s">
        <v>1167</v>
      </c>
      <c r="J577" s="9" t="s">
        <v>32</v>
      </c>
      <c r="K577" s="9">
        <v>0</v>
      </c>
      <c r="L577" s="11" t="s">
        <v>2139</v>
      </c>
      <c r="M577" s="9" t="str" cm="1">
        <f t="array" ref="M577">_xlfn.LET(
_xlpm.Major,I577,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577" t="str">
        <f>IF(COUNTIFS($A$2:A577,A577,$M$2:M577,M577)&gt;1,"Duplicate","Keep")</f>
        <v>Keep</v>
      </c>
      <c r="O577" t="str" cm="1">
        <f t="array" ref="O577">_xlfn.SWITCH(M577,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577">
        <f t="shared" si="16"/>
        <v>1</v>
      </c>
      <c r="Q577" t="str">
        <f t="shared" si="17"/>
        <v>Unique</v>
      </c>
    </row>
    <row r="578" spans="1:17" x14ac:dyDescent="0.75">
      <c r="A578" s="12">
        <v>79740028</v>
      </c>
      <c r="B578" s="13" t="s">
        <v>1808</v>
      </c>
      <c r="C578" s="13" t="s">
        <v>1809</v>
      </c>
      <c r="D578" s="13" t="s">
        <v>1810</v>
      </c>
      <c r="E578" s="13" t="s">
        <v>14</v>
      </c>
      <c r="F578" s="14">
        <v>45951.529166666667</v>
      </c>
      <c r="G578" s="14">
        <v>45974.55972222222</v>
      </c>
      <c r="H578" s="13">
        <v>773295</v>
      </c>
      <c r="I578" s="13" t="s">
        <v>809</v>
      </c>
      <c r="J578" s="13" t="s">
        <v>20</v>
      </c>
      <c r="K578" s="13">
        <v>0</v>
      </c>
      <c r="L578" s="15" t="s">
        <v>2139</v>
      </c>
      <c r="M578" s="9" t="str" cm="1">
        <f t="array" ref="M578">_xlfn.LET(
_xlpm.Major,I578,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78" t="str">
        <f>IF(COUNTIFS($A$2:A578,A578,$M$2:M578,M578)&gt;1,"Duplicate","Keep")</f>
        <v>Keep</v>
      </c>
      <c r="O578" t="str" cm="1">
        <f t="array" ref="O578">_xlfn.SWITCH(M578,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78">
        <f t="shared" si="16"/>
        <v>2</v>
      </c>
      <c r="Q578" t="str">
        <f t="shared" si="17"/>
        <v>Repeat</v>
      </c>
    </row>
    <row r="579" spans="1:17" x14ac:dyDescent="0.75">
      <c r="A579" s="8">
        <v>79744185</v>
      </c>
      <c r="B579" s="9" t="s">
        <v>1811</v>
      </c>
      <c r="C579" s="9" t="s">
        <v>1812</v>
      </c>
      <c r="D579" s="9" t="s">
        <v>1813</v>
      </c>
      <c r="E579" s="9" t="s">
        <v>14</v>
      </c>
      <c r="F579" s="10">
        <v>45951.589583333334</v>
      </c>
      <c r="G579" s="10">
        <v>45974.547222222223</v>
      </c>
      <c r="H579" s="9">
        <v>800186</v>
      </c>
      <c r="I579" s="9" t="s">
        <v>1814</v>
      </c>
      <c r="J579" s="9" t="s">
        <v>126</v>
      </c>
      <c r="K579" s="9">
        <v>0</v>
      </c>
      <c r="L579" s="11" t="s">
        <v>2139</v>
      </c>
      <c r="M579" s="9" t="str" cm="1">
        <f t="array" ref="M579">_xlfn.LET(
_xlpm.Major,I579,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579" t="str">
        <f>IF(COUNTIFS($A$2:A579,A579,$M$2:M579,M579)&gt;1,"Duplicate","Keep")</f>
        <v>Keep</v>
      </c>
      <c r="O579" t="str" cm="1">
        <f t="array" ref="O579">_xlfn.SWITCH(M579,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579">
        <f t="shared" ref="P579:P642" si="18">COUNTIF(H:H,H579)</f>
        <v>2</v>
      </c>
      <c r="Q579" t="str">
        <f t="shared" ref="Q579:Q642" si="19">IF(COUNTIF(H:H,H579)=1,"Unique","Repeat")</f>
        <v>Repeat</v>
      </c>
    </row>
    <row r="580" spans="1:17" x14ac:dyDescent="0.75">
      <c r="A580" s="8">
        <v>79769556</v>
      </c>
      <c r="B580" s="9" t="s">
        <v>1397</v>
      </c>
      <c r="C580" s="9" t="s">
        <v>1824</v>
      </c>
      <c r="D580" s="9" t="s">
        <v>1825</v>
      </c>
      <c r="E580" s="9" t="s">
        <v>14</v>
      </c>
      <c r="F580" s="10">
        <v>45952.405555555553</v>
      </c>
      <c r="G580" s="10">
        <v>45974.54791666667</v>
      </c>
      <c r="H580" s="9">
        <v>759049</v>
      </c>
      <c r="I580" s="9" t="s">
        <v>1826</v>
      </c>
      <c r="J580" s="9" t="s">
        <v>32</v>
      </c>
      <c r="K580" s="9">
        <v>0</v>
      </c>
      <c r="L580" s="11" t="s">
        <v>2139</v>
      </c>
      <c r="M580" s="9" t="str" cm="1">
        <f t="array" ref="M580">_xlfn.LET(
_xlpm.Major,I580,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580" t="str">
        <f>IF(COUNTIFS($A$2:A580,A580,$M$2:M580,M580)&gt;1,"Duplicate","Keep")</f>
        <v>Keep</v>
      </c>
      <c r="O580" t="str" cm="1">
        <f t="array" ref="O580">_xlfn.SWITCH(M580,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580">
        <f t="shared" si="18"/>
        <v>1</v>
      </c>
      <c r="Q580" t="str">
        <f t="shared" si="19"/>
        <v>Unique</v>
      </c>
    </row>
    <row r="581" spans="1:17" x14ac:dyDescent="0.75">
      <c r="A581" s="8">
        <v>79781739</v>
      </c>
      <c r="B581" s="9" t="s">
        <v>561</v>
      </c>
      <c r="C581" s="9" t="s">
        <v>75</v>
      </c>
      <c r="D581" s="9" t="s">
        <v>1440</v>
      </c>
      <c r="E581" s="9" t="s">
        <v>14</v>
      </c>
      <c r="F581" s="10">
        <v>45952.511805555558</v>
      </c>
      <c r="G581" s="10">
        <v>45974.545138888891</v>
      </c>
      <c r="H581" s="9">
        <v>786889</v>
      </c>
      <c r="I581" s="9" t="s">
        <v>716</v>
      </c>
      <c r="J581" s="9" t="s">
        <v>32</v>
      </c>
      <c r="K581" s="9">
        <v>0</v>
      </c>
      <c r="L581" s="11" t="s">
        <v>2139</v>
      </c>
      <c r="M581" s="9" t="str" cm="1">
        <f t="array" ref="M581">_xlfn.LET(
_xlpm.Major,I581,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81" t="str">
        <f>IF(COUNTIFS($A$2:A581,A581,$M$2:M581,M581)&gt;1,"Duplicate","Keep")</f>
        <v>Keep</v>
      </c>
      <c r="O581" t="str" cm="1">
        <f t="array" ref="O581">_xlfn.SWITCH(M581,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81">
        <f t="shared" si="18"/>
        <v>2</v>
      </c>
      <c r="Q581" t="str">
        <f t="shared" si="19"/>
        <v>Repeat</v>
      </c>
    </row>
    <row r="582" spans="1:17" x14ac:dyDescent="0.75">
      <c r="A582" s="12">
        <v>79782404</v>
      </c>
      <c r="B582" s="13" t="s">
        <v>855</v>
      </c>
      <c r="C582" s="13" t="s">
        <v>235</v>
      </c>
      <c r="D582" s="13" t="s">
        <v>1032</v>
      </c>
      <c r="E582" s="13" t="s">
        <v>14</v>
      </c>
      <c r="F582" s="14">
        <v>45952.518750000003</v>
      </c>
      <c r="G582" s="14">
        <v>45974.541666666664</v>
      </c>
      <c r="H582" s="13">
        <v>771034</v>
      </c>
      <c r="I582" s="13" t="s">
        <v>163</v>
      </c>
      <c r="J582" s="13" t="s">
        <v>32</v>
      </c>
      <c r="K582" s="13">
        <v>0</v>
      </c>
      <c r="L582" s="15" t="s">
        <v>2139</v>
      </c>
      <c r="M582" s="9" t="str" cm="1">
        <f t="array" ref="M582">_xlfn.LET(
_xlpm.Major,I582,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82" t="str">
        <f>IF(COUNTIFS($A$2:A582,A582,$M$2:M582,M582)&gt;1,"Duplicate","Keep")</f>
        <v>Keep</v>
      </c>
      <c r="O582" t="str" cm="1">
        <f t="array" ref="O582">_xlfn.SWITCH(M582,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82">
        <f t="shared" si="18"/>
        <v>2</v>
      </c>
      <c r="Q582" t="str">
        <f t="shared" si="19"/>
        <v>Repeat</v>
      </c>
    </row>
    <row r="583" spans="1:17" x14ac:dyDescent="0.75">
      <c r="A583" s="12">
        <v>79795298</v>
      </c>
      <c r="B583" s="13" t="s">
        <v>1375</v>
      </c>
      <c r="C583" s="13" t="s">
        <v>1841</v>
      </c>
      <c r="D583" s="13" t="s">
        <v>1842</v>
      </c>
      <c r="E583" s="13" t="s">
        <v>14</v>
      </c>
      <c r="F583" s="14">
        <v>45952.711111111108</v>
      </c>
      <c r="G583" s="14">
        <v>45974.551388888889</v>
      </c>
      <c r="H583" s="13">
        <v>771671</v>
      </c>
      <c r="I583" s="13" t="s">
        <v>1843</v>
      </c>
      <c r="J583" s="13" t="s">
        <v>20</v>
      </c>
      <c r="K583" s="13">
        <v>0</v>
      </c>
      <c r="L583" s="15" t="s">
        <v>2139</v>
      </c>
      <c r="M583" s="9" t="str" cm="1">
        <f t="array" ref="M583">_xlfn.LET(
_xlpm.Major,I583,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583" t="str">
        <f>IF(COUNTIFS($A$2:A583,A583,$M$2:M583,M583)&gt;1,"Duplicate","Keep")</f>
        <v>Keep</v>
      </c>
      <c r="O583" t="str" cm="1">
        <f t="array" ref="O583">_xlfn.SWITCH(M583,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583">
        <f t="shared" si="18"/>
        <v>1</v>
      </c>
      <c r="Q583" t="str">
        <f t="shared" si="19"/>
        <v>Unique</v>
      </c>
    </row>
    <row r="584" spans="1:17" x14ac:dyDescent="0.75">
      <c r="A584" s="8">
        <v>79912023</v>
      </c>
      <c r="B584" s="9" t="s">
        <v>1865</v>
      </c>
      <c r="C584" s="9" t="s">
        <v>1866</v>
      </c>
      <c r="D584" s="9" t="s">
        <v>1867</v>
      </c>
      <c r="E584" s="9" t="s">
        <v>14</v>
      </c>
      <c r="F584" s="10">
        <v>45958.397916666669</v>
      </c>
      <c r="G584" s="10">
        <v>45974.543749999997</v>
      </c>
      <c r="H584" s="9">
        <v>766749</v>
      </c>
      <c r="I584" s="9" t="s">
        <v>1868</v>
      </c>
      <c r="J584" s="9" t="s">
        <v>32</v>
      </c>
      <c r="K584" s="9">
        <v>0</v>
      </c>
      <c r="L584" s="11" t="s">
        <v>2139</v>
      </c>
      <c r="M584" s="9" t="str" cm="1">
        <f t="array" ref="M584">_xlfn.LET(
_xlpm.Major,I584,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84" t="str">
        <f>IF(COUNTIFS($A$2:A584,A584,$M$2:M584,M584)&gt;1,"Duplicate","Keep")</f>
        <v>Keep</v>
      </c>
      <c r="O584" t="str" cm="1">
        <f t="array" ref="O584">_xlfn.SWITCH(M584,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84">
        <f t="shared" si="18"/>
        <v>1</v>
      </c>
      <c r="Q584" t="str">
        <f t="shared" si="19"/>
        <v>Unique</v>
      </c>
    </row>
    <row r="585" spans="1:17" x14ac:dyDescent="0.75">
      <c r="A585" s="8">
        <v>79917631</v>
      </c>
      <c r="B585" s="9" t="s">
        <v>427</v>
      </c>
      <c r="C585" s="9" t="s">
        <v>1872</v>
      </c>
      <c r="D585" s="9" t="s">
        <v>1873</v>
      </c>
      <c r="E585" s="9" t="s">
        <v>14</v>
      </c>
      <c r="F585" s="10">
        <v>45958.438888888886</v>
      </c>
      <c r="G585" s="10">
        <v>45974.543055555558</v>
      </c>
      <c r="H585" s="9">
        <v>780262</v>
      </c>
      <c r="I585" s="9" t="s">
        <v>1874</v>
      </c>
      <c r="J585" s="9" t="s">
        <v>32</v>
      </c>
      <c r="K585" s="9">
        <v>0</v>
      </c>
      <c r="L585" s="11" t="s">
        <v>2139</v>
      </c>
      <c r="M585" s="9" t="str" cm="1">
        <f t="array" ref="M585">_xlfn.LET(
_xlpm.Major,I585,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85" t="str">
        <f>IF(COUNTIFS($A$2:A585,A585,$M$2:M585,M585)&gt;1,"Duplicate","Keep")</f>
        <v>Keep</v>
      </c>
      <c r="O585" t="str" cm="1">
        <f t="array" ref="O585">_xlfn.SWITCH(M585,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85">
        <f t="shared" si="18"/>
        <v>1</v>
      </c>
      <c r="Q585" t="str">
        <f t="shared" si="19"/>
        <v>Unique</v>
      </c>
    </row>
    <row r="586" spans="1:17" x14ac:dyDescent="0.75">
      <c r="A586" s="8">
        <v>79937647</v>
      </c>
      <c r="B586" s="9" t="s">
        <v>1875</v>
      </c>
      <c r="C586" s="9" t="s">
        <v>1876</v>
      </c>
      <c r="D586" s="9" t="s">
        <v>1877</v>
      </c>
      <c r="E586" s="9" t="s">
        <v>14</v>
      </c>
      <c r="F586" s="10">
        <v>45958.885416666664</v>
      </c>
      <c r="G586" s="10">
        <v>45974.57708333333</v>
      </c>
      <c r="H586" s="9">
        <v>808950</v>
      </c>
      <c r="I586" s="9" t="s">
        <v>1874</v>
      </c>
      <c r="J586" s="9" t="s">
        <v>20</v>
      </c>
      <c r="K586" s="9">
        <v>0</v>
      </c>
      <c r="L586" s="11" t="s">
        <v>2139</v>
      </c>
      <c r="M586" s="9" t="str" cm="1">
        <f t="array" ref="M586">_xlfn.LET(
_xlpm.Major,I586,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586" t="str">
        <f>IF(COUNTIFS($A$2:A586,A586,$M$2:M586,M586)&gt;1,"Duplicate","Keep")</f>
        <v>Keep</v>
      </c>
      <c r="O586" t="str" cm="1">
        <f t="array" ref="O586">_xlfn.SWITCH(M586,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86">
        <f t="shared" si="18"/>
        <v>1</v>
      </c>
      <c r="Q586" t="str">
        <f t="shared" si="19"/>
        <v>Unique</v>
      </c>
    </row>
    <row r="587" spans="1:17" x14ac:dyDescent="0.75">
      <c r="A587" s="12">
        <v>79959177</v>
      </c>
      <c r="B587" s="13" t="s">
        <v>1878</v>
      </c>
      <c r="C587" s="13" t="s">
        <v>1879</v>
      </c>
      <c r="D587" s="13" t="s">
        <v>1880</v>
      </c>
      <c r="E587" s="13" t="s">
        <v>14</v>
      </c>
      <c r="F587" s="14">
        <v>45959.506944444445</v>
      </c>
      <c r="G587" s="14">
        <v>45974.551388888889</v>
      </c>
      <c r="H587" s="13">
        <v>764202</v>
      </c>
      <c r="I587" s="13" t="s">
        <v>166</v>
      </c>
      <c r="J587" s="13" t="s">
        <v>32</v>
      </c>
      <c r="K587" s="13">
        <v>0</v>
      </c>
      <c r="L587" s="15" t="s">
        <v>2139</v>
      </c>
      <c r="M587" s="9" t="str" cm="1">
        <f t="array" ref="M587">_xlfn.LET(
_xlpm.Major,I587,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587" t="str">
        <f>IF(COUNTIFS($A$2:A587,A587,$M$2:M587,M587)&gt;1,"Duplicate","Keep")</f>
        <v>Keep</v>
      </c>
      <c r="O587" t="str" cm="1">
        <f t="array" ref="O587">_xlfn.SWITCH(M587,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587">
        <f t="shared" si="18"/>
        <v>1</v>
      </c>
      <c r="Q587" t="str">
        <f t="shared" si="19"/>
        <v>Unique</v>
      </c>
    </row>
    <row r="588" spans="1:17" x14ac:dyDescent="0.75">
      <c r="A588" s="8">
        <v>79961986</v>
      </c>
      <c r="B588" s="9" t="s">
        <v>834</v>
      </c>
      <c r="C588" s="9" t="s">
        <v>1881</v>
      </c>
      <c r="D588" s="9" t="s">
        <v>1882</v>
      </c>
      <c r="E588" s="9" t="s">
        <v>14</v>
      </c>
      <c r="F588" s="10">
        <v>45959.544444444444</v>
      </c>
      <c r="G588" s="10">
        <v>45974.542361111111</v>
      </c>
      <c r="H588" s="9">
        <v>756441</v>
      </c>
      <c r="I588" s="9" t="s">
        <v>15</v>
      </c>
      <c r="J588" s="9" t="s">
        <v>32</v>
      </c>
      <c r="K588" s="9">
        <v>0</v>
      </c>
      <c r="L588" s="11" t="s">
        <v>2139</v>
      </c>
      <c r="M588" s="9" t="str" cm="1">
        <f t="array" ref="M588">_xlfn.LET(
_xlpm.Major,I588,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588" t="str">
        <f>IF(COUNTIFS($A$2:A588,A588,$M$2:M588,M588)&gt;1,"Duplicate","Keep")</f>
        <v>Keep</v>
      </c>
      <c r="O588" t="str" cm="1">
        <f t="array" ref="O588">_xlfn.SWITCH(M588,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588">
        <f t="shared" si="18"/>
        <v>1</v>
      </c>
      <c r="Q588" t="str">
        <f t="shared" si="19"/>
        <v>Unique</v>
      </c>
    </row>
    <row r="589" spans="1:17" x14ac:dyDescent="0.75">
      <c r="A589" s="12">
        <v>79967281</v>
      </c>
      <c r="B589" s="13" t="s">
        <v>1883</v>
      </c>
      <c r="C589" s="13" t="s">
        <v>1884</v>
      </c>
      <c r="D589" s="13" t="s">
        <v>1885</v>
      </c>
      <c r="E589" s="13" t="s">
        <v>14</v>
      </c>
      <c r="F589" s="14">
        <v>45959.620833333334</v>
      </c>
      <c r="G589" s="14">
        <v>45974.554861111108</v>
      </c>
      <c r="H589" s="13">
        <v>800879</v>
      </c>
      <c r="I589" s="13" t="s">
        <v>15</v>
      </c>
      <c r="J589" s="13" t="s">
        <v>40</v>
      </c>
      <c r="K589" s="13">
        <v>0</v>
      </c>
      <c r="L589" s="15" t="s">
        <v>2139</v>
      </c>
      <c r="M589" s="9" t="str" cm="1">
        <f t="array" ref="M589">_xlfn.LET(
_xlpm.Major,I589,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589" t="str">
        <f>IF(COUNTIFS($A$2:A589,A589,$M$2:M589,M589)&gt;1,"Duplicate","Keep")</f>
        <v>Keep</v>
      </c>
      <c r="O589" t="str" cm="1">
        <f t="array" ref="O589">_xlfn.SWITCH(M589,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589">
        <f t="shared" si="18"/>
        <v>1</v>
      </c>
      <c r="Q589" t="str">
        <f t="shared" si="19"/>
        <v>Unique</v>
      </c>
    </row>
    <row r="590" spans="1:17" x14ac:dyDescent="0.75">
      <c r="A590" s="12">
        <v>79972262</v>
      </c>
      <c r="B590" s="13" t="s">
        <v>175</v>
      </c>
      <c r="C590" s="13" t="s">
        <v>176</v>
      </c>
      <c r="D590" s="13" t="s">
        <v>177</v>
      </c>
      <c r="E590" s="13" t="s">
        <v>14</v>
      </c>
      <c r="F590" s="14">
        <v>45959.8125</v>
      </c>
      <c r="G590" s="14">
        <v>45974.548611111109</v>
      </c>
      <c r="H590" s="13">
        <v>776867</v>
      </c>
      <c r="I590" s="13" t="s">
        <v>178</v>
      </c>
      <c r="J590" s="13" t="s">
        <v>32</v>
      </c>
      <c r="K590" s="13">
        <v>0</v>
      </c>
      <c r="L590" s="15" t="s">
        <v>2139</v>
      </c>
      <c r="M590" s="9" t="str" cm="1">
        <f t="array" ref="M590">_xlfn.LET(
_xlpm.Major,I590,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590" t="str">
        <f>IF(COUNTIFS($A$2:A590,A590,$M$2:M590,M590)&gt;1,"Duplicate","Keep")</f>
        <v>Keep</v>
      </c>
      <c r="O590" t="str" cm="1">
        <f t="array" ref="O590">_xlfn.SWITCH(M590,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590">
        <f t="shared" si="18"/>
        <v>2</v>
      </c>
      <c r="Q590" t="str">
        <f t="shared" si="19"/>
        <v>Repeat</v>
      </c>
    </row>
    <row r="591" spans="1:17" x14ac:dyDescent="0.75">
      <c r="A591" s="8">
        <v>79973107</v>
      </c>
      <c r="B591" s="9" t="s">
        <v>25</v>
      </c>
      <c r="C591" s="9" t="s">
        <v>246</v>
      </c>
      <c r="D591" s="9" t="s">
        <v>304</v>
      </c>
      <c r="E591" s="9" t="s">
        <v>14</v>
      </c>
      <c r="F591" s="10">
        <v>45959.883333333331</v>
      </c>
      <c r="G591" s="10">
        <v>45974.57708333333</v>
      </c>
      <c r="H591" s="9">
        <v>794423</v>
      </c>
      <c r="I591" s="9" t="s">
        <v>15</v>
      </c>
      <c r="J591" s="9" t="s">
        <v>50</v>
      </c>
      <c r="K591" s="9">
        <v>0</v>
      </c>
      <c r="L591" s="11" t="s">
        <v>2139</v>
      </c>
      <c r="M591" s="9" t="str" cm="1">
        <f t="array" ref="M591">_xlfn.LET(
_xlpm.Major,I591,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591" t="str">
        <f>IF(COUNTIFS($A$2:A591,A591,$M$2:M591,M591)&gt;1,"Duplicate","Keep")</f>
        <v>Keep</v>
      </c>
      <c r="O591" t="str" cm="1">
        <f t="array" ref="O591">_xlfn.SWITCH(M591,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591">
        <f t="shared" si="18"/>
        <v>3</v>
      </c>
      <c r="Q591" t="str">
        <f t="shared" si="19"/>
        <v>Repeat</v>
      </c>
    </row>
    <row r="592" spans="1:17" x14ac:dyDescent="0.75">
      <c r="A592" s="12">
        <v>79997563</v>
      </c>
      <c r="B592" s="13" t="s">
        <v>1901</v>
      </c>
      <c r="C592" s="13" t="s">
        <v>1902</v>
      </c>
      <c r="D592" s="13" t="s">
        <v>1903</v>
      </c>
      <c r="E592" s="13" t="s">
        <v>14</v>
      </c>
      <c r="F592" s="14">
        <v>45960.724305555559</v>
      </c>
      <c r="G592" s="14">
        <v>45974.566666666666</v>
      </c>
      <c r="H592" s="13">
        <v>799232</v>
      </c>
      <c r="I592" s="13" t="s">
        <v>1904</v>
      </c>
      <c r="J592" s="13" t="s">
        <v>126</v>
      </c>
      <c r="K592" s="13">
        <v>0</v>
      </c>
      <c r="L592" s="15" t="s">
        <v>2139</v>
      </c>
      <c r="M592" s="9" t="str" cm="1">
        <f t="array" ref="M592">_xlfn.LET(
_xlpm.Major,I592,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592" t="str">
        <f>IF(COUNTIFS($A$2:A592,A592,$M$2:M592,M592)&gt;1,"Duplicate","Keep")</f>
        <v>Keep</v>
      </c>
      <c r="O592" t="str" cm="1">
        <f t="array" ref="O592">_xlfn.SWITCH(M592,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592">
        <f t="shared" si="18"/>
        <v>1</v>
      </c>
      <c r="Q592" t="str">
        <f t="shared" si="19"/>
        <v>Unique</v>
      </c>
    </row>
    <row r="593" spans="1:17" x14ac:dyDescent="0.75">
      <c r="A593" s="8">
        <v>80017015</v>
      </c>
      <c r="B593" s="9" t="s">
        <v>1916</v>
      </c>
      <c r="C593" s="9" t="s">
        <v>633</v>
      </c>
      <c r="D593" s="9" t="s">
        <v>1917</v>
      </c>
      <c r="E593" s="9" t="s">
        <v>14</v>
      </c>
      <c r="F593" s="10">
        <v>45962.699305555558</v>
      </c>
      <c r="G593" s="10">
        <v>45974.556250000001</v>
      </c>
      <c r="H593" s="9">
        <v>767433</v>
      </c>
      <c r="I593" s="9" t="s">
        <v>471</v>
      </c>
      <c r="J593" s="9" t="s">
        <v>32</v>
      </c>
      <c r="K593" s="9">
        <v>0</v>
      </c>
      <c r="L593" s="11" t="s">
        <v>2139</v>
      </c>
      <c r="M593" s="9" t="str" cm="1">
        <f t="array" ref="M593">_xlfn.LET(
_xlpm.Major,I593,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593" t="str">
        <f>IF(COUNTIFS($A$2:A593,A593,$M$2:M593,M593)&gt;1,"Duplicate","Keep")</f>
        <v>Keep</v>
      </c>
      <c r="O593" t="str" cm="1">
        <f t="array" ref="O593">_xlfn.SWITCH(M593,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593">
        <f t="shared" si="18"/>
        <v>3</v>
      </c>
      <c r="Q593" t="str">
        <f t="shared" si="19"/>
        <v>Repeat</v>
      </c>
    </row>
    <row r="594" spans="1:17" x14ac:dyDescent="0.75">
      <c r="A594" s="12">
        <v>80017554</v>
      </c>
      <c r="B594" s="13" t="s">
        <v>1344</v>
      </c>
      <c r="C594" s="13" t="s">
        <v>880</v>
      </c>
      <c r="D594" s="13" t="s">
        <v>1918</v>
      </c>
      <c r="E594" s="13" t="s">
        <v>14</v>
      </c>
      <c r="F594" s="14">
        <v>45962.833333333336</v>
      </c>
      <c r="G594" s="14">
        <v>45974.59652777778</v>
      </c>
      <c r="H594" s="13">
        <v>805808</v>
      </c>
      <c r="I594" s="13" t="s">
        <v>701</v>
      </c>
      <c r="J594" s="13" t="s">
        <v>40</v>
      </c>
      <c r="K594" s="13">
        <v>0</v>
      </c>
      <c r="L594" s="15" t="s">
        <v>2139</v>
      </c>
      <c r="M594" s="9" t="str" cm="1">
        <f t="array" ref="M594">_xlfn.LET(
_xlpm.Major,I594,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594" t="str">
        <f>IF(COUNTIFS($A$2:A594,A594,$M$2:M594,M594)&gt;1,"Duplicate","Keep")</f>
        <v>Keep</v>
      </c>
      <c r="O594" t="str" cm="1">
        <f t="array" ref="O594">_xlfn.SWITCH(M594,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594">
        <f t="shared" si="18"/>
        <v>1</v>
      </c>
      <c r="Q594" t="str">
        <f t="shared" si="19"/>
        <v>Unique</v>
      </c>
    </row>
    <row r="595" spans="1:17" x14ac:dyDescent="0.75">
      <c r="A595" s="8">
        <v>80025761</v>
      </c>
      <c r="B595" s="9" t="s">
        <v>151</v>
      </c>
      <c r="C595" s="9" t="s">
        <v>152</v>
      </c>
      <c r="D595" s="9" t="s">
        <v>153</v>
      </c>
      <c r="E595" s="9" t="s">
        <v>14</v>
      </c>
      <c r="F595" s="10">
        <v>45964.143055555556</v>
      </c>
      <c r="G595" s="10">
        <v>45974.541666666664</v>
      </c>
      <c r="H595" s="9">
        <v>796963</v>
      </c>
      <c r="I595" s="9" t="s">
        <v>73</v>
      </c>
      <c r="J595" s="9" t="s">
        <v>40</v>
      </c>
      <c r="K595" s="9">
        <v>0</v>
      </c>
      <c r="L595" s="11" t="s">
        <v>2139</v>
      </c>
      <c r="M595" s="9" t="str" cm="1">
        <f t="array" ref="M595">_xlfn.LET(
_xlpm.Major,I595,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595" t="str">
        <f>IF(COUNTIFS($A$2:A595,A595,$M$2:M595,M595)&gt;1,"Duplicate","Keep")</f>
        <v>Keep</v>
      </c>
      <c r="O595" t="str" cm="1">
        <f t="array" ref="O595">_xlfn.SWITCH(M595,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595">
        <f t="shared" si="18"/>
        <v>4</v>
      </c>
      <c r="Q595" t="str">
        <f t="shared" si="19"/>
        <v>Repeat</v>
      </c>
    </row>
    <row r="596" spans="1:17" x14ac:dyDescent="0.75">
      <c r="A596" s="12">
        <v>80031654</v>
      </c>
      <c r="B596" s="13" t="s">
        <v>93</v>
      </c>
      <c r="C596" s="13" t="s">
        <v>1919</v>
      </c>
      <c r="D596" s="13" t="s">
        <v>1920</v>
      </c>
      <c r="E596" s="13" t="s">
        <v>14</v>
      </c>
      <c r="F596" s="14">
        <v>45964.295138888891</v>
      </c>
      <c r="G596" s="14">
        <v>45974.556944444441</v>
      </c>
      <c r="H596" s="13">
        <v>806956</v>
      </c>
      <c r="I596" s="13" t="s">
        <v>652</v>
      </c>
      <c r="J596" s="13" t="s">
        <v>40</v>
      </c>
      <c r="K596" s="13">
        <v>0</v>
      </c>
      <c r="L596" s="15" t="s">
        <v>2139</v>
      </c>
      <c r="M596" s="9" t="str" cm="1">
        <f t="array" ref="M596">_xlfn.LET(
_xlpm.Major,I596,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596" t="str">
        <f>IF(COUNTIFS($A$2:A596,A596,$M$2:M596,M596)&gt;1,"Duplicate","Keep")</f>
        <v>Keep</v>
      </c>
      <c r="O596" t="str" cm="1">
        <f t="array" ref="O596">_xlfn.SWITCH(M596,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596">
        <f t="shared" si="18"/>
        <v>1</v>
      </c>
      <c r="Q596" t="str">
        <f t="shared" si="19"/>
        <v>Unique</v>
      </c>
    </row>
    <row r="597" spans="1:17" x14ac:dyDescent="0.75">
      <c r="A597" s="8">
        <v>80086769</v>
      </c>
      <c r="B597" s="9" t="s">
        <v>1112</v>
      </c>
      <c r="C597" s="9" t="s">
        <v>1926</v>
      </c>
      <c r="D597" s="9" t="s">
        <v>1927</v>
      </c>
      <c r="E597" s="9" t="s">
        <v>14</v>
      </c>
      <c r="F597" s="10">
        <v>45965.738194444442</v>
      </c>
      <c r="G597" s="10">
        <v>45974.561805555553</v>
      </c>
      <c r="H597" s="9">
        <v>807616</v>
      </c>
      <c r="I597" s="9" t="s">
        <v>905</v>
      </c>
      <c r="J597" s="9" t="s">
        <v>126</v>
      </c>
      <c r="K597" s="9">
        <v>0</v>
      </c>
      <c r="L597" s="11" t="s">
        <v>2139</v>
      </c>
      <c r="M597" s="9" t="str" cm="1">
        <f t="array" ref="M597">_xlfn.LET(
_xlpm.Major,I597,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597" t="str">
        <f>IF(COUNTIFS($A$2:A597,A597,$M$2:M597,M597)&gt;1,"Duplicate","Keep")</f>
        <v>Keep</v>
      </c>
      <c r="O597" t="str" cm="1">
        <f t="array" ref="O597">_xlfn.SWITCH(M597,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597">
        <f t="shared" si="18"/>
        <v>1</v>
      </c>
      <c r="Q597" t="str">
        <f t="shared" si="19"/>
        <v>Unique</v>
      </c>
    </row>
    <row r="598" spans="1:17" x14ac:dyDescent="0.75">
      <c r="A598" s="12">
        <v>80088253</v>
      </c>
      <c r="B598" s="13" t="s">
        <v>1928</v>
      </c>
      <c r="C598" s="13" t="s">
        <v>1929</v>
      </c>
      <c r="D598" s="13" t="s">
        <v>1930</v>
      </c>
      <c r="E598" s="13" t="s">
        <v>14</v>
      </c>
      <c r="F598" s="14">
        <v>45965.843055555553</v>
      </c>
      <c r="G598" s="14">
        <v>45974.581250000003</v>
      </c>
      <c r="H598" s="13">
        <v>795828</v>
      </c>
      <c r="I598" s="13" t="s">
        <v>1931</v>
      </c>
      <c r="J598" s="13" t="s">
        <v>32</v>
      </c>
      <c r="K598" s="13">
        <v>0</v>
      </c>
      <c r="L598" s="15" t="s">
        <v>2139</v>
      </c>
      <c r="M598" s="9" t="str" cm="1">
        <f t="array" ref="M598">_xlfn.LET(
_xlpm.Major,I598,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598" t="str">
        <f>IF(COUNTIFS($A$2:A598,A598,$M$2:M598,M598)&gt;1,"Duplicate","Keep")</f>
        <v>Keep</v>
      </c>
      <c r="O598" t="str" cm="1">
        <f t="array" ref="O598">_xlfn.SWITCH(M598,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598">
        <f t="shared" si="18"/>
        <v>1</v>
      </c>
      <c r="Q598" t="str">
        <f t="shared" si="19"/>
        <v>Unique</v>
      </c>
    </row>
    <row r="599" spans="1:17" x14ac:dyDescent="0.75">
      <c r="A599" s="8">
        <v>80089232</v>
      </c>
      <c r="B599" s="9" t="s">
        <v>1932</v>
      </c>
      <c r="C599" s="9" t="s">
        <v>1933</v>
      </c>
      <c r="D599" s="9" t="s">
        <v>1934</v>
      </c>
      <c r="E599" s="9" t="s">
        <v>14</v>
      </c>
      <c r="F599" s="10">
        <v>45965.975694444445</v>
      </c>
      <c r="G599" s="10">
        <v>45974.574999999997</v>
      </c>
      <c r="H599" s="9">
        <v>789228</v>
      </c>
      <c r="I599" s="9" t="s">
        <v>1904</v>
      </c>
      <c r="J599" s="9" t="s">
        <v>16</v>
      </c>
      <c r="K599" s="9">
        <v>0</v>
      </c>
      <c r="L599" s="11" t="s">
        <v>2139</v>
      </c>
      <c r="M599" s="9" t="str" cm="1">
        <f t="array" ref="M599">_xlfn.LET(
_xlpm.Major,I599,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599" t="str">
        <f>IF(COUNTIFS($A$2:A599,A599,$M$2:M599,M599)&gt;1,"Duplicate","Keep")</f>
        <v>Keep</v>
      </c>
      <c r="O599" t="str" cm="1">
        <f t="array" ref="O599">_xlfn.SWITCH(M599,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599">
        <f t="shared" si="18"/>
        <v>1</v>
      </c>
      <c r="Q599" t="str">
        <f t="shared" si="19"/>
        <v>Unique</v>
      </c>
    </row>
    <row r="600" spans="1:17" x14ac:dyDescent="0.75">
      <c r="A600" s="8">
        <v>80106273</v>
      </c>
      <c r="B600" s="9" t="s">
        <v>769</v>
      </c>
      <c r="C600" s="9" t="s">
        <v>1937</v>
      </c>
      <c r="D600" s="9" t="s">
        <v>1938</v>
      </c>
      <c r="E600" s="9" t="s">
        <v>14</v>
      </c>
      <c r="F600" s="10">
        <v>45966.48333333333</v>
      </c>
      <c r="G600" s="10">
        <v>45974.563194444447</v>
      </c>
      <c r="H600" s="9">
        <v>766859</v>
      </c>
      <c r="I600" s="9" t="s">
        <v>15</v>
      </c>
      <c r="J600" s="9" t="s">
        <v>40</v>
      </c>
      <c r="K600" s="9">
        <v>0</v>
      </c>
      <c r="L600" s="11" t="s">
        <v>2139</v>
      </c>
      <c r="M600" s="9" t="str" cm="1">
        <f t="array" ref="M600">_xlfn.LET(
_xlpm.Major,I600,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600" t="str">
        <f>IF(COUNTIFS($A$2:A600,A600,$M$2:M600,M600)&gt;1,"Duplicate","Keep")</f>
        <v>Keep</v>
      </c>
      <c r="O600" t="str" cm="1">
        <f t="array" ref="O600">_xlfn.SWITCH(M600,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600">
        <f t="shared" si="18"/>
        <v>1</v>
      </c>
      <c r="Q600" t="str">
        <f t="shared" si="19"/>
        <v>Unique</v>
      </c>
    </row>
    <row r="601" spans="1:17" x14ac:dyDescent="0.75">
      <c r="A601" s="12">
        <v>80134292</v>
      </c>
      <c r="B601" s="13" t="s">
        <v>730</v>
      </c>
      <c r="C601" s="13" t="s">
        <v>731</v>
      </c>
      <c r="D601" s="13" t="s">
        <v>732</v>
      </c>
      <c r="E601" s="13" t="s">
        <v>14</v>
      </c>
      <c r="F601" s="14">
        <v>45967.438194444447</v>
      </c>
      <c r="G601" s="14">
        <v>45974.583333333336</v>
      </c>
      <c r="H601" s="13">
        <v>796717</v>
      </c>
      <c r="I601" s="13" t="s">
        <v>80</v>
      </c>
      <c r="J601" s="13" t="s">
        <v>126</v>
      </c>
      <c r="K601" s="13">
        <v>0</v>
      </c>
      <c r="L601" s="15" t="s">
        <v>2139</v>
      </c>
      <c r="M601" s="9" t="str" cm="1">
        <f t="array" ref="M601">_xlfn.LET(
_xlpm.Major,I601,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601" t="str">
        <f>IF(COUNTIFS($A$2:A601,A601,$M$2:M601,M601)&gt;1,"Duplicate","Keep")</f>
        <v>Keep</v>
      </c>
      <c r="O601" t="str" cm="1">
        <f t="array" ref="O601">_xlfn.SWITCH(M601,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601">
        <f t="shared" si="18"/>
        <v>1</v>
      </c>
      <c r="Q601" t="str">
        <f t="shared" si="19"/>
        <v>Unique</v>
      </c>
    </row>
    <row r="602" spans="1:17" x14ac:dyDescent="0.75">
      <c r="A602" s="8">
        <v>80149242</v>
      </c>
      <c r="B602" s="9" t="s">
        <v>487</v>
      </c>
      <c r="C602" s="9" t="s">
        <v>1954</v>
      </c>
      <c r="D602" s="9" t="s">
        <v>1955</v>
      </c>
      <c r="E602" s="9" t="s">
        <v>14</v>
      </c>
      <c r="F602" s="10">
        <v>45967.752083333333</v>
      </c>
      <c r="G602" s="10">
        <v>45974.580555555556</v>
      </c>
      <c r="H602" s="9">
        <v>768722</v>
      </c>
      <c r="I602" s="9" t="s">
        <v>15</v>
      </c>
      <c r="J602" s="9" t="s">
        <v>40</v>
      </c>
      <c r="K602" s="9">
        <v>0</v>
      </c>
      <c r="L602" s="11" t="s">
        <v>2139</v>
      </c>
      <c r="M602" s="9" t="str" cm="1">
        <f t="array" ref="M602">_xlfn.LET(
_xlpm.Major,I602,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602" t="str">
        <f>IF(COUNTIFS($A$2:A602,A602,$M$2:M602,M602)&gt;1,"Duplicate","Keep")</f>
        <v>Keep</v>
      </c>
      <c r="O602" t="str" cm="1">
        <f t="array" ref="O602">_xlfn.SWITCH(M602,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602">
        <f t="shared" si="18"/>
        <v>1</v>
      </c>
      <c r="Q602" t="str">
        <f t="shared" si="19"/>
        <v>Unique</v>
      </c>
    </row>
    <row r="603" spans="1:17" x14ac:dyDescent="0.75">
      <c r="A603" s="8">
        <v>80150427</v>
      </c>
      <c r="B603" s="9" t="s">
        <v>1959</v>
      </c>
      <c r="C603" s="9" t="s">
        <v>1960</v>
      </c>
      <c r="D603" s="9" t="s">
        <v>1961</v>
      </c>
      <c r="E603" s="9" t="s">
        <v>14</v>
      </c>
      <c r="F603" s="10">
        <v>45967.870833333334</v>
      </c>
      <c r="G603" s="10">
        <v>45974.586805555555</v>
      </c>
      <c r="H603" s="9">
        <v>587226</v>
      </c>
      <c r="I603" s="9" t="s">
        <v>15</v>
      </c>
      <c r="J603" s="9" t="s">
        <v>40</v>
      </c>
      <c r="K603" s="9">
        <v>0</v>
      </c>
      <c r="L603" s="11" t="s">
        <v>2139</v>
      </c>
      <c r="M603" s="9" t="str" cm="1">
        <f t="array" ref="M603">_xlfn.LET(
_xlpm.Major,I603,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603" t="str">
        <f>IF(COUNTIFS($A$2:A603,A603,$M$2:M603,M603)&gt;1,"Duplicate","Keep")</f>
        <v>Keep</v>
      </c>
      <c r="O603" t="str" cm="1">
        <f t="array" ref="O603">_xlfn.SWITCH(M603,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603">
        <f t="shared" si="18"/>
        <v>1</v>
      </c>
      <c r="Q603" t="str">
        <f t="shared" si="19"/>
        <v>Unique</v>
      </c>
    </row>
    <row r="604" spans="1:17" x14ac:dyDescent="0.75">
      <c r="A604" s="12">
        <v>80157474</v>
      </c>
      <c r="B604" s="13" t="s">
        <v>1962</v>
      </c>
      <c r="C604" s="13" t="s">
        <v>1963</v>
      </c>
      <c r="D604" s="13" t="s">
        <v>1964</v>
      </c>
      <c r="E604" s="13" t="s">
        <v>14</v>
      </c>
      <c r="F604" s="14">
        <v>45968.408333333333</v>
      </c>
      <c r="G604" s="14">
        <v>45974.554861111108</v>
      </c>
      <c r="H604" s="13">
        <v>807906</v>
      </c>
      <c r="I604" s="13" t="s">
        <v>1965</v>
      </c>
      <c r="J604" s="13" t="s">
        <v>126</v>
      </c>
      <c r="K604" s="13">
        <v>0</v>
      </c>
      <c r="L604" s="15" t="s">
        <v>2139</v>
      </c>
      <c r="M604" s="9" t="str" cm="1">
        <f t="array" ref="M604">_xlfn.LET(
_xlpm.Major,I604,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604" t="str">
        <f>IF(COUNTIFS($A$2:A604,A604,$M$2:M604,M604)&gt;1,"Duplicate","Keep")</f>
        <v>Keep</v>
      </c>
      <c r="O604" t="str" cm="1">
        <f t="array" ref="O604">_xlfn.SWITCH(M604,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604">
        <f t="shared" si="18"/>
        <v>1</v>
      </c>
      <c r="Q604" t="str">
        <f t="shared" si="19"/>
        <v>Unique</v>
      </c>
    </row>
    <row r="605" spans="1:17" x14ac:dyDescent="0.75">
      <c r="A605" s="8">
        <v>80161611</v>
      </c>
      <c r="B605" s="9" t="s">
        <v>213</v>
      </c>
      <c r="C605" s="9" t="s">
        <v>214</v>
      </c>
      <c r="D605" s="9" t="s">
        <v>215</v>
      </c>
      <c r="E605" s="9" t="s">
        <v>14</v>
      </c>
      <c r="F605" s="10">
        <v>45968.510416666664</v>
      </c>
      <c r="G605" s="10">
        <v>45974.555555555555</v>
      </c>
      <c r="H605" s="9">
        <v>791714</v>
      </c>
      <c r="I605" s="9" t="s">
        <v>24</v>
      </c>
      <c r="J605" s="9" t="s">
        <v>50</v>
      </c>
      <c r="K605" s="9">
        <v>0</v>
      </c>
      <c r="L605" s="11" t="s">
        <v>2139</v>
      </c>
      <c r="M605" s="9" t="str" cm="1">
        <f t="array" ref="M605">_xlfn.LET(
_xlpm.Major,I605,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605" t="str">
        <f>IF(COUNTIFS($A$2:A605,A605,$M$2:M605,M605)&gt;1,"Duplicate","Keep")</f>
        <v>Keep</v>
      </c>
      <c r="O605" t="str" cm="1">
        <f t="array" ref="O605">_xlfn.SWITCH(M605,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605">
        <f t="shared" si="18"/>
        <v>2</v>
      </c>
      <c r="Q605" t="str">
        <f t="shared" si="19"/>
        <v>Repeat</v>
      </c>
    </row>
    <row r="606" spans="1:17" x14ac:dyDescent="0.75">
      <c r="A606" s="12">
        <v>80165235</v>
      </c>
      <c r="B606" s="13" t="s">
        <v>231</v>
      </c>
      <c r="C606" s="13" t="s">
        <v>1004</v>
      </c>
      <c r="D606" s="13" t="s">
        <v>1005</v>
      </c>
      <c r="E606" s="13" t="s">
        <v>14</v>
      </c>
      <c r="F606" s="14">
        <v>45968.753472222219</v>
      </c>
      <c r="G606" s="14">
        <v>45974.601388888892</v>
      </c>
      <c r="H606" s="13">
        <v>771149</v>
      </c>
      <c r="I606" s="13" t="s">
        <v>774</v>
      </c>
      <c r="J606" s="13" t="s">
        <v>20</v>
      </c>
      <c r="K606" s="13">
        <v>0</v>
      </c>
      <c r="L606" s="15" t="s">
        <v>2139</v>
      </c>
      <c r="M606" s="9" t="str" cm="1">
        <f t="array" ref="M606">_xlfn.LET(
_xlpm.Major,I606,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606" t="str">
        <f>IF(COUNTIFS($A$2:A606,A606,$M$2:M606,M606)&gt;1,"Duplicate","Keep")</f>
        <v>Keep</v>
      </c>
      <c r="O606" t="str" cm="1">
        <f t="array" ref="O606">_xlfn.SWITCH(M606,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606">
        <f t="shared" si="18"/>
        <v>4</v>
      </c>
      <c r="Q606" t="str">
        <f t="shared" si="19"/>
        <v>Repeat</v>
      </c>
    </row>
    <row r="607" spans="1:17" x14ac:dyDescent="0.75">
      <c r="A607" s="12">
        <v>80167173</v>
      </c>
      <c r="B607" s="13" t="s">
        <v>1972</v>
      </c>
      <c r="C607" s="13" t="s">
        <v>1973</v>
      </c>
      <c r="D607" s="13" t="s">
        <v>1974</v>
      </c>
      <c r="E607" s="13" t="s">
        <v>14</v>
      </c>
      <c r="F607" s="14">
        <v>45969.427777777775</v>
      </c>
      <c r="G607" s="14">
        <v>45974.555555555555</v>
      </c>
      <c r="H607" s="13">
        <v>750857</v>
      </c>
      <c r="I607" s="13" t="s">
        <v>73</v>
      </c>
      <c r="J607" s="13" t="s">
        <v>40</v>
      </c>
      <c r="K607" s="13">
        <v>0</v>
      </c>
      <c r="L607" s="15" t="s">
        <v>2139</v>
      </c>
      <c r="M607" s="9" t="str" cm="1">
        <f t="array" ref="M607">_xlfn.LET(
_xlpm.Major,I607,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607" t="str">
        <f>IF(COUNTIFS($A$2:A607,A607,$M$2:M607,M607)&gt;1,"Duplicate","Keep")</f>
        <v>Keep</v>
      </c>
      <c r="O607" t="str" cm="1">
        <f t="array" ref="O607">_xlfn.SWITCH(M607,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607">
        <f t="shared" si="18"/>
        <v>1</v>
      </c>
      <c r="Q607" t="str">
        <f t="shared" si="19"/>
        <v>Unique</v>
      </c>
    </row>
    <row r="608" spans="1:17" x14ac:dyDescent="0.75">
      <c r="A608" s="8">
        <v>80168494</v>
      </c>
      <c r="B608" s="9" t="s">
        <v>1975</v>
      </c>
      <c r="C608" s="9" t="s">
        <v>1976</v>
      </c>
      <c r="D608" s="9" t="s">
        <v>1977</v>
      </c>
      <c r="E608" s="9" t="s">
        <v>14</v>
      </c>
      <c r="F608" s="10">
        <v>45969.80972222222</v>
      </c>
      <c r="G608" s="10">
        <v>45974.552083333336</v>
      </c>
      <c r="H608" s="9">
        <v>765305</v>
      </c>
      <c r="I608" s="9" t="s">
        <v>166</v>
      </c>
      <c r="J608" s="9" t="s">
        <v>20</v>
      </c>
      <c r="K608" s="9">
        <v>0</v>
      </c>
      <c r="L608" s="11" t="s">
        <v>2139</v>
      </c>
      <c r="M608" s="9" t="str" cm="1">
        <f t="array" ref="M608">_xlfn.LET(
_xlpm.Major,I608,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608" t="str">
        <f>IF(COUNTIFS($A$2:A608,A608,$M$2:M608,M608)&gt;1,"Duplicate","Keep")</f>
        <v>Keep</v>
      </c>
      <c r="O608" t="str" cm="1">
        <f t="array" ref="O608">_xlfn.SWITCH(M608,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608">
        <f t="shared" si="18"/>
        <v>1</v>
      </c>
      <c r="Q608" t="str">
        <f t="shared" si="19"/>
        <v>Unique</v>
      </c>
    </row>
    <row r="609" spans="1:17" x14ac:dyDescent="0.75">
      <c r="A609" s="12">
        <v>80168537</v>
      </c>
      <c r="B609" s="13" t="s">
        <v>1978</v>
      </c>
      <c r="C609" s="13" t="s">
        <v>1979</v>
      </c>
      <c r="D609" s="13" t="s">
        <v>1980</v>
      </c>
      <c r="E609" s="13" t="s">
        <v>14</v>
      </c>
      <c r="F609" s="14">
        <v>45969.822916666664</v>
      </c>
      <c r="G609" s="14">
        <v>45974.592361111114</v>
      </c>
      <c r="H609" s="13">
        <v>798839</v>
      </c>
      <c r="I609" s="13" t="s">
        <v>1981</v>
      </c>
      <c r="J609" s="13" t="s">
        <v>20</v>
      </c>
      <c r="K609" s="13">
        <v>0</v>
      </c>
      <c r="L609" s="15" t="s">
        <v>2139</v>
      </c>
      <c r="M609" s="9" t="str" cm="1">
        <f t="array" ref="M609">_xlfn.LET(
_xlpm.Major,I609,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609" t="str">
        <f>IF(COUNTIFS($A$2:A609,A609,$M$2:M609,M609)&gt;1,"Duplicate","Keep")</f>
        <v>Keep</v>
      </c>
      <c r="O609" t="str" cm="1">
        <f t="array" ref="O609">_xlfn.SWITCH(M609,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609">
        <f t="shared" si="18"/>
        <v>1</v>
      </c>
      <c r="Q609" t="str">
        <f t="shared" si="19"/>
        <v>Unique</v>
      </c>
    </row>
    <row r="610" spans="1:17" x14ac:dyDescent="0.75">
      <c r="A610" s="12">
        <v>80179916</v>
      </c>
      <c r="B610" s="13" t="s">
        <v>58</v>
      </c>
      <c r="C610" s="13" t="s">
        <v>1983</v>
      </c>
      <c r="D610" s="13" t="s">
        <v>1984</v>
      </c>
      <c r="E610" s="13" t="s">
        <v>14</v>
      </c>
      <c r="F610" s="14">
        <v>45971.378472222219</v>
      </c>
      <c r="G610" s="14">
        <v>45974.542361111111</v>
      </c>
      <c r="H610" s="13">
        <v>756701</v>
      </c>
      <c r="I610" s="13" t="s">
        <v>1985</v>
      </c>
      <c r="J610" s="13" t="s">
        <v>32</v>
      </c>
      <c r="K610" s="13">
        <v>0</v>
      </c>
      <c r="L610" s="15" t="s">
        <v>2139</v>
      </c>
      <c r="M610" s="9" t="str" cm="1">
        <f t="array" ref="M610">_xlfn.LET(
_xlpm.Major,I610,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610" t="str">
        <f>IF(COUNTIFS($A$2:A610,A610,$M$2:M610,M610)&gt;1,"Duplicate","Keep")</f>
        <v>Keep</v>
      </c>
      <c r="O610" t="str" cm="1">
        <f t="array" ref="O610">_xlfn.SWITCH(M610,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610">
        <f t="shared" si="18"/>
        <v>2</v>
      </c>
      <c r="Q610" t="str">
        <f t="shared" si="19"/>
        <v>Repeat</v>
      </c>
    </row>
    <row r="611" spans="1:17" x14ac:dyDescent="0.75">
      <c r="A611" s="8">
        <v>80186883</v>
      </c>
      <c r="B611" s="9" t="s">
        <v>1986</v>
      </c>
      <c r="C611" s="9" t="s">
        <v>1987</v>
      </c>
      <c r="D611" s="9" t="s">
        <v>1988</v>
      </c>
      <c r="E611" s="9" t="s">
        <v>14</v>
      </c>
      <c r="F611" s="10">
        <v>45971.502083333333</v>
      </c>
      <c r="G611" s="10">
        <v>45974.546527777777</v>
      </c>
      <c r="H611" s="9">
        <v>773062</v>
      </c>
      <c r="I611" s="9" t="s">
        <v>15</v>
      </c>
      <c r="J611" s="9" t="s">
        <v>50</v>
      </c>
      <c r="K611" s="9">
        <v>0</v>
      </c>
      <c r="L611" s="11" t="s">
        <v>2139</v>
      </c>
      <c r="M611" s="9" t="str" cm="1">
        <f t="array" ref="M611">_xlfn.LET(
_xlpm.Major,I611,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611" t="str">
        <f>IF(COUNTIFS($A$2:A611,A611,$M$2:M611,M611)&gt;1,"Duplicate","Keep")</f>
        <v>Keep</v>
      </c>
      <c r="O611" t="str" cm="1">
        <f t="array" ref="O611">_xlfn.SWITCH(M611,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611">
        <f t="shared" si="18"/>
        <v>1</v>
      </c>
      <c r="Q611" t="str">
        <f t="shared" si="19"/>
        <v>Unique</v>
      </c>
    </row>
    <row r="612" spans="1:17" x14ac:dyDescent="0.75">
      <c r="A612" s="12">
        <v>80195944</v>
      </c>
      <c r="B612" s="13" t="s">
        <v>919</v>
      </c>
      <c r="C612" s="13" t="s">
        <v>1248</v>
      </c>
      <c r="D612" s="13" t="s">
        <v>1249</v>
      </c>
      <c r="E612" s="13" t="s">
        <v>14</v>
      </c>
      <c r="F612" s="14">
        <v>45971.763888888891</v>
      </c>
      <c r="G612" s="14">
        <v>45974.541666666664</v>
      </c>
      <c r="H612" s="13">
        <v>761633</v>
      </c>
      <c r="I612" s="13" t="s">
        <v>163</v>
      </c>
      <c r="J612" s="13" t="s">
        <v>20</v>
      </c>
      <c r="K612" s="13">
        <v>0</v>
      </c>
      <c r="L612" s="15" t="s">
        <v>2139</v>
      </c>
      <c r="M612" s="9" t="str" cm="1">
        <f t="array" ref="M612">_xlfn.LET(
_xlpm.Major,I612,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612" t="str">
        <f>IF(COUNTIFS($A$2:A612,A612,$M$2:M612,M612)&gt;1,"Duplicate","Keep")</f>
        <v>Keep</v>
      </c>
      <c r="O612" t="str" cm="1">
        <f t="array" ref="O612">_xlfn.SWITCH(M612,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612">
        <f t="shared" si="18"/>
        <v>2</v>
      </c>
      <c r="Q612" t="str">
        <f t="shared" si="19"/>
        <v>Repeat</v>
      </c>
    </row>
    <row r="613" spans="1:17" x14ac:dyDescent="0.75">
      <c r="A613" s="12">
        <v>80196473</v>
      </c>
      <c r="B613" s="13" t="s">
        <v>213</v>
      </c>
      <c r="C613" s="13" t="s">
        <v>1991</v>
      </c>
      <c r="D613" s="13" t="s">
        <v>1992</v>
      </c>
      <c r="E613" s="13" t="s">
        <v>14</v>
      </c>
      <c r="F613" s="14">
        <v>45971.81527777778</v>
      </c>
      <c r="G613" s="14">
        <v>45974.570833333331</v>
      </c>
      <c r="H613" s="13">
        <v>803924</v>
      </c>
      <c r="I613" s="13" t="s">
        <v>471</v>
      </c>
      <c r="J613" s="13" t="s">
        <v>126</v>
      </c>
      <c r="K613" s="13">
        <v>0</v>
      </c>
      <c r="L613" s="15" t="s">
        <v>2139</v>
      </c>
      <c r="M613" s="9" t="str" cm="1">
        <f t="array" ref="M613">_xlfn.LET(
_xlpm.Major,I613,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613" t="str">
        <f>IF(COUNTIFS($A$2:A613,A613,$M$2:M613,M613)&gt;1,"Duplicate","Keep")</f>
        <v>Keep</v>
      </c>
      <c r="O613" t="str" cm="1">
        <f t="array" ref="O613">_xlfn.SWITCH(M613,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613">
        <f t="shared" si="18"/>
        <v>1</v>
      </c>
      <c r="Q613" t="str">
        <f t="shared" si="19"/>
        <v>Unique</v>
      </c>
    </row>
    <row r="614" spans="1:17" x14ac:dyDescent="0.75">
      <c r="A614" s="8">
        <v>80208170</v>
      </c>
      <c r="B614" s="9" t="s">
        <v>2005</v>
      </c>
      <c r="C614" s="9" t="s">
        <v>1146</v>
      </c>
      <c r="D614" s="9" t="s">
        <v>2006</v>
      </c>
      <c r="E614" s="9" t="s">
        <v>14</v>
      </c>
      <c r="F614" s="10">
        <v>45972.459027777775</v>
      </c>
      <c r="G614" s="10">
        <v>45974.543055555558</v>
      </c>
      <c r="H614" s="9">
        <v>777735</v>
      </c>
      <c r="I614" s="9" t="s">
        <v>1167</v>
      </c>
      <c r="J614" s="9" t="s">
        <v>32</v>
      </c>
      <c r="K614" s="9">
        <v>0</v>
      </c>
      <c r="L614" s="11" t="s">
        <v>2139</v>
      </c>
      <c r="M614" s="9" t="str" cm="1">
        <f t="array" ref="M614">_xlfn.LET(
_xlpm.Major,I614,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614" t="str">
        <f>IF(COUNTIFS($A$2:A614,A614,$M$2:M614,M614)&gt;1,"Duplicate","Keep")</f>
        <v>Keep</v>
      </c>
      <c r="O614" t="str" cm="1">
        <f t="array" ref="O614">_xlfn.SWITCH(M614,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614">
        <f t="shared" si="18"/>
        <v>1</v>
      </c>
      <c r="Q614" t="str">
        <f t="shared" si="19"/>
        <v>Unique</v>
      </c>
    </row>
    <row r="615" spans="1:17" x14ac:dyDescent="0.75">
      <c r="A615" s="12">
        <v>80208613</v>
      </c>
      <c r="B615" s="13" t="s">
        <v>2007</v>
      </c>
      <c r="C615" s="13" t="s">
        <v>2008</v>
      </c>
      <c r="D615" s="13" t="s">
        <v>2009</v>
      </c>
      <c r="E615" s="13" t="s">
        <v>14</v>
      </c>
      <c r="F615" s="14">
        <v>45972.465277777781</v>
      </c>
      <c r="G615" s="14">
        <v>45974.57708333333</v>
      </c>
      <c r="H615" s="13">
        <v>803065</v>
      </c>
      <c r="I615" s="13" t="s">
        <v>1422</v>
      </c>
      <c r="J615" s="13" t="s">
        <v>126</v>
      </c>
      <c r="K615" s="13">
        <v>0</v>
      </c>
      <c r="L615" s="15" t="s">
        <v>2139</v>
      </c>
      <c r="M615" s="9" t="str" cm="1">
        <f t="array" ref="M615">_xlfn.LET(
_xlpm.Major,I615,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615" t="str">
        <f>IF(COUNTIFS($A$2:A615,A615,$M$2:M615,M615)&gt;1,"Duplicate","Keep")</f>
        <v>Keep</v>
      </c>
      <c r="O615" t="str" cm="1">
        <f t="array" ref="O615">_xlfn.SWITCH(M615,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615">
        <f t="shared" si="18"/>
        <v>2</v>
      </c>
      <c r="Q615" t="str">
        <f t="shared" si="19"/>
        <v>Repeat</v>
      </c>
    </row>
    <row r="616" spans="1:17" x14ac:dyDescent="0.75">
      <c r="A616" s="8">
        <v>80209367</v>
      </c>
      <c r="B616" s="9" t="s">
        <v>37</v>
      </c>
      <c r="C616" s="9" t="s">
        <v>38</v>
      </c>
      <c r="D616" s="9" t="s">
        <v>39</v>
      </c>
      <c r="E616" s="9" t="s">
        <v>14</v>
      </c>
      <c r="F616" s="10">
        <v>45972.479861111111</v>
      </c>
      <c r="G616" s="10">
        <v>45974.54583333333</v>
      </c>
      <c r="H616" s="9">
        <v>812130</v>
      </c>
      <c r="I616" s="9" t="s">
        <v>15</v>
      </c>
      <c r="J616" s="9" t="s">
        <v>40</v>
      </c>
      <c r="K616" s="9">
        <v>0</v>
      </c>
      <c r="L616" s="11" t="s">
        <v>2139</v>
      </c>
      <c r="M616" s="9" t="str" cm="1">
        <f t="array" ref="M616">_xlfn.LET(
_xlpm.Major,I616,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616" t="str">
        <f>IF(COUNTIFS($A$2:A616,A616,$M$2:M616,M616)&gt;1,"Duplicate","Keep")</f>
        <v>Keep</v>
      </c>
      <c r="O616" t="str" cm="1">
        <f t="array" ref="O616">_xlfn.SWITCH(M616,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616">
        <f t="shared" si="18"/>
        <v>4</v>
      </c>
      <c r="Q616" t="str">
        <f t="shared" si="19"/>
        <v>Repeat</v>
      </c>
    </row>
    <row r="617" spans="1:17" x14ac:dyDescent="0.75">
      <c r="A617" s="12">
        <v>80211202</v>
      </c>
      <c r="B617" s="13" t="s">
        <v>1109</v>
      </c>
      <c r="C617" s="13" t="s">
        <v>2015</v>
      </c>
      <c r="D617" s="13" t="s">
        <v>2016</v>
      </c>
      <c r="E617" s="13" t="s">
        <v>14</v>
      </c>
      <c r="F617" s="14">
        <v>45972.531944444447</v>
      </c>
      <c r="G617" s="14">
        <v>45974.57708333333</v>
      </c>
      <c r="H617" s="13">
        <v>803076</v>
      </c>
      <c r="I617" s="13" t="s">
        <v>15</v>
      </c>
      <c r="J617" s="13" t="s">
        <v>126</v>
      </c>
      <c r="K617" s="13">
        <v>0</v>
      </c>
      <c r="L617" s="15" t="s">
        <v>2139</v>
      </c>
      <c r="M617" s="9" t="str" cm="1">
        <f t="array" ref="M617">_xlfn.LET(
_xlpm.Major,I617,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617" t="str">
        <f>IF(COUNTIFS($A$2:A617,A617,$M$2:M617,M617)&gt;1,"Duplicate","Keep")</f>
        <v>Keep</v>
      </c>
      <c r="O617" t="str" cm="1">
        <f t="array" ref="O617">_xlfn.SWITCH(M617,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617">
        <f t="shared" si="18"/>
        <v>1</v>
      </c>
      <c r="Q617" t="str">
        <f t="shared" si="19"/>
        <v>Unique</v>
      </c>
    </row>
    <row r="618" spans="1:17" x14ac:dyDescent="0.75">
      <c r="A618" s="8">
        <v>80216308</v>
      </c>
      <c r="B618" s="9" t="s">
        <v>452</v>
      </c>
      <c r="C618" s="9" t="s">
        <v>453</v>
      </c>
      <c r="D618" s="9" t="s">
        <v>454</v>
      </c>
      <c r="E618" s="9" t="s">
        <v>14</v>
      </c>
      <c r="F618" s="10">
        <v>45972.738194444442</v>
      </c>
      <c r="G618" s="10">
        <v>45974.572916666664</v>
      </c>
      <c r="H618" s="9">
        <v>786413</v>
      </c>
      <c r="I618" s="9" t="s">
        <v>54</v>
      </c>
      <c r="J618" s="9" t="s">
        <v>20</v>
      </c>
      <c r="K618" s="9">
        <v>0</v>
      </c>
      <c r="L618" s="11" t="s">
        <v>2139</v>
      </c>
      <c r="M618" s="9" t="str" cm="1">
        <f t="array" ref="M618">_xlfn.LET(
_xlpm.Major,I618,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618" t="str">
        <f>IF(COUNTIFS($A$2:A618,A618,$M$2:M618,M618)&gt;1,"Duplicate","Keep")</f>
        <v>Keep</v>
      </c>
      <c r="O618" t="str" cm="1">
        <f t="array" ref="O618">_xlfn.SWITCH(M618,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618">
        <f t="shared" si="18"/>
        <v>2</v>
      </c>
      <c r="Q618" t="str">
        <f t="shared" si="19"/>
        <v>Repeat</v>
      </c>
    </row>
    <row r="619" spans="1:17" x14ac:dyDescent="0.75">
      <c r="A619" s="8">
        <v>80221488</v>
      </c>
      <c r="B619" s="9" t="s">
        <v>2018</v>
      </c>
      <c r="C619" s="9" t="s">
        <v>2019</v>
      </c>
      <c r="D619" s="9" t="s">
        <v>2020</v>
      </c>
      <c r="E619" s="9" t="s">
        <v>14</v>
      </c>
      <c r="F619" s="10">
        <v>45973.318749999999</v>
      </c>
      <c r="G619" s="10">
        <v>45974.54583333333</v>
      </c>
      <c r="H619" s="9">
        <v>784896</v>
      </c>
      <c r="I619" s="9" t="s">
        <v>448</v>
      </c>
      <c r="J619" s="9" t="s">
        <v>50</v>
      </c>
      <c r="K619" s="9">
        <v>0</v>
      </c>
      <c r="L619" s="11" t="s">
        <v>2139</v>
      </c>
      <c r="M619" s="9" t="str" cm="1">
        <f t="array" ref="M619">_xlfn.LET(
_xlpm.Major,I619,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619" t="str">
        <f>IF(COUNTIFS($A$2:A619,A619,$M$2:M619,M619)&gt;1,"Duplicate","Keep")</f>
        <v>Keep</v>
      </c>
      <c r="O619" t="str" cm="1">
        <f t="array" ref="O619">_xlfn.SWITCH(M619,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619">
        <f t="shared" si="18"/>
        <v>1</v>
      </c>
      <c r="Q619" t="str">
        <f t="shared" si="19"/>
        <v>Unique</v>
      </c>
    </row>
    <row r="620" spans="1:17" x14ac:dyDescent="0.75">
      <c r="A620" s="8">
        <v>80225521</v>
      </c>
      <c r="B620" s="9" t="s">
        <v>2025</v>
      </c>
      <c r="C620" s="9" t="s">
        <v>605</v>
      </c>
      <c r="D620" s="9" t="s">
        <v>2026</v>
      </c>
      <c r="E620" s="9" t="s">
        <v>14</v>
      </c>
      <c r="F620" s="10">
        <v>45973.39166666667</v>
      </c>
      <c r="G620" s="10">
        <v>45974.578472222223</v>
      </c>
      <c r="H620" s="9">
        <v>807444</v>
      </c>
      <c r="I620" s="9" t="s">
        <v>549</v>
      </c>
      <c r="J620" s="9" t="s">
        <v>20</v>
      </c>
      <c r="K620" s="9">
        <v>0</v>
      </c>
      <c r="L620" s="11" t="s">
        <v>2139</v>
      </c>
      <c r="M620" s="9" t="str" cm="1">
        <f t="array" ref="M620">_xlfn.LET(
_xlpm.Major,I620,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620" t="str">
        <f>IF(COUNTIFS($A$2:A620,A620,$M$2:M620,M620)&gt;1,"Duplicate","Keep")</f>
        <v>Keep</v>
      </c>
      <c r="O620" t="str" cm="1">
        <f t="array" ref="O620">_xlfn.SWITCH(M620,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620">
        <f t="shared" si="18"/>
        <v>1</v>
      </c>
      <c r="Q620" t="str">
        <f t="shared" si="19"/>
        <v>Unique</v>
      </c>
    </row>
    <row r="621" spans="1:17" x14ac:dyDescent="0.75">
      <c r="A621" s="12">
        <v>80226452</v>
      </c>
      <c r="B621" s="13" t="s">
        <v>2027</v>
      </c>
      <c r="C621" s="13" t="s">
        <v>826</v>
      </c>
      <c r="D621" s="13" t="s">
        <v>2028</v>
      </c>
      <c r="E621" s="13" t="s">
        <v>14</v>
      </c>
      <c r="F621" s="14">
        <v>45973.406944444447</v>
      </c>
      <c r="G621" s="14">
        <v>45974.559027777781</v>
      </c>
      <c r="H621" s="13">
        <v>809916</v>
      </c>
      <c r="I621" s="13" t="s">
        <v>429</v>
      </c>
      <c r="J621" s="13" t="s">
        <v>20</v>
      </c>
      <c r="K621" s="13">
        <v>0</v>
      </c>
      <c r="L621" s="15" t="s">
        <v>2139</v>
      </c>
      <c r="M621" s="9" t="str" cm="1">
        <f t="array" ref="M621">_xlfn.LET(
_xlpm.Major,I621,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621" t="str">
        <f>IF(COUNTIFS($A$2:A621,A621,$M$2:M621,M621)&gt;1,"Duplicate","Keep")</f>
        <v>Keep</v>
      </c>
      <c r="O621" t="str" cm="1">
        <f t="array" ref="O621">_xlfn.SWITCH(M621,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621">
        <f t="shared" si="18"/>
        <v>1</v>
      </c>
      <c r="Q621" t="str">
        <f t="shared" si="19"/>
        <v>Unique</v>
      </c>
    </row>
    <row r="622" spans="1:17" x14ac:dyDescent="0.75">
      <c r="A622" s="8">
        <v>80229431</v>
      </c>
      <c r="B622" s="9" t="s">
        <v>336</v>
      </c>
      <c r="C622" s="9" t="s">
        <v>1051</v>
      </c>
      <c r="D622" s="9" t="s">
        <v>1052</v>
      </c>
      <c r="E622" s="9" t="s">
        <v>14</v>
      </c>
      <c r="F622" s="10">
        <v>45973.449305555558</v>
      </c>
      <c r="G622" s="10">
        <v>45974.542361111111</v>
      </c>
      <c r="H622" s="9">
        <v>762930</v>
      </c>
      <c r="I622" s="9" t="s">
        <v>163</v>
      </c>
      <c r="J622" s="9" t="s">
        <v>32</v>
      </c>
      <c r="K622" s="9">
        <v>0</v>
      </c>
      <c r="L622" s="11" t="s">
        <v>2139</v>
      </c>
      <c r="M622" s="9" t="str" cm="1">
        <f t="array" ref="M622">_xlfn.LET(
_xlpm.Major,I622,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622" t="str">
        <f>IF(COUNTIFS($A$2:A622,A622,$M$2:M622,M622)&gt;1,"Duplicate","Keep")</f>
        <v>Keep</v>
      </c>
      <c r="O622" t="str" cm="1">
        <f t="array" ref="O622">_xlfn.SWITCH(M622,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622">
        <f t="shared" si="18"/>
        <v>3</v>
      </c>
      <c r="Q622" t="str">
        <f t="shared" si="19"/>
        <v>Repeat</v>
      </c>
    </row>
    <row r="623" spans="1:17" x14ac:dyDescent="0.75">
      <c r="A623" s="8">
        <v>80230977</v>
      </c>
      <c r="B623" s="9" t="s">
        <v>1163</v>
      </c>
      <c r="C623" s="9" t="s">
        <v>870</v>
      </c>
      <c r="D623" s="9" t="s">
        <v>1164</v>
      </c>
      <c r="E623" s="9" t="s">
        <v>14</v>
      </c>
      <c r="F623" s="10">
        <v>45973.475694444445</v>
      </c>
      <c r="G623" s="10">
        <v>45974.60833333333</v>
      </c>
      <c r="H623" s="9">
        <v>699188</v>
      </c>
      <c r="I623" s="9" t="s">
        <v>206</v>
      </c>
      <c r="J623" s="9" t="s">
        <v>32</v>
      </c>
      <c r="K623" s="9">
        <v>0</v>
      </c>
      <c r="L623" s="11" t="s">
        <v>2139</v>
      </c>
      <c r="M623" s="9" t="str" cm="1">
        <f t="array" ref="M623">_xlfn.LET(
_xlpm.Major,I623,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623" t="str">
        <f>IF(COUNTIFS($A$2:A623,A623,$M$2:M623,M623)&gt;1,"Duplicate","Keep")</f>
        <v>Keep</v>
      </c>
      <c r="O623" t="str" cm="1">
        <f t="array" ref="O623">_xlfn.SWITCH(M623,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623">
        <f t="shared" si="18"/>
        <v>4</v>
      </c>
      <c r="Q623" t="str">
        <f t="shared" si="19"/>
        <v>Repeat</v>
      </c>
    </row>
    <row r="624" spans="1:17" x14ac:dyDescent="0.75">
      <c r="A624" s="12">
        <v>80234460</v>
      </c>
      <c r="B624" s="13" t="s">
        <v>2037</v>
      </c>
      <c r="C624" s="13" t="s">
        <v>2038</v>
      </c>
      <c r="D624" s="13" t="s">
        <v>2039</v>
      </c>
      <c r="E624" s="13" t="s">
        <v>14</v>
      </c>
      <c r="F624" s="14">
        <v>45973.539583333331</v>
      </c>
      <c r="G624" s="14">
        <v>45974.548611111109</v>
      </c>
      <c r="H624" s="13">
        <v>760906</v>
      </c>
      <c r="I624" s="13" t="s">
        <v>2040</v>
      </c>
      <c r="J624" s="13" t="s">
        <v>32</v>
      </c>
      <c r="K624" s="13">
        <v>0</v>
      </c>
      <c r="L624" s="15" t="s">
        <v>2139</v>
      </c>
      <c r="M624" s="9" t="str" cm="1">
        <f t="array" ref="M624">_xlfn.LET(
_xlpm.Major,I624,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624" t="str">
        <f>IF(COUNTIFS($A$2:A624,A624,$M$2:M624,M624)&gt;1,"Duplicate","Keep")</f>
        <v>Keep</v>
      </c>
      <c r="O624" t="str" cm="1">
        <f t="array" ref="O624">_xlfn.SWITCH(M624,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624">
        <f t="shared" si="18"/>
        <v>1</v>
      </c>
      <c r="Q624" t="str">
        <f t="shared" si="19"/>
        <v>Unique</v>
      </c>
    </row>
    <row r="625" spans="1:17" x14ac:dyDescent="0.75">
      <c r="A625" s="12">
        <v>80240953</v>
      </c>
      <c r="B625" s="13" t="s">
        <v>462</v>
      </c>
      <c r="C625" s="13" t="s">
        <v>2047</v>
      </c>
      <c r="D625" s="13" t="s">
        <v>2048</v>
      </c>
      <c r="E625" s="13" t="s">
        <v>14</v>
      </c>
      <c r="F625" s="14">
        <v>45973.756249999999</v>
      </c>
      <c r="G625" s="14">
        <v>45974.550694444442</v>
      </c>
      <c r="H625" s="13">
        <v>759030</v>
      </c>
      <c r="I625" s="13" t="s">
        <v>2049</v>
      </c>
      <c r="J625" s="13" t="s">
        <v>32</v>
      </c>
      <c r="K625" s="13">
        <v>0</v>
      </c>
      <c r="L625" s="15" t="s">
        <v>2139</v>
      </c>
      <c r="M625" s="9" t="str" cm="1">
        <f t="array" ref="M625">_xlfn.LET(
_xlpm.Major,I625,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Christian Ministries</v>
      </c>
      <c r="N625" t="str">
        <f>IF(COUNTIFS($A$2:A625,A625,$M$2:M625,M625)&gt;1,"Duplicate","Keep")</f>
        <v>Keep</v>
      </c>
      <c r="O625" t="str" cm="1">
        <f t="array" ref="O625">_xlfn.SWITCH(M625,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625">
        <f t="shared" si="18"/>
        <v>2</v>
      </c>
      <c r="Q625" t="str">
        <f t="shared" si="19"/>
        <v>Repeat</v>
      </c>
    </row>
    <row r="626" spans="1:17" x14ac:dyDescent="0.75">
      <c r="A626" s="8">
        <v>80241111</v>
      </c>
      <c r="B626" s="9" t="s">
        <v>365</v>
      </c>
      <c r="C626" s="9" t="s">
        <v>424</v>
      </c>
      <c r="D626" s="9" t="s">
        <v>425</v>
      </c>
      <c r="E626" s="9" t="s">
        <v>14</v>
      </c>
      <c r="F626" s="10">
        <v>45973.771527777775</v>
      </c>
      <c r="G626" s="10">
        <v>45974.595833333333</v>
      </c>
      <c r="H626" s="9">
        <v>793923</v>
      </c>
      <c r="I626" s="9" t="s">
        <v>24</v>
      </c>
      <c r="J626" s="9" t="s">
        <v>32</v>
      </c>
      <c r="K626" s="9">
        <v>0</v>
      </c>
      <c r="L626" s="11" t="s">
        <v>2139</v>
      </c>
      <c r="M626" s="9" t="str" cm="1">
        <f t="array" ref="M626">_xlfn.LET(
_xlpm.Major,I626,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626" t="str">
        <f>IF(COUNTIFS($A$2:A626,A626,$M$2:M626,M626)&gt;1,"Duplicate","Keep")</f>
        <v>Keep</v>
      </c>
      <c r="O626" t="str" cm="1">
        <f t="array" ref="O626">_xlfn.SWITCH(M626,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626">
        <f t="shared" si="18"/>
        <v>2</v>
      </c>
      <c r="Q626" t="str">
        <f t="shared" si="19"/>
        <v>Repeat</v>
      </c>
    </row>
    <row r="627" spans="1:17" x14ac:dyDescent="0.75">
      <c r="A627" s="8">
        <v>80241647</v>
      </c>
      <c r="B627" s="9" t="s">
        <v>2051</v>
      </c>
      <c r="C627" s="9" t="s">
        <v>2052</v>
      </c>
      <c r="D627" s="9" t="s">
        <v>2053</v>
      </c>
      <c r="E627" s="9" t="s">
        <v>14</v>
      </c>
      <c r="F627" s="10">
        <v>45973.832638888889</v>
      </c>
      <c r="G627" s="10">
        <v>45974.543055555558</v>
      </c>
      <c r="H627" s="9">
        <v>786052</v>
      </c>
      <c r="I627" s="9" t="s">
        <v>2054</v>
      </c>
      <c r="J627" s="9" t="s">
        <v>16</v>
      </c>
      <c r="K627" s="9">
        <v>0</v>
      </c>
      <c r="L627" s="11" t="s">
        <v>2139</v>
      </c>
      <c r="M627" s="9" t="str" cm="1">
        <f t="array" ref="M627">_xlfn.LET(
_xlpm.Major,I627,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627" t="str">
        <f>IF(COUNTIFS($A$2:A627,A627,$M$2:M627,M627)&gt;1,"Duplicate","Keep")</f>
        <v>Keep</v>
      </c>
      <c r="O627" t="str" cm="1">
        <f t="array" ref="O627">_xlfn.SWITCH(M627,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627">
        <f t="shared" si="18"/>
        <v>1</v>
      </c>
      <c r="Q627" t="str">
        <f t="shared" si="19"/>
        <v>Unique</v>
      </c>
    </row>
    <row r="628" spans="1:17" x14ac:dyDescent="0.75">
      <c r="A628" s="8">
        <v>80242039</v>
      </c>
      <c r="B628" s="9" t="s">
        <v>2055</v>
      </c>
      <c r="C628" s="9" t="s">
        <v>1019</v>
      </c>
      <c r="D628" s="9" t="s">
        <v>2056</v>
      </c>
      <c r="E628" s="9" t="s">
        <v>14</v>
      </c>
      <c r="F628" s="10">
        <v>45973.888888888891</v>
      </c>
      <c r="G628" s="10">
        <v>45974.568749999999</v>
      </c>
      <c r="H628" s="9">
        <v>757853</v>
      </c>
      <c r="I628" s="9" t="s">
        <v>1396</v>
      </c>
      <c r="J628" s="9" t="s">
        <v>32</v>
      </c>
      <c r="K628" s="9">
        <v>0</v>
      </c>
      <c r="L628" s="11" t="s">
        <v>2139</v>
      </c>
      <c r="M628" s="9" t="str" cm="1">
        <f t="array" ref="M628">_xlfn.LET(
_xlpm.Major,I628,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628" t="str">
        <f>IF(COUNTIFS($A$2:A628,A628,$M$2:M628,M628)&gt;1,"Duplicate","Keep")</f>
        <v>Keep</v>
      </c>
      <c r="O628" t="str" cm="1">
        <f t="array" ref="O628">_xlfn.SWITCH(M628,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628">
        <f t="shared" si="18"/>
        <v>1</v>
      </c>
      <c r="Q628" t="str">
        <f t="shared" si="19"/>
        <v>Unique</v>
      </c>
    </row>
    <row r="629" spans="1:17" x14ac:dyDescent="0.75">
      <c r="A629" s="8">
        <v>80242624</v>
      </c>
      <c r="B629" s="9" t="s">
        <v>2060</v>
      </c>
      <c r="C629" s="9" t="s">
        <v>2061</v>
      </c>
      <c r="D629" s="9" t="s">
        <v>2062</v>
      </c>
      <c r="E629" s="9" t="s">
        <v>14</v>
      </c>
      <c r="F629" s="10">
        <v>45974.095138888886</v>
      </c>
      <c r="G629" s="10">
        <v>45974.560416666667</v>
      </c>
      <c r="H629" s="9">
        <v>785682</v>
      </c>
      <c r="I629" s="9" t="s">
        <v>206</v>
      </c>
      <c r="J629" s="9" t="s">
        <v>20</v>
      </c>
      <c r="K629" s="9">
        <v>0</v>
      </c>
      <c r="L629" s="11" t="s">
        <v>2139</v>
      </c>
      <c r="M629" s="9" t="str" cm="1">
        <f t="array" ref="M629">_xlfn.LET(
_xlpm.Major,I629,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629" t="str">
        <f>IF(COUNTIFS($A$2:A629,A629,$M$2:M629,M629)&gt;1,"Duplicate","Keep")</f>
        <v>Keep</v>
      </c>
      <c r="O629" t="str" cm="1">
        <f t="array" ref="O629">_xlfn.SWITCH(M629,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629">
        <f t="shared" si="18"/>
        <v>2</v>
      </c>
      <c r="Q629" t="str">
        <f t="shared" si="19"/>
        <v>Repeat</v>
      </c>
    </row>
    <row r="630" spans="1:17" x14ac:dyDescent="0.75">
      <c r="A630" s="12">
        <v>80245367</v>
      </c>
      <c r="B630" s="13" t="s">
        <v>136</v>
      </c>
      <c r="C630" s="13" t="s">
        <v>137</v>
      </c>
      <c r="D630" s="13" t="s">
        <v>138</v>
      </c>
      <c r="E630" s="13" t="s">
        <v>14</v>
      </c>
      <c r="F630" s="14">
        <v>45974.319444444445</v>
      </c>
      <c r="G630" s="14">
        <v>45974.542361111111</v>
      </c>
      <c r="H630" s="13">
        <v>771816</v>
      </c>
      <c r="I630" s="13" t="s">
        <v>15</v>
      </c>
      <c r="J630" s="13" t="s">
        <v>32</v>
      </c>
      <c r="K630" s="13">
        <v>0</v>
      </c>
      <c r="L630" s="15" t="s">
        <v>2139</v>
      </c>
      <c r="M630" s="9" t="str" cm="1">
        <f t="array" ref="M630">_xlfn.LET(
_xlpm.Major,I630,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630" t="str">
        <f>IF(COUNTIFS($A$2:A630,A630,$M$2:M630,M630)&gt;1,"Duplicate","Keep")</f>
        <v>Keep</v>
      </c>
      <c r="O630" t="str" cm="1">
        <f t="array" ref="O630">_xlfn.SWITCH(M630,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630">
        <f t="shared" si="18"/>
        <v>2</v>
      </c>
      <c r="Q630" t="str">
        <f t="shared" si="19"/>
        <v>Repeat</v>
      </c>
    </row>
    <row r="631" spans="1:17" x14ac:dyDescent="0.75">
      <c r="A631" s="8">
        <v>80247464</v>
      </c>
      <c r="B631" s="9" t="s">
        <v>2063</v>
      </c>
      <c r="C631" s="9" t="s">
        <v>185</v>
      </c>
      <c r="D631" s="9" t="s">
        <v>2064</v>
      </c>
      <c r="E631" s="9" t="s">
        <v>14</v>
      </c>
      <c r="F631" s="10">
        <v>45974.365972222222</v>
      </c>
      <c r="G631" s="10">
        <v>45974.563888888886</v>
      </c>
      <c r="H631" s="9">
        <v>784611</v>
      </c>
      <c r="I631" s="9" t="s">
        <v>549</v>
      </c>
      <c r="J631" s="9" t="s">
        <v>32</v>
      </c>
      <c r="K631" s="9">
        <v>0</v>
      </c>
      <c r="L631" s="11" t="s">
        <v>2139</v>
      </c>
      <c r="M631" s="9" t="str" cm="1">
        <f t="array" ref="M631">_xlfn.LET(
_xlpm.Major,I631,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631" t="str">
        <f>IF(COUNTIFS($A$2:A631,A631,$M$2:M631,M631)&gt;1,"Duplicate","Keep")</f>
        <v>Keep</v>
      </c>
      <c r="O631" t="str" cm="1">
        <f t="array" ref="O631">_xlfn.SWITCH(M631,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631">
        <f t="shared" si="18"/>
        <v>1</v>
      </c>
      <c r="Q631" t="str">
        <f t="shared" si="19"/>
        <v>Unique</v>
      </c>
    </row>
    <row r="632" spans="1:17" x14ac:dyDescent="0.75">
      <c r="A632" s="12">
        <v>80248479</v>
      </c>
      <c r="B632" s="13" t="s">
        <v>2065</v>
      </c>
      <c r="C632" s="13" t="s">
        <v>452</v>
      </c>
      <c r="D632" s="13" t="s">
        <v>2066</v>
      </c>
      <c r="E632" s="13" t="s">
        <v>14</v>
      </c>
      <c r="F632" s="14">
        <v>45974.379861111112</v>
      </c>
      <c r="G632" s="14">
        <v>45974.566666666666</v>
      </c>
      <c r="H632" s="13">
        <v>782076</v>
      </c>
      <c r="I632" s="13" t="s">
        <v>461</v>
      </c>
      <c r="J632" s="13" t="s">
        <v>20</v>
      </c>
      <c r="K632" s="13">
        <v>0</v>
      </c>
      <c r="L632" s="15" t="s">
        <v>2139</v>
      </c>
      <c r="M632" s="9" t="str" cm="1">
        <f t="array" ref="M632">_xlfn.LET(
_xlpm.Major,I632,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632" t="str">
        <f>IF(COUNTIFS($A$2:A632,A632,$M$2:M632,M632)&gt;1,"Duplicate","Keep")</f>
        <v>Keep</v>
      </c>
      <c r="O632" t="str" cm="1">
        <f t="array" ref="O632">_xlfn.SWITCH(M632,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632">
        <f t="shared" si="18"/>
        <v>1</v>
      </c>
      <c r="Q632" t="str">
        <f t="shared" si="19"/>
        <v>Unique</v>
      </c>
    </row>
    <row r="633" spans="1:17" x14ac:dyDescent="0.75">
      <c r="A633" s="12">
        <v>80249201</v>
      </c>
      <c r="B633" s="13" t="s">
        <v>1993</v>
      </c>
      <c r="C633" s="13" t="s">
        <v>30</v>
      </c>
      <c r="D633" s="13" t="s">
        <v>2067</v>
      </c>
      <c r="E633" s="13" t="s">
        <v>14</v>
      </c>
      <c r="F633" s="14">
        <v>45974.395138888889</v>
      </c>
      <c r="G633" s="14">
        <v>45974.542361111111</v>
      </c>
      <c r="H633" s="13">
        <v>760536</v>
      </c>
      <c r="I633" s="13" t="s">
        <v>503</v>
      </c>
      <c r="J633" s="13" t="s">
        <v>32</v>
      </c>
      <c r="K633" s="13">
        <v>0</v>
      </c>
      <c r="L633" s="15" t="s">
        <v>2139</v>
      </c>
      <c r="M633" s="9" t="str" cm="1">
        <f t="array" ref="M633">_xlfn.LET(
_xlpm.Major,I633,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633" t="str">
        <f>IF(COUNTIFS($A$2:A633,A633,$M$2:M633,M633)&gt;1,"Duplicate","Keep")</f>
        <v>Keep</v>
      </c>
      <c r="O633" t="str" cm="1">
        <f t="array" ref="O633">_xlfn.SWITCH(M633,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633">
        <f t="shared" si="18"/>
        <v>1</v>
      </c>
      <c r="Q633" t="str">
        <f t="shared" si="19"/>
        <v>Unique</v>
      </c>
    </row>
    <row r="634" spans="1:17" x14ac:dyDescent="0.75">
      <c r="A634" s="12">
        <v>80251541</v>
      </c>
      <c r="B634" s="13" t="s">
        <v>238</v>
      </c>
      <c r="C634" s="13" t="s">
        <v>239</v>
      </c>
      <c r="D634" s="13" t="s">
        <v>240</v>
      </c>
      <c r="E634" s="13" t="s">
        <v>14</v>
      </c>
      <c r="F634" s="14">
        <v>45974.445833333331</v>
      </c>
      <c r="G634" s="14">
        <v>45974.574999999997</v>
      </c>
      <c r="H634" s="13">
        <v>798012</v>
      </c>
      <c r="I634" s="13" t="s">
        <v>241</v>
      </c>
      <c r="J634" s="13" t="s">
        <v>126</v>
      </c>
      <c r="K634" s="13">
        <v>0</v>
      </c>
      <c r="L634" s="15" t="s">
        <v>2139</v>
      </c>
      <c r="M634" s="9" t="str" cm="1">
        <f t="array" ref="M634">_xlfn.LET(
_xlpm.Major,I634,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Christian Ministries</v>
      </c>
      <c r="N634" t="str">
        <f>IF(COUNTIFS($A$2:A634,A634,$M$2:M634,M634)&gt;1,"Duplicate","Keep")</f>
        <v>Keep</v>
      </c>
      <c r="O634" t="str" cm="1">
        <f t="array" ref="O634">_xlfn.SWITCH(M634,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634">
        <f t="shared" si="18"/>
        <v>2</v>
      </c>
      <c r="Q634" t="str">
        <f t="shared" si="19"/>
        <v>Repeat</v>
      </c>
    </row>
    <row r="635" spans="1:17" x14ac:dyDescent="0.75">
      <c r="A635" s="8">
        <v>80251719</v>
      </c>
      <c r="B635" s="9" t="s">
        <v>1693</v>
      </c>
      <c r="C635" s="9" t="s">
        <v>2068</v>
      </c>
      <c r="D635" s="9" t="s">
        <v>2069</v>
      </c>
      <c r="E635" s="9" t="s">
        <v>14</v>
      </c>
      <c r="F635" s="10">
        <v>45974.449305555558</v>
      </c>
      <c r="G635" s="10">
        <v>45974.542361111111</v>
      </c>
      <c r="H635" s="9">
        <v>767587</v>
      </c>
      <c r="I635" s="9" t="s">
        <v>549</v>
      </c>
      <c r="J635" s="9" t="s">
        <v>32</v>
      </c>
      <c r="K635" s="9">
        <v>0</v>
      </c>
      <c r="L635" s="11" t="s">
        <v>2139</v>
      </c>
      <c r="M635" s="9" t="str" cm="1">
        <f t="array" ref="M635">_xlfn.LET(
_xlpm.Major,I635,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635" t="str">
        <f>IF(COUNTIFS($A$2:A635,A635,$M$2:M635,M635)&gt;1,"Duplicate","Keep")</f>
        <v>Keep</v>
      </c>
      <c r="O635" t="str" cm="1">
        <f t="array" ref="O635">_xlfn.SWITCH(M635,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635">
        <f t="shared" si="18"/>
        <v>2</v>
      </c>
      <c r="Q635" t="str">
        <f t="shared" si="19"/>
        <v>Repeat</v>
      </c>
    </row>
    <row r="636" spans="1:17" x14ac:dyDescent="0.75">
      <c r="A636" s="12">
        <v>80252285</v>
      </c>
      <c r="B636" s="13" t="s">
        <v>2070</v>
      </c>
      <c r="C636" s="13" t="s">
        <v>1353</v>
      </c>
      <c r="D636" s="13" t="s">
        <v>2071</v>
      </c>
      <c r="E636" s="13" t="s">
        <v>14</v>
      </c>
      <c r="F636" s="14">
        <v>45974.456944444442</v>
      </c>
      <c r="G636" s="14">
        <v>45974.56527777778</v>
      </c>
      <c r="H636" s="13">
        <v>781552</v>
      </c>
      <c r="I636" s="13" t="s">
        <v>2024</v>
      </c>
      <c r="J636" s="13" t="s">
        <v>40</v>
      </c>
      <c r="K636" s="13">
        <v>0</v>
      </c>
      <c r="L636" s="15" t="s">
        <v>2139</v>
      </c>
      <c r="M636" s="9" t="str" cm="1">
        <f t="array" ref="M636">_xlfn.LET(
_xlpm.Major,I636,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636" t="str">
        <f>IF(COUNTIFS($A$2:A636,A636,$M$2:M636,M636)&gt;1,"Duplicate","Keep")</f>
        <v>Keep</v>
      </c>
      <c r="O636" t="str" cm="1">
        <f t="array" ref="O636">_xlfn.SWITCH(M636,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636">
        <f t="shared" si="18"/>
        <v>2</v>
      </c>
      <c r="Q636" t="str">
        <f t="shared" si="19"/>
        <v>Repeat</v>
      </c>
    </row>
    <row r="637" spans="1:17" x14ac:dyDescent="0.75">
      <c r="A637" s="12">
        <v>80253382</v>
      </c>
      <c r="B637" s="13" t="s">
        <v>123</v>
      </c>
      <c r="C637" s="13" t="s">
        <v>239</v>
      </c>
      <c r="D637" s="13" t="s">
        <v>2072</v>
      </c>
      <c r="E637" s="13" t="s">
        <v>14</v>
      </c>
      <c r="F637" s="14">
        <v>45974.479861111111</v>
      </c>
      <c r="G637" s="14">
        <v>45974.54583333333</v>
      </c>
      <c r="H637" s="13">
        <v>789167</v>
      </c>
      <c r="I637" s="13" t="s">
        <v>471</v>
      </c>
      <c r="J637" s="13" t="s">
        <v>50</v>
      </c>
      <c r="K637" s="13">
        <v>0</v>
      </c>
      <c r="L637" s="15" t="s">
        <v>2139</v>
      </c>
      <c r="M637" s="9" t="str" cm="1">
        <f t="array" ref="M637">_xlfn.LET(
_xlpm.Major,I637,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637" t="str">
        <f>IF(COUNTIFS($A$2:A637,A637,$M$2:M637,M637)&gt;1,"Duplicate","Keep")</f>
        <v>Keep</v>
      </c>
      <c r="O637" t="str" cm="1">
        <f t="array" ref="O637">_xlfn.SWITCH(M637,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637">
        <f t="shared" si="18"/>
        <v>2</v>
      </c>
      <c r="Q637" t="str">
        <f t="shared" si="19"/>
        <v>Repeat</v>
      </c>
    </row>
    <row r="638" spans="1:17" x14ac:dyDescent="0.75">
      <c r="A638" s="8">
        <v>80255109</v>
      </c>
      <c r="B638" s="9" t="s">
        <v>355</v>
      </c>
      <c r="C638" s="9" t="s">
        <v>356</v>
      </c>
      <c r="D638" s="9" t="s">
        <v>357</v>
      </c>
      <c r="E638" s="9" t="s">
        <v>14</v>
      </c>
      <c r="F638" s="10">
        <v>45974.513194444444</v>
      </c>
      <c r="G638" s="10">
        <v>45974.548611111109</v>
      </c>
      <c r="H638" s="9">
        <v>767915</v>
      </c>
      <c r="I638" s="9" t="s">
        <v>354</v>
      </c>
      <c r="J638" s="9" t="s">
        <v>32</v>
      </c>
      <c r="K638" s="9">
        <v>0</v>
      </c>
      <c r="L638" s="11" t="s">
        <v>2139</v>
      </c>
      <c r="M638" s="9" t="str" cm="1">
        <f t="array" ref="M638">_xlfn.LET(
_xlpm.Major,I638,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638" t="str">
        <f>IF(COUNTIFS($A$2:A638,A638,$M$2:M638,M638)&gt;1,"Duplicate","Keep")</f>
        <v>Keep</v>
      </c>
      <c r="O638" t="str" cm="1">
        <f t="array" ref="O638">_xlfn.SWITCH(M638,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638">
        <f t="shared" si="18"/>
        <v>2</v>
      </c>
      <c r="Q638" t="str">
        <f t="shared" si="19"/>
        <v>Repeat</v>
      </c>
    </row>
    <row r="639" spans="1:17" x14ac:dyDescent="0.75">
      <c r="A639" s="12">
        <v>80255395</v>
      </c>
      <c r="B639" s="13" t="s">
        <v>1375</v>
      </c>
      <c r="C639" s="13" t="s">
        <v>1376</v>
      </c>
      <c r="D639" s="13" t="s">
        <v>1377</v>
      </c>
      <c r="E639" s="13" t="s">
        <v>14</v>
      </c>
      <c r="F639" s="14">
        <v>45974.518055555556</v>
      </c>
      <c r="G639" s="14">
        <v>45974.564583333333</v>
      </c>
      <c r="H639" s="13">
        <v>766871</v>
      </c>
      <c r="I639" s="13" t="s">
        <v>206</v>
      </c>
      <c r="J639" s="13" t="s">
        <v>20</v>
      </c>
      <c r="K639" s="13">
        <v>0</v>
      </c>
      <c r="L639" s="15" t="s">
        <v>2139</v>
      </c>
      <c r="M639" s="9" t="str" cm="1">
        <f t="array" ref="M639">_xlfn.LET(
_xlpm.Major,I639,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639" t="str">
        <f>IF(COUNTIFS($A$2:A639,A639,$M$2:M639,M639)&gt;1,"Duplicate","Keep")</f>
        <v>Keep</v>
      </c>
      <c r="O639" t="str" cm="1">
        <f t="array" ref="O639">_xlfn.SWITCH(M639,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639">
        <f t="shared" si="18"/>
        <v>3</v>
      </c>
      <c r="Q639" t="str">
        <f t="shared" si="19"/>
        <v>Repeat</v>
      </c>
    </row>
    <row r="640" spans="1:17" x14ac:dyDescent="0.75">
      <c r="A640" s="8">
        <v>80255789</v>
      </c>
      <c r="B640" s="9" t="s">
        <v>199</v>
      </c>
      <c r="C640" s="9" t="s">
        <v>334</v>
      </c>
      <c r="D640" s="9" t="s">
        <v>335</v>
      </c>
      <c r="E640" s="9" t="s">
        <v>14</v>
      </c>
      <c r="F640" s="10">
        <v>45974.525000000001</v>
      </c>
      <c r="G640" s="10">
        <v>45974.54583333333</v>
      </c>
      <c r="H640" s="9">
        <v>754882</v>
      </c>
      <c r="I640" s="9" t="s">
        <v>80</v>
      </c>
      <c r="J640" s="9" t="s">
        <v>32</v>
      </c>
      <c r="K640" s="9">
        <v>0</v>
      </c>
      <c r="L640" s="11" t="s">
        <v>2139</v>
      </c>
      <c r="M640" s="9" t="str" cm="1">
        <f t="array" ref="M640">_xlfn.LET(
_xlpm.Major,I640,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640" t="str">
        <f>IF(COUNTIFS($A$2:A640,A640,$M$2:M640,M640)&gt;1,"Duplicate","Keep")</f>
        <v>Keep</v>
      </c>
      <c r="O640" t="str" cm="1">
        <f t="array" ref="O640">_xlfn.SWITCH(M640,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640">
        <f t="shared" si="18"/>
        <v>3</v>
      </c>
      <c r="Q640" t="str">
        <f t="shared" si="19"/>
        <v>Repeat</v>
      </c>
    </row>
    <row r="641" spans="1:17" x14ac:dyDescent="0.75">
      <c r="A641" s="12">
        <v>80255862</v>
      </c>
      <c r="B641" s="13" t="s">
        <v>2073</v>
      </c>
      <c r="C641" s="13" t="s">
        <v>2074</v>
      </c>
      <c r="D641" s="13" t="s">
        <v>2075</v>
      </c>
      <c r="E641" s="13" t="s">
        <v>14</v>
      </c>
      <c r="F641" s="14">
        <v>45974.527083333334</v>
      </c>
      <c r="G641" s="14">
        <v>45974.543055555558</v>
      </c>
      <c r="H641" s="13">
        <v>770858</v>
      </c>
      <c r="I641" s="13" t="s">
        <v>2076</v>
      </c>
      <c r="J641" s="13" t="s">
        <v>32</v>
      </c>
      <c r="K641" s="13">
        <v>0</v>
      </c>
      <c r="L641" s="15" t="s">
        <v>2139</v>
      </c>
      <c r="M641" s="9" t="str" cm="1">
        <f t="array" ref="M641">_xlfn.LET(
_xlpm.Major,I641,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641" t="str">
        <f>IF(COUNTIFS($A$2:A641,A641,$M$2:M641,M641)&gt;1,"Duplicate","Keep")</f>
        <v>Keep</v>
      </c>
      <c r="O641" t="str" cm="1">
        <f t="array" ref="O641">_xlfn.SWITCH(M641,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641">
        <f t="shared" si="18"/>
        <v>1</v>
      </c>
      <c r="Q641" t="str">
        <f t="shared" si="19"/>
        <v>Unique</v>
      </c>
    </row>
    <row r="642" spans="1:17" x14ac:dyDescent="0.75">
      <c r="A642" s="8">
        <v>80255927</v>
      </c>
      <c r="B642" s="9" t="s">
        <v>2077</v>
      </c>
      <c r="C642" s="9" t="s">
        <v>2078</v>
      </c>
      <c r="D642" s="9" t="s">
        <v>2079</v>
      </c>
      <c r="E642" s="9" t="s">
        <v>14</v>
      </c>
      <c r="F642" s="10">
        <v>45974.529166666667</v>
      </c>
      <c r="G642" s="10">
        <v>45974.54791666667</v>
      </c>
      <c r="H642" s="9">
        <v>712885</v>
      </c>
      <c r="I642" s="9" t="s">
        <v>553</v>
      </c>
      <c r="J642" s="9" t="s">
        <v>40</v>
      </c>
      <c r="K642" s="9">
        <v>0</v>
      </c>
      <c r="L642" s="11" t="s">
        <v>2139</v>
      </c>
      <c r="M642" s="9" t="str" cm="1">
        <f t="array" ref="M642">_xlfn.LET(
_xlpm.Major,I642,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642" t="str">
        <f>IF(COUNTIFS($A$2:A642,A642,$M$2:M642,M642)&gt;1,"Duplicate","Keep")</f>
        <v>Keep</v>
      </c>
      <c r="O642" t="str" cm="1">
        <f t="array" ref="O642">_xlfn.SWITCH(M642,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642">
        <f t="shared" si="18"/>
        <v>3</v>
      </c>
      <c r="Q642" t="str">
        <f t="shared" si="19"/>
        <v>Repeat</v>
      </c>
    </row>
    <row r="643" spans="1:17" x14ac:dyDescent="0.75">
      <c r="A643" s="12">
        <v>80256216</v>
      </c>
      <c r="B643" s="13" t="s">
        <v>2080</v>
      </c>
      <c r="C643" s="13" t="s">
        <v>346</v>
      </c>
      <c r="D643" s="13" t="s">
        <v>2081</v>
      </c>
      <c r="E643" s="13" t="s">
        <v>14</v>
      </c>
      <c r="F643" s="14">
        <v>45974.536111111112</v>
      </c>
      <c r="G643" s="14">
        <v>45974.542361111111</v>
      </c>
      <c r="H643" s="13">
        <v>761794</v>
      </c>
      <c r="I643" s="13" t="s">
        <v>2024</v>
      </c>
      <c r="J643" s="13" t="s">
        <v>16</v>
      </c>
      <c r="K643" s="13">
        <v>0</v>
      </c>
      <c r="L643" s="15" t="s">
        <v>2139</v>
      </c>
      <c r="M643" s="9" t="str" cm="1">
        <f t="array" ref="M643">_xlfn.LET(
_xlpm.Major,I643,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643" t="str">
        <f>IF(COUNTIFS($A$2:A643,A643,$M$2:M643,M643)&gt;1,"Duplicate","Keep")</f>
        <v>Keep</v>
      </c>
      <c r="O643" t="str" cm="1">
        <f t="array" ref="O643">_xlfn.SWITCH(M643,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643">
        <f t="shared" ref="P643:P706" si="20">COUNTIF(H:H,H643)</f>
        <v>1</v>
      </c>
      <c r="Q643" t="str">
        <f t="shared" ref="Q643:Q706" si="21">IF(COUNTIF(H:H,H643)=1,"Unique","Repeat")</f>
        <v>Unique</v>
      </c>
    </row>
    <row r="644" spans="1:17" x14ac:dyDescent="0.75">
      <c r="A644" s="12">
        <v>80256610</v>
      </c>
      <c r="B644" s="13" t="s">
        <v>445</v>
      </c>
      <c r="C644" s="13" t="s">
        <v>446</v>
      </c>
      <c r="D644" s="13" t="s">
        <v>447</v>
      </c>
      <c r="E644" s="13" t="s">
        <v>14</v>
      </c>
      <c r="F644" s="14"/>
      <c r="G644" s="14">
        <v>45974.542361111111</v>
      </c>
      <c r="H644" s="13">
        <v>771352</v>
      </c>
      <c r="I644" s="13" t="s">
        <v>448</v>
      </c>
      <c r="J644" s="13" t="s">
        <v>20</v>
      </c>
      <c r="K644" s="13">
        <v>0</v>
      </c>
      <c r="L644" s="15" t="s">
        <v>2139</v>
      </c>
      <c r="M644" s="9" t="str" cm="1">
        <f t="array" ref="M644">_xlfn.LET(
_xlpm.Major,I644,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644" t="str">
        <f>IF(COUNTIFS($A$2:A644,A644,$M$2:M644,M644)&gt;1,"Duplicate","Keep")</f>
        <v>Keep</v>
      </c>
      <c r="O644" t="str" cm="1">
        <f t="array" ref="O644">_xlfn.SWITCH(M644,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644">
        <f t="shared" si="20"/>
        <v>3</v>
      </c>
      <c r="Q644" t="str">
        <f t="shared" si="21"/>
        <v>Repeat</v>
      </c>
    </row>
    <row r="645" spans="1:17" x14ac:dyDescent="0.75">
      <c r="A645" s="8">
        <v>80256625</v>
      </c>
      <c r="B645" s="9" t="s">
        <v>906</v>
      </c>
      <c r="C645" s="9" t="s">
        <v>1463</v>
      </c>
      <c r="D645" s="9" t="s">
        <v>1464</v>
      </c>
      <c r="E645" s="9" t="s">
        <v>14</v>
      </c>
      <c r="F645" s="10"/>
      <c r="G645" s="10">
        <v>45974.542361111111</v>
      </c>
      <c r="H645" s="9">
        <v>579744</v>
      </c>
      <c r="I645" s="9" t="s">
        <v>774</v>
      </c>
      <c r="J645" s="9" t="s">
        <v>32</v>
      </c>
      <c r="K645" s="9">
        <v>0</v>
      </c>
      <c r="L645" s="11" t="s">
        <v>2139</v>
      </c>
      <c r="M645" s="9" t="str" cm="1">
        <f t="array" ref="M645">_xlfn.LET(
_xlpm.Major,I645,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645" t="str">
        <f>IF(COUNTIFS($A$2:A645,A645,$M$2:M645,M645)&gt;1,"Duplicate","Keep")</f>
        <v>Keep</v>
      </c>
      <c r="O645" t="str" cm="1">
        <f t="array" ref="O645">_xlfn.SWITCH(M645,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645">
        <f t="shared" si="20"/>
        <v>2</v>
      </c>
      <c r="Q645" t="str">
        <f t="shared" si="21"/>
        <v>Repeat</v>
      </c>
    </row>
    <row r="646" spans="1:17" x14ac:dyDescent="0.75">
      <c r="A646" s="12">
        <v>80256687</v>
      </c>
      <c r="B646" s="13" t="s">
        <v>468</v>
      </c>
      <c r="C646" s="13" t="s">
        <v>469</v>
      </c>
      <c r="D646" s="13" t="s">
        <v>470</v>
      </c>
      <c r="E646" s="13" t="s">
        <v>14</v>
      </c>
      <c r="F646" s="14"/>
      <c r="G646" s="14">
        <v>45974.544444444444</v>
      </c>
      <c r="H646" s="13">
        <v>799145</v>
      </c>
      <c r="I646" s="13" t="s">
        <v>471</v>
      </c>
      <c r="J646" s="13" t="s">
        <v>126</v>
      </c>
      <c r="K646" s="13">
        <v>0</v>
      </c>
      <c r="L646" s="15" t="s">
        <v>2139</v>
      </c>
      <c r="M646" s="9" t="str" cm="1">
        <f t="array" ref="M646">_xlfn.LET(
_xlpm.Major,I646,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646" t="str">
        <f>IF(COUNTIFS($A$2:A646,A646,$M$2:M646,M646)&gt;1,"Duplicate","Keep")</f>
        <v>Keep</v>
      </c>
      <c r="O646" t="str" cm="1">
        <f t="array" ref="O646">_xlfn.SWITCH(M646,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646">
        <f t="shared" si="20"/>
        <v>2</v>
      </c>
      <c r="Q646" t="str">
        <f t="shared" si="21"/>
        <v>Repeat</v>
      </c>
    </row>
    <row r="647" spans="1:17" x14ac:dyDescent="0.75">
      <c r="A647" s="8">
        <v>80256737</v>
      </c>
      <c r="B647" s="9" t="s">
        <v>392</v>
      </c>
      <c r="C647" s="9" t="s">
        <v>191</v>
      </c>
      <c r="D647" s="9" t="s">
        <v>1687</v>
      </c>
      <c r="E647" s="9" t="s">
        <v>14</v>
      </c>
      <c r="F647" s="10"/>
      <c r="G647" s="10">
        <v>45974.546527777777</v>
      </c>
      <c r="H647" s="9">
        <v>760678</v>
      </c>
      <c r="I647" s="9" t="s">
        <v>206</v>
      </c>
      <c r="J647" s="9" t="s">
        <v>32</v>
      </c>
      <c r="K647" s="9">
        <v>0</v>
      </c>
      <c r="L647" s="11" t="s">
        <v>2139</v>
      </c>
      <c r="M647" s="9" t="str" cm="1">
        <f t="array" ref="M647">_xlfn.LET(
_xlpm.Major,I647,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647" t="str">
        <f>IF(COUNTIFS($A$2:A647,A647,$M$2:M647,M647)&gt;1,"Duplicate","Keep")</f>
        <v>Keep</v>
      </c>
      <c r="O647" t="str" cm="1">
        <f t="array" ref="O647">_xlfn.SWITCH(M647,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647">
        <f t="shared" si="20"/>
        <v>2</v>
      </c>
      <c r="Q647" t="str">
        <f t="shared" si="21"/>
        <v>Repeat</v>
      </c>
    </row>
    <row r="648" spans="1:17" x14ac:dyDescent="0.75">
      <c r="A648" s="12">
        <v>80256746</v>
      </c>
      <c r="B648" s="13" t="s">
        <v>455</v>
      </c>
      <c r="C648" s="13" t="s">
        <v>456</v>
      </c>
      <c r="D648" s="13" t="s">
        <v>457</v>
      </c>
      <c r="E648" s="13" t="s">
        <v>14</v>
      </c>
      <c r="F648" s="14"/>
      <c r="G648" s="14">
        <v>45974.546527777777</v>
      </c>
      <c r="H648" s="13">
        <v>789765</v>
      </c>
      <c r="I648" s="13" t="s">
        <v>458</v>
      </c>
      <c r="J648" s="13" t="s">
        <v>32</v>
      </c>
      <c r="K648" s="13">
        <v>0</v>
      </c>
      <c r="L648" s="15" t="s">
        <v>2139</v>
      </c>
      <c r="M648" s="9" t="str" cm="1">
        <f t="array" ref="M648">_xlfn.LET(
_xlpm.Major,I648,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648" t="str">
        <f>IF(COUNTIFS($A$2:A648,A648,$M$2:M648,M648)&gt;1,"Duplicate","Keep")</f>
        <v>Keep</v>
      </c>
      <c r="O648" t="str" cm="1">
        <f t="array" ref="O648">_xlfn.SWITCH(M648,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648">
        <f t="shared" si="20"/>
        <v>2</v>
      </c>
      <c r="Q648" t="str">
        <f t="shared" si="21"/>
        <v>Repeat</v>
      </c>
    </row>
    <row r="649" spans="1:17" x14ac:dyDescent="0.75">
      <c r="A649" s="8">
        <v>80256788</v>
      </c>
      <c r="B649" s="9" t="s">
        <v>351</v>
      </c>
      <c r="C649" s="9" t="s">
        <v>352</v>
      </c>
      <c r="D649" s="9" t="s">
        <v>353</v>
      </c>
      <c r="E649" s="9" t="s">
        <v>14</v>
      </c>
      <c r="F649" s="10"/>
      <c r="G649" s="10">
        <v>45974.548611111109</v>
      </c>
      <c r="H649" s="9">
        <v>756071</v>
      </c>
      <c r="I649" s="9" t="s">
        <v>354</v>
      </c>
      <c r="J649" s="9" t="s">
        <v>32</v>
      </c>
      <c r="K649" s="9">
        <v>0</v>
      </c>
      <c r="L649" s="11" t="s">
        <v>2139</v>
      </c>
      <c r="M649" s="9" t="str" cm="1">
        <f t="array" ref="M649">_xlfn.LET(
_xlpm.Major,I649,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649" t="str">
        <f>IF(COUNTIFS($A$2:A649,A649,$M$2:M649,M649)&gt;1,"Duplicate","Keep")</f>
        <v>Keep</v>
      </c>
      <c r="O649" t="str" cm="1">
        <f t="array" ref="O649">_xlfn.SWITCH(M649,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649">
        <f t="shared" si="20"/>
        <v>3</v>
      </c>
      <c r="Q649" t="str">
        <f t="shared" si="21"/>
        <v>Repeat</v>
      </c>
    </row>
    <row r="650" spans="1:17" x14ac:dyDescent="0.75">
      <c r="A650" s="12">
        <v>80256794</v>
      </c>
      <c r="B650" s="13" t="s">
        <v>336</v>
      </c>
      <c r="C650" s="13" t="s">
        <v>2085</v>
      </c>
      <c r="D650" s="13" t="s">
        <v>2086</v>
      </c>
      <c r="E650" s="13" t="s">
        <v>14</v>
      </c>
      <c r="F650" s="14"/>
      <c r="G650" s="14">
        <v>45974.548611111109</v>
      </c>
      <c r="H650" s="13">
        <v>781136</v>
      </c>
      <c r="I650" s="13" t="s">
        <v>2040</v>
      </c>
      <c r="J650" s="13" t="s">
        <v>32</v>
      </c>
      <c r="K650" s="13">
        <v>0</v>
      </c>
      <c r="L650" s="15" t="s">
        <v>2139</v>
      </c>
      <c r="M650" s="9" t="str" cm="1">
        <f t="array" ref="M650">_xlfn.LET(
_xlpm.Major,I650,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650" t="str">
        <f>IF(COUNTIFS($A$2:A650,A650,$M$2:M650,M650)&gt;1,"Duplicate","Keep")</f>
        <v>Keep</v>
      </c>
      <c r="O650" t="str" cm="1">
        <f t="array" ref="O650">_xlfn.SWITCH(M650,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650">
        <f t="shared" si="20"/>
        <v>1</v>
      </c>
      <c r="Q650" t="str">
        <f t="shared" si="21"/>
        <v>Unique</v>
      </c>
    </row>
    <row r="651" spans="1:17" x14ac:dyDescent="0.75">
      <c r="A651" s="8">
        <v>80256825</v>
      </c>
      <c r="B651" s="9" t="s">
        <v>2087</v>
      </c>
      <c r="C651" s="9" t="s">
        <v>2088</v>
      </c>
      <c r="D651" s="9" t="s">
        <v>2089</v>
      </c>
      <c r="E651" s="9" t="s">
        <v>14</v>
      </c>
      <c r="F651" s="10"/>
      <c r="G651" s="10">
        <v>45974.55</v>
      </c>
      <c r="H651" s="9">
        <v>787931</v>
      </c>
      <c r="I651" s="9" t="s">
        <v>566</v>
      </c>
      <c r="J651" s="9" t="s">
        <v>50</v>
      </c>
      <c r="K651" s="9">
        <v>0</v>
      </c>
      <c r="L651" s="11" t="s">
        <v>2139</v>
      </c>
      <c r="M651" s="9" t="str" cm="1">
        <f t="array" ref="M651">_xlfn.LET(
_xlpm.Major,I651,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651" t="str">
        <f>IF(COUNTIFS($A$2:A651,A651,$M$2:M651,M651)&gt;1,"Duplicate","Keep")</f>
        <v>Keep</v>
      </c>
      <c r="O651" t="str" cm="1">
        <f t="array" ref="O651">_xlfn.SWITCH(M651,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651">
        <f t="shared" si="20"/>
        <v>1</v>
      </c>
      <c r="Q651" t="str">
        <f t="shared" si="21"/>
        <v>Unique</v>
      </c>
    </row>
    <row r="652" spans="1:17" x14ac:dyDescent="0.75">
      <c r="A652" s="12">
        <v>80256926</v>
      </c>
      <c r="B652" s="13" t="s">
        <v>367</v>
      </c>
      <c r="C652" s="13" t="s">
        <v>368</v>
      </c>
      <c r="D652" s="13" t="s">
        <v>369</v>
      </c>
      <c r="E652" s="13" t="s">
        <v>14</v>
      </c>
      <c r="F652" s="14"/>
      <c r="G652" s="14">
        <v>45974.552083333336</v>
      </c>
      <c r="H652" s="13">
        <v>757314</v>
      </c>
      <c r="I652" s="13" t="s">
        <v>80</v>
      </c>
      <c r="J652" s="13" t="s">
        <v>32</v>
      </c>
      <c r="K652" s="13">
        <v>0</v>
      </c>
      <c r="L652" s="15" t="s">
        <v>2139</v>
      </c>
      <c r="M652" s="9" t="str" cm="1">
        <f t="array" ref="M652">_xlfn.LET(
_xlpm.Major,I652,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652" t="str">
        <f>IF(COUNTIFS($A$2:A652,A652,$M$2:M652,M652)&gt;1,"Duplicate","Keep")</f>
        <v>Keep</v>
      </c>
      <c r="O652" t="str" cm="1">
        <f t="array" ref="O652">_xlfn.SWITCH(M652,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652">
        <f t="shared" si="20"/>
        <v>2</v>
      </c>
      <c r="Q652" t="str">
        <f t="shared" si="21"/>
        <v>Repeat</v>
      </c>
    </row>
    <row r="653" spans="1:17" x14ac:dyDescent="0.75">
      <c r="A653" s="8">
        <v>80256928</v>
      </c>
      <c r="B653" s="9" t="s">
        <v>610</v>
      </c>
      <c r="C653" s="9" t="s">
        <v>2090</v>
      </c>
      <c r="D653" s="9" t="s">
        <v>2091</v>
      </c>
      <c r="E653" s="9" t="s">
        <v>14</v>
      </c>
      <c r="F653" s="10"/>
      <c r="G653" s="10">
        <v>45974.552083333336</v>
      </c>
      <c r="H653" s="9">
        <v>746075</v>
      </c>
      <c r="I653" s="9" t="s">
        <v>1167</v>
      </c>
      <c r="J653" s="9" t="s">
        <v>32</v>
      </c>
      <c r="K653" s="9">
        <v>0</v>
      </c>
      <c r="L653" s="11" t="s">
        <v>2139</v>
      </c>
      <c r="M653" s="9" t="str" cm="1">
        <f t="array" ref="M653">_xlfn.LET(
_xlpm.Major,I653,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653" t="str">
        <f>IF(COUNTIFS($A$2:A653,A653,$M$2:M653,M653)&gt;1,"Duplicate","Keep")</f>
        <v>Keep</v>
      </c>
      <c r="O653" t="str" cm="1">
        <f t="array" ref="O653">_xlfn.SWITCH(M653,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653">
        <f t="shared" si="20"/>
        <v>1</v>
      </c>
      <c r="Q653" t="str">
        <f t="shared" si="21"/>
        <v>Unique</v>
      </c>
    </row>
    <row r="654" spans="1:17" x14ac:dyDescent="0.75">
      <c r="A654" s="12">
        <v>80256986</v>
      </c>
      <c r="B654" s="13" t="s">
        <v>561</v>
      </c>
      <c r="C654" s="13" t="s">
        <v>312</v>
      </c>
      <c r="D654" s="13" t="s">
        <v>2092</v>
      </c>
      <c r="E654" s="13" t="s">
        <v>14</v>
      </c>
      <c r="F654" s="14"/>
      <c r="G654" s="14">
        <v>45974.554166666669</v>
      </c>
      <c r="H654" s="13">
        <v>801856</v>
      </c>
      <c r="I654" s="13" t="s">
        <v>163</v>
      </c>
      <c r="J654" s="13" t="s">
        <v>126</v>
      </c>
      <c r="K654" s="13">
        <v>0</v>
      </c>
      <c r="L654" s="15" t="s">
        <v>2139</v>
      </c>
      <c r="M654" s="9" t="str" cm="1">
        <f t="array" ref="M654">_xlfn.LET(
_xlpm.Major,I654,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654" t="str">
        <f>IF(COUNTIFS($A$2:A654,A654,$M$2:M654,M654)&gt;1,"Duplicate","Keep")</f>
        <v>Keep</v>
      </c>
      <c r="O654" t="str" cm="1">
        <f t="array" ref="O654">_xlfn.SWITCH(M654,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654">
        <f t="shared" si="20"/>
        <v>1</v>
      </c>
      <c r="Q654" t="str">
        <f t="shared" si="21"/>
        <v>Unique</v>
      </c>
    </row>
    <row r="655" spans="1:17" x14ac:dyDescent="0.75">
      <c r="A655" s="8">
        <v>80257025</v>
      </c>
      <c r="B655" s="9" t="s">
        <v>361</v>
      </c>
      <c r="C655" s="9" t="s">
        <v>362</v>
      </c>
      <c r="D655" s="9" t="s">
        <v>363</v>
      </c>
      <c r="E655" s="9" t="s">
        <v>14</v>
      </c>
      <c r="F655" s="10"/>
      <c r="G655" s="10">
        <v>45974.554861111108</v>
      </c>
      <c r="H655" s="9">
        <v>741454</v>
      </c>
      <c r="I655" s="9" t="s">
        <v>364</v>
      </c>
      <c r="J655" s="9" t="s">
        <v>50</v>
      </c>
      <c r="K655" s="9">
        <v>0</v>
      </c>
      <c r="L655" s="11" t="s">
        <v>2139</v>
      </c>
      <c r="M655" s="9" t="str" cm="1">
        <f t="array" ref="M655">_xlfn.LET(
_xlpm.Major,I655,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655" t="str">
        <f>IF(COUNTIFS($A$2:A655,A655,$M$2:M655,M655)&gt;1,"Duplicate","Keep")</f>
        <v>Keep</v>
      </c>
      <c r="O655" t="str" cm="1">
        <f t="array" ref="O655">_xlfn.SWITCH(M655,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655">
        <f t="shared" si="20"/>
        <v>4</v>
      </c>
      <c r="Q655" t="str">
        <f t="shared" si="21"/>
        <v>Repeat</v>
      </c>
    </row>
    <row r="656" spans="1:17" x14ac:dyDescent="0.75">
      <c r="A656" s="12">
        <v>80257067</v>
      </c>
      <c r="B656" s="13" t="s">
        <v>123</v>
      </c>
      <c r="C656" s="13" t="s">
        <v>2093</v>
      </c>
      <c r="D656" s="13" t="s">
        <v>2094</v>
      </c>
      <c r="E656" s="13" t="s">
        <v>14</v>
      </c>
      <c r="F656" s="14"/>
      <c r="G656" s="14">
        <v>45974.555555555555</v>
      </c>
      <c r="H656" s="13">
        <v>784441</v>
      </c>
      <c r="I656" s="13" t="s">
        <v>1506</v>
      </c>
      <c r="J656" s="13" t="s">
        <v>50</v>
      </c>
      <c r="K656" s="13">
        <v>0</v>
      </c>
      <c r="L656" s="15" t="s">
        <v>2139</v>
      </c>
      <c r="M656" s="9" t="str" cm="1">
        <f t="array" ref="M656">_xlfn.LET(
_xlpm.Major,I656,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656" t="str">
        <f>IF(COUNTIFS($A$2:A656,A656,$M$2:M656,M656)&gt;1,"Duplicate","Keep")</f>
        <v>Keep</v>
      </c>
      <c r="O656" t="str" cm="1">
        <f t="array" ref="O656">_xlfn.SWITCH(M656,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656">
        <f t="shared" si="20"/>
        <v>1</v>
      </c>
      <c r="Q656" t="str">
        <f t="shared" si="21"/>
        <v>Unique</v>
      </c>
    </row>
    <row r="657" spans="1:17" x14ac:dyDescent="0.75">
      <c r="A657" s="8">
        <v>80257071</v>
      </c>
      <c r="B657" s="9" t="s">
        <v>67</v>
      </c>
      <c r="C657" s="9" t="s">
        <v>433</v>
      </c>
      <c r="D657" s="9" t="s">
        <v>1450</v>
      </c>
      <c r="E657" s="9" t="s">
        <v>14</v>
      </c>
      <c r="F657" s="10"/>
      <c r="G657" s="10">
        <v>45974.556250000001</v>
      </c>
      <c r="H657" s="9">
        <v>773323</v>
      </c>
      <c r="I657" s="9" t="s">
        <v>774</v>
      </c>
      <c r="J657" s="9" t="s">
        <v>20</v>
      </c>
      <c r="K657" s="9">
        <v>0</v>
      </c>
      <c r="L657" s="11" t="s">
        <v>2139</v>
      </c>
      <c r="M657" s="9" t="str" cm="1">
        <f t="array" ref="M657">_xlfn.LET(
_xlpm.Major,I657,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657" t="str">
        <f>IF(COUNTIFS($A$2:A657,A657,$M$2:M657,M657)&gt;1,"Duplicate","Keep")</f>
        <v>Keep</v>
      </c>
      <c r="O657" t="str" cm="1">
        <f t="array" ref="O657">_xlfn.SWITCH(M657,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657">
        <f t="shared" si="20"/>
        <v>2</v>
      </c>
      <c r="Q657" t="str">
        <f t="shared" si="21"/>
        <v>Repeat</v>
      </c>
    </row>
    <row r="658" spans="1:17" x14ac:dyDescent="0.75">
      <c r="A658" s="12">
        <v>80257091</v>
      </c>
      <c r="B658" s="13" t="s">
        <v>2095</v>
      </c>
      <c r="C658" s="13" t="s">
        <v>2096</v>
      </c>
      <c r="D658" s="13" t="s">
        <v>2097</v>
      </c>
      <c r="E658" s="13" t="s">
        <v>14</v>
      </c>
      <c r="F658" s="14"/>
      <c r="G658" s="14">
        <v>45974.556250000001</v>
      </c>
      <c r="H658" s="13">
        <v>759143</v>
      </c>
      <c r="I658" s="13" t="s">
        <v>631</v>
      </c>
      <c r="J658" s="13" t="s">
        <v>32</v>
      </c>
      <c r="K658" s="13">
        <v>0</v>
      </c>
      <c r="L658" s="15" t="s">
        <v>2139</v>
      </c>
      <c r="M658" s="9" t="str" cm="1">
        <f t="array" ref="M658">_xlfn.LET(
_xlpm.Major,I658,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658" t="str">
        <f>IF(COUNTIFS($A$2:A658,A658,$M$2:M658,M658)&gt;1,"Duplicate","Keep")</f>
        <v>Keep</v>
      </c>
      <c r="O658" t="str" cm="1">
        <f t="array" ref="O658">_xlfn.SWITCH(M658,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658">
        <f t="shared" si="20"/>
        <v>1</v>
      </c>
      <c r="Q658" t="str">
        <f t="shared" si="21"/>
        <v>Unique</v>
      </c>
    </row>
    <row r="659" spans="1:17" x14ac:dyDescent="0.75">
      <c r="A659" s="8">
        <v>80257242</v>
      </c>
      <c r="B659" s="9" t="s">
        <v>2098</v>
      </c>
      <c r="C659" s="9" t="s">
        <v>2099</v>
      </c>
      <c r="D659" s="9" t="s">
        <v>2100</v>
      </c>
      <c r="E659" s="9" t="s">
        <v>14</v>
      </c>
      <c r="F659" s="10"/>
      <c r="G659" s="10">
        <v>45974.55972222222</v>
      </c>
      <c r="H659" s="9">
        <v>742549</v>
      </c>
      <c r="I659" s="9" t="s">
        <v>809</v>
      </c>
      <c r="J659" s="9" t="s">
        <v>50</v>
      </c>
      <c r="K659" s="9">
        <v>0</v>
      </c>
      <c r="L659" s="11" t="s">
        <v>2139</v>
      </c>
      <c r="M659" s="9" t="str" cm="1">
        <f t="array" ref="M659">_xlfn.LET(
_xlpm.Major,I659,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659" t="str">
        <f>IF(COUNTIFS($A$2:A659,A659,$M$2:M659,M659)&gt;1,"Duplicate","Keep")</f>
        <v>Keep</v>
      </c>
      <c r="O659" t="str" cm="1">
        <f t="array" ref="O659">_xlfn.SWITCH(M659,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659">
        <f t="shared" si="20"/>
        <v>1</v>
      </c>
      <c r="Q659" t="str">
        <f t="shared" si="21"/>
        <v>Unique</v>
      </c>
    </row>
    <row r="660" spans="1:17" x14ac:dyDescent="0.75">
      <c r="A660" s="12">
        <v>80257248</v>
      </c>
      <c r="B660" s="13" t="s">
        <v>2101</v>
      </c>
      <c r="C660" s="13" t="s">
        <v>1628</v>
      </c>
      <c r="D660" s="13" t="s">
        <v>2102</v>
      </c>
      <c r="E660" s="13" t="s">
        <v>14</v>
      </c>
      <c r="F660" s="14"/>
      <c r="G660" s="14">
        <v>45974.55972222222</v>
      </c>
      <c r="H660" s="13">
        <v>792469</v>
      </c>
      <c r="I660" s="13" t="s">
        <v>1755</v>
      </c>
      <c r="J660" s="13" t="s">
        <v>40</v>
      </c>
      <c r="K660" s="13">
        <v>0</v>
      </c>
      <c r="L660" s="15" t="s">
        <v>2139</v>
      </c>
      <c r="M660" s="9" t="str" cm="1">
        <f t="array" ref="M660">_xlfn.LET(
_xlpm.Major,I660,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660" t="str">
        <f>IF(COUNTIFS($A$2:A660,A660,$M$2:M660,M660)&gt;1,"Duplicate","Keep")</f>
        <v>Keep</v>
      </c>
      <c r="O660" t="str" cm="1">
        <f t="array" ref="O660">_xlfn.SWITCH(M660,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660">
        <f t="shared" si="20"/>
        <v>1</v>
      </c>
      <c r="Q660" t="str">
        <f t="shared" si="21"/>
        <v>Unique</v>
      </c>
    </row>
    <row r="661" spans="1:17" x14ac:dyDescent="0.75">
      <c r="A661" s="8">
        <v>80257255</v>
      </c>
      <c r="B661" s="9" t="s">
        <v>41</v>
      </c>
      <c r="C661" s="9" t="s">
        <v>1088</v>
      </c>
      <c r="D661" s="9" t="s">
        <v>2103</v>
      </c>
      <c r="E661" s="9" t="s">
        <v>14</v>
      </c>
      <c r="F661" s="10"/>
      <c r="G661" s="10">
        <v>45974.560416666667</v>
      </c>
      <c r="H661" s="9">
        <v>769893</v>
      </c>
      <c r="I661" s="9" t="s">
        <v>354</v>
      </c>
      <c r="J661" s="9" t="s">
        <v>50</v>
      </c>
      <c r="K661" s="9">
        <v>0</v>
      </c>
      <c r="L661" s="11" t="s">
        <v>2139</v>
      </c>
      <c r="M661" s="9" t="str" cm="1">
        <f t="array" ref="M661">_xlfn.LET(
_xlpm.Major,I661,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661" t="str">
        <f>IF(COUNTIFS($A$2:A661,A661,$M$2:M661,M661)&gt;1,"Duplicate","Keep")</f>
        <v>Keep</v>
      </c>
      <c r="O661" t="str" cm="1">
        <f t="array" ref="O661">_xlfn.SWITCH(M661,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661">
        <f t="shared" si="20"/>
        <v>1</v>
      </c>
      <c r="Q661" t="str">
        <f t="shared" si="21"/>
        <v>Unique</v>
      </c>
    </row>
    <row r="662" spans="1:17" x14ac:dyDescent="0.75">
      <c r="A662" s="12">
        <v>80257271</v>
      </c>
      <c r="B662" s="13" t="s">
        <v>2104</v>
      </c>
      <c r="C662" s="13" t="s">
        <v>219</v>
      </c>
      <c r="D662" s="13" t="s">
        <v>2105</v>
      </c>
      <c r="E662" s="13" t="s">
        <v>14</v>
      </c>
      <c r="F662" s="14"/>
      <c r="G662" s="14">
        <v>45974.560416666667</v>
      </c>
      <c r="H662" s="13">
        <v>772173</v>
      </c>
      <c r="I662" s="13" t="s">
        <v>1968</v>
      </c>
      <c r="J662" s="13" t="s">
        <v>20</v>
      </c>
      <c r="K662" s="13">
        <v>0</v>
      </c>
      <c r="L662" s="15" t="s">
        <v>2139</v>
      </c>
      <c r="M662" s="9" t="str" cm="1">
        <f t="array" ref="M662">_xlfn.LET(
_xlpm.Major,I662,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662" t="str">
        <f>IF(COUNTIFS($A$2:A662,A662,$M$2:M662,M662)&gt;1,"Duplicate","Keep")</f>
        <v>Keep</v>
      </c>
      <c r="O662" t="str" cm="1">
        <f t="array" ref="O662">_xlfn.SWITCH(M662,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662">
        <f t="shared" si="20"/>
        <v>2</v>
      </c>
      <c r="Q662" t="str">
        <f t="shared" si="21"/>
        <v>Repeat</v>
      </c>
    </row>
    <row r="663" spans="1:17" x14ac:dyDescent="0.75">
      <c r="A663" s="8">
        <v>80257562</v>
      </c>
      <c r="B663" s="9" t="s">
        <v>2106</v>
      </c>
      <c r="C663" s="9" t="s">
        <v>2107</v>
      </c>
      <c r="D663" s="9" t="s">
        <v>2108</v>
      </c>
      <c r="E663" s="9" t="s">
        <v>14</v>
      </c>
      <c r="F663" s="10"/>
      <c r="G663" s="10">
        <v>45974.564583333333</v>
      </c>
      <c r="H663" s="9">
        <v>751202</v>
      </c>
      <c r="I663" s="9" t="s">
        <v>321</v>
      </c>
      <c r="J663" s="9" t="s">
        <v>322</v>
      </c>
      <c r="K663" s="9">
        <v>0</v>
      </c>
      <c r="L663" s="11" t="s">
        <v>2139</v>
      </c>
      <c r="M663" s="9" t="str" cm="1">
        <f t="array" ref="M663">_xlfn.LET(
_xlpm.Major,I663,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663" t="str">
        <f>IF(COUNTIFS($A$2:A663,A663,$M$2:M663,M663)&gt;1,"Duplicate","Keep")</f>
        <v>Keep</v>
      </c>
      <c r="O663" t="str" cm="1">
        <f t="array" ref="O663">_xlfn.SWITCH(M663,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663">
        <f t="shared" si="20"/>
        <v>1</v>
      </c>
      <c r="Q663" t="str">
        <f t="shared" si="21"/>
        <v>Unique</v>
      </c>
    </row>
    <row r="664" spans="1:17" x14ac:dyDescent="0.75">
      <c r="A664" s="12">
        <v>80257581</v>
      </c>
      <c r="B664" s="13" t="s">
        <v>1851</v>
      </c>
      <c r="C664" s="13" t="s">
        <v>2109</v>
      </c>
      <c r="D664" s="13" t="s">
        <v>2110</v>
      </c>
      <c r="E664" s="13" t="s">
        <v>14</v>
      </c>
      <c r="F664" s="14"/>
      <c r="G664" s="14">
        <v>45974.56527777778</v>
      </c>
      <c r="H664" s="13">
        <v>739581</v>
      </c>
      <c r="I664" s="13" t="s">
        <v>15</v>
      </c>
      <c r="J664" s="13" t="s">
        <v>32</v>
      </c>
      <c r="K664" s="13">
        <v>0</v>
      </c>
      <c r="L664" s="15" t="s">
        <v>2139</v>
      </c>
      <c r="M664" s="9" t="str" cm="1">
        <f t="array" ref="M664">_xlfn.LET(
_xlpm.Major,I664,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664" t="str">
        <f>IF(COUNTIFS($A$2:A664,A664,$M$2:M664,M664)&gt;1,"Duplicate","Keep")</f>
        <v>Keep</v>
      </c>
      <c r="O664" t="str" cm="1">
        <f t="array" ref="O664">_xlfn.SWITCH(M664,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664">
        <f t="shared" si="20"/>
        <v>1</v>
      </c>
      <c r="Q664" t="str">
        <f t="shared" si="21"/>
        <v>Unique</v>
      </c>
    </row>
    <row r="665" spans="1:17" x14ac:dyDescent="0.75">
      <c r="A665" s="8">
        <v>80257601</v>
      </c>
      <c r="B665" s="9" t="s">
        <v>647</v>
      </c>
      <c r="C665" s="9" t="s">
        <v>30</v>
      </c>
      <c r="D665" s="9" t="s">
        <v>2111</v>
      </c>
      <c r="E665" s="9" t="s">
        <v>14</v>
      </c>
      <c r="F665" s="10"/>
      <c r="G665" s="10">
        <v>45974.565972222219</v>
      </c>
      <c r="H665" s="9">
        <v>805418</v>
      </c>
      <c r="I665" s="9" t="s">
        <v>448</v>
      </c>
      <c r="J665" s="9" t="s">
        <v>32</v>
      </c>
      <c r="K665" s="9">
        <v>0</v>
      </c>
      <c r="L665" s="11" t="s">
        <v>2139</v>
      </c>
      <c r="M665" s="9" t="str" cm="1">
        <f t="array" ref="M665">_xlfn.LET(
_xlpm.Major,I665,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665" t="str">
        <f>IF(COUNTIFS($A$2:A665,A665,$M$2:M665,M665)&gt;1,"Duplicate","Keep")</f>
        <v>Keep</v>
      </c>
      <c r="O665" t="str" cm="1">
        <f t="array" ref="O665">_xlfn.SWITCH(M665,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665">
        <f t="shared" si="20"/>
        <v>1</v>
      </c>
      <c r="Q665" t="str">
        <f t="shared" si="21"/>
        <v>Unique</v>
      </c>
    </row>
    <row r="666" spans="1:17" x14ac:dyDescent="0.75">
      <c r="A666" s="12">
        <v>80257608</v>
      </c>
      <c r="B666" s="13" t="s">
        <v>769</v>
      </c>
      <c r="C666" s="13" t="s">
        <v>2112</v>
      </c>
      <c r="D666" s="13" t="s">
        <v>2113</v>
      </c>
      <c r="E666" s="13" t="s">
        <v>14</v>
      </c>
      <c r="F666" s="14"/>
      <c r="G666" s="14">
        <v>45974.565972222219</v>
      </c>
      <c r="H666" s="13">
        <v>811674</v>
      </c>
      <c r="I666" s="13" t="s">
        <v>563</v>
      </c>
      <c r="J666" s="13" t="s">
        <v>126</v>
      </c>
      <c r="K666" s="13">
        <v>0</v>
      </c>
      <c r="L666" s="15" t="s">
        <v>2139</v>
      </c>
      <c r="M666" s="9" t="str" cm="1">
        <f t="array" ref="M666">_xlfn.LET(
_xlpm.Major,I666,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666" t="str">
        <f>IF(COUNTIFS($A$2:A666,A666,$M$2:M666,M666)&gt;1,"Duplicate","Keep")</f>
        <v>Keep</v>
      </c>
      <c r="O666" t="str" cm="1">
        <f t="array" ref="O666">_xlfn.SWITCH(M666,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666">
        <f t="shared" si="20"/>
        <v>1</v>
      </c>
      <c r="Q666" t="str">
        <f t="shared" si="21"/>
        <v>Unique</v>
      </c>
    </row>
    <row r="667" spans="1:17" x14ac:dyDescent="0.75">
      <c r="A667" s="8">
        <v>80257611</v>
      </c>
      <c r="B667" s="9" t="s">
        <v>1586</v>
      </c>
      <c r="C667" s="9" t="s">
        <v>248</v>
      </c>
      <c r="D667" s="9" t="s">
        <v>2114</v>
      </c>
      <c r="E667" s="9" t="s">
        <v>14</v>
      </c>
      <c r="F667" s="10"/>
      <c r="G667" s="10">
        <v>45974.565972222219</v>
      </c>
      <c r="H667" s="9">
        <v>800801</v>
      </c>
      <c r="I667" s="9" t="s">
        <v>2115</v>
      </c>
      <c r="J667" s="9" t="s">
        <v>126</v>
      </c>
      <c r="K667" s="9">
        <v>0</v>
      </c>
      <c r="L667" s="11" t="s">
        <v>2139</v>
      </c>
      <c r="M667" s="9" t="str" cm="1">
        <f t="array" ref="M667">_xlfn.LET(
_xlpm.Major,I667,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Undeclared</v>
      </c>
      <c r="N667" t="str">
        <f>IF(COUNTIFS($A$2:A667,A667,$M$2:M667,M667)&gt;1,"Duplicate","Keep")</f>
        <v>Keep</v>
      </c>
      <c r="O667" t="str" cm="1">
        <f t="array" ref="O667">_xlfn.SWITCH(M667,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None</v>
      </c>
      <c r="P667">
        <f t="shared" si="20"/>
        <v>1</v>
      </c>
      <c r="Q667" t="str">
        <f t="shared" si="21"/>
        <v>Unique</v>
      </c>
    </row>
    <row r="668" spans="1:17" x14ac:dyDescent="0.75">
      <c r="A668" s="12">
        <v>80257660</v>
      </c>
      <c r="B668" s="13" t="s">
        <v>452</v>
      </c>
      <c r="C668" s="13" t="s">
        <v>2116</v>
      </c>
      <c r="D668" s="13" t="s">
        <v>2117</v>
      </c>
      <c r="E668" s="13" t="s">
        <v>14</v>
      </c>
      <c r="F668" s="14"/>
      <c r="G668" s="14">
        <v>45974.567361111112</v>
      </c>
      <c r="H668" s="13">
        <v>757004</v>
      </c>
      <c r="I668" s="13" t="s">
        <v>631</v>
      </c>
      <c r="J668" s="13" t="s">
        <v>32</v>
      </c>
      <c r="K668" s="13">
        <v>0</v>
      </c>
      <c r="L668" s="15" t="s">
        <v>2139</v>
      </c>
      <c r="M668" s="9" t="str" cm="1">
        <f t="array" ref="M668">_xlfn.LET(
_xlpm.Major,I668,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668" t="str">
        <f>IF(COUNTIFS($A$2:A668,A668,$M$2:M668,M668)&gt;1,"Duplicate","Keep")</f>
        <v>Keep</v>
      </c>
      <c r="O668" t="str" cm="1">
        <f t="array" ref="O668">_xlfn.SWITCH(M668,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668">
        <f t="shared" si="20"/>
        <v>1</v>
      </c>
      <c r="Q668" t="str">
        <f t="shared" si="21"/>
        <v>Unique</v>
      </c>
    </row>
    <row r="669" spans="1:17" x14ac:dyDescent="0.75">
      <c r="A669" s="8">
        <v>80257846</v>
      </c>
      <c r="B669" s="9" t="s">
        <v>2118</v>
      </c>
      <c r="C669" s="9" t="s">
        <v>2119</v>
      </c>
      <c r="D669" s="9" t="s">
        <v>2120</v>
      </c>
      <c r="E669" s="9" t="s">
        <v>14</v>
      </c>
      <c r="F669" s="10"/>
      <c r="G669" s="10">
        <v>45974.572222222225</v>
      </c>
      <c r="H669" s="9">
        <v>801409</v>
      </c>
      <c r="I669" s="9" t="s">
        <v>1850</v>
      </c>
      <c r="J669" s="9" t="s">
        <v>126</v>
      </c>
      <c r="K669" s="9">
        <v>0</v>
      </c>
      <c r="L669" s="11" t="s">
        <v>2139</v>
      </c>
      <c r="M669" s="9" t="str" cm="1">
        <f t="array" ref="M669">_xlfn.LET(
_xlpm.Major,I669,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669" t="str">
        <f>IF(COUNTIFS($A$2:A669,A669,$M$2:M669,M669)&gt;1,"Duplicate","Keep")</f>
        <v>Keep</v>
      </c>
      <c r="O669" t="str" cm="1">
        <f t="array" ref="O669">_xlfn.SWITCH(M669,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669">
        <f t="shared" si="20"/>
        <v>1</v>
      </c>
      <c r="Q669" t="str">
        <f t="shared" si="21"/>
        <v>Unique</v>
      </c>
    </row>
    <row r="670" spans="1:17" x14ac:dyDescent="0.75">
      <c r="A670" s="12">
        <v>80258008</v>
      </c>
      <c r="B670" s="13" t="s">
        <v>308</v>
      </c>
      <c r="C670" s="13" t="s">
        <v>2121</v>
      </c>
      <c r="D670" s="13" t="s">
        <v>2122</v>
      </c>
      <c r="E670" s="13" t="s">
        <v>14</v>
      </c>
      <c r="F670" s="14"/>
      <c r="G670" s="14">
        <v>45974.575694444444</v>
      </c>
      <c r="H670" s="13">
        <v>794873</v>
      </c>
      <c r="I670" s="13" t="s">
        <v>1755</v>
      </c>
      <c r="J670" s="13" t="s">
        <v>40</v>
      </c>
      <c r="K670" s="13">
        <v>0</v>
      </c>
      <c r="L670" s="15" t="s">
        <v>2139</v>
      </c>
      <c r="M670" s="9" t="str" cm="1">
        <f t="array" ref="M670">_xlfn.LET(
_xlpm.Major,I670,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670" t="str">
        <f>IF(COUNTIFS($A$2:A670,A670,$M$2:M670,M670)&gt;1,"Duplicate","Keep")</f>
        <v>Keep</v>
      </c>
      <c r="O670" t="str" cm="1">
        <f t="array" ref="O670">_xlfn.SWITCH(M670,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670">
        <f t="shared" si="20"/>
        <v>1</v>
      </c>
      <c r="Q670" t="str">
        <f t="shared" si="21"/>
        <v>Unique</v>
      </c>
    </row>
    <row r="671" spans="1:17" x14ac:dyDescent="0.75">
      <c r="A671" s="8">
        <v>80258086</v>
      </c>
      <c r="B671" s="9" t="s">
        <v>2123</v>
      </c>
      <c r="C671" s="9" t="s">
        <v>2124</v>
      </c>
      <c r="D671" s="9" t="s">
        <v>2125</v>
      </c>
      <c r="E671" s="9" t="s">
        <v>14</v>
      </c>
      <c r="F671" s="10"/>
      <c r="G671" s="10">
        <v>45974.577777777777</v>
      </c>
      <c r="H671" s="9">
        <v>760945</v>
      </c>
      <c r="I671" s="9" t="s">
        <v>2126</v>
      </c>
      <c r="J671" s="9" t="s">
        <v>32</v>
      </c>
      <c r="K671" s="9">
        <v>0</v>
      </c>
      <c r="L671" s="11" t="s">
        <v>2139</v>
      </c>
      <c r="M671" s="9" t="str" cm="1">
        <f t="array" ref="M671">_xlfn.LET(
_xlpm.Major,I671,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Performing Arts</v>
      </c>
      <c r="N671" t="str">
        <f>IF(COUNTIFS($A$2:A671,A671,$M$2:M671,M671)&gt;1,"Duplicate","Keep")</f>
        <v>Keep</v>
      </c>
      <c r="O671" t="str" cm="1">
        <f t="array" ref="O671">_xlfn.SWITCH(M671,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671">
        <f t="shared" si="20"/>
        <v>1</v>
      </c>
      <c r="Q671" t="str">
        <f t="shared" si="21"/>
        <v>Unique</v>
      </c>
    </row>
    <row r="672" spans="1:17" x14ac:dyDescent="0.75">
      <c r="A672" s="12">
        <v>80258218</v>
      </c>
      <c r="B672" s="13" t="s">
        <v>1778</v>
      </c>
      <c r="C672" s="13" t="s">
        <v>1232</v>
      </c>
      <c r="D672" s="13" t="s">
        <v>2127</v>
      </c>
      <c r="E672" s="13" t="s">
        <v>14</v>
      </c>
      <c r="F672" s="14"/>
      <c r="G672" s="14">
        <v>45974.581250000003</v>
      </c>
      <c r="H672" s="13">
        <v>759848</v>
      </c>
      <c r="I672" s="13" t="s">
        <v>1843</v>
      </c>
      <c r="J672" s="13" t="s">
        <v>32</v>
      </c>
      <c r="K672" s="13">
        <v>0</v>
      </c>
      <c r="L672" s="15" t="s">
        <v>2139</v>
      </c>
      <c r="M672" s="9" t="str" cm="1">
        <f t="array" ref="M672">_xlfn.LET(
_xlpm.Major,I672,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672" t="str">
        <f>IF(COUNTIFS($A$2:A672,A672,$M$2:M672,M672)&gt;1,"Duplicate","Keep")</f>
        <v>Keep</v>
      </c>
      <c r="O672" t="str" cm="1">
        <f t="array" ref="O672">_xlfn.SWITCH(M672,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672">
        <f t="shared" si="20"/>
        <v>1</v>
      </c>
      <c r="Q672" t="str">
        <f t="shared" si="21"/>
        <v>Unique</v>
      </c>
    </row>
    <row r="673" spans="1:17" x14ac:dyDescent="0.75">
      <c r="A673" s="8">
        <v>80258227</v>
      </c>
      <c r="B673" s="9" t="s">
        <v>2128</v>
      </c>
      <c r="C673" s="9" t="s">
        <v>2129</v>
      </c>
      <c r="D673" s="9" t="s">
        <v>2130</v>
      </c>
      <c r="E673" s="9" t="s">
        <v>14</v>
      </c>
      <c r="F673" s="10"/>
      <c r="G673" s="10">
        <v>45974.581250000003</v>
      </c>
      <c r="H673" s="9">
        <v>765741</v>
      </c>
      <c r="I673" s="37" t="s">
        <v>549</v>
      </c>
      <c r="J673" s="9" t="s">
        <v>32</v>
      </c>
      <c r="K673" s="9">
        <v>0</v>
      </c>
      <c r="L673" s="11" t="s">
        <v>2139</v>
      </c>
      <c r="M673" s="9" t="str" cm="1">
        <f t="array" ref="M673">_xlfn.LET(
_xlpm.Major,I673,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673" t="str">
        <f>IF(COUNTIFS($A$2:A673,A673,$M$2:M673,M673)&gt;1,"Duplicate","Keep")</f>
        <v>Keep</v>
      </c>
      <c r="O673" t="str" cm="1">
        <f t="array" ref="O673">_xlfn.SWITCH(M673,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673">
        <f t="shared" si="20"/>
        <v>1</v>
      </c>
      <c r="Q673" t="str">
        <f t="shared" si="21"/>
        <v>Unique</v>
      </c>
    </row>
    <row r="674" spans="1:17" x14ac:dyDescent="0.75">
      <c r="A674" s="12">
        <v>80258601</v>
      </c>
      <c r="B674" s="13" t="s">
        <v>510</v>
      </c>
      <c r="C674" s="13" t="s">
        <v>2131</v>
      </c>
      <c r="D674" s="13" t="s">
        <v>2132</v>
      </c>
      <c r="E674" s="13" t="s">
        <v>14</v>
      </c>
      <c r="F674" s="14"/>
      <c r="G674" s="14">
        <v>45974.59097222222</v>
      </c>
      <c r="H674" s="13">
        <v>804643</v>
      </c>
      <c r="I674" s="13" t="s">
        <v>1167</v>
      </c>
      <c r="J674" s="13" t="s">
        <v>32</v>
      </c>
      <c r="K674" s="13">
        <v>0</v>
      </c>
      <c r="L674" s="15" t="s">
        <v>2139</v>
      </c>
      <c r="M674" s="9" t="str" cm="1">
        <f t="array" ref="M674">_xlfn.LET(
_xlpm.Major,I674,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674" t="str">
        <f>IF(COUNTIFS($A$2:A674,A674,$M$2:M674,M674)&gt;1,"Duplicate","Keep")</f>
        <v>Keep</v>
      </c>
      <c r="O674" t="str" cm="1">
        <f t="array" ref="O674">_xlfn.SWITCH(M674,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674">
        <f t="shared" si="20"/>
        <v>1</v>
      </c>
      <c r="Q674" t="str">
        <f t="shared" si="21"/>
        <v>Unique</v>
      </c>
    </row>
    <row r="675" spans="1:17" x14ac:dyDescent="0.75">
      <c r="A675" s="8">
        <v>80258670</v>
      </c>
      <c r="B675" s="9" t="s">
        <v>2133</v>
      </c>
      <c r="C675" s="9" t="s">
        <v>2134</v>
      </c>
      <c r="D675" s="9" t="s">
        <v>2135</v>
      </c>
      <c r="E675" s="9" t="s">
        <v>14</v>
      </c>
      <c r="F675" s="10"/>
      <c r="G675" s="10">
        <v>45974.59375</v>
      </c>
      <c r="H675" s="9">
        <v>754761</v>
      </c>
      <c r="I675" s="9" t="s">
        <v>1167</v>
      </c>
      <c r="J675" s="9" t="s">
        <v>32</v>
      </c>
      <c r="K675" s="9">
        <v>0</v>
      </c>
      <c r="L675" s="11" t="s">
        <v>2139</v>
      </c>
      <c r="M675" s="9" t="str" cm="1">
        <f t="array" ref="M675">_xlfn.LET(
_xlpm.Major,I675,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675" t="str">
        <f>IF(COUNTIFS($A$2:A675,A675,$M$2:M675,M675)&gt;1,"Duplicate","Keep")</f>
        <v>Keep</v>
      </c>
      <c r="O675" t="str" cm="1">
        <f t="array" ref="O675">_xlfn.SWITCH(M675,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675">
        <f t="shared" si="20"/>
        <v>1</v>
      </c>
      <c r="Q675" t="str">
        <f t="shared" si="21"/>
        <v>Unique</v>
      </c>
    </row>
    <row r="676" spans="1:17" x14ac:dyDescent="0.75">
      <c r="A676" s="12">
        <v>80258752</v>
      </c>
      <c r="B676" s="13" t="s">
        <v>766</v>
      </c>
      <c r="C676" s="13" t="s">
        <v>2136</v>
      </c>
      <c r="D676" s="13" t="s">
        <v>2137</v>
      </c>
      <c r="E676" s="13" t="s">
        <v>14</v>
      </c>
      <c r="F676" s="14"/>
      <c r="G676" s="14">
        <v>45974.595833333333</v>
      </c>
      <c r="H676" s="13">
        <v>800202</v>
      </c>
      <c r="I676" s="13" t="s">
        <v>2115</v>
      </c>
      <c r="J676" s="13" t="s">
        <v>126</v>
      </c>
      <c r="K676" s="13">
        <v>0</v>
      </c>
      <c r="L676" s="15" t="s">
        <v>2139</v>
      </c>
      <c r="M676" s="9" t="str" cm="1">
        <f t="array" ref="M676">_xlfn.LET(
_xlpm.Major,I676,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Undeclared</v>
      </c>
      <c r="N676" t="str">
        <f>IF(COUNTIFS($A$2:A676,A676,$M$2:M676,M676)&gt;1,"Duplicate","Keep")</f>
        <v>Keep</v>
      </c>
      <c r="O676" t="str" cm="1">
        <f t="array" ref="O676">_xlfn.SWITCH(M676,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None</v>
      </c>
      <c r="P676">
        <f t="shared" si="20"/>
        <v>1</v>
      </c>
      <c r="Q676" t="str">
        <f t="shared" si="21"/>
        <v>Unique</v>
      </c>
    </row>
    <row r="677" spans="1:17" ht="15.5" thickBot="1" x14ac:dyDescent="0.9">
      <c r="A677" s="8">
        <v>80259180</v>
      </c>
      <c r="B677" s="9" t="s">
        <v>277</v>
      </c>
      <c r="C677" s="9" t="s">
        <v>278</v>
      </c>
      <c r="D677" s="9" t="s">
        <v>279</v>
      </c>
      <c r="E677" s="9" t="s">
        <v>14</v>
      </c>
      <c r="F677" s="10"/>
      <c r="G677" s="10">
        <v>45974.607638888891</v>
      </c>
      <c r="H677" s="9">
        <v>806425</v>
      </c>
      <c r="I677" s="9" t="s">
        <v>15</v>
      </c>
      <c r="J677" s="9" t="s">
        <v>2138</v>
      </c>
      <c r="K677" s="9">
        <v>0</v>
      </c>
      <c r="L677" s="1" t="s">
        <v>2139</v>
      </c>
      <c r="M677" s="9" t="str" cm="1">
        <f t="array" ref="M677">_xlfn.LET(
_xlpm.Major,I677,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677" t="str">
        <f>IF(COUNTIFS($A$2:A677,A677,$M$2:M677,M677)&gt;1,"Duplicate","Keep")</f>
        <v>Keep</v>
      </c>
      <c r="O677" t="str" cm="1">
        <f t="array" ref="O677">_xlfn.SWITCH(M677,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677">
        <f t="shared" si="20"/>
        <v>3</v>
      </c>
      <c r="Q677" t="str">
        <f t="shared" si="21"/>
        <v>Repeat</v>
      </c>
    </row>
    <row r="678" spans="1:17" ht="16.25" thickTop="1" thickBot="1" x14ac:dyDescent="0.9">
      <c r="A678" s="28">
        <v>80671642</v>
      </c>
      <c r="B678" s="29" t="s">
        <v>2140</v>
      </c>
      <c r="C678" s="29" t="s">
        <v>2141</v>
      </c>
      <c r="D678" s="29" t="s">
        <v>2142</v>
      </c>
      <c r="E678" s="29" t="s">
        <v>14</v>
      </c>
      <c r="F678" s="30">
        <v>46036.65625</v>
      </c>
      <c r="G678" s="30">
        <v>46086.578472222223</v>
      </c>
      <c r="H678" s="29">
        <v>758770</v>
      </c>
      <c r="I678" s="29" t="s">
        <v>471</v>
      </c>
      <c r="J678" s="29" t="s">
        <v>32</v>
      </c>
      <c r="K678" s="29">
        <v>0</v>
      </c>
      <c r="L678" s="29" t="s">
        <v>2364</v>
      </c>
      <c r="M678" s="9" t="str" cm="1">
        <f t="array" ref="M678">_xlfn.LET(
_xlpm.Major,I678,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678" t="str">
        <f>IF(COUNTIFS($A$2:A678,A678,$M$2:M678,M678)&gt;1,"Duplicate","Keep")</f>
        <v>Keep</v>
      </c>
      <c r="O678" t="str" cm="1">
        <f t="array" ref="O678">_xlfn.SWITCH(M678,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678">
        <f t="shared" si="20"/>
        <v>1</v>
      </c>
      <c r="Q678" t="str">
        <f t="shared" si="21"/>
        <v>Unique</v>
      </c>
    </row>
    <row r="679" spans="1:17" ht="16.25" thickTop="1" thickBot="1" x14ac:dyDescent="0.9">
      <c r="A679" s="31">
        <v>80816352</v>
      </c>
      <c r="B679" s="27" t="s">
        <v>1106</v>
      </c>
      <c r="C679" s="27" t="s">
        <v>82</v>
      </c>
      <c r="D679" s="27" t="s">
        <v>2143</v>
      </c>
      <c r="E679" s="27" t="s">
        <v>14</v>
      </c>
      <c r="F679" s="32">
        <v>46043.962500000001</v>
      </c>
      <c r="G679" s="32">
        <v>46086.542361111111</v>
      </c>
      <c r="H679" s="27">
        <v>743315</v>
      </c>
      <c r="I679" s="27" t="s">
        <v>471</v>
      </c>
      <c r="J679" s="27" t="s">
        <v>40</v>
      </c>
      <c r="K679" s="27">
        <v>0</v>
      </c>
      <c r="L679" s="29" t="s">
        <v>2364</v>
      </c>
      <c r="M679" s="9" t="str" cm="1">
        <f t="array" ref="M679">_xlfn.LET(
_xlpm.Major,I679,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679" t="str">
        <f>IF(COUNTIFS($A$2:A679,A679,$M$2:M679,M679)&gt;1,"Duplicate","Keep")</f>
        <v>Keep</v>
      </c>
      <c r="O679" t="str" cm="1">
        <f t="array" ref="O679">_xlfn.SWITCH(M679,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679">
        <f t="shared" si="20"/>
        <v>1</v>
      </c>
      <c r="Q679" t="str">
        <f t="shared" si="21"/>
        <v>Unique</v>
      </c>
    </row>
    <row r="680" spans="1:17" ht="16.25" thickTop="1" thickBot="1" x14ac:dyDescent="0.9">
      <c r="A680" s="33">
        <v>80844161</v>
      </c>
      <c r="B680" s="34" t="s">
        <v>2144</v>
      </c>
      <c r="C680" s="34" t="s">
        <v>2145</v>
      </c>
      <c r="D680" s="34" t="s">
        <v>2146</v>
      </c>
      <c r="E680" s="34" t="s">
        <v>14</v>
      </c>
      <c r="F680" s="35">
        <v>46044.673611111109</v>
      </c>
      <c r="G680" s="35">
        <v>46086.643750000003</v>
      </c>
      <c r="H680" s="34">
        <v>804220</v>
      </c>
      <c r="I680" s="34" t="s">
        <v>471</v>
      </c>
      <c r="J680" s="34" t="s">
        <v>32</v>
      </c>
      <c r="K680" s="34">
        <v>0</v>
      </c>
      <c r="L680" s="29" t="s">
        <v>2364</v>
      </c>
      <c r="M680" s="9" t="str" cm="1">
        <f t="array" ref="M680">_xlfn.LET(
_xlpm.Major,I680,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680" t="str">
        <f>IF(COUNTIFS($A$2:A680,A680,$M$2:M680,M680)&gt;1,"Duplicate","Keep")</f>
        <v>Keep</v>
      </c>
      <c r="O680" t="str" cm="1">
        <f t="array" ref="O680">_xlfn.SWITCH(M680,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680">
        <f t="shared" si="20"/>
        <v>1</v>
      </c>
      <c r="Q680" t="str">
        <f t="shared" si="21"/>
        <v>Unique</v>
      </c>
    </row>
    <row r="681" spans="1:17" ht="16.25" thickTop="1" thickBot="1" x14ac:dyDescent="0.9">
      <c r="A681" s="31">
        <v>81122253</v>
      </c>
      <c r="B681" s="27" t="s">
        <v>2147</v>
      </c>
      <c r="C681" s="27" t="s">
        <v>75</v>
      </c>
      <c r="D681" s="27" t="s">
        <v>2148</v>
      </c>
      <c r="E681" s="27" t="s">
        <v>14</v>
      </c>
      <c r="F681" s="32">
        <v>46056.449305555558</v>
      </c>
      <c r="G681" s="32">
        <v>46086.61041666667</v>
      </c>
      <c r="H681" s="27">
        <v>760936</v>
      </c>
      <c r="I681" s="27" t="s">
        <v>471</v>
      </c>
      <c r="J681" s="27" t="s">
        <v>32</v>
      </c>
      <c r="K681" s="27">
        <v>0</v>
      </c>
      <c r="L681" s="29" t="s">
        <v>2364</v>
      </c>
      <c r="M681" s="9" t="str" cm="1">
        <f t="array" ref="M681">_xlfn.LET(
_xlpm.Major,I681,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681" t="str">
        <f>IF(COUNTIFS($A$2:A681,A681,$M$2:M681,M681)&gt;1,"Duplicate","Keep")</f>
        <v>Keep</v>
      </c>
      <c r="O681" t="str" cm="1">
        <f t="array" ref="O681">_xlfn.SWITCH(M681,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681">
        <f t="shared" si="20"/>
        <v>1</v>
      </c>
      <c r="Q681" t="str">
        <f t="shared" si="21"/>
        <v>Unique</v>
      </c>
    </row>
    <row r="682" spans="1:17" ht="16.25" thickTop="1" thickBot="1" x14ac:dyDescent="0.9">
      <c r="A682" s="33">
        <v>81458960</v>
      </c>
      <c r="B682" s="34" t="s">
        <v>67</v>
      </c>
      <c r="C682" s="34" t="s">
        <v>2149</v>
      </c>
      <c r="D682" s="34" t="s">
        <v>2150</v>
      </c>
      <c r="E682" s="34" t="s">
        <v>14</v>
      </c>
      <c r="F682" s="35">
        <v>46065.961111111108</v>
      </c>
      <c r="G682" s="35">
        <v>46086.663194444445</v>
      </c>
      <c r="H682" s="34">
        <v>773984</v>
      </c>
      <c r="I682" s="34" t="s">
        <v>471</v>
      </c>
      <c r="J682" s="34" t="s">
        <v>20</v>
      </c>
      <c r="K682" s="34">
        <v>0</v>
      </c>
      <c r="L682" s="29" t="s">
        <v>2364</v>
      </c>
      <c r="M682" s="9" t="str" cm="1">
        <f t="array" ref="M682">_xlfn.LET(
_xlpm.Major,I682,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682" t="str">
        <f>IF(COUNTIFS($A$2:A682,A682,$M$2:M682,M682)&gt;1,"Duplicate","Keep")</f>
        <v>Keep</v>
      </c>
      <c r="O682" t="str" cm="1">
        <f t="array" ref="O682">_xlfn.SWITCH(M682,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682">
        <f t="shared" si="20"/>
        <v>1</v>
      </c>
      <c r="Q682" t="str">
        <f t="shared" si="21"/>
        <v>Unique</v>
      </c>
    </row>
    <row r="683" spans="1:17" ht="16.25" thickTop="1" thickBot="1" x14ac:dyDescent="0.9">
      <c r="A683" s="31">
        <v>81502169</v>
      </c>
      <c r="B683" s="27" t="s">
        <v>1898</v>
      </c>
      <c r="C683" s="27" t="s">
        <v>1899</v>
      </c>
      <c r="D683" s="27" t="s">
        <v>1900</v>
      </c>
      <c r="E683" s="27" t="s">
        <v>14</v>
      </c>
      <c r="F683" s="32">
        <v>46069.511111111111</v>
      </c>
      <c r="G683" s="32">
        <v>46086.551388888889</v>
      </c>
      <c r="H683" s="27">
        <v>803918</v>
      </c>
      <c r="I683" s="27" t="s">
        <v>471</v>
      </c>
      <c r="J683" s="27" t="s">
        <v>20</v>
      </c>
      <c r="K683" s="27">
        <v>0</v>
      </c>
      <c r="L683" s="29" t="s">
        <v>2364</v>
      </c>
      <c r="M683" s="9" t="str" cm="1">
        <f t="array" ref="M683">_xlfn.LET(
_xlpm.Major,I683,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683" t="str">
        <f>IF(COUNTIFS($A$2:A683,A683,$M$2:M683,M683)&gt;1,"Duplicate","Keep")</f>
        <v>Keep</v>
      </c>
      <c r="O683" t="str" cm="1">
        <f t="array" ref="O683">_xlfn.SWITCH(M683,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683">
        <f t="shared" si="20"/>
        <v>2</v>
      </c>
      <c r="Q683" t="str">
        <f t="shared" si="21"/>
        <v>Repeat</v>
      </c>
    </row>
    <row r="684" spans="1:17" ht="16.25" thickTop="1" thickBot="1" x14ac:dyDescent="0.9">
      <c r="A684" s="33">
        <v>81514102</v>
      </c>
      <c r="B684" s="34" t="s">
        <v>213</v>
      </c>
      <c r="C684" s="34" t="s">
        <v>2151</v>
      </c>
      <c r="D684" s="34" t="s">
        <v>2152</v>
      </c>
      <c r="E684" s="34" t="s">
        <v>14</v>
      </c>
      <c r="F684" s="35">
        <v>46070.012499999997</v>
      </c>
      <c r="G684" s="35">
        <v>46086.554166666669</v>
      </c>
      <c r="H684" s="34">
        <v>756541</v>
      </c>
      <c r="I684" s="34" t="s">
        <v>471</v>
      </c>
      <c r="J684" s="34" t="s">
        <v>32</v>
      </c>
      <c r="K684" s="34">
        <v>0</v>
      </c>
      <c r="L684" s="29" t="s">
        <v>2364</v>
      </c>
      <c r="M684" s="9" t="str" cm="1">
        <f t="array" ref="M684">_xlfn.LET(
_xlpm.Major,I684,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684" t="str">
        <f>IF(COUNTIFS($A$2:A684,A684,$M$2:M684,M684)&gt;1,"Duplicate","Keep")</f>
        <v>Keep</v>
      </c>
      <c r="O684" t="str" cm="1">
        <f t="array" ref="O684">_xlfn.SWITCH(M684,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684">
        <f t="shared" si="20"/>
        <v>1</v>
      </c>
      <c r="Q684" t="str">
        <f t="shared" si="21"/>
        <v>Unique</v>
      </c>
    </row>
    <row r="685" spans="1:17" ht="16.25" thickTop="1" thickBot="1" x14ac:dyDescent="0.9">
      <c r="A685" s="31">
        <v>81554492</v>
      </c>
      <c r="B685" s="27" t="s">
        <v>358</v>
      </c>
      <c r="C685" s="27" t="s">
        <v>2153</v>
      </c>
      <c r="D685" s="27" t="s">
        <v>2154</v>
      </c>
      <c r="E685" s="27" t="s">
        <v>14</v>
      </c>
      <c r="F685" s="32">
        <v>46070.892361111109</v>
      </c>
      <c r="G685" s="32">
        <v>46086.539583333331</v>
      </c>
      <c r="H685" s="27">
        <v>747276</v>
      </c>
      <c r="I685" s="27" t="s">
        <v>471</v>
      </c>
      <c r="J685" s="27" t="s">
        <v>32</v>
      </c>
      <c r="K685" s="27">
        <v>0</v>
      </c>
      <c r="L685" s="29" t="s">
        <v>2364</v>
      </c>
      <c r="M685" s="9" t="str" cm="1">
        <f t="array" ref="M685">_xlfn.LET(
_xlpm.Major,I685,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685" t="str">
        <f>IF(COUNTIFS($A$2:A685,A685,$M$2:M685,M685)&gt;1,"Duplicate","Keep")</f>
        <v>Keep</v>
      </c>
      <c r="O685" t="str" cm="1">
        <f t="array" ref="O685">_xlfn.SWITCH(M685,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685">
        <f t="shared" si="20"/>
        <v>1</v>
      </c>
      <c r="Q685" t="str">
        <f t="shared" si="21"/>
        <v>Unique</v>
      </c>
    </row>
    <row r="686" spans="1:17" ht="16.25" thickTop="1" thickBot="1" x14ac:dyDescent="0.9">
      <c r="A686" s="33">
        <v>81610858</v>
      </c>
      <c r="B686" s="34" t="s">
        <v>175</v>
      </c>
      <c r="C686" s="34" t="s">
        <v>2155</v>
      </c>
      <c r="D686" s="34" t="s">
        <v>2156</v>
      </c>
      <c r="E686" s="34" t="s">
        <v>14</v>
      </c>
      <c r="F686" s="35">
        <v>46072.385416666664</v>
      </c>
      <c r="G686" s="35">
        <v>46086.628472222219</v>
      </c>
      <c r="H686" s="34">
        <v>805812</v>
      </c>
      <c r="I686" s="34" t="s">
        <v>471</v>
      </c>
      <c r="J686" s="34" t="s">
        <v>40</v>
      </c>
      <c r="K686" s="34">
        <v>0</v>
      </c>
      <c r="L686" s="29" t="s">
        <v>2364</v>
      </c>
      <c r="M686" s="9" t="str" cm="1">
        <f t="array" ref="M686">_xlfn.LET(
_xlpm.Major,I686,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686" t="str">
        <f>IF(COUNTIFS($A$2:A686,A686,$M$2:M686,M686)&gt;1,"Duplicate","Keep")</f>
        <v>Keep</v>
      </c>
      <c r="O686" t="str" cm="1">
        <f t="array" ref="O686">_xlfn.SWITCH(M686,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686">
        <f t="shared" si="20"/>
        <v>1</v>
      </c>
      <c r="Q686" t="str">
        <f t="shared" si="21"/>
        <v>Unique</v>
      </c>
    </row>
    <row r="687" spans="1:17" ht="16.25" thickTop="1" thickBot="1" x14ac:dyDescent="0.9">
      <c r="A687" s="31">
        <v>81616143</v>
      </c>
      <c r="B687" s="27" t="s">
        <v>403</v>
      </c>
      <c r="C687" s="27" t="s">
        <v>826</v>
      </c>
      <c r="D687" s="27" t="s">
        <v>2157</v>
      </c>
      <c r="E687" s="27" t="s">
        <v>14</v>
      </c>
      <c r="F687" s="32">
        <v>46072.429861111108</v>
      </c>
      <c r="G687" s="32">
        <v>46086.624305555553</v>
      </c>
      <c r="H687" s="27">
        <v>770723</v>
      </c>
      <c r="I687" s="27" t="s">
        <v>471</v>
      </c>
      <c r="J687" s="27" t="s">
        <v>20</v>
      </c>
      <c r="K687" s="27">
        <v>0</v>
      </c>
      <c r="L687" s="29" t="s">
        <v>2364</v>
      </c>
      <c r="M687" s="9" t="str" cm="1">
        <f t="array" ref="M687">_xlfn.LET(
_xlpm.Major,I687,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687" t="str">
        <f>IF(COUNTIFS($A$2:A687,A687,$M$2:M687,M687)&gt;1,"Duplicate","Keep")</f>
        <v>Keep</v>
      </c>
      <c r="O687" t="str" cm="1">
        <f t="array" ref="O687">_xlfn.SWITCH(M687,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687">
        <f t="shared" si="20"/>
        <v>1</v>
      </c>
      <c r="Q687" t="str">
        <f t="shared" si="21"/>
        <v>Unique</v>
      </c>
    </row>
    <row r="688" spans="1:17" ht="16.25" thickTop="1" thickBot="1" x14ac:dyDescent="0.9">
      <c r="A688" s="33">
        <v>81648587</v>
      </c>
      <c r="B688" s="34" t="s">
        <v>245</v>
      </c>
      <c r="C688" s="34" t="s">
        <v>2158</v>
      </c>
      <c r="D688" s="34" t="s">
        <v>2159</v>
      </c>
      <c r="E688" s="34" t="s">
        <v>14</v>
      </c>
      <c r="F688" s="35">
        <v>46073.426388888889</v>
      </c>
      <c r="G688" s="35">
        <v>46086.538888888892</v>
      </c>
      <c r="H688" s="34">
        <v>715602</v>
      </c>
      <c r="I688" s="34" t="s">
        <v>471</v>
      </c>
      <c r="J688" s="34" t="s">
        <v>40</v>
      </c>
      <c r="K688" s="34">
        <v>0</v>
      </c>
      <c r="L688" s="29" t="s">
        <v>2364</v>
      </c>
      <c r="M688" s="9" t="str" cm="1">
        <f t="array" ref="M688">_xlfn.LET(
_xlpm.Major,I688,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688" t="str">
        <f>IF(COUNTIFS($A$2:A688,A688,$M$2:M688,M688)&gt;1,"Duplicate","Keep")</f>
        <v>Keep</v>
      </c>
      <c r="O688" t="str" cm="1">
        <f t="array" ref="O688">_xlfn.SWITCH(M688,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688">
        <f t="shared" si="20"/>
        <v>1</v>
      </c>
      <c r="Q688" t="str">
        <f t="shared" si="21"/>
        <v>Unique</v>
      </c>
    </row>
    <row r="689" spans="1:17" ht="16.25" thickTop="1" thickBot="1" x14ac:dyDescent="0.9">
      <c r="A689" s="31">
        <v>81664589</v>
      </c>
      <c r="B689" s="27" t="s">
        <v>2160</v>
      </c>
      <c r="C689" s="27" t="s">
        <v>789</v>
      </c>
      <c r="D689" s="27" t="s">
        <v>2161</v>
      </c>
      <c r="E689" s="27" t="s">
        <v>14</v>
      </c>
      <c r="F689" s="32">
        <v>46074.831250000003</v>
      </c>
      <c r="G689" s="32">
        <v>46086.643055555556</v>
      </c>
      <c r="H689" s="27">
        <v>556423</v>
      </c>
      <c r="I689" s="27" t="s">
        <v>471</v>
      </c>
      <c r="J689" s="27" t="s">
        <v>32</v>
      </c>
      <c r="K689" s="27">
        <v>0</v>
      </c>
      <c r="L689" s="29" t="s">
        <v>2364</v>
      </c>
      <c r="M689" s="9" t="str" cm="1">
        <f t="array" ref="M689">_xlfn.LET(
_xlpm.Major,I689,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689" t="str">
        <f>IF(COUNTIFS($A$2:A689,A689,$M$2:M689,M689)&gt;1,"Duplicate","Keep")</f>
        <v>Keep</v>
      </c>
      <c r="O689" t="str" cm="1">
        <f t="array" ref="O689">_xlfn.SWITCH(M689,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689">
        <f t="shared" si="20"/>
        <v>1</v>
      </c>
      <c r="Q689" t="str">
        <f t="shared" si="21"/>
        <v>Unique</v>
      </c>
    </row>
    <row r="690" spans="1:17" ht="16.25" thickTop="1" thickBot="1" x14ac:dyDescent="0.9">
      <c r="A690" s="33">
        <v>81732771</v>
      </c>
      <c r="B690" s="34" t="s">
        <v>981</v>
      </c>
      <c r="C690" s="34" t="s">
        <v>2162</v>
      </c>
      <c r="D690" s="34" t="s">
        <v>2163</v>
      </c>
      <c r="E690" s="34" t="s">
        <v>14</v>
      </c>
      <c r="F690" s="35">
        <v>46077.494444444441</v>
      </c>
      <c r="G690" s="35">
        <v>46086.545138888891</v>
      </c>
      <c r="H690" s="34">
        <v>773699</v>
      </c>
      <c r="I690" s="34" t="s">
        <v>471</v>
      </c>
      <c r="J690" s="34" t="s">
        <v>32</v>
      </c>
      <c r="K690" s="34">
        <v>0</v>
      </c>
      <c r="L690" s="29" t="s">
        <v>2364</v>
      </c>
      <c r="M690" s="9" t="str" cm="1">
        <f t="array" ref="M690">_xlfn.LET(
_xlpm.Major,I690,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690" t="str">
        <f>IF(COUNTIFS($A$2:A690,A690,$M$2:M690,M690)&gt;1,"Duplicate","Keep")</f>
        <v>Keep</v>
      </c>
      <c r="O690" t="str" cm="1">
        <f t="array" ref="O690">_xlfn.SWITCH(M690,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690">
        <f t="shared" si="20"/>
        <v>1</v>
      </c>
      <c r="Q690" t="str">
        <f t="shared" si="21"/>
        <v>Unique</v>
      </c>
    </row>
    <row r="691" spans="1:17" ht="16.25" thickTop="1" thickBot="1" x14ac:dyDescent="0.9">
      <c r="A691" s="31">
        <v>81744766</v>
      </c>
      <c r="B691" s="27" t="s">
        <v>1851</v>
      </c>
      <c r="C691" s="27" t="s">
        <v>870</v>
      </c>
      <c r="D691" s="27" t="s">
        <v>2164</v>
      </c>
      <c r="E691" s="27" t="s">
        <v>14</v>
      </c>
      <c r="F691" s="32">
        <v>46077.622916666667</v>
      </c>
      <c r="G691" s="32">
        <v>46086.5625</v>
      </c>
      <c r="H691" s="27">
        <v>743547</v>
      </c>
      <c r="I691" s="27" t="s">
        <v>471</v>
      </c>
      <c r="J691" s="27" t="s">
        <v>40</v>
      </c>
      <c r="K691" s="27">
        <v>0</v>
      </c>
      <c r="L691" s="29" t="s">
        <v>2364</v>
      </c>
      <c r="M691" s="9" t="str" cm="1">
        <f t="array" ref="M691">_xlfn.LET(
_xlpm.Major,I691,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691" t="str">
        <f>IF(COUNTIFS($A$2:A691,A691,$M$2:M691,M691)&gt;1,"Duplicate","Keep")</f>
        <v>Keep</v>
      </c>
      <c r="O691" t="str" cm="1">
        <f t="array" ref="O691">_xlfn.SWITCH(M691,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691">
        <f t="shared" si="20"/>
        <v>1</v>
      </c>
      <c r="Q691" t="str">
        <f t="shared" si="21"/>
        <v>Unique</v>
      </c>
    </row>
    <row r="692" spans="1:17" ht="16.25" thickTop="1" thickBot="1" x14ac:dyDescent="0.9">
      <c r="A692" s="33">
        <v>81749368</v>
      </c>
      <c r="B692" s="34" t="s">
        <v>2165</v>
      </c>
      <c r="C692" s="34" t="s">
        <v>2134</v>
      </c>
      <c r="D692" s="34" t="s">
        <v>2166</v>
      </c>
      <c r="E692" s="34" t="s">
        <v>14</v>
      </c>
      <c r="F692" s="35">
        <v>46077.719444444447</v>
      </c>
      <c r="G692" s="35">
        <v>46086.54791666667</v>
      </c>
      <c r="H692" s="34">
        <v>743452</v>
      </c>
      <c r="I692" s="34" t="s">
        <v>471</v>
      </c>
      <c r="J692" s="34" t="s">
        <v>40</v>
      </c>
      <c r="K692" s="34">
        <v>0</v>
      </c>
      <c r="L692" s="29" t="s">
        <v>2364</v>
      </c>
      <c r="M692" s="9" t="str" cm="1">
        <f t="array" ref="M692">_xlfn.LET(
_xlpm.Major,I692,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692" t="str">
        <f>IF(COUNTIFS($A$2:A692,A692,$M$2:M692,M692)&gt;1,"Duplicate","Keep")</f>
        <v>Keep</v>
      </c>
      <c r="O692" t="str" cm="1">
        <f t="array" ref="O692">_xlfn.SWITCH(M692,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692">
        <f t="shared" si="20"/>
        <v>1</v>
      </c>
      <c r="Q692" t="str">
        <f t="shared" si="21"/>
        <v>Unique</v>
      </c>
    </row>
    <row r="693" spans="1:17" ht="16.25" thickTop="1" thickBot="1" x14ac:dyDescent="0.9">
      <c r="A693" s="31">
        <v>81802164</v>
      </c>
      <c r="B693" s="27" t="s">
        <v>435</v>
      </c>
      <c r="C693" s="27" t="s">
        <v>1084</v>
      </c>
      <c r="D693" s="27" t="s">
        <v>2167</v>
      </c>
      <c r="E693" s="27" t="s">
        <v>14</v>
      </c>
      <c r="F693" s="32">
        <v>46078.777083333334</v>
      </c>
      <c r="G693" s="32">
        <v>46086.627083333333</v>
      </c>
      <c r="H693" s="27">
        <v>771328</v>
      </c>
      <c r="I693" s="27" t="s">
        <v>471</v>
      </c>
      <c r="J693" s="27" t="s">
        <v>32</v>
      </c>
      <c r="K693" s="27">
        <v>0</v>
      </c>
      <c r="L693" s="29" t="s">
        <v>2364</v>
      </c>
      <c r="M693" s="9" t="str" cm="1">
        <f t="array" ref="M693">_xlfn.LET(
_xlpm.Major,I693,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693" t="str">
        <f>IF(COUNTIFS($A$2:A693,A693,$M$2:M693,M693)&gt;1,"Duplicate","Keep")</f>
        <v>Keep</v>
      </c>
      <c r="O693" t="str" cm="1">
        <f t="array" ref="O693">_xlfn.SWITCH(M693,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693">
        <f t="shared" si="20"/>
        <v>1</v>
      </c>
      <c r="Q693" t="str">
        <f t="shared" si="21"/>
        <v>Unique</v>
      </c>
    </row>
    <row r="694" spans="1:17" ht="16.25" thickTop="1" thickBot="1" x14ac:dyDescent="0.9">
      <c r="A694" s="33">
        <v>81814178</v>
      </c>
      <c r="B694" s="34" t="s">
        <v>596</v>
      </c>
      <c r="C694" s="34" t="s">
        <v>2168</v>
      </c>
      <c r="D694" s="34" t="s">
        <v>2169</v>
      </c>
      <c r="E694" s="34" t="s">
        <v>14</v>
      </c>
      <c r="F694" s="35">
        <v>46079.377083333333</v>
      </c>
      <c r="G694" s="35">
        <v>46086.552083333336</v>
      </c>
      <c r="H694" s="34">
        <v>759334</v>
      </c>
      <c r="I694" s="34" t="s">
        <v>471</v>
      </c>
      <c r="J694" s="34" t="s">
        <v>32</v>
      </c>
      <c r="K694" s="34">
        <v>0</v>
      </c>
      <c r="L694" s="29" t="s">
        <v>2364</v>
      </c>
      <c r="M694" s="9" t="str" cm="1">
        <f t="array" ref="M694">_xlfn.LET(
_xlpm.Major,I694,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694" t="str">
        <f>IF(COUNTIFS($A$2:A694,A694,$M$2:M694,M694)&gt;1,"Duplicate","Keep")</f>
        <v>Keep</v>
      </c>
      <c r="O694" t="str" cm="1">
        <f t="array" ref="O694">_xlfn.SWITCH(M694,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694">
        <f t="shared" si="20"/>
        <v>1</v>
      </c>
      <c r="Q694" t="str">
        <f t="shared" si="21"/>
        <v>Unique</v>
      </c>
    </row>
    <row r="695" spans="1:17" ht="16.25" thickTop="1" thickBot="1" x14ac:dyDescent="0.9">
      <c r="A695" s="31">
        <v>81839441</v>
      </c>
      <c r="B695" s="27" t="s">
        <v>2170</v>
      </c>
      <c r="C695" s="27" t="s">
        <v>2171</v>
      </c>
      <c r="D695" s="27" t="s">
        <v>2172</v>
      </c>
      <c r="E695" s="27" t="s">
        <v>14</v>
      </c>
      <c r="F695" s="32">
        <v>46079.614583333336</v>
      </c>
      <c r="G695" s="32">
        <v>46086.674305555556</v>
      </c>
      <c r="H695" s="27">
        <v>771231</v>
      </c>
      <c r="I695" s="27" t="s">
        <v>471</v>
      </c>
      <c r="J695" s="27" t="s">
        <v>32</v>
      </c>
      <c r="K695" s="27">
        <v>0</v>
      </c>
      <c r="L695" s="29" t="s">
        <v>2364</v>
      </c>
      <c r="M695" s="9" t="str" cm="1">
        <f t="array" ref="M695">_xlfn.LET(
_xlpm.Major,I695,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695" t="str">
        <f>IF(COUNTIFS($A$2:A695,A695,$M$2:M695,M695)&gt;1,"Duplicate","Keep")</f>
        <v>Keep</v>
      </c>
      <c r="O695" t="str" cm="1">
        <f t="array" ref="O695">_xlfn.SWITCH(M695,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695">
        <f t="shared" si="20"/>
        <v>1</v>
      </c>
      <c r="Q695" t="str">
        <f t="shared" si="21"/>
        <v>Unique</v>
      </c>
    </row>
    <row r="696" spans="1:17" ht="16.25" thickTop="1" thickBot="1" x14ac:dyDescent="0.9">
      <c r="A696" s="33">
        <v>81841298</v>
      </c>
      <c r="B696" s="34" t="s">
        <v>213</v>
      </c>
      <c r="C696" s="34" t="s">
        <v>2173</v>
      </c>
      <c r="D696" s="34" t="s">
        <v>2174</v>
      </c>
      <c r="E696" s="34" t="s">
        <v>14</v>
      </c>
      <c r="F696" s="35">
        <v>46079.65625</v>
      </c>
      <c r="G696" s="35">
        <v>46086.552777777775</v>
      </c>
      <c r="H696" s="34">
        <v>758387</v>
      </c>
      <c r="I696" s="34" t="s">
        <v>471</v>
      </c>
      <c r="J696" s="34" t="s">
        <v>32</v>
      </c>
      <c r="K696" s="34">
        <v>0</v>
      </c>
      <c r="L696" s="29" t="s">
        <v>2364</v>
      </c>
      <c r="M696" s="9" t="str" cm="1">
        <f t="array" ref="M696">_xlfn.LET(
_xlpm.Major,I696,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696" t="str">
        <f>IF(COUNTIFS($A$2:A696,A696,$M$2:M696,M696)&gt;1,"Duplicate","Keep")</f>
        <v>Keep</v>
      </c>
      <c r="O696" t="str" cm="1">
        <f t="array" ref="O696">_xlfn.SWITCH(M696,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696">
        <f t="shared" si="20"/>
        <v>1</v>
      </c>
      <c r="Q696" t="str">
        <f t="shared" si="21"/>
        <v>Unique</v>
      </c>
    </row>
    <row r="697" spans="1:17" ht="16.25" thickTop="1" thickBot="1" x14ac:dyDescent="0.9">
      <c r="A697" s="31">
        <v>81843455</v>
      </c>
      <c r="B697" s="27" t="s">
        <v>1778</v>
      </c>
      <c r="C697" s="27" t="s">
        <v>185</v>
      </c>
      <c r="D697" s="27" t="s">
        <v>2175</v>
      </c>
      <c r="E697" s="27" t="s">
        <v>14</v>
      </c>
      <c r="F697" s="32">
        <v>46079.756944444445</v>
      </c>
      <c r="G697" s="32">
        <v>46086.690972222219</v>
      </c>
      <c r="H697" s="27">
        <v>778322</v>
      </c>
      <c r="I697" s="27" t="s">
        <v>471</v>
      </c>
      <c r="J697" s="27" t="s">
        <v>32</v>
      </c>
      <c r="K697" s="27">
        <v>0</v>
      </c>
      <c r="L697" s="29" t="s">
        <v>2364</v>
      </c>
      <c r="M697" s="9" t="str" cm="1">
        <f t="array" ref="M697">_xlfn.LET(
_xlpm.Major,I697,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697" t="str">
        <f>IF(COUNTIFS($A$2:A697,A697,$M$2:M697,M697)&gt;1,"Duplicate","Keep")</f>
        <v>Keep</v>
      </c>
      <c r="O697" t="str" cm="1">
        <f t="array" ref="O697">_xlfn.SWITCH(M697,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697">
        <f t="shared" si="20"/>
        <v>1</v>
      </c>
      <c r="Q697" t="str">
        <f t="shared" si="21"/>
        <v>Unique</v>
      </c>
    </row>
    <row r="698" spans="1:17" ht="16.25" thickTop="1" thickBot="1" x14ac:dyDescent="0.9">
      <c r="A698" s="33">
        <v>81850689</v>
      </c>
      <c r="B698" s="34" t="s">
        <v>1082</v>
      </c>
      <c r="C698" s="34" t="s">
        <v>2176</v>
      </c>
      <c r="D698" s="34" t="s">
        <v>2177</v>
      </c>
      <c r="E698" s="34" t="s">
        <v>14</v>
      </c>
      <c r="F698" s="35">
        <v>46080.345833333333</v>
      </c>
      <c r="G698" s="35">
        <v>46086.619444444441</v>
      </c>
      <c r="H698" s="34">
        <v>791854</v>
      </c>
      <c r="I698" s="34" t="s">
        <v>471</v>
      </c>
      <c r="J698" s="34" t="s">
        <v>32</v>
      </c>
      <c r="K698" s="34">
        <v>0</v>
      </c>
      <c r="L698" s="29" t="s">
        <v>2364</v>
      </c>
      <c r="M698" s="9" t="str" cm="1">
        <f t="array" ref="M698">_xlfn.LET(
_xlpm.Major,I698,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698" t="str">
        <f>IF(COUNTIFS($A$2:A698,A698,$M$2:M698,M698)&gt;1,"Duplicate","Keep")</f>
        <v>Keep</v>
      </c>
      <c r="O698" t="str" cm="1">
        <f t="array" ref="O698">_xlfn.SWITCH(M698,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698">
        <f t="shared" si="20"/>
        <v>1</v>
      </c>
      <c r="Q698" t="str">
        <f t="shared" si="21"/>
        <v>Unique</v>
      </c>
    </row>
    <row r="699" spans="1:17" ht="16.25" thickTop="1" thickBot="1" x14ac:dyDescent="0.9">
      <c r="A699" s="31">
        <v>81861408</v>
      </c>
      <c r="B699" s="27" t="s">
        <v>1200</v>
      </c>
      <c r="C699" s="27" t="s">
        <v>1812</v>
      </c>
      <c r="D699" s="27" t="s">
        <v>2178</v>
      </c>
      <c r="E699" s="27" t="s">
        <v>14</v>
      </c>
      <c r="F699" s="32">
        <v>46080.647916666669</v>
      </c>
      <c r="G699" s="32">
        <v>46086.631944444445</v>
      </c>
      <c r="H699" s="27">
        <v>809714</v>
      </c>
      <c r="I699" s="27" t="s">
        <v>471</v>
      </c>
      <c r="J699" s="27" t="s">
        <v>32</v>
      </c>
      <c r="K699" s="27">
        <v>0</v>
      </c>
      <c r="L699" s="29" t="s">
        <v>2364</v>
      </c>
      <c r="M699" s="9" t="str" cm="1">
        <f t="array" ref="M699">_xlfn.LET(
_xlpm.Major,I699,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699" t="str">
        <f>IF(COUNTIFS($A$2:A699,A699,$M$2:M699,M699)&gt;1,"Duplicate","Keep")</f>
        <v>Keep</v>
      </c>
      <c r="O699" t="str" cm="1">
        <f t="array" ref="O699">_xlfn.SWITCH(M699,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699">
        <f t="shared" si="20"/>
        <v>1</v>
      </c>
      <c r="Q699" t="str">
        <f t="shared" si="21"/>
        <v>Unique</v>
      </c>
    </row>
    <row r="700" spans="1:17" ht="16.25" thickTop="1" thickBot="1" x14ac:dyDescent="0.9">
      <c r="A700" s="33">
        <v>81890747</v>
      </c>
      <c r="B700" s="34" t="s">
        <v>766</v>
      </c>
      <c r="C700" s="34" t="s">
        <v>1418</v>
      </c>
      <c r="D700" s="34" t="s">
        <v>2179</v>
      </c>
      <c r="E700" s="34" t="s">
        <v>14</v>
      </c>
      <c r="F700" s="35">
        <v>46083.533333333333</v>
      </c>
      <c r="G700" s="35">
        <v>46086.63958333333</v>
      </c>
      <c r="H700" s="34">
        <v>770279</v>
      </c>
      <c r="I700" s="34" t="s">
        <v>471</v>
      </c>
      <c r="J700" s="34" t="s">
        <v>20</v>
      </c>
      <c r="K700" s="34">
        <v>0</v>
      </c>
      <c r="L700" s="29" t="s">
        <v>2364</v>
      </c>
      <c r="M700" s="9" t="str" cm="1">
        <f t="array" ref="M700">_xlfn.LET(
_xlpm.Major,I700,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00" t="str">
        <f>IF(COUNTIFS($A$2:A700,A700,$M$2:M700,M700)&gt;1,"Duplicate","Keep")</f>
        <v>Keep</v>
      </c>
      <c r="O700" t="str" cm="1">
        <f t="array" ref="O700">_xlfn.SWITCH(M700,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00">
        <f t="shared" si="20"/>
        <v>1</v>
      </c>
      <c r="Q700" t="str">
        <f t="shared" si="21"/>
        <v>Unique</v>
      </c>
    </row>
    <row r="701" spans="1:17" ht="16.25" thickTop="1" thickBot="1" x14ac:dyDescent="0.9">
      <c r="A701" s="31">
        <v>81891745</v>
      </c>
      <c r="B701" s="27" t="s">
        <v>231</v>
      </c>
      <c r="C701" s="27" t="s">
        <v>1004</v>
      </c>
      <c r="D701" s="27" t="s">
        <v>1005</v>
      </c>
      <c r="E701" s="27" t="s">
        <v>14</v>
      </c>
      <c r="F701" s="32">
        <v>46083.552083333336</v>
      </c>
      <c r="G701" s="32">
        <v>46086.631944444445</v>
      </c>
      <c r="H701" s="27">
        <v>771149</v>
      </c>
      <c r="I701" s="27" t="s">
        <v>774</v>
      </c>
      <c r="J701" s="27" t="s">
        <v>20</v>
      </c>
      <c r="K701" s="27">
        <v>0</v>
      </c>
      <c r="L701" s="29" t="s">
        <v>2364</v>
      </c>
      <c r="M701" s="9" t="str" cm="1">
        <f t="array" ref="M701">_xlfn.LET(
_xlpm.Major,I701,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701" t="str">
        <f>IF(COUNTIFS($A$2:A701,A701,$M$2:M701,M701)&gt;1,"Duplicate","Keep")</f>
        <v>Keep</v>
      </c>
      <c r="O701" t="str" cm="1">
        <f t="array" ref="O701">_xlfn.SWITCH(M701,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01">
        <f t="shared" si="20"/>
        <v>4</v>
      </c>
      <c r="Q701" t="str">
        <f t="shared" si="21"/>
        <v>Repeat</v>
      </c>
    </row>
    <row r="702" spans="1:17" ht="16.25" thickTop="1" thickBot="1" x14ac:dyDescent="0.9">
      <c r="A702" s="33">
        <v>81895843</v>
      </c>
      <c r="B702" s="34" t="s">
        <v>1274</v>
      </c>
      <c r="C702" s="34" t="s">
        <v>2180</v>
      </c>
      <c r="D702" s="34" t="s">
        <v>2181</v>
      </c>
      <c r="E702" s="34" t="s">
        <v>14</v>
      </c>
      <c r="F702" s="35">
        <v>46083.615277777775</v>
      </c>
      <c r="G702" s="35">
        <v>46086.619444444441</v>
      </c>
      <c r="H702" s="34">
        <v>764133</v>
      </c>
      <c r="I702" s="34" t="s">
        <v>471</v>
      </c>
      <c r="J702" s="34" t="s">
        <v>32</v>
      </c>
      <c r="K702" s="34">
        <v>0</v>
      </c>
      <c r="L702" s="29" t="s">
        <v>2364</v>
      </c>
      <c r="M702" s="9" t="str" cm="1">
        <f t="array" ref="M702">_xlfn.LET(
_xlpm.Major,I702,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02" t="str">
        <f>IF(COUNTIFS($A$2:A702,A702,$M$2:M702,M702)&gt;1,"Duplicate","Keep")</f>
        <v>Keep</v>
      </c>
      <c r="O702" t="str" cm="1">
        <f t="array" ref="O702">_xlfn.SWITCH(M702,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02">
        <f t="shared" si="20"/>
        <v>1</v>
      </c>
      <c r="Q702" t="str">
        <f t="shared" si="21"/>
        <v>Unique</v>
      </c>
    </row>
    <row r="703" spans="1:17" ht="16.25" thickTop="1" thickBot="1" x14ac:dyDescent="0.9">
      <c r="A703" s="31">
        <v>81897956</v>
      </c>
      <c r="B703" s="27" t="s">
        <v>2182</v>
      </c>
      <c r="C703" s="27" t="s">
        <v>2183</v>
      </c>
      <c r="D703" s="27" t="s">
        <v>2184</v>
      </c>
      <c r="E703" s="27" t="s">
        <v>14</v>
      </c>
      <c r="F703" s="32">
        <v>46083.65902777778</v>
      </c>
      <c r="G703" s="32">
        <v>46086.543749999997</v>
      </c>
      <c r="H703" s="27">
        <v>739816</v>
      </c>
      <c r="I703" s="27" t="s">
        <v>471</v>
      </c>
      <c r="J703" s="27" t="s">
        <v>40</v>
      </c>
      <c r="K703" s="27">
        <v>0</v>
      </c>
      <c r="L703" s="29" t="s">
        <v>2364</v>
      </c>
      <c r="M703" s="9" t="str" cm="1">
        <f t="array" ref="M703">_xlfn.LET(
_xlpm.Major,I703,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03" t="str">
        <f>IF(COUNTIFS($A$2:A703,A703,$M$2:M703,M703)&gt;1,"Duplicate","Keep")</f>
        <v>Keep</v>
      </c>
      <c r="O703" t="str" cm="1">
        <f t="array" ref="O703">_xlfn.SWITCH(M703,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03">
        <f t="shared" si="20"/>
        <v>1</v>
      </c>
      <c r="Q703" t="str">
        <f t="shared" si="21"/>
        <v>Unique</v>
      </c>
    </row>
    <row r="704" spans="1:17" ht="16.25" thickTop="1" thickBot="1" x14ac:dyDescent="0.9">
      <c r="A704" s="33">
        <v>81901843</v>
      </c>
      <c r="B704" s="34" t="s">
        <v>462</v>
      </c>
      <c r="C704" s="34" t="s">
        <v>2185</v>
      </c>
      <c r="D704" s="34" t="s">
        <v>2186</v>
      </c>
      <c r="E704" s="34" t="s">
        <v>14</v>
      </c>
      <c r="F704" s="35">
        <v>46083.879166666666</v>
      </c>
      <c r="G704" s="35">
        <v>46086.631944444445</v>
      </c>
      <c r="H704" s="34">
        <v>775316</v>
      </c>
      <c r="I704" s="34" t="s">
        <v>471</v>
      </c>
      <c r="J704" s="34" t="s">
        <v>20</v>
      </c>
      <c r="K704" s="34">
        <v>0</v>
      </c>
      <c r="L704" s="29" t="s">
        <v>2364</v>
      </c>
      <c r="M704" s="9" t="str" cm="1">
        <f t="array" ref="M704">_xlfn.LET(
_xlpm.Major,I704,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04" t="str">
        <f>IF(COUNTIFS($A$2:A704,A704,$M$2:M704,M704)&gt;1,"Duplicate","Keep")</f>
        <v>Keep</v>
      </c>
      <c r="O704" t="str" cm="1">
        <f t="array" ref="O704">_xlfn.SWITCH(M704,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04">
        <f t="shared" si="20"/>
        <v>1</v>
      </c>
      <c r="Q704" t="str">
        <f t="shared" si="21"/>
        <v>Unique</v>
      </c>
    </row>
    <row r="705" spans="1:17" ht="16.25" thickTop="1" thickBot="1" x14ac:dyDescent="0.9">
      <c r="A705" s="31">
        <v>81943181</v>
      </c>
      <c r="B705" s="27" t="s">
        <v>25</v>
      </c>
      <c r="C705" s="27" t="s">
        <v>2187</v>
      </c>
      <c r="D705" s="27" t="s">
        <v>2188</v>
      </c>
      <c r="E705" s="27" t="s">
        <v>14</v>
      </c>
      <c r="F705" s="32">
        <v>46085.354861111111</v>
      </c>
      <c r="G705" s="32">
        <v>46086.542361111111</v>
      </c>
      <c r="H705" s="27">
        <v>756990</v>
      </c>
      <c r="I705" s="27" t="s">
        <v>471</v>
      </c>
      <c r="J705" s="27" t="s">
        <v>32</v>
      </c>
      <c r="K705" s="27">
        <v>0</v>
      </c>
      <c r="L705" s="29" t="s">
        <v>2364</v>
      </c>
      <c r="M705" s="9" t="str" cm="1">
        <f t="array" ref="M705">_xlfn.LET(
_xlpm.Major,I705,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05" t="str">
        <f>IF(COUNTIFS($A$2:A705,A705,$M$2:M705,M705)&gt;1,"Duplicate","Keep")</f>
        <v>Keep</v>
      </c>
      <c r="O705" t="str" cm="1">
        <f t="array" ref="O705">_xlfn.SWITCH(M705,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05">
        <f t="shared" si="20"/>
        <v>1</v>
      </c>
      <c r="Q705" t="str">
        <f t="shared" si="21"/>
        <v>Unique</v>
      </c>
    </row>
    <row r="706" spans="1:17" ht="16.25" thickTop="1" thickBot="1" x14ac:dyDescent="0.9">
      <c r="A706" s="33">
        <v>81968054</v>
      </c>
      <c r="B706" s="34" t="s">
        <v>2189</v>
      </c>
      <c r="C706" s="34" t="s">
        <v>2190</v>
      </c>
      <c r="D706" s="34" t="s">
        <v>2191</v>
      </c>
      <c r="E706" s="34" t="s">
        <v>14</v>
      </c>
      <c r="F706" s="35">
        <v>46085.658333333333</v>
      </c>
      <c r="G706" s="35">
        <v>46086.626388888886</v>
      </c>
      <c r="H706" s="34">
        <v>770677</v>
      </c>
      <c r="I706" s="34" t="s">
        <v>471</v>
      </c>
      <c r="J706" s="34" t="s">
        <v>20</v>
      </c>
      <c r="K706" s="34">
        <v>0</v>
      </c>
      <c r="L706" s="29" t="s">
        <v>2364</v>
      </c>
      <c r="M706" s="9" t="str" cm="1">
        <f t="array" ref="M706">_xlfn.LET(
_xlpm.Major,I706,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06" t="str">
        <f>IF(COUNTIFS($A$2:A706,A706,$M$2:M706,M706)&gt;1,"Duplicate","Keep")</f>
        <v>Keep</v>
      </c>
      <c r="O706" t="str" cm="1">
        <f t="array" ref="O706">_xlfn.SWITCH(M706,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06">
        <f t="shared" si="20"/>
        <v>1</v>
      </c>
      <c r="Q706" t="str">
        <f t="shared" si="21"/>
        <v>Unique</v>
      </c>
    </row>
    <row r="707" spans="1:17" ht="16.25" thickTop="1" thickBot="1" x14ac:dyDescent="0.9">
      <c r="A707" s="31">
        <v>81968072</v>
      </c>
      <c r="B707" s="27" t="s">
        <v>2192</v>
      </c>
      <c r="C707" s="27" t="s">
        <v>1957</v>
      </c>
      <c r="D707" s="27" t="s">
        <v>2193</v>
      </c>
      <c r="E707" s="27" t="s">
        <v>14</v>
      </c>
      <c r="F707" s="32">
        <v>46085.658333333333</v>
      </c>
      <c r="G707" s="32">
        <v>46086.626388888886</v>
      </c>
      <c r="H707" s="27">
        <v>772048</v>
      </c>
      <c r="I707" s="27" t="s">
        <v>471</v>
      </c>
      <c r="J707" s="27" t="s">
        <v>20</v>
      </c>
      <c r="K707" s="27">
        <v>0</v>
      </c>
      <c r="L707" s="29" t="s">
        <v>2364</v>
      </c>
      <c r="M707" s="9" t="str" cm="1">
        <f t="array" ref="M707">_xlfn.LET(
_xlpm.Major,I707,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07" t="str">
        <f>IF(COUNTIFS($A$2:A707,A707,$M$2:M707,M707)&gt;1,"Duplicate","Keep")</f>
        <v>Keep</v>
      </c>
      <c r="O707" t="str" cm="1">
        <f t="array" ref="O707">_xlfn.SWITCH(M707,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07">
        <f t="shared" ref="P707:P770" si="22">COUNTIF(H:H,H707)</f>
        <v>1</v>
      </c>
      <c r="Q707" t="str">
        <f t="shared" ref="Q707:Q770" si="23">IF(COUNTIF(H:H,H707)=1,"Unique","Repeat")</f>
        <v>Unique</v>
      </c>
    </row>
    <row r="708" spans="1:17" ht="16.25" thickTop="1" thickBot="1" x14ac:dyDescent="0.9">
      <c r="A708" s="33">
        <v>81968712</v>
      </c>
      <c r="B708" s="34" t="s">
        <v>916</v>
      </c>
      <c r="C708" s="34" t="s">
        <v>296</v>
      </c>
      <c r="D708" s="34" t="s">
        <v>2194</v>
      </c>
      <c r="E708" s="34" t="s">
        <v>14</v>
      </c>
      <c r="F708" s="35">
        <v>46085.67291666667</v>
      </c>
      <c r="G708" s="35">
        <v>46086.63958333333</v>
      </c>
      <c r="H708" s="34">
        <v>794281</v>
      </c>
      <c r="I708" s="34" t="s">
        <v>471</v>
      </c>
      <c r="J708" s="34" t="s">
        <v>20</v>
      </c>
      <c r="K708" s="34">
        <v>0</v>
      </c>
      <c r="L708" s="29" t="s">
        <v>2364</v>
      </c>
      <c r="M708" s="9" t="str" cm="1">
        <f t="array" ref="M708">_xlfn.LET(
_xlpm.Major,I708,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08" t="str">
        <f>IF(COUNTIFS($A$2:A708,A708,$M$2:M708,M708)&gt;1,"Duplicate","Keep")</f>
        <v>Keep</v>
      </c>
      <c r="O708" t="str" cm="1">
        <f t="array" ref="O708">_xlfn.SWITCH(M708,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08">
        <f t="shared" si="22"/>
        <v>1</v>
      </c>
      <c r="Q708" t="str">
        <f t="shared" si="23"/>
        <v>Unique</v>
      </c>
    </row>
    <row r="709" spans="1:17" ht="16.25" thickTop="1" thickBot="1" x14ac:dyDescent="0.9">
      <c r="A709" s="31">
        <v>81968739</v>
      </c>
      <c r="B709" s="27" t="s">
        <v>2195</v>
      </c>
      <c r="C709" s="27" t="s">
        <v>2196</v>
      </c>
      <c r="D709" s="27" t="s">
        <v>2197</v>
      </c>
      <c r="E709" s="27" t="s">
        <v>14</v>
      </c>
      <c r="F709" s="32">
        <v>46085.67291666667</v>
      </c>
      <c r="G709" s="32">
        <v>46086.542361111111</v>
      </c>
      <c r="H709" s="27">
        <v>734941</v>
      </c>
      <c r="I709" s="27" t="s">
        <v>471</v>
      </c>
      <c r="J709" s="27" t="s">
        <v>40</v>
      </c>
      <c r="K709" s="27">
        <v>0</v>
      </c>
      <c r="L709" s="29" t="s">
        <v>2364</v>
      </c>
      <c r="M709" s="9" t="str" cm="1">
        <f t="array" ref="M709">_xlfn.LET(
_xlpm.Major,I709,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09" t="str">
        <f>IF(COUNTIFS($A$2:A709,A709,$M$2:M709,M709)&gt;1,"Duplicate","Keep")</f>
        <v>Keep</v>
      </c>
      <c r="O709" t="str" cm="1">
        <f t="array" ref="O709">_xlfn.SWITCH(M709,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09">
        <f t="shared" si="22"/>
        <v>1</v>
      </c>
      <c r="Q709" t="str">
        <f t="shared" si="23"/>
        <v>Unique</v>
      </c>
    </row>
    <row r="710" spans="1:17" ht="16.25" thickTop="1" thickBot="1" x14ac:dyDescent="0.9">
      <c r="A710" s="33">
        <v>81968922</v>
      </c>
      <c r="B710" s="34" t="s">
        <v>2198</v>
      </c>
      <c r="C710" s="34" t="s">
        <v>2199</v>
      </c>
      <c r="D710" s="34" t="s">
        <v>2200</v>
      </c>
      <c r="E710" s="34" t="s">
        <v>14</v>
      </c>
      <c r="F710" s="35">
        <v>46085.677777777775</v>
      </c>
      <c r="G710" s="35">
        <v>46086.623611111114</v>
      </c>
      <c r="H710" s="34">
        <v>772239</v>
      </c>
      <c r="I710" s="34" t="s">
        <v>471</v>
      </c>
      <c r="J710" s="34" t="s">
        <v>32</v>
      </c>
      <c r="K710" s="34">
        <v>0</v>
      </c>
      <c r="L710" s="29" t="s">
        <v>2364</v>
      </c>
      <c r="M710" s="9" t="str" cm="1">
        <f t="array" ref="M710">_xlfn.LET(
_xlpm.Major,I710,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10" t="str">
        <f>IF(COUNTIFS($A$2:A710,A710,$M$2:M710,M710)&gt;1,"Duplicate","Keep")</f>
        <v>Keep</v>
      </c>
      <c r="O710" t="str" cm="1">
        <f t="array" ref="O710">_xlfn.SWITCH(M710,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10">
        <f t="shared" si="22"/>
        <v>1</v>
      </c>
      <c r="Q710" t="str">
        <f t="shared" si="23"/>
        <v>Unique</v>
      </c>
    </row>
    <row r="711" spans="1:17" ht="16.25" thickTop="1" thickBot="1" x14ac:dyDescent="0.9">
      <c r="A711" s="31">
        <v>81968960</v>
      </c>
      <c r="B711" s="27" t="s">
        <v>2201</v>
      </c>
      <c r="C711" s="27" t="s">
        <v>2202</v>
      </c>
      <c r="D711" s="27" t="s">
        <v>2203</v>
      </c>
      <c r="E711" s="27" t="s">
        <v>14</v>
      </c>
      <c r="F711" s="32">
        <v>46085.679166666669</v>
      </c>
      <c r="G711" s="32">
        <v>46086.623611111114</v>
      </c>
      <c r="H711" s="27">
        <v>774259</v>
      </c>
      <c r="I711" s="27" t="s">
        <v>471</v>
      </c>
      <c r="J711" s="27" t="s">
        <v>20</v>
      </c>
      <c r="K711" s="27">
        <v>0</v>
      </c>
      <c r="L711" s="29" t="s">
        <v>2364</v>
      </c>
      <c r="M711" s="9" t="str" cm="1">
        <f t="array" ref="M711">_xlfn.LET(
_xlpm.Major,I711,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11" t="str">
        <f>IF(COUNTIFS($A$2:A711,A711,$M$2:M711,M711)&gt;1,"Duplicate","Keep")</f>
        <v>Keep</v>
      </c>
      <c r="O711" t="str" cm="1">
        <f t="array" ref="O711">_xlfn.SWITCH(M711,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11">
        <f t="shared" si="22"/>
        <v>1</v>
      </c>
      <c r="Q711" t="str">
        <f t="shared" si="23"/>
        <v>Unique</v>
      </c>
    </row>
    <row r="712" spans="1:17" ht="16.25" thickTop="1" thickBot="1" x14ac:dyDescent="0.9">
      <c r="A712" s="33">
        <v>81968991</v>
      </c>
      <c r="B712" s="34" t="s">
        <v>389</v>
      </c>
      <c r="C712" s="34" t="s">
        <v>1498</v>
      </c>
      <c r="D712" s="34" t="s">
        <v>2204</v>
      </c>
      <c r="E712" s="34" t="s">
        <v>14</v>
      </c>
      <c r="F712" s="35">
        <v>46085.679861111108</v>
      </c>
      <c r="G712" s="35">
        <v>46086.624305555553</v>
      </c>
      <c r="H712" s="34">
        <v>804187</v>
      </c>
      <c r="I712" s="34" t="s">
        <v>471</v>
      </c>
      <c r="J712" s="34" t="s">
        <v>32</v>
      </c>
      <c r="K712" s="34">
        <v>0</v>
      </c>
      <c r="L712" s="29" t="s">
        <v>2364</v>
      </c>
      <c r="M712" s="9" t="str" cm="1">
        <f t="array" ref="M712">_xlfn.LET(
_xlpm.Major,I712,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12" t="str">
        <f>IF(COUNTIFS($A$2:A712,A712,$M$2:M712,M712)&gt;1,"Duplicate","Keep")</f>
        <v>Keep</v>
      </c>
      <c r="O712" t="str" cm="1">
        <f t="array" ref="O712">_xlfn.SWITCH(M712,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12">
        <f t="shared" si="22"/>
        <v>1</v>
      </c>
      <c r="Q712" t="str">
        <f t="shared" si="23"/>
        <v>Unique</v>
      </c>
    </row>
    <row r="713" spans="1:17" ht="16.25" thickTop="1" thickBot="1" x14ac:dyDescent="0.9">
      <c r="A713" s="31">
        <v>81969033</v>
      </c>
      <c r="B713" s="27" t="s">
        <v>2205</v>
      </c>
      <c r="C713" s="27" t="s">
        <v>2206</v>
      </c>
      <c r="D713" s="27" t="s">
        <v>2207</v>
      </c>
      <c r="E713" s="27" t="s">
        <v>14</v>
      </c>
      <c r="F713" s="32">
        <v>46085.681944444441</v>
      </c>
      <c r="G713" s="32">
        <v>46086.542361111111</v>
      </c>
      <c r="H713" s="27">
        <v>765170</v>
      </c>
      <c r="I713" s="27" t="s">
        <v>471</v>
      </c>
      <c r="J713" s="27" t="s">
        <v>32</v>
      </c>
      <c r="K713" s="27">
        <v>0</v>
      </c>
      <c r="L713" s="29" t="s">
        <v>2364</v>
      </c>
      <c r="M713" s="9" t="str" cm="1">
        <f t="array" ref="M713">_xlfn.LET(
_xlpm.Major,I713,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13" t="str">
        <f>IF(COUNTIFS($A$2:A713,A713,$M$2:M713,M713)&gt;1,"Duplicate","Keep")</f>
        <v>Keep</v>
      </c>
      <c r="O713" t="str" cm="1">
        <f t="array" ref="O713">_xlfn.SWITCH(M713,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13">
        <f t="shared" si="22"/>
        <v>1</v>
      </c>
      <c r="Q713" t="str">
        <f t="shared" si="23"/>
        <v>Unique</v>
      </c>
    </row>
    <row r="714" spans="1:17" ht="16.25" thickTop="1" thickBot="1" x14ac:dyDescent="0.9">
      <c r="A714" s="33">
        <v>81969111</v>
      </c>
      <c r="B714" s="34" t="s">
        <v>1598</v>
      </c>
      <c r="C714" s="34" t="s">
        <v>735</v>
      </c>
      <c r="D714" s="34" t="s">
        <v>2208</v>
      </c>
      <c r="E714" s="34" t="s">
        <v>14</v>
      </c>
      <c r="F714" s="35">
        <v>46085.685416666667</v>
      </c>
      <c r="G714" s="35">
        <v>46086.542361111111</v>
      </c>
      <c r="H714" s="34">
        <v>746051</v>
      </c>
      <c r="I714" s="34" t="s">
        <v>471</v>
      </c>
      <c r="J714" s="34" t="s">
        <v>40</v>
      </c>
      <c r="K714" s="34">
        <v>0</v>
      </c>
      <c r="L714" s="29" t="s">
        <v>2364</v>
      </c>
      <c r="M714" s="9" t="str" cm="1">
        <f t="array" ref="M714">_xlfn.LET(
_xlpm.Major,I714,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14" t="str">
        <f>IF(COUNTIFS($A$2:A714,A714,$M$2:M714,M714)&gt;1,"Duplicate","Keep")</f>
        <v>Keep</v>
      </c>
      <c r="O714" t="str" cm="1">
        <f t="array" ref="O714">_xlfn.SWITCH(M714,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14">
        <f t="shared" si="22"/>
        <v>1</v>
      </c>
      <c r="Q714" t="str">
        <f t="shared" si="23"/>
        <v>Unique</v>
      </c>
    </row>
    <row r="715" spans="1:17" ht="16.25" thickTop="1" thickBot="1" x14ac:dyDescent="0.9">
      <c r="A715" s="31">
        <v>81969326</v>
      </c>
      <c r="B715" s="27" t="s">
        <v>2209</v>
      </c>
      <c r="C715" s="27" t="s">
        <v>2210</v>
      </c>
      <c r="D715" s="27" t="s">
        <v>2211</v>
      </c>
      <c r="E715" s="27" t="s">
        <v>14</v>
      </c>
      <c r="F715" s="32">
        <v>46085.693749999999</v>
      </c>
      <c r="G715" s="32">
        <v>46086.57708333333</v>
      </c>
      <c r="H715" s="27">
        <v>756718</v>
      </c>
      <c r="I715" s="27" t="s">
        <v>471</v>
      </c>
      <c r="J715" s="27" t="s">
        <v>32</v>
      </c>
      <c r="K715" s="27">
        <v>0</v>
      </c>
      <c r="L715" s="29" t="s">
        <v>2364</v>
      </c>
      <c r="M715" s="9" t="str" cm="1">
        <f t="array" ref="M715">_xlfn.LET(
_xlpm.Major,I715,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15" t="str">
        <f>IF(COUNTIFS($A$2:A715,A715,$M$2:M715,M715)&gt;1,"Duplicate","Keep")</f>
        <v>Keep</v>
      </c>
      <c r="O715" t="str" cm="1">
        <f t="array" ref="O715">_xlfn.SWITCH(M715,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15">
        <f t="shared" si="22"/>
        <v>1</v>
      </c>
      <c r="Q715" t="str">
        <f t="shared" si="23"/>
        <v>Unique</v>
      </c>
    </row>
    <row r="716" spans="1:17" ht="16.25" thickTop="1" thickBot="1" x14ac:dyDescent="0.9">
      <c r="A716" s="33">
        <v>81969595</v>
      </c>
      <c r="B716" s="34" t="s">
        <v>2212</v>
      </c>
      <c r="C716" s="34" t="s">
        <v>1994</v>
      </c>
      <c r="D716" s="34" t="s">
        <v>2213</v>
      </c>
      <c r="E716" s="34" t="s">
        <v>14</v>
      </c>
      <c r="F716" s="35">
        <v>46085.709722222222</v>
      </c>
      <c r="G716" s="35">
        <v>46086.647916666669</v>
      </c>
      <c r="H716" s="34">
        <v>770900</v>
      </c>
      <c r="I716" s="34" t="s">
        <v>471</v>
      </c>
      <c r="J716" s="34" t="s">
        <v>32</v>
      </c>
      <c r="K716" s="34">
        <v>0</v>
      </c>
      <c r="L716" s="29" t="s">
        <v>2364</v>
      </c>
      <c r="M716" s="9" t="str" cm="1">
        <f t="array" ref="M716">_xlfn.LET(
_xlpm.Major,I716,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16" t="str">
        <f>IF(COUNTIFS($A$2:A716,A716,$M$2:M716,M716)&gt;1,"Duplicate","Keep")</f>
        <v>Keep</v>
      </c>
      <c r="O716" t="str" cm="1">
        <f t="array" ref="O716">_xlfn.SWITCH(M716,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16">
        <f t="shared" si="22"/>
        <v>1</v>
      </c>
      <c r="Q716" t="str">
        <f t="shared" si="23"/>
        <v>Unique</v>
      </c>
    </row>
    <row r="717" spans="1:17" ht="16.25" thickTop="1" thickBot="1" x14ac:dyDescent="0.9">
      <c r="A717" s="31">
        <v>81969668</v>
      </c>
      <c r="B717" s="27" t="s">
        <v>2214</v>
      </c>
      <c r="C717" s="27" t="s">
        <v>2215</v>
      </c>
      <c r="D717" s="27" t="s">
        <v>2216</v>
      </c>
      <c r="E717" s="27" t="s">
        <v>14</v>
      </c>
      <c r="F717" s="32">
        <v>46085.713194444441</v>
      </c>
      <c r="G717" s="32">
        <v>46086.631249999999</v>
      </c>
      <c r="H717" s="27">
        <v>781367</v>
      </c>
      <c r="I717" s="27" t="s">
        <v>471</v>
      </c>
      <c r="J717" s="27" t="s">
        <v>32</v>
      </c>
      <c r="K717" s="27">
        <v>0</v>
      </c>
      <c r="L717" s="29" t="s">
        <v>2364</v>
      </c>
      <c r="M717" s="9" t="str" cm="1">
        <f t="array" ref="M717">_xlfn.LET(
_xlpm.Major,I717,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17" t="str">
        <f>IF(COUNTIFS($A$2:A717,A717,$M$2:M717,M717)&gt;1,"Duplicate","Keep")</f>
        <v>Keep</v>
      </c>
      <c r="O717" t="str" cm="1">
        <f t="array" ref="O717">_xlfn.SWITCH(M717,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17">
        <f t="shared" si="22"/>
        <v>1</v>
      </c>
      <c r="Q717" t="str">
        <f t="shared" si="23"/>
        <v>Unique</v>
      </c>
    </row>
    <row r="718" spans="1:17" ht="16.25" thickTop="1" thickBot="1" x14ac:dyDescent="0.9">
      <c r="A718" s="33">
        <v>81969704</v>
      </c>
      <c r="B718" s="34" t="s">
        <v>123</v>
      </c>
      <c r="C718" s="34" t="s">
        <v>239</v>
      </c>
      <c r="D718" s="34" t="s">
        <v>2072</v>
      </c>
      <c r="E718" s="34" t="s">
        <v>14</v>
      </c>
      <c r="F718" s="35">
        <v>46085.715277777781</v>
      </c>
      <c r="G718" s="35">
        <v>46086.59375</v>
      </c>
      <c r="H718" s="34">
        <v>789167</v>
      </c>
      <c r="I718" s="34" t="s">
        <v>471</v>
      </c>
      <c r="J718" s="34" t="s">
        <v>20</v>
      </c>
      <c r="K718" s="34">
        <v>0</v>
      </c>
      <c r="L718" s="29" t="s">
        <v>2364</v>
      </c>
      <c r="M718" s="9" t="str" cm="1">
        <f t="array" ref="M718">_xlfn.LET(
_xlpm.Major,I718,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18" t="str">
        <f>IF(COUNTIFS($A$2:A718,A718,$M$2:M718,M718)&gt;1,"Duplicate","Keep")</f>
        <v>Keep</v>
      </c>
      <c r="O718" t="str" cm="1">
        <f t="array" ref="O718">_xlfn.SWITCH(M718,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18">
        <f t="shared" si="22"/>
        <v>2</v>
      </c>
      <c r="Q718" t="str">
        <f t="shared" si="23"/>
        <v>Repeat</v>
      </c>
    </row>
    <row r="719" spans="1:17" ht="16.25" thickTop="1" thickBot="1" x14ac:dyDescent="0.9">
      <c r="A719" s="31">
        <v>81970135</v>
      </c>
      <c r="B719" s="27" t="s">
        <v>2217</v>
      </c>
      <c r="C719" s="27" t="s">
        <v>2218</v>
      </c>
      <c r="D719" s="27" t="s">
        <v>2219</v>
      </c>
      <c r="E719" s="27" t="s">
        <v>14</v>
      </c>
      <c r="F719" s="32">
        <v>46085.739583333336</v>
      </c>
      <c r="G719" s="32">
        <v>46086.619444444441</v>
      </c>
      <c r="H719" s="27">
        <v>794093</v>
      </c>
      <c r="I719" s="27" t="s">
        <v>471</v>
      </c>
      <c r="J719" s="27" t="s">
        <v>32</v>
      </c>
      <c r="K719" s="27">
        <v>0</v>
      </c>
      <c r="L719" s="29" t="s">
        <v>2364</v>
      </c>
      <c r="M719" s="9" t="str" cm="1">
        <f t="array" ref="M719">_xlfn.LET(
_xlpm.Major,I719,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19" t="str">
        <f>IF(COUNTIFS($A$2:A719,A719,$M$2:M719,M719)&gt;1,"Duplicate","Keep")</f>
        <v>Keep</v>
      </c>
      <c r="O719" t="str" cm="1">
        <f t="array" ref="O719">_xlfn.SWITCH(M719,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19">
        <f t="shared" si="22"/>
        <v>1</v>
      </c>
      <c r="Q719" t="str">
        <f t="shared" si="23"/>
        <v>Unique</v>
      </c>
    </row>
    <row r="720" spans="1:17" ht="16.25" thickTop="1" thickBot="1" x14ac:dyDescent="0.9">
      <c r="A720" s="33">
        <v>81971051</v>
      </c>
      <c r="B720" s="34" t="s">
        <v>1886</v>
      </c>
      <c r="C720" s="34" t="s">
        <v>1530</v>
      </c>
      <c r="D720" s="34" t="s">
        <v>2220</v>
      </c>
      <c r="E720" s="34" t="s">
        <v>14</v>
      </c>
      <c r="F720" s="35">
        <v>46085.802777777775</v>
      </c>
      <c r="G720" s="35">
        <v>46086.647916666669</v>
      </c>
      <c r="H720" s="34">
        <v>773665</v>
      </c>
      <c r="I720" s="34" t="s">
        <v>471</v>
      </c>
      <c r="J720" s="34" t="s">
        <v>32</v>
      </c>
      <c r="K720" s="34">
        <v>0</v>
      </c>
      <c r="L720" s="29" t="s">
        <v>2364</v>
      </c>
      <c r="M720" s="9" t="str" cm="1">
        <f t="array" ref="M720">_xlfn.LET(
_xlpm.Major,I720,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20" t="str">
        <f>IF(COUNTIFS($A$2:A720,A720,$M$2:M720,M720)&gt;1,"Duplicate","Keep")</f>
        <v>Keep</v>
      </c>
      <c r="O720" t="str" cm="1">
        <f t="array" ref="O720">_xlfn.SWITCH(M720,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20">
        <f t="shared" si="22"/>
        <v>1</v>
      </c>
      <c r="Q720" t="str">
        <f t="shared" si="23"/>
        <v>Unique</v>
      </c>
    </row>
    <row r="721" spans="1:17" ht="16.25" thickTop="1" thickBot="1" x14ac:dyDescent="0.9">
      <c r="A721" s="31">
        <v>81971054</v>
      </c>
      <c r="B721" s="27" t="s">
        <v>708</v>
      </c>
      <c r="C721" s="27" t="s">
        <v>2221</v>
      </c>
      <c r="D721" s="27" t="s">
        <v>2222</v>
      </c>
      <c r="E721" s="27" t="s">
        <v>14</v>
      </c>
      <c r="F721" s="32">
        <v>46085.802777777775</v>
      </c>
      <c r="G721" s="32">
        <v>46086.65</v>
      </c>
      <c r="H721" s="27">
        <v>774032</v>
      </c>
      <c r="I721" s="27" t="s">
        <v>471</v>
      </c>
      <c r="J721" s="27" t="s">
        <v>20</v>
      </c>
      <c r="K721" s="27">
        <v>0</v>
      </c>
      <c r="L721" s="29" t="s">
        <v>2364</v>
      </c>
      <c r="M721" s="9" t="str" cm="1">
        <f t="array" ref="M721">_xlfn.LET(
_xlpm.Major,I721,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21" t="str">
        <f>IF(COUNTIFS($A$2:A721,A721,$M$2:M721,M721)&gt;1,"Duplicate","Keep")</f>
        <v>Keep</v>
      </c>
      <c r="O721" t="str" cm="1">
        <f t="array" ref="O721">_xlfn.SWITCH(M721,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21">
        <f t="shared" si="22"/>
        <v>1</v>
      </c>
      <c r="Q721" t="str">
        <f t="shared" si="23"/>
        <v>Unique</v>
      </c>
    </row>
    <row r="722" spans="1:17" ht="16.25" thickTop="1" thickBot="1" x14ac:dyDescent="0.9">
      <c r="A722" s="33">
        <v>81971061</v>
      </c>
      <c r="B722" s="34" t="s">
        <v>484</v>
      </c>
      <c r="C722" s="34" t="s">
        <v>2223</v>
      </c>
      <c r="D722" s="34" t="s">
        <v>2224</v>
      </c>
      <c r="E722" s="34" t="s">
        <v>14</v>
      </c>
      <c r="F722" s="35">
        <v>46085.803472222222</v>
      </c>
      <c r="G722" s="35">
        <v>46086.65</v>
      </c>
      <c r="H722" s="34">
        <v>777018</v>
      </c>
      <c r="I722" s="34" t="s">
        <v>471</v>
      </c>
      <c r="J722" s="34" t="s">
        <v>20</v>
      </c>
      <c r="K722" s="34">
        <v>0</v>
      </c>
      <c r="L722" s="29" t="s">
        <v>2364</v>
      </c>
      <c r="M722" s="9" t="str" cm="1">
        <f t="array" ref="M722">_xlfn.LET(
_xlpm.Major,I722,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22" t="str">
        <f>IF(COUNTIFS($A$2:A722,A722,$M$2:M722,M722)&gt;1,"Duplicate","Keep")</f>
        <v>Keep</v>
      </c>
      <c r="O722" t="str" cm="1">
        <f t="array" ref="O722">_xlfn.SWITCH(M722,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22">
        <f t="shared" si="22"/>
        <v>1</v>
      </c>
      <c r="Q722" t="str">
        <f t="shared" si="23"/>
        <v>Unique</v>
      </c>
    </row>
    <row r="723" spans="1:17" ht="16.25" thickTop="1" thickBot="1" x14ac:dyDescent="0.9">
      <c r="A723" s="31">
        <v>81972023</v>
      </c>
      <c r="B723" s="27" t="s">
        <v>2225</v>
      </c>
      <c r="C723" s="27" t="s">
        <v>2226</v>
      </c>
      <c r="D723" s="27" t="s">
        <v>2227</v>
      </c>
      <c r="E723" s="27" t="s">
        <v>14</v>
      </c>
      <c r="F723" s="32">
        <v>46085.902083333334</v>
      </c>
      <c r="G723" s="32">
        <v>46086.552083333336</v>
      </c>
      <c r="H723" s="27">
        <v>763389</v>
      </c>
      <c r="I723" s="27" t="s">
        <v>471</v>
      </c>
      <c r="J723" s="27" t="s">
        <v>32</v>
      </c>
      <c r="K723" s="27">
        <v>0</v>
      </c>
      <c r="L723" s="29" t="s">
        <v>2364</v>
      </c>
      <c r="M723" s="9" t="str" cm="1">
        <f t="array" ref="M723">_xlfn.LET(
_xlpm.Major,I723,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23" t="str">
        <f>IF(COUNTIFS($A$2:A723,A723,$M$2:M723,M723)&gt;1,"Duplicate","Keep")</f>
        <v>Keep</v>
      </c>
      <c r="O723" t="str" cm="1">
        <f t="array" ref="O723">_xlfn.SWITCH(M723,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23">
        <f t="shared" si="22"/>
        <v>1</v>
      </c>
      <c r="Q723" t="str">
        <f t="shared" si="23"/>
        <v>Unique</v>
      </c>
    </row>
    <row r="724" spans="1:17" ht="16.25" thickTop="1" thickBot="1" x14ac:dyDescent="0.9">
      <c r="A724" s="33">
        <v>81972149</v>
      </c>
      <c r="B724" s="34" t="s">
        <v>2228</v>
      </c>
      <c r="C724" s="34" t="s">
        <v>2229</v>
      </c>
      <c r="D724" s="34" t="s">
        <v>2230</v>
      </c>
      <c r="E724" s="34" t="s">
        <v>14</v>
      </c>
      <c r="F724" s="35">
        <v>46085.921527777777</v>
      </c>
      <c r="G724" s="35">
        <v>46086.538888888892</v>
      </c>
      <c r="H724" s="34">
        <v>713370</v>
      </c>
      <c r="I724" s="34" t="s">
        <v>471</v>
      </c>
      <c r="J724" s="34" t="s">
        <v>40</v>
      </c>
      <c r="K724" s="34">
        <v>0</v>
      </c>
      <c r="L724" s="29" t="s">
        <v>2364</v>
      </c>
      <c r="M724" s="9" t="str" cm="1">
        <f t="array" ref="M724">_xlfn.LET(
_xlpm.Major,I724,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24" t="str">
        <f>IF(COUNTIFS($A$2:A724,A724,$M$2:M724,M724)&gt;1,"Duplicate","Keep")</f>
        <v>Keep</v>
      </c>
      <c r="O724" t="str" cm="1">
        <f t="array" ref="O724">_xlfn.SWITCH(M724,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24">
        <f t="shared" si="22"/>
        <v>1</v>
      </c>
      <c r="Q724" t="str">
        <f t="shared" si="23"/>
        <v>Unique</v>
      </c>
    </row>
    <row r="725" spans="1:17" ht="16.25" thickTop="1" thickBot="1" x14ac:dyDescent="0.9">
      <c r="A725" s="31">
        <v>81972764</v>
      </c>
      <c r="B725" s="27" t="s">
        <v>2231</v>
      </c>
      <c r="C725" s="27" t="s">
        <v>2232</v>
      </c>
      <c r="D725" s="27" t="s">
        <v>2233</v>
      </c>
      <c r="E725" s="27" t="s">
        <v>14</v>
      </c>
      <c r="F725" s="32">
        <v>46086.14166666667</v>
      </c>
      <c r="G725" s="32">
        <v>46086.54791666667</v>
      </c>
      <c r="H725" s="27">
        <v>749638</v>
      </c>
      <c r="I725" s="27" t="s">
        <v>471</v>
      </c>
      <c r="J725" s="27" t="s">
        <v>40</v>
      </c>
      <c r="K725" s="27">
        <v>0</v>
      </c>
      <c r="L725" s="29" t="s">
        <v>2364</v>
      </c>
      <c r="M725" s="9" t="str" cm="1">
        <f t="array" ref="M725">_xlfn.LET(
_xlpm.Major,I725,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25" t="str">
        <f>IF(COUNTIFS($A$2:A725,A725,$M$2:M725,M725)&gt;1,"Duplicate","Keep")</f>
        <v>Keep</v>
      </c>
      <c r="O725" t="str" cm="1">
        <f t="array" ref="O725">_xlfn.SWITCH(M725,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25">
        <f t="shared" si="22"/>
        <v>1</v>
      </c>
      <c r="Q725" t="str">
        <f t="shared" si="23"/>
        <v>Unique</v>
      </c>
    </row>
    <row r="726" spans="1:17" ht="16.25" thickTop="1" thickBot="1" x14ac:dyDescent="0.9">
      <c r="A726" s="33">
        <v>81973915</v>
      </c>
      <c r="B726" s="34" t="s">
        <v>2234</v>
      </c>
      <c r="C726" s="34" t="s">
        <v>1819</v>
      </c>
      <c r="D726" s="34" t="s">
        <v>2235</v>
      </c>
      <c r="E726" s="34" t="s">
        <v>14</v>
      </c>
      <c r="F726" s="35">
        <v>46086.268750000003</v>
      </c>
      <c r="G726" s="35">
        <v>46086.624305555553</v>
      </c>
      <c r="H726" s="34">
        <v>780330</v>
      </c>
      <c r="I726" s="34" t="s">
        <v>471</v>
      </c>
      <c r="J726" s="34" t="s">
        <v>20</v>
      </c>
      <c r="K726" s="34">
        <v>0</v>
      </c>
      <c r="L726" s="29" t="s">
        <v>2364</v>
      </c>
      <c r="M726" s="9" t="str" cm="1">
        <f t="array" ref="M726">_xlfn.LET(
_xlpm.Major,I726,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26" t="str">
        <f>IF(COUNTIFS($A$2:A726,A726,$M$2:M726,M726)&gt;1,"Duplicate","Keep")</f>
        <v>Keep</v>
      </c>
      <c r="O726" t="str" cm="1">
        <f t="array" ref="O726">_xlfn.SWITCH(M726,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26">
        <f t="shared" si="22"/>
        <v>1</v>
      </c>
      <c r="Q726" t="str">
        <f t="shared" si="23"/>
        <v>Unique</v>
      </c>
    </row>
    <row r="727" spans="1:17" ht="16.25" thickTop="1" thickBot="1" x14ac:dyDescent="0.9">
      <c r="A727" s="31">
        <v>81977517</v>
      </c>
      <c r="B727" s="27" t="s">
        <v>2236</v>
      </c>
      <c r="C727" s="27" t="s">
        <v>2237</v>
      </c>
      <c r="D727" s="27" t="s">
        <v>2238</v>
      </c>
      <c r="E727" s="27" t="s">
        <v>14</v>
      </c>
      <c r="F727" s="32">
        <v>46086.361111111109</v>
      </c>
      <c r="G727" s="32">
        <v>46086.621527777781</v>
      </c>
      <c r="H727" s="27">
        <v>771331</v>
      </c>
      <c r="I727" s="27" t="s">
        <v>471</v>
      </c>
      <c r="J727" s="27" t="s">
        <v>32</v>
      </c>
      <c r="K727" s="27">
        <v>0</v>
      </c>
      <c r="L727" s="29" t="s">
        <v>2364</v>
      </c>
      <c r="M727" s="9" t="str" cm="1">
        <f t="array" ref="M727">_xlfn.LET(
_xlpm.Major,I727,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27" t="str">
        <f>IF(COUNTIFS($A$2:A727,A727,$M$2:M727,M727)&gt;1,"Duplicate","Keep")</f>
        <v>Keep</v>
      </c>
      <c r="O727" t="str" cm="1">
        <f t="array" ref="O727">_xlfn.SWITCH(M727,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27">
        <f t="shared" si="22"/>
        <v>1</v>
      </c>
      <c r="Q727" t="str">
        <f t="shared" si="23"/>
        <v>Unique</v>
      </c>
    </row>
    <row r="728" spans="1:17" ht="16.25" thickTop="1" thickBot="1" x14ac:dyDescent="0.9">
      <c r="A728" s="33">
        <v>81977775</v>
      </c>
      <c r="B728" s="34" t="s">
        <v>2239</v>
      </c>
      <c r="C728" s="34" t="s">
        <v>2240</v>
      </c>
      <c r="D728" s="34" t="s">
        <v>2241</v>
      </c>
      <c r="E728" s="34" t="s">
        <v>14</v>
      </c>
      <c r="F728" s="35">
        <v>46086.367361111108</v>
      </c>
      <c r="G728" s="35">
        <v>46086.583333333336</v>
      </c>
      <c r="H728" s="34">
        <v>790773</v>
      </c>
      <c r="I728" s="34" t="s">
        <v>471</v>
      </c>
      <c r="J728" s="34" t="s">
        <v>32</v>
      </c>
      <c r="K728" s="34">
        <v>0</v>
      </c>
      <c r="L728" s="29" t="s">
        <v>2364</v>
      </c>
      <c r="M728" s="9" t="str" cm="1">
        <f t="array" ref="M728">_xlfn.LET(
_xlpm.Major,I728,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28" t="str">
        <f>IF(COUNTIFS($A$2:A728,A728,$M$2:M728,M728)&gt;1,"Duplicate","Keep")</f>
        <v>Keep</v>
      </c>
      <c r="O728" t="str" cm="1">
        <f t="array" ref="O728">_xlfn.SWITCH(M728,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28">
        <f t="shared" si="22"/>
        <v>1</v>
      </c>
      <c r="Q728" t="str">
        <f t="shared" si="23"/>
        <v>Unique</v>
      </c>
    </row>
    <row r="729" spans="1:17" ht="16.25" thickTop="1" thickBot="1" x14ac:dyDescent="0.9">
      <c r="A729" s="31">
        <v>81979960</v>
      </c>
      <c r="B729" s="27" t="s">
        <v>2242</v>
      </c>
      <c r="C729" s="27" t="s">
        <v>2243</v>
      </c>
      <c r="D729" s="27" t="s">
        <v>2244</v>
      </c>
      <c r="E729" s="27" t="s">
        <v>14</v>
      </c>
      <c r="F729" s="32">
        <v>46086.398611111108</v>
      </c>
      <c r="G729" s="32">
        <v>46086.526388888888</v>
      </c>
      <c r="H729" s="27">
        <v>735084</v>
      </c>
      <c r="I729" s="27" t="s">
        <v>471</v>
      </c>
      <c r="J729" s="27" t="s">
        <v>40</v>
      </c>
      <c r="K729" s="27">
        <v>0</v>
      </c>
      <c r="L729" s="29" t="s">
        <v>2364</v>
      </c>
      <c r="M729" s="9" t="str" cm="1">
        <f t="array" ref="M729">_xlfn.LET(
_xlpm.Major,I729,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29" t="str">
        <f>IF(COUNTIFS($A$2:A729,A729,$M$2:M729,M729)&gt;1,"Duplicate","Keep")</f>
        <v>Keep</v>
      </c>
      <c r="O729" t="str" cm="1">
        <f t="array" ref="O729">_xlfn.SWITCH(M729,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29">
        <f t="shared" si="22"/>
        <v>1</v>
      </c>
      <c r="Q729" t="str">
        <f t="shared" si="23"/>
        <v>Unique</v>
      </c>
    </row>
    <row r="730" spans="1:17" ht="16.25" thickTop="1" thickBot="1" x14ac:dyDescent="0.9">
      <c r="A730" s="33">
        <v>81985565</v>
      </c>
      <c r="B730" s="34" t="s">
        <v>967</v>
      </c>
      <c r="C730" s="34" t="s">
        <v>2245</v>
      </c>
      <c r="D730" s="34" t="s">
        <v>2246</v>
      </c>
      <c r="E730" s="34" t="s">
        <v>14</v>
      </c>
      <c r="F730" s="35">
        <v>46086.484027777777</v>
      </c>
      <c r="G730" s="35">
        <v>46086.538888888892</v>
      </c>
      <c r="H730" s="34">
        <v>735040</v>
      </c>
      <c r="I730" s="34" t="s">
        <v>471</v>
      </c>
      <c r="J730" s="34" t="s">
        <v>40</v>
      </c>
      <c r="K730" s="34">
        <v>0</v>
      </c>
      <c r="L730" s="29" t="s">
        <v>2364</v>
      </c>
      <c r="M730" s="9" t="str" cm="1">
        <f t="array" ref="M730">_xlfn.LET(
_xlpm.Major,I730,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30" t="str">
        <f>IF(COUNTIFS($A$2:A730,A730,$M$2:M730,M730)&gt;1,"Duplicate","Keep")</f>
        <v>Keep</v>
      </c>
      <c r="O730" t="str" cm="1">
        <f t="array" ref="O730">_xlfn.SWITCH(M730,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30">
        <f t="shared" si="22"/>
        <v>1</v>
      </c>
      <c r="Q730" t="str">
        <f t="shared" si="23"/>
        <v>Unique</v>
      </c>
    </row>
    <row r="731" spans="1:17" ht="16.25" thickTop="1" thickBot="1" x14ac:dyDescent="0.9">
      <c r="A731" s="31">
        <v>81988989</v>
      </c>
      <c r="B731" s="27" t="s">
        <v>826</v>
      </c>
      <c r="C731" s="27" t="s">
        <v>2247</v>
      </c>
      <c r="D731" s="27" t="s">
        <v>2248</v>
      </c>
      <c r="E731" s="27" t="s">
        <v>14</v>
      </c>
      <c r="F731" s="32"/>
      <c r="G731" s="32">
        <v>46086.542361111111</v>
      </c>
      <c r="H731" s="27">
        <v>752465</v>
      </c>
      <c r="I731" s="27" t="s">
        <v>471</v>
      </c>
      <c r="J731" s="27" t="s">
        <v>40</v>
      </c>
      <c r="K731" s="27">
        <v>0</v>
      </c>
      <c r="L731" s="29" t="s">
        <v>2364</v>
      </c>
      <c r="M731" s="9" t="str" cm="1">
        <f t="array" ref="M731">_xlfn.LET(
_xlpm.Major,I731,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31" t="str">
        <f>IF(COUNTIFS($A$2:A731,A731,$M$2:M731,M731)&gt;1,"Duplicate","Keep")</f>
        <v>Keep</v>
      </c>
      <c r="O731" t="str" cm="1">
        <f t="array" ref="O731">_xlfn.SWITCH(M731,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31">
        <f t="shared" si="22"/>
        <v>1</v>
      </c>
      <c r="Q731" t="str">
        <f t="shared" si="23"/>
        <v>Unique</v>
      </c>
    </row>
    <row r="732" spans="1:17" ht="16.25" thickTop="1" thickBot="1" x14ac:dyDescent="0.9">
      <c r="A732" s="33">
        <v>81989011</v>
      </c>
      <c r="B732" s="34" t="s">
        <v>2249</v>
      </c>
      <c r="C732" s="34" t="s">
        <v>2250</v>
      </c>
      <c r="D732" s="34" t="s">
        <v>2251</v>
      </c>
      <c r="E732" s="34" t="s">
        <v>14</v>
      </c>
      <c r="F732" s="35"/>
      <c r="G732" s="35">
        <v>46086.542361111111</v>
      </c>
      <c r="H732" s="34">
        <v>740541</v>
      </c>
      <c r="I732" s="34" t="s">
        <v>471</v>
      </c>
      <c r="J732" s="34" t="s">
        <v>40</v>
      </c>
      <c r="K732" s="34">
        <v>0</v>
      </c>
      <c r="L732" s="29" t="s">
        <v>2364</v>
      </c>
      <c r="M732" s="9" t="str" cm="1">
        <f t="array" ref="M732">_xlfn.LET(
_xlpm.Major,I732,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32" t="str">
        <f>IF(COUNTIFS($A$2:A732,A732,$M$2:M732,M732)&gt;1,"Duplicate","Keep")</f>
        <v>Keep</v>
      </c>
      <c r="O732" t="str" cm="1">
        <f t="array" ref="O732">_xlfn.SWITCH(M732,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32">
        <f t="shared" si="22"/>
        <v>1</v>
      </c>
      <c r="Q732" t="str">
        <f t="shared" si="23"/>
        <v>Unique</v>
      </c>
    </row>
    <row r="733" spans="1:17" ht="16.25" thickTop="1" thickBot="1" x14ac:dyDescent="0.9">
      <c r="A733" s="31">
        <v>81989018</v>
      </c>
      <c r="B733" s="27" t="s">
        <v>2252</v>
      </c>
      <c r="C733" s="27" t="s">
        <v>2253</v>
      </c>
      <c r="D733" s="27" t="s">
        <v>2254</v>
      </c>
      <c r="E733" s="27" t="s">
        <v>14</v>
      </c>
      <c r="F733" s="32"/>
      <c r="G733" s="32">
        <v>46086.542361111111</v>
      </c>
      <c r="H733" s="27">
        <v>708845</v>
      </c>
      <c r="I733" s="27" t="s">
        <v>471</v>
      </c>
      <c r="J733" s="27" t="s">
        <v>40</v>
      </c>
      <c r="K733" s="27">
        <v>0</v>
      </c>
      <c r="L733" s="29" t="s">
        <v>2364</v>
      </c>
      <c r="M733" s="9" t="str" cm="1">
        <f t="array" ref="M733">_xlfn.LET(
_xlpm.Major,I733,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33" t="str">
        <f>IF(COUNTIFS($A$2:A733,A733,$M$2:M733,M733)&gt;1,"Duplicate","Keep")</f>
        <v>Keep</v>
      </c>
      <c r="O733" t="str" cm="1">
        <f t="array" ref="O733">_xlfn.SWITCH(M733,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33">
        <f t="shared" si="22"/>
        <v>1</v>
      </c>
      <c r="Q733" t="str">
        <f t="shared" si="23"/>
        <v>Unique</v>
      </c>
    </row>
    <row r="734" spans="1:17" ht="16.25" thickTop="1" thickBot="1" x14ac:dyDescent="0.9">
      <c r="A734" s="33">
        <v>81989026</v>
      </c>
      <c r="B734" s="34" t="s">
        <v>2255</v>
      </c>
      <c r="C734" s="34" t="s">
        <v>602</v>
      </c>
      <c r="D734" s="34" t="s">
        <v>2256</v>
      </c>
      <c r="E734" s="34" t="s">
        <v>14</v>
      </c>
      <c r="F734" s="35"/>
      <c r="G734" s="35">
        <v>46086.543055555558</v>
      </c>
      <c r="H734" s="34">
        <v>757483</v>
      </c>
      <c r="I734" s="34" t="s">
        <v>471</v>
      </c>
      <c r="J734" s="34" t="s">
        <v>40</v>
      </c>
      <c r="K734" s="34">
        <v>0</v>
      </c>
      <c r="L734" s="29" t="s">
        <v>2364</v>
      </c>
      <c r="M734" s="9" t="str" cm="1">
        <f t="array" ref="M734">_xlfn.LET(
_xlpm.Major,I734,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34" t="str">
        <f>IF(COUNTIFS($A$2:A734,A734,$M$2:M734,M734)&gt;1,"Duplicate","Keep")</f>
        <v>Keep</v>
      </c>
      <c r="O734" t="str" cm="1">
        <f t="array" ref="O734">_xlfn.SWITCH(M734,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34">
        <f t="shared" si="22"/>
        <v>1</v>
      </c>
      <c r="Q734" t="str">
        <f t="shared" si="23"/>
        <v>Unique</v>
      </c>
    </row>
    <row r="735" spans="1:17" ht="16.25" thickTop="1" thickBot="1" x14ac:dyDescent="0.9">
      <c r="A735" s="31">
        <v>81989132</v>
      </c>
      <c r="B735" s="27" t="s">
        <v>2257</v>
      </c>
      <c r="C735" s="27" t="s">
        <v>2258</v>
      </c>
      <c r="D735" s="27" t="s">
        <v>2259</v>
      </c>
      <c r="E735" s="27" t="s">
        <v>14</v>
      </c>
      <c r="F735" s="32"/>
      <c r="G735" s="32">
        <v>46086.545138888891</v>
      </c>
      <c r="H735" s="27">
        <v>750140</v>
      </c>
      <c r="I735" s="27" t="s">
        <v>471</v>
      </c>
      <c r="J735" s="27" t="s">
        <v>40</v>
      </c>
      <c r="K735" s="27">
        <v>0</v>
      </c>
      <c r="L735" s="29" t="s">
        <v>2364</v>
      </c>
      <c r="M735" s="9" t="str" cm="1">
        <f t="array" ref="M735">_xlfn.LET(
_xlpm.Major,I735,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35" t="str">
        <f>IF(COUNTIFS($A$2:A735,A735,$M$2:M735,M735)&gt;1,"Duplicate","Keep")</f>
        <v>Keep</v>
      </c>
      <c r="O735" t="str" cm="1">
        <f t="array" ref="O735">_xlfn.SWITCH(M735,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35">
        <f t="shared" si="22"/>
        <v>1</v>
      </c>
      <c r="Q735" t="str">
        <f t="shared" si="23"/>
        <v>Unique</v>
      </c>
    </row>
    <row r="736" spans="1:17" ht="16.25" thickTop="1" thickBot="1" x14ac:dyDescent="0.9">
      <c r="A736" s="33">
        <v>81989135</v>
      </c>
      <c r="B736" s="34" t="s">
        <v>1544</v>
      </c>
      <c r="C736" s="34" t="s">
        <v>1545</v>
      </c>
      <c r="D736" s="34" t="s">
        <v>1546</v>
      </c>
      <c r="E736" s="34" t="s">
        <v>14</v>
      </c>
      <c r="F736" s="35"/>
      <c r="G736" s="35">
        <v>46086.545138888891</v>
      </c>
      <c r="H736" s="34">
        <v>740280</v>
      </c>
      <c r="I736" s="34" t="s">
        <v>471</v>
      </c>
      <c r="J736" s="34" t="s">
        <v>40</v>
      </c>
      <c r="K736" s="34">
        <v>0</v>
      </c>
      <c r="L736" s="29" t="s">
        <v>2364</v>
      </c>
      <c r="M736" s="9" t="str" cm="1">
        <f t="array" ref="M736">_xlfn.LET(
_xlpm.Major,I736,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36" t="str">
        <f>IF(COUNTIFS($A$2:A736,A736,$M$2:M736,M736)&gt;1,"Duplicate","Keep")</f>
        <v>Keep</v>
      </c>
      <c r="O736" t="str" cm="1">
        <f t="array" ref="O736">_xlfn.SWITCH(M736,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36">
        <f t="shared" si="22"/>
        <v>2</v>
      </c>
      <c r="Q736" t="str">
        <f t="shared" si="23"/>
        <v>Repeat</v>
      </c>
    </row>
    <row r="737" spans="1:17" ht="16.25" thickTop="1" thickBot="1" x14ac:dyDescent="0.9">
      <c r="A737" s="31">
        <v>81989199</v>
      </c>
      <c r="B737" s="27" t="s">
        <v>2260</v>
      </c>
      <c r="C737" s="27" t="s">
        <v>2261</v>
      </c>
      <c r="D737" s="27" t="s">
        <v>2262</v>
      </c>
      <c r="E737" s="27" t="s">
        <v>14</v>
      </c>
      <c r="F737" s="32"/>
      <c r="G737" s="32">
        <v>46086.54583333333</v>
      </c>
      <c r="H737" s="27">
        <v>735312</v>
      </c>
      <c r="I737" s="27" t="s">
        <v>471</v>
      </c>
      <c r="J737" s="27" t="s">
        <v>40</v>
      </c>
      <c r="K737" s="27">
        <v>0</v>
      </c>
      <c r="L737" s="29" t="s">
        <v>2364</v>
      </c>
      <c r="M737" s="9" t="str" cm="1">
        <f t="array" ref="M737">_xlfn.LET(
_xlpm.Major,I737,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37" t="str">
        <f>IF(COUNTIFS($A$2:A737,A737,$M$2:M737,M737)&gt;1,"Duplicate","Keep")</f>
        <v>Keep</v>
      </c>
      <c r="O737" t="str" cm="1">
        <f t="array" ref="O737">_xlfn.SWITCH(M737,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37">
        <f t="shared" si="22"/>
        <v>1</v>
      </c>
      <c r="Q737" t="str">
        <f t="shared" si="23"/>
        <v>Unique</v>
      </c>
    </row>
    <row r="738" spans="1:17" ht="16.25" thickTop="1" thickBot="1" x14ac:dyDescent="0.9">
      <c r="A738" s="33">
        <v>81989277</v>
      </c>
      <c r="B738" s="34" t="s">
        <v>417</v>
      </c>
      <c r="C738" s="34" t="s">
        <v>2263</v>
      </c>
      <c r="D738" s="34" t="s">
        <v>2264</v>
      </c>
      <c r="E738" s="34" t="s">
        <v>14</v>
      </c>
      <c r="F738" s="35"/>
      <c r="G738" s="35">
        <v>46086.546527777777</v>
      </c>
      <c r="H738" s="34">
        <v>726216</v>
      </c>
      <c r="I738" s="34" t="s">
        <v>471</v>
      </c>
      <c r="J738" s="34" t="s">
        <v>40</v>
      </c>
      <c r="K738" s="34">
        <v>0</v>
      </c>
      <c r="L738" s="29" t="s">
        <v>2364</v>
      </c>
      <c r="M738" s="9" t="str" cm="1">
        <f t="array" ref="M738">_xlfn.LET(
_xlpm.Major,I738,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38" t="str">
        <f>IF(COUNTIFS($A$2:A738,A738,$M$2:M738,M738)&gt;1,"Duplicate","Keep")</f>
        <v>Keep</v>
      </c>
      <c r="O738" t="str" cm="1">
        <f t="array" ref="O738">_xlfn.SWITCH(M738,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38">
        <f t="shared" si="22"/>
        <v>1</v>
      </c>
      <c r="Q738" t="str">
        <f t="shared" si="23"/>
        <v>Unique</v>
      </c>
    </row>
    <row r="739" spans="1:17" ht="16.25" thickTop="1" thickBot="1" x14ac:dyDescent="0.9">
      <c r="A739" s="31">
        <v>81989347</v>
      </c>
      <c r="B739" s="27" t="s">
        <v>1547</v>
      </c>
      <c r="C739" s="27" t="s">
        <v>1548</v>
      </c>
      <c r="D739" s="27" t="s">
        <v>1549</v>
      </c>
      <c r="E739" s="27" t="s">
        <v>14</v>
      </c>
      <c r="F739" s="32"/>
      <c r="G739" s="32">
        <v>46086.54791666667</v>
      </c>
      <c r="H739" s="27">
        <v>741216</v>
      </c>
      <c r="I739" s="27" t="s">
        <v>471</v>
      </c>
      <c r="J739" s="27" t="s">
        <v>40</v>
      </c>
      <c r="K739" s="27">
        <v>0</v>
      </c>
      <c r="L739" s="29" t="s">
        <v>2364</v>
      </c>
      <c r="M739" s="9" t="str" cm="1">
        <f t="array" ref="M739">_xlfn.LET(
_xlpm.Major,I739,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39" t="str">
        <f>IF(COUNTIFS($A$2:A739,A739,$M$2:M739,M739)&gt;1,"Duplicate","Keep")</f>
        <v>Keep</v>
      </c>
      <c r="O739" t="str" cm="1">
        <f t="array" ref="O739">_xlfn.SWITCH(M739,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39">
        <f t="shared" si="22"/>
        <v>2</v>
      </c>
      <c r="Q739" t="str">
        <f t="shared" si="23"/>
        <v>Repeat</v>
      </c>
    </row>
    <row r="740" spans="1:17" ht="16.25" thickTop="1" thickBot="1" x14ac:dyDescent="0.9">
      <c r="A740" s="33">
        <v>81989394</v>
      </c>
      <c r="B740" s="34" t="s">
        <v>2165</v>
      </c>
      <c r="C740" s="34" t="s">
        <v>2134</v>
      </c>
      <c r="D740" s="34" t="s">
        <v>2265</v>
      </c>
      <c r="E740" s="34" t="s">
        <v>14</v>
      </c>
      <c r="F740" s="35"/>
      <c r="G740" s="35">
        <v>46086.54791666667</v>
      </c>
      <c r="H740" s="34" t="s">
        <v>2265</v>
      </c>
      <c r="I740" s="34" t="s">
        <v>1482</v>
      </c>
      <c r="J740" s="34"/>
      <c r="K740" s="34">
        <v>0</v>
      </c>
      <c r="L740" s="29" t="s">
        <v>2364</v>
      </c>
      <c r="M740" s="9" t="str" cm="1">
        <f t="array" ref="M740">_xlfn.LET(
_xlpm.Major,I740,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40" t="str">
        <f>IF(COUNTIFS($A$2:A740,A740,$M$2:M740,M740)&gt;1,"Duplicate","Keep")</f>
        <v>Keep</v>
      </c>
      <c r="O740" t="str" cm="1">
        <f t="array" ref="O740">_xlfn.SWITCH(M740,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40">
        <f t="shared" si="22"/>
        <v>1</v>
      </c>
      <c r="Q740" t="str">
        <f t="shared" si="23"/>
        <v>Unique</v>
      </c>
    </row>
    <row r="741" spans="1:17" ht="16.25" thickTop="1" thickBot="1" x14ac:dyDescent="0.9">
      <c r="A741" s="31">
        <v>81989449</v>
      </c>
      <c r="B741" s="27" t="s">
        <v>2266</v>
      </c>
      <c r="C741" s="27" t="s">
        <v>2267</v>
      </c>
      <c r="D741" s="27" t="s">
        <v>2268</v>
      </c>
      <c r="E741" s="27" t="s">
        <v>14</v>
      </c>
      <c r="F741" s="32"/>
      <c r="G741" s="32">
        <v>46086.549305555556</v>
      </c>
      <c r="H741" s="27">
        <v>748192</v>
      </c>
      <c r="I741" s="27" t="s">
        <v>471</v>
      </c>
      <c r="J741" s="27" t="s">
        <v>40</v>
      </c>
      <c r="K741" s="27">
        <v>0</v>
      </c>
      <c r="L741" s="29" t="s">
        <v>2364</v>
      </c>
      <c r="M741" s="9" t="str" cm="1">
        <f t="array" ref="M741">_xlfn.LET(
_xlpm.Major,I741,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41" t="str">
        <f>IF(COUNTIFS($A$2:A741,A741,$M$2:M741,M741)&gt;1,"Duplicate","Keep")</f>
        <v>Keep</v>
      </c>
      <c r="O741" t="str" cm="1">
        <f t="array" ref="O741">_xlfn.SWITCH(M741,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41">
        <f t="shared" si="22"/>
        <v>1</v>
      </c>
      <c r="Q741" t="str">
        <f t="shared" si="23"/>
        <v>Unique</v>
      </c>
    </row>
    <row r="742" spans="1:17" ht="16.25" thickTop="1" thickBot="1" x14ac:dyDescent="0.9">
      <c r="A742" s="33">
        <v>81989643</v>
      </c>
      <c r="B742" s="34" t="s">
        <v>259</v>
      </c>
      <c r="C742" s="34" t="s">
        <v>2269</v>
      </c>
      <c r="D742" s="34" t="s">
        <v>2270</v>
      </c>
      <c r="E742" s="34" t="s">
        <v>14</v>
      </c>
      <c r="F742" s="35"/>
      <c r="G742" s="35">
        <v>46086.553472222222</v>
      </c>
      <c r="H742" s="34">
        <v>748181</v>
      </c>
      <c r="I742" s="34" t="s">
        <v>471</v>
      </c>
      <c r="J742" s="34" t="s">
        <v>40</v>
      </c>
      <c r="K742" s="34">
        <v>0</v>
      </c>
      <c r="L742" s="29" t="s">
        <v>2364</v>
      </c>
      <c r="M742" s="9" t="str" cm="1">
        <f t="array" ref="M742">_xlfn.LET(
_xlpm.Major,I742,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42" t="str">
        <f>IF(COUNTIFS($A$2:A742,A742,$M$2:M742,M742)&gt;1,"Duplicate","Keep")</f>
        <v>Keep</v>
      </c>
      <c r="O742" t="str" cm="1">
        <f t="array" ref="O742">_xlfn.SWITCH(M742,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42">
        <f t="shared" si="22"/>
        <v>1</v>
      </c>
      <c r="Q742" t="str">
        <f t="shared" si="23"/>
        <v>Unique</v>
      </c>
    </row>
    <row r="743" spans="1:17" ht="16.25" thickTop="1" thickBot="1" x14ac:dyDescent="0.9">
      <c r="A743" s="31">
        <v>81989694</v>
      </c>
      <c r="B743" s="27" t="s">
        <v>1120</v>
      </c>
      <c r="C743" s="27" t="s">
        <v>1525</v>
      </c>
      <c r="D743" s="27" t="s">
        <v>2271</v>
      </c>
      <c r="E743" s="27" t="s">
        <v>14</v>
      </c>
      <c r="F743" s="32"/>
      <c r="G743" s="32">
        <v>46086.554166666669</v>
      </c>
      <c r="H743" s="27">
        <v>759525</v>
      </c>
      <c r="I743" s="27" t="s">
        <v>471</v>
      </c>
      <c r="J743" s="27" t="s">
        <v>32</v>
      </c>
      <c r="K743" s="27">
        <v>0</v>
      </c>
      <c r="L743" s="29" t="s">
        <v>2364</v>
      </c>
      <c r="M743" s="9" t="str" cm="1">
        <f t="array" ref="M743">_xlfn.LET(
_xlpm.Major,I743,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43" t="str">
        <f>IF(COUNTIFS($A$2:A743,A743,$M$2:M743,M743)&gt;1,"Duplicate","Keep")</f>
        <v>Keep</v>
      </c>
      <c r="O743" t="str" cm="1">
        <f t="array" ref="O743">_xlfn.SWITCH(M743,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43">
        <f t="shared" si="22"/>
        <v>1</v>
      </c>
      <c r="Q743" t="str">
        <f t="shared" si="23"/>
        <v>Unique</v>
      </c>
    </row>
    <row r="744" spans="1:17" ht="16.25" thickTop="1" thickBot="1" x14ac:dyDescent="0.9">
      <c r="A744" s="33">
        <v>81989702</v>
      </c>
      <c r="B744" s="34" t="s">
        <v>2272</v>
      </c>
      <c r="C744" s="34" t="s">
        <v>2273</v>
      </c>
      <c r="D744" s="34" t="s">
        <v>2274</v>
      </c>
      <c r="E744" s="34" t="s">
        <v>14</v>
      </c>
      <c r="F744" s="35"/>
      <c r="G744" s="35">
        <v>46086.554166666669</v>
      </c>
      <c r="H744" s="34">
        <v>768904</v>
      </c>
      <c r="I744" s="34" t="s">
        <v>471</v>
      </c>
      <c r="J744" s="34" t="s">
        <v>32</v>
      </c>
      <c r="K744" s="34">
        <v>0</v>
      </c>
      <c r="L744" s="29" t="s">
        <v>2364</v>
      </c>
      <c r="M744" s="9" t="str" cm="1">
        <f t="array" ref="M744">_xlfn.LET(
_xlpm.Major,I744,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44" t="str">
        <f>IF(COUNTIFS($A$2:A744,A744,$M$2:M744,M744)&gt;1,"Duplicate","Keep")</f>
        <v>Keep</v>
      </c>
      <c r="O744" t="str" cm="1">
        <f t="array" ref="O744">_xlfn.SWITCH(M744,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44">
        <f t="shared" si="22"/>
        <v>1</v>
      </c>
      <c r="Q744" t="str">
        <f t="shared" si="23"/>
        <v>Unique</v>
      </c>
    </row>
    <row r="745" spans="1:17" ht="16.25" thickTop="1" thickBot="1" x14ac:dyDescent="0.9">
      <c r="A745" s="31">
        <v>81989708</v>
      </c>
      <c r="B745" s="27" t="s">
        <v>2275</v>
      </c>
      <c r="C745" s="27" t="s">
        <v>2276</v>
      </c>
      <c r="D745" s="27" t="s">
        <v>2277</v>
      </c>
      <c r="E745" s="27" t="s">
        <v>14</v>
      </c>
      <c r="F745" s="32"/>
      <c r="G745" s="32">
        <v>46086.554166666669</v>
      </c>
      <c r="H745" s="27">
        <v>765252</v>
      </c>
      <c r="I745" s="27" t="s">
        <v>471</v>
      </c>
      <c r="J745" s="27" t="s">
        <v>32</v>
      </c>
      <c r="K745" s="27">
        <v>0</v>
      </c>
      <c r="L745" s="29" t="s">
        <v>2364</v>
      </c>
      <c r="M745" s="9" t="str" cm="1">
        <f t="array" ref="M745">_xlfn.LET(
_xlpm.Major,I745,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45" t="str">
        <f>IF(COUNTIFS($A$2:A745,A745,$M$2:M745,M745)&gt;1,"Duplicate","Keep")</f>
        <v>Keep</v>
      </c>
      <c r="O745" t="str" cm="1">
        <f t="array" ref="O745">_xlfn.SWITCH(M745,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45">
        <f t="shared" si="22"/>
        <v>1</v>
      </c>
      <c r="Q745" t="str">
        <f t="shared" si="23"/>
        <v>Unique</v>
      </c>
    </row>
    <row r="746" spans="1:17" ht="16.25" thickTop="1" thickBot="1" x14ac:dyDescent="0.9">
      <c r="A746" s="33">
        <v>81989762</v>
      </c>
      <c r="B746" s="34" t="s">
        <v>708</v>
      </c>
      <c r="C746" s="34" t="s">
        <v>2278</v>
      </c>
      <c r="D746" s="34" t="s">
        <v>2279</v>
      </c>
      <c r="E746" s="34" t="s">
        <v>14</v>
      </c>
      <c r="F746" s="35"/>
      <c r="G746" s="35">
        <v>46086.555555555555</v>
      </c>
      <c r="H746" s="34">
        <v>723022</v>
      </c>
      <c r="I746" s="34" t="s">
        <v>471</v>
      </c>
      <c r="J746" s="34" t="s">
        <v>40</v>
      </c>
      <c r="K746" s="34">
        <v>0</v>
      </c>
      <c r="L746" s="29" t="s">
        <v>2364</v>
      </c>
      <c r="M746" s="9" t="str" cm="1">
        <f t="array" ref="M746">_xlfn.LET(
_xlpm.Major,I746,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46" t="str">
        <f>IF(COUNTIFS($A$2:A746,A746,$M$2:M746,M746)&gt;1,"Duplicate","Keep")</f>
        <v>Keep</v>
      </c>
      <c r="O746" t="str" cm="1">
        <f t="array" ref="O746">_xlfn.SWITCH(M746,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46">
        <f t="shared" si="22"/>
        <v>1</v>
      </c>
      <c r="Q746" t="str">
        <f t="shared" si="23"/>
        <v>Unique</v>
      </c>
    </row>
    <row r="747" spans="1:17" ht="16.25" thickTop="1" thickBot="1" x14ac:dyDescent="0.9">
      <c r="A747" s="31">
        <v>81989777</v>
      </c>
      <c r="B747" s="27" t="s">
        <v>449</v>
      </c>
      <c r="C747" s="27" t="s">
        <v>75</v>
      </c>
      <c r="D747" s="27" t="s">
        <v>2280</v>
      </c>
      <c r="E747" s="27" t="s">
        <v>14</v>
      </c>
      <c r="F747" s="32"/>
      <c r="G747" s="32">
        <v>46086.556250000001</v>
      </c>
      <c r="H747" s="27">
        <v>763788</v>
      </c>
      <c r="I747" s="27" t="s">
        <v>471</v>
      </c>
      <c r="J747" s="27" t="s">
        <v>32</v>
      </c>
      <c r="K747" s="27">
        <v>0</v>
      </c>
      <c r="L747" s="29" t="s">
        <v>2364</v>
      </c>
      <c r="M747" s="9" t="str" cm="1">
        <f t="array" ref="M747">_xlfn.LET(
_xlpm.Major,I747,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47" t="str">
        <f>IF(COUNTIFS($A$2:A747,A747,$M$2:M747,M747)&gt;1,"Duplicate","Keep")</f>
        <v>Keep</v>
      </c>
      <c r="O747" t="str" cm="1">
        <f t="array" ref="O747">_xlfn.SWITCH(M747,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47">
        <f t="shared" si="22"/>
        <v>1</v>
      </c>
      <c r="Q747" t="str">
        <f t="shared" si="23"/>
        <v>Unique</v>
      </c>
    </row>
    <row r="748" spans="1:17" ht="16.25" thickTop="1" thickBot="1" x14ac:dyDescent="0.9">
      <c r="A748" s="33">
        <v>81989801</v>
      </c>
      <c r="B748" s="34" t="s">
        <v>2281</v>
      </c>
      <c r="C748" s="34" t="s">
        <v>2282</v>
      </c>
      <c r="D748" s="34" t="s">
        <v>2283</v>
      </c>
      <c r="E748" s="34" t="s">
        <v>14</v>
      </c>
      <c r="F748" s="35"/>
      <c r="G748" s="35">
        <v>46086.556944444441</v>
      </c>
      <c r="H748" s="34">
        <v>743426</v>
      </c>
      <c r="I748" s="34" t="s">
        <v>471</v>
      </c>
      <c r="J748" s="34" t="s">
        <v>40</v>
      </c>
      <c r="K748" s="34">
        <v>0</v>
      </c>
      <c r="L748" s="29" t="s">
        <v>2364</v>
      </c>
      <c r="M748" s="9" t="str" cm="1">
        <f t="array" ref="M748">_xlfn.LET(
_xlpm.Major,I748,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48" t="str">
        <f>IF(COUNTIFS($A$2:A748,A748,$M$2:M748,M748)&gt;1,"Duplicate","Keep")</f>
        <v>Keep</v>
      </c>
      <c r="O748" t="str" cm="1">
        <f t="array" ref="O748">_xlfn.SWITCH(M748,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48">
        <f t="shared" si="22"/>
        <v>1</v>
      </c>
      <c r="Q748" t="str">
        <f t="shared" si="23"/>
        <v>Unique</v>
      </c>
    </row>
    <row r="749" spans="1:17" ht="16.25" thickTop="1" thickBot="1" x14ac:dyDescent="0.9">
      <c r="A749" s="31">
        <v>81989814</v>
      </c>
      <c r="B749" s="27" t="s">
        <v>2284</v>
      </c>
      <c r="C749" s="27" t="s">
        <v>507</v>
      </c>
      <c r="D749" s="27" t="s">
        <v>2285</v>
      </c>
      <c r="E749" s="27" t="s">
        <v>14</v>
      </c>
      <c r="F749" s="32"/>
      <c r="G749" s="32">
        <v>46086.556944444441</v>
      </c>
      <c r="H749" s="27">
        <v>810644</v>
      </c>
      <c r="I749" s="27" t="s">
        <v>774</v>
      </c>
      <c r="J749" s="27" t="s">
        <v>20</v>
      </c>
      <c r="K749" s="27">
        <v>0</v>
      </c>
      <c r="L749" s="29" t="s">
        <v>2364</v>
      </c>
      <c r="M749" s="9" t="str" cm="1">
        <f t="array" ref="M749">_xlfn.LET(
_xlpm.Major,I749,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749" t="str">
        <f>IF(COUNTIFS($A$2:A749,A749,$M$2:M749,M749)&gt;1,"Duplicate","Keep")</f>
        <v>Keep</v>
      </c>
      <c r="O749" t="str" cm="1">
        <f t="array" ref="O749">_xlfn.SWITCH(M749,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49">
        <f t="shared" si="22"/>
        <v>2</v>
      </c>
      <c r="Q749" t="str">
        <f t="shared" si="23"/>
        <v>Repeat</v>
      </c>
    </row>
    <row r="750" spans="1:17" ht="16.25" thickTop="1" thickBot="1" x14ac:dyDescent="0.9">
      <c r="A750" s="33">
        <v>81989855</v>
      </c>
      <c r="B750" s="34" t="s">
        <v>308</v>
      </c>
      <c r="C750" s="34" t="s">
        <v>2286</v>
      </c>
      <c r="D750" s="34" t="s">
        <v>2287</v>
      </c>
      <c r="E750" s="34" t="s">
        <v>14</v>
      </c>
      <c r="F750" s="35"/>
      <c r="G750" s="35">
        <v>46086.558333333334</v>
      </c>
      <c r="H750" s="34">
        <v>750834</v>
      </c>
      <c r="I750" s="34" t="s">
        <v>471</v>
      </c>
      <c r="J750" s="34" t="s">
        <v>40</v>
      </c>
      <c r="K750" s="34">
        <v>0</v>
      </c>
      <c r="L750" s="29" t="s">
        <v>2364</v>
      </c>
      <c r="M750" s="9" t="str" cm="1">
        <f t="array" ref="M750">_xlfn.LET(
_xlpm.Major,I750,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50" t="str">
        <f>IF(COUNTIFS($A$2:A750,A750,$M$2:M750,M750)&gt;1,"Duplicate","Keep")</f>
        <v>Keep</v>
      </c>
      <c r="O750" t="str" cm="1">
        <f t="array" ref="O750">_xlfn.SWITCH(M750,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50">
        <f t="shared" si="22"/>
        <v>1</v>
      </c>
      <c r="Q750" t="str">
        <f t="shared" si="23"/>
        <v>Unique</v>
      </c>
    </row>
    <row r="751" spans="1:17" ht="16.25" thickTop="1" thickBot="1" x14ac:dyDescent="0.9">
      <c r="A751" s="31">
        <v>81989903</v>
      </c>
      <c r="B751" s="27" t="s">
        <v>41</v>
      </c>
      <c r="C751" s="27" t="s">
        <v>2288</v>
      </c>
      <c r="D751" s="27" t="s">
        <v>2289</v>
      </c>
      <c r="E751" s="27" t="s">
        <v>14</v>
      </c>
      <c r="F751" s="32"/>
      <c r="G751" s="32">
        <v>46086.55972222222</v>
      </c>
      <c r="H751" s="27">
        <v>795627</v>
      </c>
      <c r="I751" s="27" t="s">
        <v>1482</v>
      </c>
      <c r="J751" s="27" t="s">
        <v>50</v>
      </c>
      <c r="K751" s="27">
        <v>0</v>
      </c>
      <c r="L751" s="29" t="s">
        <v>2364</v>
      </c>
      <c r="M751" s="9" t="str" cm="1">
        <f t="array" ref="M751">_xlfn.LET(
_xlpm.Major,I751,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51" t="str">
        <f>IF(COUNTIFS($A$2:A751,A751,$M$2:M751,M751)&gt;1,"Duplicate","Keep")</f>
        <v>Keep</v>
      </c>
      <c r="O751" t="str" cm="1">
        <f t="array" ref="O751">_xlfn.SWITCH(M751,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51">
        <f t="shared" si="22"/>
        <v>1</v>
      </c>
      <c r="Q751" t="str">
        <f t="shared" si="23"/>
        <v>Unique</v>
      </c>
    </row>
    <row r="752" spans="1:17" ht="16.25" thickTop="1" thickBot="1" x14ac:dyDescent="0.9">
      <c r="A752" s="33">
        <v>81990530</v>
      </c>
      <c r="B752" s="34" t="s">
        <v>2290</v>
      </c>
      <c r="C752" s="34" t="s">
        <v>2291</v>
      </c>
      <c r="D752" s="34" t="s">
        <v>2292</v>
      </c>
      <c r="E752" s="34" t="s">
        <v>14</v>
      </c>
      <c r="F752" s="35"/>
      <c r="G752" s="35">
        <v>46086.572222222225</v>
      </c>
      <c r="H752" s="34">
        <v>806568</v>
      </c>
      <c r="I752" s="34" t="s">
        <v>471</v>
      </c>
      <c r="J752" s="34" t="s">
        <v>126</v>
      </c>
      <c r="K752" s="34">
        <v>0</v>
      </c>
      <c r="L752" s="29" t="s">
        <v>2364</v>
      </c>
      <c r="M752" s="9" t="str" cm="1">
        <f t="array" ref="M752">_xlfn.LET(
_xlpm.Major,I752,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52" t="str">
        <f>IF(COUNTIFS($A$2:A752,A752,$M$2:M752,M752)&gt;1,"Duplicate","Keep")</f>
        <v>Keep</v>
      </c>
      <c r="O752" t="str" cm="1">
        <f t="array" ref="O752">_xlfn.SWITCH(M752,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52">
        <f t="shared" si="22"/>
        <v>1</v>
      </c>
      <c r="Q752" t="str">
        <f t="shared" si="23"/>
        <v>Unique</v>
      </c>
    </row>
    <row r="753" spans="1:17" ht="16.25" thickTop="1" thickBot="1" x14ac:dyDescent="0.9">
      <c r="A753" s="31">
        <v>81990968</v>
      </c>
      <c r="B753" s="27" t="s">
        <v>2101</v>
      </c>
      <c r="C753" s="27" t="s">
        <v>404</v>
      </c>
      <c r="D753" s="27" t="s">
        <v>2293</v>
      </c>
      <c r="E753" s="27" t="s">
        <v>14</v>
      </c>
      <c r="F753" s="32"/>
      <c r="G753" s="32">
        <v>46086.579861111109</v>
      </c>
      <c r="H753" s="27">
        <v>690621</v>
      </c>
      <c r="I753" s="27" t="s">
        <v>471</v>
      </c>
      <c r="J753" s="27" t="s">
        <v>32</v>
      </c>
      <c r="K753" s="27">
        <v>0</v>
      </c>
      <c r="L753" s="29" t="s">
        <v>2364</v>
      </c>
      <c r="M753" s="9" t="str" cm="1">
        <f t="array" ref="M753">_xlfn.LET(
_xlpm.Major,I753,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53" t="str">
        <f>IF(COUNTIFS($A$2:A753,A753,$M$2:M753,M753)&gt;1,"Duplicate","Keep")</f>
        <v>Keep</v>
      </c>
      <c r="O753" t="str" cm="1">
        <f t="array" ref="O753">_xlfn.SWITCH(M753,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53">
        <f t="shared" si="22"/>
        <v>1</v>
      </c>
      <c r="Q753" t="str">
        <f t="shared" si="23"/>
        <v>Unique</v>
      </c>
    </row>
    <row r="754" spans="1:17" ht="16.25" thickTop="1" thickBot="1" x14ac:dyDescent="0.9">
      <c r="A754" s="33">
        <v>81991158</v>
      </c>
      <c r="B754" s="34" t="s">
        <v>1916</v>
      </c>
      <c r="C754" s="34" t="s">
        <v>633</v>
      </c>
      <c r="D754" s="34" t="s">
        <v>1917</v>
      </c>
      <c r="E754" s="34" t="s">
        <v>14</v>
      </c>
      <c r="F754" s="35"/>
      <c r="G754" s="35">
        <v>46086.583333333336</v>
      </c>
      <c r="H754" s="34">
        <v>767433</v>
      </c>
      <c r="I754" s="34" t="s">
        <v>471</v>
      </c>
      <c r="J754" s="34" t="s">
        <v>32</v>
      </c>
      <c r="K754" s="34">
        <v>0</v>
      </c>
      <c r="L754" s="29" t="s">
        <v>2364</v>
      </c>
      <c r="M754" s="9" t="str" cm="1">
        <f t="array" ref="M754">_xlfn.LET(
_xlpm.Major,I754,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54" t="str">
        <f>IF(COUNTIFS($A$2:A754,A754,$M$2:M754,M754)&gt;1,"Duplicate","Keep")</f>
        <v>Keep</v>
      </c>
      <c r="O754" t="str" cm="1">
        <f t="array" ref="O754">_xlfn.SWITCH(M754,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54">
        <f t="shared" si="22"/>
        <v>3</v>
      </c>
      <c r="Q754" t="str">
        <f t="shared" si="23"/>
        <v>Repeat</v>
      </c>
    </row>
    <row r="755" spans="1:17" ht="16.25" thickTop="1" thickBot="1" x14ac:dyDescent="0.9">
      <c r="A755" s="31">
        <v>81991787</v>
      </c>
      <c r="B755" s="27" t="s">
        <v>2294</v>
      </c>
      <c r="C755" s="27" t="s">
        <v>75</v>
      </c>
      <c r="D755" s="27" t="s">
        <v>2295</v>
      </c>
      <c r="E755" s="27" t="s">
        <v>14</v>
      </c>
      <c r="F755" s="32"/>
      <c r="G755" s="32">
        <v>46086.599305555559</v>
      </c>
      <c r="H755" s="27">
        <v>805057</v>
      </c>
      <c r="I755" s="27" t="s">
        <v>471</v>
      </c>
      <c r="J755" s="27" t="s">
        <v>126</v>
      </c>
      <c r="K755" s="27">
        <v>0</v>
      </c>
      <c r="L755" s="29" t="s">
        <v>2364</v>
      </c>
      <c r="M755" s="9" t="str" cm="1">
        <f t="array" ref="M755">_xlfn.LET(
_xlpm.Major,I755,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55" t="str">
        <f>IF(COUNTIFS($A$2:A755,A755,$M$2:M755,M755)&gt;1,"Duplicate","Keep")</f>
        <v>Keep</v>
      </c>
      <c r="O755" t="str" cm="1">
        <f t="array" ref="O755">_xlfn.SWITCH(M755,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55">
        <f t="shared" si="22"/>
        <v>2</v>
      </c>
      <c r="Q755" t="str">
        <f t="shared" si="23"/>
        <v>Repeat</v>
      </c>
    </row>
    <row r="756" spans="1:17" ht="16.25" thickTop="1" thickBot="1" x14ac:dyDescent="0.9">
      <c r="A756" s="33">
        <v>81991927</v>
      </c>
      <c r="B756" s="34" t="s">
        <v>2296</v>
      </c>
      <c r="C756" s="34" t="s">
        <v>1515</v>
      </c>
      <c r="D756" s="34" t="s">
        <v>2297</v>
      </c>
      <c r="E756" s="34" t="s">
        <v>14</v>
      </c>
      <c r="F756" s="35"/>
      <c r="G756" s="35">
        <v>46086.604166666664</v>
      </c>
      <c r="H756" s="34">
        <v>656640</v>
      </c>
      <c r="I756" s="34" t="s">
        <v>471</v>
      </c>
      <c r="J756" s="34" t="s">
        <v>40</v>
      </c>
      <c r="K756" s="34">
        <v>0</v>
      </c>
      <c r="L756" s="29" t="s">
        <v>2364</v>
      </c>
      <c r="M756" s="9" t="str" cm="1">
        <f t="array" ref="M756">_xlfn.LET(
_xlpm.Major,I756,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56" t="str">
        <f>IF(COUNTIFS($A$2:A756,A756,$M$2:M756,M756)&gt;1,"Duplicate","Keep")</f>
        <v>Keep</v>
      </c>
      <c r="O756" t="str" cm="1">
        <f t="array" ref="O756">_xlfn.SWITCH(M756,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56">
        <f t="shared" si="22"/>
        <v>1</v>
      </c>
      <c r="Q756" t="str">
        <f t="shared" si="23"/>
        <v>Unique</v>
      </c>
    </row>
    <row r="757" spans="1:17" ht="16.25" thickTop="1" thickBot="1" x14ac:dyDescent="0.9">
      <c r="A757" s="31">
        <v>81992318</v>
      </c>
      <c r="B757" s="27" t="s">
        <v>1540</v>
      </c>
      <c r="C757" s="27" t="s">
        <v>756</v>
      </c>
      <c r="D757" s="27" t="s">
        <v>2298</v>
      </c>
      <c r="E757" s="27" t="s">
        <v>14</v>
      </c>
      <c r="F757" s="32"/>
      <c r="G757" s="32">
        <v>46086.618055555555</v>
      </c>
      <c r="H757" s="27">
        <v>743273</v>
      </c>
      <c r="I757" s="27" t="s">
        <v>471</v>
      </c>
      <c r="J757" s="27" t="s">
        <v>32</v>
      </c>
      <c r="K757" s="27">
        <v>0</v>
      </c>
      <c r="L757" s="29" t="s">
        <v>2364</v>
      </c>
      <c r="M757" s="9" t="str" cm="1">
        <f t="array" ref="M757">_xlfn.LET(
_xlpm.Major,I757,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57" t="str">
        <f>IF(COUNTIFS($A$2:A757,A757,$M$2:M757,M757)&gt;1,"Duplicate","Keep")</f>
        <v>Keep</v>
      </c>
      <c r="O757" t="str" cm="1">
        <f t="array" ref="O757">_xlfn.SWITCH(M757,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57">
        <f t="shared" si="22"/>
        <v>1</v>
      </c>
      <c r="Q757" t="str">
        <f t="shared" si="23"/>
        <v>Unique</v>
      </c>
    </row>
    <row r="758" spans="1:17" ht="16.25" thickTop="1" thickBot="1" x14ac:dyDescent="0.9">
      <c r="A758" s="33">
        <v>81992472</v>
      </c>
      <c r="B758" s="34" t="s">
        <v>148</v>
      </c>
      <c r="C758" s="34" t="s">
        <v>2299</v>
      </c>
      <c r="D758" s="34" t="s">
        <v>2300</v>
      </c>
      <c r="E758" s="34" t="s">
        <v>14</v>
      </c>
      <c r="F758" s="35"/>
      <c r="G758" s="35">
        <v>46086.624305555553</v>
      </c>
      <c r="H758" s="34">
        <v>775845</v>
      </c>
      <c r="I758" s="34" t="s">
        <v>471</v>
      </c>
      <c r="J758" s="34" t="s">
        <v>20</v>
      </c>
      <c r="K758" s="34">
        <v>0</v>
      </c>
      <c r="L758" s="29" t="s">
        <v>2364</v>
      </c>
      <c r="M758" s="9" t="str" cm="1">
        <f t="array" ref="M758">_xlfn.LET(
_xlpm.Major,I758,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58" t="str">
        <f>IF(COUNTIFS($A$2:A758,A758,$M$2:M758,M758)&gt;1,"Duplicate","Keep")</f>
        <v>Keep</v>
      </c>
      <c r="O758" t="str" cm="1">
        <f t="array" ref="O758">_xlfn.SWITCH(M758,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58">
        <f t="shared" si="22"/>
        <v>1</v>
      </c>
      <c r="Q758" t="str">
        <f t="shared" si="23"/>
        <v>Unique</v>
      </c>
    </row>
    <row r="759" spans="1:17" ht="16.25" thickTop="1" thickBot="1" x14ac:dyDescent="0.9">
      <c r="A759" s="31">
        <v>81992489</v>
      </c>
      <c r="B759" s="27" t="s">
        <v>25</v>
      </c>
      <c r="C759" s="27" t="s">
        <v>1329</v>
      </c>
      <c r="D759" s="27" t="s">
        <v>2301</v>
      </c>
      <c r="E759" s="27" t="s">
        <v>14</v>
      </c>
      <c r="F759" s="32"/>
      <c r="G759" s="32">
        <v>46086.624305555553</v>
      </c>
      <c r="H759" s="27">
        <v>776380</v>
      </c>
      <c r="I759" s="27" t="s">
        <v>471</v>
      </c>
      <c r="J759" s="27" t="s">
        <v>20</v>
      </c>
      <c r="K759" s="27">
        <v>0</v>
      </c>
      <c r="L759" s="29" t="s">
        <v>2364</v>
      </c>
      <c r="M759" s="9" t="str" cm="1">
        <f t="array" ref="M759">_xlfn.LET(
_xlpm.Major,I759,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59" t="str">
        <f>IF(COUNTIFS($A$2:A759,A759,$M$2:M759,M759)&gt;1,"Duplicate","Keep")</f>
        <v>Keep</v>
      </c>
      <c r="O759" t="str" cm="1">
        <f t="array" ref="O759">_xlfn.SWITCH(M759,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59">
        <f t="shared" si="22"/>
        <v>1</v>
      </c>
      <c r="Q759" t="str">
        <f t="shared" si="23"/>
        <v>Unique</v>
      </c>
    </row>
    <row r="760" spans="1:17" ht="16.25" thickTop="1" thickBot="1" x14ac:dyDescent="0.9">
      <c r="A760" s="33">
        <v>81992530</v>
      </c>
      <c r="B760" s="34" t="s">
        <v>2302</v>
      </c>
      <c r="C760" s="34" t="s">
        <v>2303</v>
      </c>
      <c r="D760" s="34" t="s">
        <v>2304</v>
      </c>
      <c r="E760" s="34" t="s">
        <v>14</v>
      </c>
      <c r="F760" s="35"/>
      <c r="G760" s="35">
        <v>46086.625694444447</v>
      </c>
      <c r="H760" s="34">
        <v>770837</v>
      </c>
      <c r="I760" s="34" t="s">
        <v>471</v>
      </c>
      <c r="J760" s="34" t="s">
        <v>20</v>
      </c>
      <c r="K760" s="34">
        <v>0</v>
      </c>
      <c r="L760" s="29" t="s">
        <v>2364</v>
      </c>
      <c r="M760" s="9" t="str" cm="1">
        <f t="array" ref="M760">_xlfn.LET(
_xlpm.Major,I760,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60" t="str">
        <f>IF(COUNTIFS($A$2:A760,A760,$M$2:M760,M760)&gt;1,"Duplicate","Keep")</f>
        <v>Keep</v>
      </c>
      <c r="O760" t="str" cm="1">
        <f t="array" ref="O760">_xlfn.SWITCH(M760,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60">
        <f t="shared" si="22"/>
        <v>1</v>
      </c>
      <c r="Q760" t="str">
        <f t="shared" si="23"/>
        <v>Unique</v>
      </c>
    </row>
    <row r="761" spans="1:17" ht="16.25" thickTop="1" thickBot="1" x14ac:dyDescent="0.9">
      <c r="A761" s="31">
        <v>81992537</v>
      </c>
      <c r="B761" s="27" t="s">
        <v>1131</v>
      </c>
      <c r="C761" s="27" t="s">
        <v>91</v>
      </c>
      <c r="D761" s="27" t="s">
        <v>2305</v>
      </c>
      <c r="E761" s="27" t="s">
        <v>14</v>
      </c>
      <c r="F761" s="32"/>
      <c r="G761" s="32">
        <v>46086.625694444447</v>
      </c>
      <c r="H761" s="27">
        <v>768145</v>
      </c>
      <c r="I761" s="27" t="s">
        <v>471</v>
      </c>
      <c r="J761" s="27" t="s">
        <v>32</v>
      </c>
      <c r="K761" s="27">
        <v>0</v>
      </c>
      <c r="L761" s="29" t="s">
        <v>2364</v>
      </c>
      <c r="M761" s="9" t="str" cm="1">
        <f t="array" ref="M761">_xlfn.LET(
_xlpm.Major,I761,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61" t="str">
        <f>IF(COUNTIFS($A$2:A761,A761,$M$2:M761,M761)&gt;1,"Duplicate","Keep")</f>
        <v>Keep</v>
      </c>
      <c r="O761" t="str" cm="1">
        <f t="array" ref="O761">_xlfn.SWITCH(M761,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61">
        <f t="shared" si="22"/>
        <v>1</v>
      </c>
      <c r="Q761" t="str">
        <f t="shared" si="23"/>
        <v>Unique</v>
      </c>
    </row>
    <row r="762" spans="1:17" ht="16.25" thickTop="1" thickBot="1" x14ac:dyDescent="0.9">
      <c r="A762" s="33">
        <v>81992564</v>
      </c>
      <c r="B762" s="34" t="s">
        <v>123</v>
      </c>
      <c r="C762" s="34" t="s">
        <v>2306</v>
      </c>
      <c r="D762" s="34" t="s">
        <v>2307</v>
      </c>
      <c r="E762" s="34" t="s">
        <v>14</v>
      </c>
      <c r="F762" s="35"/>
      <c r="G762" s="35">
        <v>46086.626388888886</v>
      </c>
      <c r="H762" s="34">
        <v>777651</v>
      </c>
      <c r="I762" s="34" t="s">
        <v>471</v>
      </c>
      <c r="J762" s="34" t="s">
        <v>20</v>
      </c>
      <c r="K762" s="34">
        <v>0</v>
      </c>
      <c r="L762" s="29" t="s">
        <v>2364</v>
      </c>
      <c r="M762" s="9" t="str" cm="1">
        <f t="array" ref="M762">_xlfn.LET(
_xlpm.Major,I762,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62" t="str">
        <f>IF(COUNTIFS($A$2:A762,A762,$M$2:M762,M762)&gt;1,"Duplicate","Keep")</f>
        <v>Keep</v>
      </c>
      <c r="O762" t="str" cm="1">
        <f t="array" ref="O762">_xlfn.SWITCH(M762,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62">
        <f t="shared" si="22"/>
        <v>1</v>
      </c>
      <c r="Q762" t="str">
        <f t="shared" si="23"/>
        <v>Unique</v>
      </c>
    </row>
    <row r="763" spans="1:17" ht="16.25" thickTop="1" thickBot="1" x14ac:dyDescent="0.9">
      <c r="A763" s="31">
        <v>81992603</v>
      </c>
      <c r="B763" s="27" t="s">
        <v>2308</v>
      </c>
      <c r="C763" s="27" t="s">
        <v>1591</v>
      </c>
      <c r="D763" s="27" t="s">
        <v>2309</v>
      </c>
      <c r="E763" s="27" t="s">
        <v>14</v>
      </c>
      <c r="F763" s="32"/>
      <c r="G763" s="32">
        <v>46086.62777777778</v>
      </c>
      <c r="H763" s="27">
        <v>776536</v>
      </c>
      <c r="I763" s="27" t="s">
        <v>471</v>
      </c>
      <c r="J763" s="27" t="s">
        <v>20</v>
      </c>
      <c r="K763" s="27">
        <v>0</v>
      </c>
      <c r="L763" s="29" t="s">
        <v>2364</v>
      </c>
      <c r="M763" s="9" t="str" cm="1">
        <f t="array" ref="M763">_xlfn.LET(
_xlpm.Major,I763,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63" t="str">
        <f>IF(COUNTIFS($A$2:A763,A763,$M$2:M763,M763)&gt;1,"Duplicate","Keep")</f>
        <v>Keep</v>
      </c>
      <c r="O763" t="str" cm="1">
        <f t="array" ref="O763">_xlfn.SWITCH(M763,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63">
        <f t="shared" si="22"/>
        <v>1</v>
      </c>
      <c r="Q763" t="str">
        <f t="shared" si="23"/>
        <v>Unique</v>
      </c>
    </row>
    <row r="764" spans="1:17" ht="16.25" thickTop="1" thickBot="1" x14ac:dyDescent="0.9">
      <c r="A764" s="33">
        <v>81992609</v>
      </c>
      <c r="B764" s="34" t="s">
        <v>943</v>
      </c>
      <c r="C764" s="34" t="s">
        <v>2310</v>
      </c>
      <c r="D764" s="34" t="s">
        <v>2311</v>
      </c>
      <c r="E764" s="34" t="s">
        <v>14</v>
      </c>
      <c r="F764" s="35"/>
      <c r="G764" s="35">
        <v>46086.62777777778</v>
      </c>
      <c r="H764" s="34">
        <v>774817</v>
      </c>
      <c r="I764" s="34" t="s">
        <v>471</v>
      </c>
      <c r="J764" s="34" t="s">
        <v>20</v>
      </c>
      <c r="K764" s="34">
        <v>0</v>
      </c>
      <c r="L764" s="29" t="s">
        <v>2364</v>
      </c>
      <c r="M764" s="9" t="str" cm="1">
        <f t="array" ref="M764">_xlfn.LET(
_xlpm.Major,I764,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64" t="str">
        <f>IF(COUNTIFS($A$2:A764,A764,$M$2:M764,M764)&gt;1,"Duplicate","Keep")</f>
        <v>Keep</v>
      </c>
      <c r="O764" t="str" cm="1">
        <f t="array" ref="O764">_xlfn.SWITCH(M764,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64">
        <f t="shared" si="22"/>
        <v>1</v>
      </c>
      <c r="Q764" t="str">
        <f t="shared" si="23"/>
        <v>Unique</v>
      </c>
    </row>
    <row r="765" spans="1:17" ht="16.25" thickTop="1" thickBot="1" x14ac:dyDescent="0.9">
      <c r="A765" s="31">
        <v>81992659</v>
      </c>
      <c r="B765" s="27" t="s">
        <v>2312</v>
      </c>
      <c r="C765" s="27" t="s">
        <v>999</v>
      </c>
      <c r="D765" s="27" t="s">
        <v>2313</v>
      </c>
      <c r="E765" s="27" t="s">
        <v>14</v>
      </c>
      <c r="F765" s="32"/>
      <c r="G765" s="32">
        <v>46086.629166666666</v>
      </c>
      <c r="H765" s="27">
        <v>760937</v>
      </c>
      <c r="I765" s="27" t="s">
        <v>471</v>
      </c>
      <c r="J765" s="27" t="s">
        <v>32</v>
      </c>
      <c r="K765" s="27">
        <v>0</v>
      </c>
      <c r="L765" s="29" t="s">
        <v>2364</v>
      </c>
      <c r="M765" s="9" t="str" cm="1">
        <f t="array" ref="M765">_xlfn.LET(
_xlpm.Major,I765,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65" t="str">
        <f>IF(COUNTIFS($A$2:A765,A765,$M$2:M765,M765)&gt;1,"Duplicate","Keep")</f>
        <v>Keep</v>
      </c>
      <c r="O765" t="str" cm="1">
        <f t="array" ref="O765">_xlfn.SWITCH(M765,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65">
        <f t="shared" si="22"/>
        <v>1</v>
      </c>
      <c r="Q765" t="str">
        <f t="shared" si="23"/>
        <v>Unique</v>
      </c>
    </row>
    <row r="766" spans="1:17" ht="16.25" thickTop="1" thickBot="1" x14ac:dyDescent="0.9">
      <c r="A766" s="33">
        <v>81992669</v>
      </c>
      <c r="B766" s="34" t="s">
        <v>554</v>
      </c>
      <c r="C766" s="34" t="s">
        <v>1286</v>
      </c>
      <c r="D766" s="34" t="s">
        <v>2314</v>
      </c>
      <c r="E766" s="34" t="s">
        <v>14</v>
      </c>
      <c r="F766" s="35"/>
      <c r="G766" s="35">
        <v>46086.629861111112</v>
      </c>
      <c r="H766" s="34">
        <v>774083</v>
      </c>
      <c r="I766" s="34" t="s">
        <v>471</v>
      </c>
      <c r="J766" s="34" t="s">
        <v>32</v>
      </c>
      <c r="K766" s="34">
        <v>0</v>
      </c>
      <c r="L766" s="29" t="s">
        <v>2364</v>
      </c>
      <c r="M766" s="9" t="str" cm="1">
        <f t="array" ref="M766">_xlfn.LET(
_xlpm.Major,I766,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66" t="str">
        <f>IF(COUNTIFS($A$2:A766,A766,$M$2:M766,M766)&gt;1,"Duplicate","Keep")</f>
        <v>Keep</v>
      </c>
      <c r="O766" t="str" cm="1">
        <f t="array" ref="O766">_xlfn.SWITCH(M766,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66">
        <f t="shared" si="22"/>
        <v>1</v>
      </c>
      <c r="Q766" t="str">
        <f t="shared" si="23"/>
        <v>Unique</v>
      </c>
    </row>
    <row r="767" spans="1:17" ht="16.25" thickTop="1" thickBot="1" x14ac:dyDescent="0.9">
      <c r="A767" s="31">
        <v>81992709</v>
      </c>
      <c r="B767" s="27" t="s">
        <v>2315</v>
      </c>
      <c r="C767" s="27" t="s">
        <v>2316</v>
      </c>
      <c r="D767" s="27" t="s">
        <v>2317</v>
      </c>
      <c r="E767" s="27" t="s">
        <v>14</v>
      </c>
      <c r="F767" s="32"/>
      <c r="G767" s="32">
        <v>46086.631249999999</v>
      </c>
      <c r="H767" s="27">
        <v>787848</v>
      </c>
      <c r="I767" s="27" t="s">
        <v>471</v>
      </c>
      <c r="J767" s="27" t="s">
        <v>32</v>
      </c>
      <c r="K767" s="27">
        <v>0</v>
      </c>
      <c r="L767" s="29" t="s">
        <v>2364</v>
      </c>
      <c r="M767" s="9" t="str" cm="1">
        <f t="array" ref="M767">_xlfn.LET(
_xlpm.Major,I767,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67" t="str">
        <f>IF(COUNTIFS($A$2:A767,A767,$M$2:M767,M767)&gt;1,"Duplicate","Keep")</f>
        <v>Keep</v>
      </c>
      <c r="O767" t="str" cm="1">
        <f t="array" ref="O767">_xlfn.SWITCH(M767,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67">
        <f t="shared" si="22"/>
        <v>1</v>
      </c>
      <c r="Q767" t="str">
        <f t="shared" si="23"/>
        <v>Unique</v>
      </c>
    </row>
    <row r="768" spans="1:17" ht="16.25" thickTop="1" thickBot="1" x14ac:dyDescent="0.9">
      <c r="A768" s="33">
        <v>81992782</v>
      </c>
      <c r="B768" s="34" t="s">
        <v>1844</v>
      </c>
      <c r="C768" s="34" t="s">
        <v>1226</v>
      </c>
      <c r="D768" s="34" t="s">
        <v>2318</v>
      </c>
      <c r="E768" s="34" t="s">
        <v>14</v>
      </c>
      <c r="F768" s="35"/>
      <c r="G768" s="35">
        <v>46086.634027777778</v>
      </c>
      <c r="H768" s="34">
        <v>810631</v>
      </c>
      <c r="I768" s="34" t="s">
        <v>471</v>
      </c>
      <c r="J768" s="34" t="s">
        <v>20</v>
      </c>
      <c r="K768" s="34">
        <v>0</v>
      </c>
      <c r="L768" s="29" t="s">
        <v>2364</v>
      </c>
      <c r="M768" s="9" t="str" cm="1">
        <f t="array" ref="M768">_xlfn.LET(
_xlpm.Major,I768,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68" t="str">
        <f>IF(COUNTIFS($A$2:A768,A768,$M$2:M768,M768)&gt;1,"Duplicate","Keep")</f>
        <v>Keep</v>
      </c>
      <c r="O768" t="str" cm="1">
        <f t="array" ref="O768">_xlfn.SWITCH(M768,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68">
        <f t="shared" si="22"/>
        <v>1</v>
      </c>
      <c r="Q768" t="str">
        <f t="shared" si="23"/>
        <v>Unique</v>
      </c>
    </row>
    <row r="769" spans="1:17" ht="16.25" thickTop="1" thickBot="1" x14ac:dyDescent="0.9">
      <c r="A769" s="31">
        <v>81992806</v>
      </c>
      <c r="B769" s="27" t="s">
        <v>2319</v>
      </c>
      <c r="C769" s="27" t="s">
        <v>1480</v>
      </c>
      <c r="D769" s="27" t="s">
        <v>2320</v>
      </c>
      <c r="E769" s="27" t="s">
        <v>14</v>
      </c>
      <c r="F769" s="32"/>
      <c r="G769" s="32">
        <v>46086.635416666664</v>
      </c>
      <c r="H769" s="27">
        <v>775224</v>
      </c>
      <c r="I769" s="27" t="s">
        <v>471</v>
      </c>
      <c r="J769" s="27" t="s">
        <v>32</v>
      </c>
      <c r="K769" s="27">
        <v>0</v>
      </c>
      <c r="L769" s="29" t="s">
        <v>2364</v>
      </c>
      <c r="M769" s="9" t="str" cm="1">
        <f t="array" ref="M769">_xlfn.LET(
_xlpm.Major,I769,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69" t="str">
        <f>IF(COUNTIFS($A$2:A769,A769,$M$2:M769,M769)&gt;1,"Duplicate","Keep")</f>
        <v>Keep</v>
      </c>
      <c r="O769" t="str" cm="1">
        <f t="array" ref="O769">_xlfn.SWITCH(M769,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69">
        <f t="shared" si="22"/>
        <v>1</v>
      </c>
      <c r="Q769" t="str">
        <f t="shared" si="23"/>
        <v>Unique</v>
      </c>
    </row>
    <row r="770" spans="1:17" ht="15.5" thickTop="1" x14ac:dyDescent="0.75">
      <c r="A770" s="33">
        <v>81992812</v>
      </c>
      <c r="B770" s="34" t="s">
        <v>2101</v>
      </c>
      <c r="C770" s="34" t="s">
        <v>1305</v>
      </c>
      <c r="D770" s="34" t="s">
        <v>2321</v>
      </c>
      <c r="E770" s="34" t="s">
        <v>14</v>
      </c>
      <c r="F770" s="35"/>
      <c r="G770" s="35">
        <v>46086.635416666664</v>
      </c>
      <c r="H770" s="34">
        <v>776247</v>
      </c>
      <c r="I770" s="34" t="s">
        <v>471</v>
      </c>
      <c r="J770" s="34" t="s">
        <v>32</v>
      </c>
      <c r="K770" s="34">
        <v>0</v>
      </c>
      <c r="L770" s="29" t="s">
        <v>2364</v>
      </c>
      <c r="M770" s="9" t="str" cm="1">
        <f t="array" ref="M770">_xlfn.LET(
_xlpm.Major,I770,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70" t="str">
        <f>IF(COUNTIFS($A$2:A770,A770,$M$2:M770,M770)&gt;1,"Duplicate","Keep")</f>
        <v>Keep</v>
      </c>
      <c r="O770" t="str" cm="1">
        <f t="array" ref="O770">_xlfn.SWITCH(M770,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70">
        <f t="shared" si="22"/>
        <v>1</v>
      </c>
      <c r="Q770" t="str">
        <f t="shared" si="23"/>
        <v>Unique</v>
      </c>
    </row>
    <row r="771" spans="1:17" ht="15.5" thickBot="1" x14ac:dyDescent="0.9">
      <c r="A771" s="31">
        <v>81992820</v>
      </c>
      <c r="B771" s="27" t="s">
        <v>2322</v>
      </c>
      <c r="C771" s="27" t="s">
        <v>2323</v>
      </c>
      <c r="D771" s="27" t="s">
        <v>2324</v>
      </c>
      <c r="E771" s="27" t="s">
        <v>14</v>
      </c>
      <c r="F771" s="32"/>
      <c r="G771" s="32">
        <v>46086.636111111111</v>
      </c>
      <c r="H771" s="27">
        <v>775478</v>
      </c>
      <c r="I771" s="27" t="s">
        <v>471</v>
      </c>
      <c r="J771" s="27" t="s">
        <v>20</v>
      </c>
      <c r="K771" s="27">
        <v>0</v>
      </c>
      <c r="L771" s="27" t="s">
        <v>2364</v>
      </c>
      <c r="M771" s="9" t="str" cm="1">
        <f t="array" ref="M771">_xlfn.LET(
_xlpm.Major,I771,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71" t="str">
        <f>IF(COUNTIFS($A$2:A771,A771,$M$2:M771,M771)&gt;1,"Duplicate","Keep")</f>
        <v>Keep</v>
      </c>
      <c r="O771" t="str" cm="1">
        <f t="array" ref="O771">_xlfn.SWITCH(M771,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71">
        <f t="shared" ref="P771:P834" si="24">COUNTIF(H:H,H771)</f>
        <v>1</v>
      </c>
      <c r="Q771" t="str">
        <f t="shared" ref="Q771:Q834" si="25">IF(COUNTIF(H:H,H771)=1,"Unique","Repeat")</f>
        <v>Unique</v>
      </c>
    </row>
    <row r="772" spans="1:17" ht="15.5" thickTop="1" x14ac:dyDescent="0.75">
      <c r="A772" s="33">
        <v>81992873</v>
      </c>
      <c r="B772" s="34" t="s">
        <v>2325</v>
      </c>
      <c r="C772" s="34" t="s">
        <v>789</v>
      </c>
      <c r="D772" s="34" t="s">
        <v>2326</v>
      </c>
      <c r="E772" s="34" t="s">
        <v>14</v>
      </c>
      <c r="F772" s="35"/>
      <c r="G772" s="35">
        <v>46086.638888888891</v>
      </c>
      <c r="H772" s="34">
        <v>790994</v>
      </c>
      <c r="I772" s="34" t="s">
        <v>471</v>
      </c>
      <c r="J772" s="34" t="s">
        <v>50</v>
      </c>
      <c r="K772" s="34">
        <v>0</v>
      </c>
      <c r="L772" s="29" t="s">
        <v>2364</v>
      </c>
      <c r="M772" s="9" t="str" cm="1">
        <f t="array" ref="M772">_xlfn.LET(
_xlpm.Major,I772,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72" t="str">
        <f>IF(COUNTIFS($A$2:A772,A772,$M$2:M772,M772)&gt;1,"Duplicate","Keep")</f>
        <v>Keep</v>
      </c>
      <c r="O772" t="str" cm="1">
        <f t="array" ref="O772">_xlfn.SWITCH(M772,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72">
        <f t="shared" si="24"/>
        <v>1</v>
      </c>
      <c r="Q772" t="str">
        <f t="shared" si="25"/>
        <v>Unique</v>
      </c>
    </row>
    <row r="773" spans="1:17" ht="15.5" thickBot="1" x14ac:dyDescent="0.9">
      <c r="A773" s="31">
        <v>81992878</v>
      </c>
      <c r="B773" s="27" t="s">
        <v>2327</v>
      </c>
      <c r="C773" s="27" t="s">
        <v>2328</v>
      </c>
      <c r="D773" s="27" t="s">
        <v>2329</v>
      </c>
      <c r="E773" s="27" t="s">
        <v>14</v>
      </c>
      <c r="F773" s="32"/>
      <c r="G773" s="32">
        <v>46086.638888888891</v>
      </c>
      <c r="H773" s="27">
        <v>787422</v>
      </c>
      <c r="I773" s="27" t="s">
        <v>471</v>
      </c>
      <c r="J773" s="27" t="s">
        <v>50</v>
      </c>
      <c r="K773" s="27">
        <v>0</v>
      </c>
      <c r="L773" s="27" t="s">
        <v>2364</v>
      </c>
      <c r="M773" s="9" t="str" cm="1">
        <f t="array" ref="M773">_xlfn.LET(
_xlpm.Major,I773,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73" t="str">
        <f>IF(COUNTIFS($A$2:A773,A773,$M$2:M773,M773)&gt;1,"Duplicate","Keep")</f>
        <v>Keep</v>
      </c>
      <c r="O773" t="str" cm="1">
        <f t="array" ref="O773">_xlfn.SWITCH(M773,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73">
        <f t="shared" si="24"/>
        <v>1</v>
      </c>
      <c r="Q773" t="str">
        <f t="shared" si="25"/>
        <v>Unique</v>
      </c>
    </row>
    <row r="774" spans="1:17" ht="15.5" thickTop="1" x14ac:dyDescent="0.75">
      <c r="A774" s="33">
        <v>81992880</v>
      </c>
      <c r="B774" s="34" t="s">
        <v>2330</v>
      </c>
      <c r="C774" s="34" t="s">
        <v>1113</v>
      </c>
      <c r="D774" s="34" t="s">
        <v>2331</v>
      </c>
      <c r="E774" s="34" t="s">
        <v>14</v>
      </c>
      <c r="F774" s="35"/>
      <c r="G774" s="35">
        <v>46086.638888888891</v>
      </c>
      <c r="H774" s="34">
        <v>793505</v>
      </c>
      <c r="I774" s="34" t="s">
        <v>471</v>
      </c>
      <c r="J774" s="34" t="s">
        <v>50</v>
      </c>
      <c r="K774" s="34">
        <v>0</v>
      </c>
      <c r="L774" s="29" t="s">
        <v>2364</v>
      </c>
      <c r="M774" s="9" t="str" cm="1">
        <f t="array" ref="M774">_xlfn.LET(
_xlpm.Major,I774,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74" t="str">
        <f>IF(COUNTIFS($A$2:A774,A774,$M$2:M774,M774)&gt;1,"Duplicate","Keep")</f>
        <v>Keep</v>
      </c>
      <c r="O774" t="str" cm="1">
        <f t="array" ref="O774">_xlfn.SWITCH(M774,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74">
        <f t="shared" si="24"/>
        <v>1</v>
      </c>
      <c r="Q774" t="str">
        <f t="shared" si="25"/>
        <v>Unique</v>
      </c>
    </row>
    <row r="775" spans="1:17" ht="15.5" thickBot="1" x14ac:dyDescent="0.9">
      <c r="A775" s="31">
        <v>81992889</v>
      </c>
      <c r="B775" s="27" t="s">
        <v>2332</v>
      </c>
      <c r="C775" s="27" t="s">
        <v>2210</v>
      </c>
      <c r="D775" s="27" t="s">
        <v>2333</v>
      </c>
      <c r="E775" s="27" t="s">
        <v>14</v>
      </c>
      <c r="F775" s="32"/>
      <c r="G775" s="32">
        <v>46086.63958333333</v>
      </c>
      <c r="H775" s="27">
        <v>805341</v>
      </c>
      <c r="I775" s="27" t="s">
        <v>471</v>
      </c>
      <c r="J775" s="27" t="s">
        <v>32</v>
      </c>
      <c r="K775" s="27">
        <v>0</v>
      </c>
      <c r="L775" s="27" t="s">
        <v>2364</v>
      </c>
      <c r="M775" s="9" t="str" cm="1">
        <f t="array" ref="M775">_xlfn.LET(
_xlpm.Major,I775,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75" t="str">
        <f>IF(COUNTIFS($A$2:A775,A775,$M$2:M775,M775)&gt;1,"Duplicate","Keep")</f>
        <v>Keep</v>
      </c>
      <c r="O775" t="str" cm="1">
        <f t="array" ref="O775">_xlfn.SWITCH(M775,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75">
        <f t="shared" si="24"/>
        <v>1</v>
      </c>
      <c r="Q775" t="str">
        <f t="shared" si="25"/>
        <v>Unique</v>
      </c>
    </row>
    <row r="776" spans="1:17" ht="15.5" thickTop="1" x14ac:dyDescent="0.75">
      <c r="A776" s="33">
        <v>81992914</v>
      </c>
      <c r="B776" s="34" t="s">
        <v>1344</v>
      </c>
      <c r="C776" s="34" t="s">
        <v>2334</v>
      </c>
      <c r="D776" s="34" t="s">
        <v>2335</v>
      </c>
      <c r="E776" s="34" t="s">
        <v>14</v>
      </c>
      <c r="F776" s="35"/>
      <c r="G776" s="35">
        <v>46086.640277777777</v>
      </c>
      <c r="H776" s="34">
        <v>772729</v>
      </c>
      <c r="I776" s="34" t="s">
        <v>471</v>
      </c>
      <c r="J776" s="34" t="s">
        <v>20</v>
      </c>
      <c r="K776" s="34">
        <v>0</v>
      </c>
      <c r="L776" s="29" t="s">
        <v>2364</v>
      </c>
      <c r="M776" s="9" t="str" cm="1">
        <f t="array" ref="M776">_xlfn.LET(
_xlpm.Major,I776,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76" t="str">
        <f>IF(COUNTIFS($A$2:A776,A776,$M$2:M776,M776)&gt;1,"Duplicate","Keep")</f>
        <v>Keep</v>
      </c>
      <c r="O776" t="str" cm="1">
        <f t="array" ref="O776">_xlfn.SWITCH(M776,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76">
        <f t="shared" si="24"/>
        <v>1</v>
      </c>
      <c r="Q776" t="str">
        <f t="shared" si="25"/>
        <v>Unique</v>
      </c>
    </row>
    <row r="777" spans="1:17" ht="15.5" thickBot="1" x14ac:dyDescent="0.9">
      <c r="A777" s="31">
        <v>81993066</v>
      </c>
      <c r="B777" s="27" t="s">
        <v>256</v>
      </c>
      <c r="C777" s="27" t="s">
        <v>2336</v>
      </c>
      <c r="D777" s="27" t="s">
        <v>2337</v>
      </c>
      <c r="E777" s="27" t="s">
        <v>14</v>
      </c>
      <c r="F777" s="32"/>
      <c r="G777" s="32">
        <v>46086.648611111108</v>
      </c>
      <c r="H777" s="27">
        <v>762698</v>
      </c>
      <c r="I777" s="27" t="s">
        <v>471</v>
      </c>
      <c r="J777" s="27" t="s">
        <v>32</v>
      </c>
      <c r="K777" s="27">
        <v>0</v>
      </c>
      <c r="L777" s="27" t="s">
        <v>2364</v>
      </c>
      <c r="M777" s="9" t="str" cm="1">
        <f t="array" ref="M777">_xlfn.LET(
_xlpm.Major,I777,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77" t="str">
        <f>IF(COUNTIFS($A$2:A777,A777,$M$2:M777,M777)&gt;1,"Duplicate","Keep")</f>
        <v>Keep</v>
      </c>
      <c r="O777" t="str" cm="1">
        <f t="array" ref="O777">_xlfn.SWITCH(M777,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77">
        <f t="shared" si="24"/>
        <v>1</v>
      </c>
      <c r="Q777" t="str">
        <f t="shared" si="25"/>
        <v>Unique</v>
      </c>
    </row>
    <row r="778" spans="1:17" ht="15.5" thickTop="1" x14ac:dyDescent="0.75">
      <c r="A778" s="33">
        <v>81993069</v>
      </c>
      <c r="B778" s="34" t="s">
        <v>596</v>
      </c>
      <c r="C778" s="34" t="s">
        <v>1741</v>
      </c>
      <c r="D778" s="34" t="s">
        <v>2338</v>
      </c>
      <c r="E778" s="34" t="s">
        <v>14</v>
      </c>
      <c r="F778" s="35"/>
      <c r="G778" s="35">
        <v>46086.648611111108</v>
      </c>
      <c r="H778" s="34">
        <v>757457</v>
      </c>
      <c r="I778" s="34" t="s">
        <v>1482</v>
      </c>
      <c r="J778" s="34" t="s">
        <v>32</v>
      </c>
      <c r="K778" s="34">
        <v>0</v>
      </c>
      <c r="L778" s="29" t="s">
        <v>2364</v>
      </c>
      <c r="M778" s="9" t="str" cm="1">
        <f t="array" ref="M778">_xlfn.LET(
_xlpm.Major,I778,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78" t="str">
        <f>IF(COUNTIFS($A$2:A778,A778,$M$2:M778,M778)&gt;1,"Duplicate","Keep")</f>
        <v>Keep</v>
      </c>
      <c r="O778" t="str" cm="1">
        <f t="array" ref="O778">_xlfn.SWITCH(M778,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78">
        <f t="shared" si="24"/>
        <v>1</v>
      </c>
      <c r="Q778" t="str">
        <f t="shared" si="25"/>
        <v>Unique</v>
      </c>
    </row>
    <row r="779" spans="1:17" ht="15.5" thickBot="1" x14ac:dyDescent="0.9">
      <c r="A779" s="31">
        <v>81993085</v>
      </c>
      <c r="B779" s="27" t="s">
        <v>2339</v>
      </c>
      <c r="C779" s="27" t="s">
        <v>1232</v>
      </c>
      <c r="D779" s="27" t="s">
        <v>2340</v>
      </c>
      <c r="E779" s="27" t="s">
        <v>14</v>
      </c>
      <c r="F779" s="32"/>
      <c r="G779" s="32">
        <v>46086.649305555555</v>
      </c>
      <c r="H779" s="27">
        <v>759818</v>
      </c>
      <c r="I779" s="27" t="s">
        <v>471</v>
      </c>
      <c r="J779" s="27" t="s">
        <v>32</v>
      </c>
      <c r="K779" s="27">
        <v>0</v>
      </c>
      <c r="L779" s="27" t="s">
        <v>2364</v>
      </c>
      <c r="M779" s="9" t="str" cm="1">
        <f t="array" ref="M779">_xlfn.LET(
_xlpm.Major,I779,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79" t="str">
        <f>IF(COUNTIFS($A$2:A779,A779,$M$2:M779,M779)&gt;1,"Duplicate","Keep")</f>
        <v>Keep</v>
      </c>
      <c r="O779" t="str" cm="1">
        <f t="array" ref="O779">_xlfn.SWITCH(M779,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79">
        <f t="shared" si="24"/>
        <v>1</v>
      </c>
      <c r="Q779" t="str">
        <f t="shared" si="25"/>
        <v>Unique</v>
      </c>
    </row>
    <row r="780" spans="1:17" ht="15.5" thickTop="1" x14ac:dyDescent="0.75">
      <c r="A780" s="33">
        <v>81993428</v>
      </c>
      <c r="B780" s="34" t="s">
        <v>392</v>
      </c>
      <c r="C780" s="34" t="s">
        <v>473</v>
      </c>
      <c r="D780" s="34" t="s">
        <v>2341</v>
      </c>
      <c r="E780" s="34" t="s">
        <v>14</v>
      </c>
      <c r="F780" s="35"/>
      <c r="G780" s="35">
        <v>46086.663888888892</v>
      </c>
      <c r="H780" s="34">
        <v>756926</v>
      </c>
      <c r="I780" s="34" t="s">
        <v>471</v>
      </c>
      <c r="J780" s="34" t="s">
        <v>32</v>
      </c>
      <c r="K780" s="34">
        <v>0</v>
      </c>
      <c r="L780" s="29" t="s">
        <v>2364</v>
      </c>
      <c r="M780" s="9" t="str" cm="1">
        <f t="array" ref="M780">_xlfn.LET(
_xlpm.Major,I780,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80" t="str">
        <f>IF(COUNTIFS($A$2:A780,A780,$M$2:M780,M780)&gt;1,"Duplicate","Keep")</f>
        <v>Keep</v>
      </c>
      <c r="O780" t="str" cm="1">
        <f t="array" ref="O780">_xlfn.SWITCH(M780,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80">
        <f t="shared" si="24"/>
        <v>1</v>
      </c>
      <c r="Q780" t="str">
        <f t="shared" si="25"/>
        <v>Unique</v>
      </c>
    </row>
    <row r="781" spans="1:17" ht="15.5" thickBot="1" x14ac:dyDescent="0.9">
      <c r="A781" s="31">
        <v>81993445</v>
      </c>
      <c r="B781" s="27" t="s">
        <v>2342</v>
      </c>
      <c r="C781" s="27" t="s">
        <v>2343</v>
      </c>
      <c r="D781" s="27" t="s">
        <v>2344</v>
      </c>
      <c r="E781" s="27" t="s">
        <v>14</v>
      </c>
      <c r="F781" s="32"/>
      <c r="G781" s="32">
        <v>46086.664583333331</v>
      </c>
      <c r="H781" s="27">
        <v>775827</v>
      </c>
      <c r="I781" s="27" t="s">
        <v>471</v>
      </c>
      <c r="J781" s="27" t="s">
        <v>32</v>
      </c>
      <c r="K781" s="27">
        <v>0</v>
      </c>
      <c r="L781" s="27" t="s">
        <v>2364</v>
      </c>
      <c r="M781" s="9" t="str" cm="1">
        <f t="array" ref="M781">_xlfn.LET(
_xlpm.Major,I781,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81" t="str">
        <f>IF(COUNTIFS($A$2:A781,A781,$M$2:M781,M781)&gt;1,"Duplicate","Keep")</f>
        <v>Keep</v>
      </c>
      <c r="O781" t="str" cm="1">
        <f t="array" ref="O781">_xlfn.SWITCH(M781,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81">
        <f t="shared" si="24"/>
        <v>1</v>
      </c>
      <c r="Q781" t="str">
        <f t="shared" si="25"/>
        <v>Unique</v>
      </c>
    </row>
    <row r="782" spans="1:17" ht="15.5" thickTop="1" x14ac:dyDescent="0.75">
      <c r="A782" s="33">
        <v>81993465</v>
      </c>
      <c r="B782" s="34" t="s">
        <v>477</v>
      </c>
      <c r="C782" s="34" t="s">
        <v>450</v>
      </c>
      <c r="D782" s="34" t="s">
        <v>478</v>
      </c>
      <c r="E782" s="34" t="s">
        <v>14</v>
      </c>
      <c r="F782" s="35"/>
      <c r="G782" s="35">
        <v>46086.665277777778</v>
      </c>
      <c r="H782" s="34">
        <v>798500</v>
      </c>
      <c r="I782" s="34" t="s">
        <v>471</v>
      </c>
      <c r="J782" s="34" t="s">
        <v>126</v>
      </c>
      <c r="K782" s="34">
        <v>0</v>
      </c>
      <c r="L782" s="29" t="s">
        <v>2364</v>
      </c>
      <c r="M782" s="9" t="str" cm="1">
        <f t="array" ref="M782">_xlfn.LET(
_xlpm.Major,I782,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82" t="str">
        <f>IF(COUNTIFS($A$2:A782,A782,$M$2:M782,M782)&gt;1,"Duplicate","Keep")</f>
        <v>Keep</v>
      </c>
      <c r="O782" t="str" cm="1">
        <f t="array" ref="O782">_xlfn.SWITCH(M782,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82">
        <f t="shared" si="24"/>
        <v>2</v>
      </c>
      <c r="Q782" t="str">
        <f t="shared" si="25"/>
        <v>Repeat</v>
      </c>
    </row>
    <row r="783" spans="1:17" ht="15.5" thickBot="1" x14ac:dyDescent="0.9">
      <c r="A783" s="31">
        <v>81993507</v>
      </c>
      <c r="B783" s="27" t="s">
        <v>187</v>
      </c>
      <c r="C783" s="27" t="s">
        <v>2345</v>
      </c>
      <c r="D783" s="27" t="s">
        <v>2346</v>
      </c>
      <c r="E783" s="27" t="s">
        <v>14</v>
      </c>
      <c r="F783" s="32"/>
      <c r="G783" s="32">
        <v>46086.667361111111</v>
      </c>
      <c r="H783" s="27">
        <v>812476</v>
      </c>
      <c r="I783" s="27" t="s">
        <v>809</v>
      </c>
      <c r="J783" s="27" t="s">
        <v>50</v>
      </c>
      <c r="K783" s="27">
        <v>0</v>
      </c>
      <c r="L783" s="27" t="s">
        <v>2364</v>
      </c>
      <c r="M783" s="9" t="str" cm="1">
        <f t="array" ref="M783">_xlfn.LET(
_xlpm.Major,I783,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783" t="str">
        <f>IF(COUNTIFS($A$2:A783,A783,$M$2:M783,M783)&gt;1,"Duplicate","Keep")</f>
        <v>Keep</v>
      </c>
      <c r="O783" t="str" cm="1">
        <f t="array" ref="O783">_xlfn.SWITCH(M783,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83">
        <f t="shared" si="24"/>
        <v>1</v>
      </c>
      <c r="Q783" t="str">
        <f t="shared" si="25"/>
        <v>Unique</v>
      </c>
    </row>
    <row r="784" spans="1:17" ht="15.5" thickTop="1" x14ac:dyDescent="0.75">
      <c r="A784" s="33">
        <v>81993561</v>
      </c>
      <c r="B784" s="34" t="s">
        <v>2347</v>
      </c>
      <c r="C784" s="34" t="s">
        <v>2348</v>
      </c>
      <c r="D784" s="34" t="s">
        <v>2349</v>
      </c>
      <c r="E784" s="34" t="s">
        <v>14</v>
      </c>
      <c r="F784" s="35"/>
      <c r="G784" s="35">
        <v>46086.668749999997</v>
      </c>
      <c r="H784" s="34">
        <v>765598</v>
      </c>
      <c r="I784" s="34" t="s">
        <v>1482</v>
      </c>
      <c r="J784" s="34" t="s">
        <v>32</v>
      </c>
      <c r="K784" s="34">
        <v>0</v>
      </c>
      <c r="L784" s="29" t="s">
        <v>2364</v>
      </c>
      <c r="M784" s="9" t="str" cm="1">
        <f t="array" ref="M784">_xlfn.LET(
_xlpm.Major,I784,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84" t="str">
        <f>IF(COUNTIFS($A$2:A784,A784,$M$2:M784,M784)&gt;1,"Duplicate","Keep")</f>
        <v>Keep</v>
      </c>
      <c r="O784" t="str" cm="1">
        <f t="array" ref="O784">_xlfn.SWITCH(M784,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84">
        <f t="shared" si="24"/>
        <v>1</v>
      </c>
      <c r="Q784" t="str">
        <f t="shared" si="25"/>
        <v>Unique</v>
      </c>
    </row>
    <row r="785" spans="1:17" ht="15.5" thickBot="1" x14ac:dyDescent="0.9">
      <c r="A785" s="31">
        <v>81993641</v>
      </c>
      <c r="B785" s="27" t="s">
        <v>2350</v>
      </c>
      <c r="C785" s="27" t="s">
        <v>1113</v>
      </c>
      <c r="D785" s="27" t="s">
        <v>2351</v>
      </c>
      <c r="E785" s="27" t="s">
        <v>14</v>
      </c>
      <c r="F785" s="32"/>
      <c r="G785" s="32">
        <v>46086.673611111109</v>
      </c>
      <c r="H785" s="27">
        <v>756589</v>
      </c>
      <c r="I785" s="27" t="s">
        <v>1482</v>
      </c>
      <c r="J785" s="27" t="s">
        <v>32</v>
      </c>
      <c r="K785" s="27">
        <v>0</v>
      </c>
      <c r="L785" s="27" t="s">
        <v>2364</v>
      </c>
      <c r="M785" s="9" t="str" cm="1">
        <f t="array" ref="M785">_xlfn.LET(
_xlpm.Major,I785,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85" t="str">
        <f>IF(COUNTIFS($A$2:A785,A785,$M$2:M785,M785)&gt;1,"Duplicate","Keep")</f>
        <v>Keep</v>
      </c>
      <c r="O785" t="str" cm="1">
        <f t="array" ref="O785">_xlfn.SWITCH(M785,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85">
        <f t="shared" si="24"/>
        <v>1</v>
      </c>
      <c r="Q785" t="str">
        <f t="shared" si="25"/>
        <v>Unique</v>
      </c>
    </row>
    <row r="786" spans="1:17" ht="15.5" thickTop="1" x14ac:dyDescent="0.75">
      <c r="A786" s="33">
        <v>81993799</v>
      </c>
      <c r="B786" s="34" t="s">
        <v>919</v>
      </c>
      <c r="C786" s="34" t="s">
        <v>1483</v>
      </c>
      <c r="D786" s="34" t="s">
        <v>2352</v>
      </c>
      <c r="E786" s="34" t="s">
        <v>14</v>
      </c>
      <c r="F786" s="35"/>
      <c r="G786" s="35">
        <v>46086.682638888888</v>
      </c>
      <c r="H786" s="34">
        <v>806390</v>
      </c>
      <c r="I786" s="34" t="s">
        <v>471</v>
      </c>
      <c r="J786" s="34" t="s">
        <v>32</v>
      </c>
      <c r="K786" s="34">
        <v>0</v>
      </c>
      <c r="L786" s="29" t="s">
        <v>2364</v>
      </c>
      <c r="M786" s="9" t="str" cm="1">
        <f t="array" ref="M786">_xlfn.LET(
_xlpm.Major,I786,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86" t="str">
        <f>IF(COUNTIFS($A$2:A786,A786,$M$2:M786,M786)&gt;1,"Duplicate","Keep")</f>
        <v>Keep</v>
      </c>
      <c r="O786" t="str" cm="1">
        <f t="array" ref="O786">_xlfn.SWITCH(M786,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86">
        <f t="shared" si="24"/>
        <v>1</v>
      </c>
      <c r="Q786" t="str">
        <f t="shared" si="25"/>
        <v>Unique</v>
      </c>
    </row>
    <row r="787" spans="1:17" ht="15.5" thickBot="1" x14ac:dyDescent="0.9">
      <c r="A787" s="31">
        <v>81993867</v>
      </c>
      <c r="B787" s="27" t="s">
        <v>2192</v>
      </c>
      <c r="C787" s="27" t="s">
        <v>2353</v>
      </c>
      <c r="D787" s="27" t="s">
        <v>2354</v>
      </c>
      <c r="E787" s="27" t="s">
        <v>14</v>
      </c>
      <c r="F787" s="32"/>
      <c r="G787" s="32">
        <v>46086.686111111114</v>
      </c>
      <c r="H787" s="27">
        <v>796574</v>
      </c>
      <c r="I787" s="27" t="s">
        <v>471</v>
      </c>
      <c r="J787" s="27" t="s">
        <v>32</v>
      </c>
      <c r="K787" s="27">
        <v>0</v>
      </c>
      <c r="L787" s="27" t="s">
        <v>2364</v>
      </c>
      <c r="M787" s="9" t="str" cm="1">
        <f t="array" ref="M787">_xlfn.LET(
_xlpm.Major,I787,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87" t="str">
        <f>IF(COUNTIFS($A$2:A787,A787,$M$2:M787,M787)&gt;1,"Duplicate","Keep")</f>
        <v>Keep</v>
      </c>
      <c r="O787" t="str" cm="1">
        <f t="array" ref="O787">_xlfn.SWITCH(M787,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87">
        <f t="shared" si="24"/>
        <v>1</v>
      </c>
      <c r="Q787" t="str">
        <f t="shared" si="25"/>
        <v>Unique</v>
      </c>
    </row>
    <row r="788" spans="1:17" ht="15.5" thickTop="1" x14ac:dyDescent="0.75">
      <c r="A788" s="33">
        <v>81994026</v>
      </c>
      <c r="B788" s="34" t="s">
        <v>615</v>
      </c>
      <c r="C788" s="34" t="s">
        <v>826</v>
      </c>
      <c r="D788" s="34" t="s">
        <v>2355</v>
      </c>
      <c r="E788" s="34" t="s">
        <v>14</v>
      </c>
      <c r="F788" s="35"/>
      <c r="G788" s="35">
        <v>46086.695138888892</v>
      </c>
      <c r="H788" s="34">
        <v>748818</v>
      </c>
      <c r="I788" s="34" t="s">
        <v>471</v>
      </c>
      <c r="J788" s="34" t="s">
        <v>32</v>
      </c>
      <c r="K788" s="34">
        <v>0</v>
      </c>
      <c r="L788" s="29" t="s">
        <v>2364</v>
      </c>
      <c r="M788" s="9" t="str" cm="1">
        <f t="array" ref="M788">_xlfn.LET(
_xlpm.Major,I788,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88" t="str">
        <f>IF(COUNTIFS($A$2:A788,A788,$M$2:M788,M788)&gt;1,"Duplicate","Keep")</f>
        <v>Keep</v>
      </c>
      <c r="O788" t="str" cm="1">
        <f t="array" ref="O788">_xlfn.SWITCH(M788,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88">
        <f t="shared" si="24"/>
        <v>1</v>
      </c>
      <c r="Q788" t="str">
        <f t="shared" si="25"/>
        <v>Unique</v>
      </c>
    </row>
    <row r="789" spans="1:17" x14ac:dyDescent="0.75">
      <c r="A789" s="31">
        <v>81994169</v>
      </c>
      <c r="B789" s="27" t="s">
        <v>1923</v>
      </c>
      <c r="C789" s="27" t="s">
        <v>1924</v>
      </c>
      <c r="D789" s="27" t="s">
        <v>1925</v>
      </c>
      <c r="E789" s="27" t="s">
        <v>14</v>
      </c>
      <c r="F789" s="32"/>
      <c r="G789" s="32">
        <v>46086.702777777777</v>
      </c>
      <c r="H789" s="27">
        <v>797354</v>
      </c>
      <c r="I789" s="27" t="s">
        <v>471</v>
      </c>
      <c r="J789" s="27" t="s">
        <v>32</v>
      </c>
      <c r="K789" s="27">
        <v>0</v>
      </c>
      <c r="L789" s="27" t="s">
        <v>2364</v>
      </c>
      <c r="M789" s="9" t="str" cm="1">
        <f t="array" ref="M789">_xlfn.LET(
_xlpm.Major,I789,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89" t="str">
        <f>IF(COUNTIFS($A$2:A789,A789,$M$2:M789,M789)&gt;1,"Duplicate","Keep")</f>
        <v>Keep</v>
      </c>
      <c r="O789" t="str" cm="1">
        <f t="array" ref="O789">_xlfn.SWITCH(M789,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89">
        <f t="shared" si="24"/>
        <v>1</v>
      </c>
      <c r="Q789" t="str">
        <f t="shared" si="25"/>
        <v>Unique</v>
      </c>
    </row>
    <row r="790" spans="1:17" x14ac:dyDescent="0.75">
      <c r="A790" s="12">
        <v>79834335</v>
      </c>
      <c r="B790" s="13" t="s">
        <v>1847</v>
      </c>
      <c r="C790" s="13" t="s">
        <v>1848</v>
      </c>
      <c r="D790" s="13" t="s">
        <v>1849</v>
      </c>
      <c r="E790" s="13" t="s">
        <v>14</v>
      </c>
      <c r="F790" s="14">
        <v>45953.770833333336</v>
      </c>
      <c r="G790" s="14">
        <v>46072.604861111111</v>
      </c>
      <c r="H790" s="13">
        <v>802922</v>
      </c>
      <c r="I790" s="13" t="s">
        <v>1850</v>
      </c>
      <c r="J790" s="13" t="s">
        <v>50</v>
      </c>
      <c r="K790" s="13">
        <v>0</v>
      </c>
      <c r="L790" s="15" t="s">
        <v>2951</v>
      </c>
      <c r="M790" s="9" t="str" cm="1">
        <f t="array" ref="M790">_xlfn.LET(
_xlpm.Major,I790,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790" t="str">
        <f>IF(COUNTIFS($A$2:A790,A790,$M$2:M790,M790)&gt;1,"Duplicate","Keep")</f>
        <v>Keep</v>
      </c>
      <c r="O790" t="str" cm="1">
        <f t="array" ref="O790">_xlfn.SWITCH(M790,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790">
        <f t="shared" si="24"/>
        <v>1</v>
      </c>
      <c r="Q790" t="str">
        <f t="shared" si="25"/>
        <v>Unique</v>
      </c>
    </row>
    <row r="791" spans="1:17" x14ac:dyDescent="0.75">
      <c r="A791" s="12">
        <v>80492684</v>
      </c>
      <c r="B791" s="13" t="s">
        <v>670</v>
      </c>
      <c r="C791" s="13" t="s">
        <v>2366</v>
      </c>
      <c r="D791" s="13" t="s">
        <v>2367</v>
      </c>
      <c r="E791" s="13" t="s">
        <v>14</v>
      </c>
      <c r="F791" s="14">
        <v>46004.449305555558</v>
      </c>
      <c r="G791" s="14">
        <v>46072.59097222222</v>
      </c>
      <c r="H791" s="13">
        <v>794016</v>
      </c>
      <c r="I791" s="13" t="s">
        <v>2368</v>
      </c>
      <c r="J791" s="13" t="s">
        <v>32</v>
      </c>
      <c r="K791" s="13">
        <v>0</v>
      </c>
      <c r="L791" s="15" t="s">
        <v>2951</v>
      </c>
      <c r="M791" s="9" t="str" cm="1">
        <f t="array" ref="M791">_xlfn.LET(
_xlpm.Major,I791,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791" t="str">
        <f>IF(COUNTIFS($A$2:A791,A791,$M$2:M791,M791)&gt;1,"Duplicate","Keep")</f>
        <v>Keep</v>
      </c>
      <c r="O791" t="str" cm="1">
        <f t="array" ref="O791">_xlfn.SWITCH(M791,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791">
        <f t="shared" si="24"/>
        <v>1</v>
      </c>
      <c r="Q791" t="str">
        <f t="shared" si="25"/>
        <v>Unique</v>
      </c>
    </row>
    <row r="792" spans="1:17" x14ac:dyDescent="0.75">
      <c r="A792" s="12">
        <v>80579039</v>
      </c>
      <c r="B792" s="13" t="s">
        <v>259</v>
      </c>
      <c r="C792" s="13" t="s">
        <v>260</v>
      </c>
      <c r="D792" s="13" t="s">
        <v>261</v>
      </c>
      <c r="E792" s="13" t="s">
        <v>14</v>
      </c>
      <c r="F792" s="14">
        <v>46030.388194444444</v>
      </c>
      <c r="G792" s="14">
        <v>46072.582638888889</v>
      </c>
      <c r="H792" s="13">
        <v>762161</v>
      </c>
      <c r="I792" s="13" t="s">
        <v>15</v>
      </c>
      <c r="J792" s="13" t="s">
        <v>32</v>
      </c>
      <c r="K792" s="13">
        <v>0</v>
      </c>
      <c r="L792" s="15" t="s">
        <v>2951</v>
      </c>
      <c r="M792" s="9" t="str" cm="1">
        <f t="array" ref="M792">_xlfn.LET(
_xlpm.Major,I792,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792" t="str">
        <f>IF(COUNTIFS($A$2:A792,A792,$M$2:M792,M792)&gt;1,"Duplicate","Keep")</f>
        <v>Keep</v>
      </c>
      <c r="O792" t="str" cm="1">
        <f t="array" ref="O792">_xlfn.SWITCH(M792,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792">
        <f t="shared" si="24"/>
        <v>2</v>
      </c>
      <c r="Q792" t="str">
        <f t="shared" si="25"/>
        <v>Repeat</v>
      </c>
    </row>
    <row r="793" spans="1:17" x14ac:dyDescent="0.75">
      <c r="A793" s="12">
        <v>80602400</v>
      </c>
      <c r="B793" s="13" t="s">
        <v>44</v>
      </c>
      <c r="C793" s="13" t="s">
        <v>1311</v>
      </c>
      <c r="D793" s="13" t="s">
        <v>1312</v>
      </c>
      <c r="E793" s="13" t="s">
        <v>14</v>
      </c>
      <c r="F793" s="14">
        <v>46032.943055555559</v>
      </c>
      <c r="G793" s="14">
        <v>46072.55972222222</v>
      </c>
      <c r="H793" s="13">
        <v>791178</v>
      </c>
      <c r="I793" s="13" t="s">
        <v>163</v>
      </c>
      <c r="J793" s="13" t="s">
        <v>20</v>
      </c>
      <c r="K793" s="13">
        <v>0</v>
      </c>
      <c r="L793" s="15" t="s">
        <v>2951</v>
      </c>
      <c r="M793" s="9" t="str" cm="1">
        <f t="array" ref="M793">_xlfn.LET(
_xlpm.Major,I793,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793" t="str">
        <f>IF(COUNTIFS($A$2:A793,A793,$M$2:M793,M793)&gt;1,"Duplicate","Keep")</f>
        <v>Keep</v>
      </c>
      <c r="O793" t="str" cm="1">
        <f t="array" ref="O793">_xlfn.SWITCH(M793,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93">
        <f t="shared" si="24"/>
        <v>2</v>
      </c>
      <c r="Q793" t="str">
        <f t="shared" si="25"/>
        <v>Repeat</v>
      </c>
    </row>
    <row r="794" spans="1:17" x14ac:dyDescent="0.75">
      <c r="A794" s="12">
        <v>80622639</v>
      </c>
      <c r="B794" s="13" t="s">
        <v>336</v>
      </c>
      <c r="C794" s="13" t="s">
        <v>1051</v>
      </c>
      <c r="D794" s="13" t="s">
        <v>1052</v>
      </c>
      <c r="E794" s="13" t="s">
        <v>14</v>
      </c>
      <c r="F794" s="14">
        <v>46034.659722222219</v>
      </c>
      <c r="G794" s="14">
        <v>46072.559027777781</v>
      </c>
      <c r="H794" s="13">
        <v>762930</v>
      </c>
      <c r="I794" s="13" t="s">
        <v>163</v>
      </c>
      <c r="J794" s="13" t="s">
        <v>32</v>
      </c>
      <c r="K794" s="13">
        <v>0</v>
      </c>
      <c r="L794" s="15" t="s">
        <v>2951</v>
      </c>
      <c r="M794" s="9" t="str" cm="1">
        <f t="array" ref="M794">_xlfn.LET(
_xlpm.Major,I794,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794" t="str">
        <f>IF(COUNTIFS($A$2:A794,A794,$M$2:M794,M794)&gt;1,"Duplicate","Keep")</f>
        <v>Keep</v>
      </c>
      <c r="O794" t="str" cm="1">
        <f t="array" ref="O794">_xlfn.SWITCH(M794,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94">
        <f t="shared" si="24"/>
        <v>3</v>
      </c>
      <c r="Q794" t="str">
        <f t="shared" si="25"/>
        <v>Repeat</v>
      </c>
    </row>
    <row r="795" spans="1:17" x14ac:dyDescent="0.75">
      <c r="A795" s="8">
        <v>80629237</v>
      </c>
      <c r="B795" s="9" t="s">
        <v>242</v>
      </c>
      <c r="C795" s="9" t="s">
        <v>2382</v>
      </c>
      <c r="D795" s="9" t="s">
        <v>2383</v>
      </c>
      <c r="E795" s="9" t="s">
        <v>14</v>
      </c>
      <c r="F795" s="10">
        <v>46035.213194444441</v>
      </c>
      <c r="G795" s="10">
        <v>46072.557638888888</v>
      </c>
      <c r="H795" s="9">
        <v>754089</v>
      </c>
      <c r="I795" s="9" t="s">
        <v>809</v>
      </c>
      <c r="J795" s="9" t="s">
        <v>20</v>
      </c>
      <c r="K795" s="9">
        <v>0</v>
      </c>
      <c r="L795" s="11" t="s">
        <v>2951</v>
      </c>
      <c r="M795" s="9" t="str" cm="1">
        <f t="array" ref="M795">_xlfn.LET(
_xlpm.Major,I795,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795" t="str">
        <f>IF(COUNTIFS($A$2:A795,A795,$M$2:M795,M795)&gt;1,"Duplicate","Keep")</f>
        <v>Keep</v>
      </c>
      <c r="O795" t="str" cm="1">
        <f t="array" ref="O795">_xlfn.SWITCH(M795,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95">
        <f t="shared" si="24"/>
        <v>1</v>
      </c>
      <c r="Q795" t="str">
        <f t="shared" si="25"/>
        <v>Unique</v>
      </c>
    </row>
    <row r="796" spans="1:17" x14ac:dyDescent="0.75">
      <c r="A796" s="8">
        <v>80646752</v>
      </c>
      <c r="B796" s="9" t="s">
        <v>2392</v>
      </c>
      <c r="C796" s="9" t="s">
        <v>2393</v>
      </c>
      <c r="D796" s="9" t="s">
        <v>2394</v>
      </c>
      <c r="E796" s="9" t="s">
        <v>14</v>
      </c>
      <c r="F796" s="10">
        <v>46035.684027777781</v>
      </c>
      <c r="G796" s="10">
        <v>46072.539583333331</v>
      </c>
      <c r="H796" s="9">
        <v>784280</v>
      </c>
      <c r="I796" s="9" t="s">
        <v>1396</v>
      </c>
      <c r="J796" s="9" t="s">
        <v>20</v>
      </c>
      <c r="K796" s="9">
        <v>0</v>
      </c>
      <c r="L796" s="11" t="s">
        <v>2951</v>
      </c>
      <c r="M796" s="9" t="str" cm="1">
        <f t="array" ref="M796">_xlfn.LET(
_xlpm.Major,I796,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796" t="str">
        <f>IF(COUNTIFS($A$2:A796,A796,$M$2:M796,M796)&gt;1,"Duplicate","Keep")</f>
        <v>Keep</v>
      </c>
      <c r="O796" t="str" cm="1">
        <f t="array" ref="O796">_xlfn.SWITCH(M796,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796">
        <f t="shared" si="24"/>
        <v>1</v>
      </c>
      <c r="Q796" t="str">
        <f t="shared" si="25"/>
        <v>Unique</v>
      </c>
    </row>
    <row r="797" spans="1:17" x14ac:dyDescent="0.75">
      <c r="A797" s="12">
        <v>80647551</v>
      </c>
      <c r="B797" s="13" t="s">
        <v>2395</v>
      </c>
      <c r="C797" s="13" t="s">
        <v>826</v>
      </c>
      <c r="D797" s="13" t="s">
        <v>2396</v>
      </c>
      <c r="E797" s="13" t="s">
        <v>14</v>
      </c>
      <c r="F797" s="14">
        <v>46035.711805555555</v>
      </c>
      <c r="G797" s="14">
        <v>46072.607638888891</v>
      </c>
      <c r="H797" s="13">
        <v>812740</v>
      </c>
      <c r="I797" s="13" t="s">
        <v>1755</v>
      </c>
      <c r="J797" s="13" t="s">
        <v>40</v>
      </c>
      <c r="K797" s="13">
        <v>0</v>
      </c>
      <c r="L797" s="15" t="s">
        <v>2951</v>
      </c>
      <c r="M797" s="9" t="str" cm="1">
        <f t="array" ref="M797">_xlfn.LET(
_xlpm.Major,I797,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797" t="str">
        <f>IF(COUNTIFS($A$2:A797,A797,$M$2:M797,M797)&gt;1,"Duplicate","Keep")</f>
        <v>Keep</v>
      </c>
      <c r="O797" t="str" cm="1">
        <f t="array" ref="O797">_xlfn.SWITCH(M797,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797">
        <f t="shared" si="24"/>
        <v>1</v>
      </c>
      <c r="Q797" t="str">
        <f t="shared" si="25"/>
        <v>Unique</v>
      </c>
    </row>
    <row r="798" spans="1:17" x14ac:dyDescent="0.75">
      <c r="A798" s="12">
        <v>80662093</v>
      </c>
      <c r="B798" s="13" t="s">
        <v>2400</v>
      </c>
      <c r="C798" s="13" t="s">
        <v>2401</v>
      </c>
      <c r="D798" s="13" t="s">
        <v>2402</v>
      </c>
      <c r="E798" s="13" t="s">
        <v>14</v>
      </c>
      <c r="F798" s="14">
        <v>46036.461111111108</v>
      </c>
      <c r="G798" s="14">
        <v>46072.546527777777</v>
      </c>
      <c r="H798" s="13">
        <v>750904</v>
      </c>
      <c r="I798" s="13" t="s">
        <v>1167</v>
      </c>
      <c r="J798" s="13" t="s">
        <v>32</v>
      </c>
      <c r="K798" s="13">
        <v>0</v>
      </c>
      <c r="L798" s="15" t="s">
        <v>2951</v>
      </c>
      <c r="M798" s="9" t="str" cm="1">
        <f t="array" ref="M798">_xlfn.LET(
_xlpm.Major,I798,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798" t="str">
        <f>IF(COUNTIFS($A$2:A798,A798,$M$2:M798,M798)&gt;1,"Duplicate","Keep")</f>
        <v>Keep</v>
      </c>
      <c r="O798" t="str" cm="1">
        <f t="array" ref="O798">_xlfn.SWITCH(M798,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798">
        <f t="shared" si="24"/>
        <v>1</v>
      </c>
      <c r="Q798" t="str">
        <f t="shared" si="25"/>
        <v>Unique</v>
      </c>
    </row>
    <row r="799" spans="1:17" x14ac:dyDescent="0.75">
      <c r="A799" s="8">
        <v>80686077</v>
      </c>
      <c r="B799" s="9" t="s">
        <v>2195</v>
      </c>
      <c r="C799" s="9" t="s">
        <v>2403</v>
      </c>
      <c r="D799" s="9" t="s">
        <v>2404</v>
      </c>
      <c r="E799" s="9" t="s">
        <v>14</v>
      </c>
      <c r="F799" s="10">
        <v>46037.402083333334</v>
      </c>
      <c r="G799" s="10">
        <v>46072.567361111112</v>
      </c>
      <c r="H799" s="9">
        <v>758150</v>
      </c>
      <c r="I799" s="9" t="s">
        <v>1506</v>
      </c>
      <c r="J799" s="9" t="s">
        <v>32</v>
      </c>
      <c r="K799" s="9">
        <v>0</v>
      </c>
      <c r="L799" s="11" t="s">
        <v>2951</v>
      </c>
      <c r="M799" s="9" t="str" cm="1">
        <f t="array" ref="M799">_xlfn.LET(
_xlpm.Major,I799,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799" t="str">
        <f>IF(COUNTIFS($A$2:A799,A799,$M$2:M799,M799)&gt;1,"Duplicate","Keep")</f>
        <v>Keep</v>
      </c>
      <c r="O799" t="str" cm="1">
        <f t="array" ref="O799">_xlfn.SWITCH(M799,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799">
        <f t="shared" si="24"/>
        <v>1</v>
      </c>
      <c r="Q799" t="str">
        <f t="shared" si="25"/>
        <v>Unique</v>
      </c>
    </row>
    <row r="800" spans="1:17" x14ac:dyDescent="0.75">
      <c r="A800" s="12">
        <v>80690411</v>
      </c>
      <c r="B800" s="13" t="s">
        <v>2405</v>
      </c>
      <c r="C800" s="13" t="s">
        <v>2406</v>
      </c>
      <c r="D800" s="13" t="s">
        <v>2407</v>
      </c>
      <c r="E800" s="13" t="s">
        <v>14</v>
      </c>
      <c r="F800" s="14">
        <v>46037.472916666666</v>
      </c>
      <c r="G800" s="14">
        <v>46072.55</v>
      </c>
      <c r="H800" s="13">
        <v>758900</v>
      </c>
      <c r="I800" s="13" t="s">
        <v>1506</v>
      </c>
      <c r="J800" s="13" t="s">
        <v>32</v>
      </c>
      <c r="K800" s="13">
        <v>0</v>
      </c>
      <c r="L800" s="15" t="s">
        <v>2951</v>
      </c>
      <c r="M800" s="9" t="str" cm="1">
        <f t="array" ref="M800">_xlfn.LET(
_xlpm.Major,I800,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800" t="str">
        <f>IF(COUNTIFS($A$2:A800,A800,$M$2:M800,M800)&gt;1,"Duplicate","Keep")</f>
        <v>Keep</v>
      </c>
      <c r="O800" t="str" cm="1">
        <f t="array" ref="O800">_xlfn.SWITCH(M800,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00">
        <f t="shared" si="24"/>
        <v>1</v>
      </c>
      <c r="Q800" t="str">
        <f t="shared" si="25"/>
        <v>Unique</v>
      </c>
    </row>
    <row r="801" spans="1:17" x14ac:dyDescent="0.75">
      <c r="A801" s="8">
        <v>80690960</v>
      </c>
      <c r="B801" s="9" t="s">
        <v>2408</v>
      </c>
      <c r="C801" s="9" t="s">
        <v>296</v>
      </c>
      <c r="D801" s="9" t="s">
        <v>2409</v>
      </c>
      <c r="E801" s="9" t="s">
        <v>14</v>
      </c>
      <c r="F801" s="10">
        <v>46037.484027777777</v>
      </c>
      <c r="G801" s="10">
        <v>46072.540277777778</v>
      </c>
      <c r="H801" s="9">
        <v>757694</v>
      </c>
      <c r="I801" s="9" t="s">
        <v>1506</v>
      </c>
      <c r="J801" s="9" t="s">
        <v>32</v>
      </c>
      <c r="K801" s="9">
        <v>0</v>
      </c>
      <c r="L801" s="11" t="s">
        <v>2951</v>
      </c>
      <c r="M801" s="9" t="str" cm="1">
        <f t="array" ref="M801">_xlfn.LET(
_xlpm.Major,I801,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801" t="str">
        <f>IF(COUNTIFS($A$2:A801,A801,$M$2:M801,M801)&gt;1,"Duplicate","Keep")</f>
        <v>Keep</v>
      </c>
      <c r="O801" t="str" cm="1">
        <f t="array" ref="O801">_xlfn.SWITCH(M801,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01">
        <f t="shared" si="24"/>
        <v>1</v>
      </c>
      <c r="Q801" t="str">
        <f t="shared" si="25"/>
        <v>Unique</v>
      </c>
    </row>
    <row r="802" spans="1:17" x14ac:dyDescent="0.75">
      <c r="A802" s="12">
        <v>80693475</v>
      </c>
      <c r="B802" s="13" t="s">
        <v>2410</v>
      </c>
      <c r="C802" s="13" t="s">
        <v>1525</v>
      </c>
      <c r="D802" s="13" t="s">
        <v>2411</v>
      </c>
      <c r="E802" s="13" t="s">
        <v>14</v>
      </c>
      <c r="F802" s="14">
        <v>46037.531944444447</v>
      </c>
      <c r="G802" s="14">
        <v>46072.55</v>
      </c>
      <c r="H802" s="13">
        <v>794970</v>
      </c>
      <c r="I802" s="13" t="s">
        <v>1506</v>
      </c>
      <c r="J802" s="13" t="s">
        <v>32</v>
      </c>
      <c r="K802" s="13">
        <v>0</v>
      </c>
      <c r="L802" s="15" t="s">
        <v>2951</v>
      </c>
      <c r="M802" s="9" t="str" cm="1">
        <f t="array" ref="M802">_xlfn.LET(
_xlpm.Major,I802,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802" t="str">
        <f>IF(COUNTIFS($A$2:A802,A802,$M$2:M802,M802)&gt;1,"Duplicate","Keep")</f>
        <v>Keep</v>
      </c>
      <c r="O802" t="str" cm="1">
        <f t="array" ref="O802">_xlfn.SWITCH(M802,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02">
        <f t="shared" si="24"/>
        <v>1</v>
      </c>
      <c r="Q802" t="str">
        <f t="shared" si="25"/>
        <v>Unique</v>
      </c>
    </row>
    <row r="803" spans="1:17" x14ac:dyDescent="0.75">
      <c r="A803" s="8">
        <v>80701676</v>
      </c>
      <c r="B803" s="9" t="s">
        <v>2412</v>
      </c>
      <c r="C803" s="9" t="s">
        <v>2413</v>
      </c>
      <c r="D803" s="9" t="s">
        <v>2414</v>
      </c>
      <c r="E803" s="9" t="s">
        <v>14</v>
      </c>
      <c r="F803" s="10">
        <v>46037.790972222225</v>
      </c>
      <c r="G803" s="10">
        <v>46072.547222222223</v>
      </c>
      <c r="H803" s="9">
        <v>765453</v>
      </c>
      <c r="I803" s="9" t="s">
        <v>1506</v>
      </c>
      <c r="J803" s="9" t="s">
        <v>32</v>
      </c>
      <c r="K803" s="9">
        <v>0</v>
      </c>
      <c r="L803" s="11" t="s">
        <v>2951</v>
      </c>
      <c r="M803" s="9" t="str" cm="1">
        <f t="array" ref="M803">_xlfn.LET(
_xlpm.Major,I803,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803" t="str">
        <f>IF(COUNTIFS($A$2:A803,A803,$M$2:M803,M803)&gt;1,"Duplicate","Keep")</f>
        <v>Keep</v>
      </c>
      <c r="O803" t="str" cm="1">
        <f t="array" ref="O803">_xlfn.SWITCH(M803,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03">
        <f t="shared" si="24"/>
        <v>1</v>
      </c>
      <c r="Q803" t="str">
        <f t="shared" si="25"/>
        <v>Unique</v>
      </c>
    </row>
    <row r="804" spans="1:17" x14ac:dyDescent="0.75">
      <c r="A804" s="8">
        <v>80703218</v>
      </c>
      <c r="B804" s="9" t="s">
        <v>84</v>
      </c>
      <c r="C804" s="9" t="s">
        <v>2415</v>
      </c>
      <c r="D804" s="9" t="s">
        <v>2416</v>
      </c>
      <c r="E804" s="9" t="s">
        <v>14</v>
      </c>
      <c r="F804" s="10">
        <v>46037.963194444441</v>
      </c>
      <c r="G804" s="10">
        <v>46072.539583333331</v>
      </c>
      <c r="H804" s="9">
        <v>757459</v>
      </c>
      <c r="I804" s="9" t="s">
        <v>1506</v>
      </c>
      <c r="J804" s="9" t="s">
        <v>32</v>
      </c>
      <c r="K804" s="9">
        <v>0</v>
      </c>
      <c r="L804" s="11" t="s">
        <v>2951</v>
      </c>
      <c r="M804" s="9" t="str" cm="1">
        <f t="array" ref="M804">_xlfn.LET(
_xlpm.Major,I804,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804" t="str">
        <f>IF(COUNTIFS($A$2:A804,A804,$M$2:M804,M804)&gt;1,"Duplicate","Keep")</f>
        <v>Keep</v>
      </c>
      <c r="O804" t="str" cm="1">
        <f t="array" ref="O804">_xlfn.SWITCH(M804,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04">
        <f t="shared" si="24"/>
        <v>1</v>
      </c>
      <c r="Q804" t="str">
        <f t="shared" si="25"/>
        <v>Unique</v>
      </c>
    </row>
    <row r="805" spans="1:17" x14ac:dyDescent="0.75">
      <c r="A805" s="12">
        <v>80709734</v>
      </c>
      <c r="B805" s="13" t="s">
        <v>1065</v>
      </c>
      <c r="C805" s="13" t="s">
        <v>1170</v>
      </c>
      <c r="D805" s="13" t="s">
        <v>2417</v>
      </c>
      <c r="E805" s="13" t="s">
        <v>14</v>
      </c>
      <c r="F805" s="14">
        <v>46038.405555555553</v>
      </c>
      <c r="G805" s="14">
        <v>46072.551388888889</v>
      </c>
      <c r="H805" s="13">
        <v>756487</v>
      </c>
      <c r="I805" s="13" t="s">
        <v>2418</v>
      </c>
      <c r="J805" s="13" t="s">
        <v>32</v>
      </c>
      <c r="K805" s="13">
        <v>0</v>
      </c>
      <c r="L805" s="15" t="s">
        <v>2951</v>
      </c>
      <c r="M805" s="9" t="str" cm="1">
        <f t="array" ref="M805">_xlfn.LET(
_xlpm.Major,I805,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805" t="str">
        <f>IF(COUNTIFS($A$2:A805,A805,$M$2:M805,M805)&gt;1,"Duplicate","Keep")</f>
        <v>Keep</v>
      </c>
      <c r="O805" t="str" cm="1">
        <f t="array" ref="O805">_xlfn.SWITCH(M805,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05">
        <f t="shared" si="24"/>
        <v>1</v>
      </c>
      <c r="Q805" t="str">
        <f t="shared" si="25"/>
        <v>Unique</v>
      </c>
    </row>
    <row r="806" spans="1:17" x14ac:dyDescent="0.75">
      <c r="A806" s="12">
        <v>80718050</v>
      </c>
      <c r="B806" s="13" t="s">
        <v>2421</v>
      </c>
      <c r="C806" s="13" t="s">
        <v>2422</v>
      </c>
      <c r="D806" s="13" t="s">
        <v>2423</v>
      </c>
      <c r="E806" s="13" t="s">
        <v>14</v>
      </c>
      <c r="F806" s="14">
        <v>46038.628472222219</v>
      </c>
      <c r="G806" s="14">
        <v>46072.613888888889</v>
      </c>
      <c r="H806" s="13">
        <v>742885</v>
      </c>
      <c r="I806" s="13" t="s">
        <v>1167</v>
      </c>
      <c r="J806" s="13" t="s">
        <v>32</v>
      </c>
      <c r="K806" s="13">
        <v>0</v>
      </c>
      <c r="L806" s="15" t="s">
        <v>2951</v>
      </c>
      <c r="M806" s="9" t="str" cm="1">
        <f t="array" ref="M806">_xlfn.LET(
_xlpm.Major,I806,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806" t="str">
        <f>IF(COUNTIFS($A$2:A806,A806,$M$2:M806,M806)&gt;1,"Duplicate","Keep")</f>
        <v>Keep</v>
      </c>
      <c r="O806" t="str" cm="1">
        <f t="array" ref="O806">_xlfn.SWITCH(M806,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806">
        <f t="shared" si="24"/>
        <v>2</v>
      </c>
      <c r="Q806" t="str">
        <f t="shared" si="25"/>
        <v>Repeat</v>
      </c>
    </row>
    <row r="807" spans="1:17" x14ac:dyDescent="0.75">
      <c r="A807" s="8">
        <v>80718731</v>
      </c>
      <c r="B807" s="9" t="s">
        <v>400</v>
      </c>
      <c r="C807" s="9" t="s">
        <v>2429</v>
      </c>
      <c r="D807" s="9" t="s">
        <v>2430</v>
      </c>
      <c r="E807" s="9" t="s">
        <v>14</v>
      </c>
      <c r="F807" s="10">
        <v>46038.679166666669</v>
      </c>
      <c r="G807" s="10">
        <v>46072.540277777778</v>
      </c>
      <c r="H807" s="9">
        <v>742921</v>
      </c>
      <c r="I807" s="9" t="s">
        <v>1506</v>
      </c>
      <c r="J807" s="9" t="s">
        <v>32</v>
      </c>
      <c r="K807" s="9">
        <v>0</v>
      </c>
      <c r="L807" s="11" t="s">
        <v>2951</v>
      </c>
      <c r="M807" s="9" t="str" cm="1">
        <f t="array" ref="M807">_xlfn.LET(
_xlpm.Major,I807,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807" t="str">
        <f>IF(COUNTIFS($A$2:A807,A807,$M$2:M807,M807)&gt;1,"Duplicate","Keep")</f>
        <v>Keep</v>
      </c>
      <c r="O807" t="str" cm="1">
        <f t="array" ref="O807">_xlfn.SWITCH(M807,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07">
        <f t="shared" si="24"/>
        <v>1</v>
      </c>
      <c r="Q807" t="str">
        <f t="shared" si="25"/>
        <v>Unique</v>
      </c>
    </row>
    <row r="808" spans="1:17" x14ac:dyDescent="0.75">
      <c r="A808" s="8">
        <v>80726988</v>
      </c>
      <c r="B808" s="9" t="s">
        <v>385</v>
      </c>
      <c r="C808" s="9" t="s">
        <v>2431</v>
      </c>
      <c r="D808" s="9" t="s">
        <v>2432</v>
      </c>
      <c r="E808" s="9" t="s">
        <v>14</v>
      </c>
      <c r="F808" s="10">
        <v>46039.865277777775</v>
      </c>
      <c r="G808" s="10">
        <v>46072.540277777778</v>
      </c>
      <c r="H808" s="9">
        <v>760902</v>
      </c>
      <c r="I808" s="9" t="s">
        <v>1506</v>
      </c>
      <c r="J808" s="9" t="s">
        <v>32</v>
      </c>
      <c r="K808" s="9">
        <v>0</v>
      </c>
      <c r="L808" s="11" t="s">
        <v>2951</v>
      </c>
      <c r="M808" s="9" t="str" cm="1">
        <f t="array" ref="M808">_xlfn.LET(
_xlpm.Major,I808,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808" t="str">
        <f>IF(COUNTIFS($A$2:A808,A808,$M$2:M808,M808)&gt;1,"Duplicate","Keep")</f>
        <v>Keep</v>
      </c>
      <c r="O808" t="str" cm="1">
        <f t="array" ref="O808">_xlfn.SWITCH(M808,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08">
        <f t="shared" si="24"/>
        <v>1</v>
      </c>
      <c r="Q808" t="str">
        <f t="shared" si="25"/>
        <v>Unique</v>
      </c>
    </row>
    <row r="809" spans="1:17" x14ac:dyDescent="0.75">
      <c r="A809" s="12">
        <v>80736540</v>
      </c>
      <c r="B809" s="13" t="s">
        <v>2435</v>
      </c>
      <c r="C809" s="13" t="s">
        <v>971</v>
      </c>
      <c r="D809" s="13" t="s">
        <v>2436</v>
      </c>
      <c r="E809" s="13" t="s">
        <v>14</v>
      </c>
      <c r="F809" s="14">
        <v>46041.425000000003</v>
      </c>
      <c r="G809" s="14">
        <v>46072.551388888889</v>
      </c>
      <c r="H809" s="13">
        <v>757730</v>
      </c>
      <c r="I809" s="13" t="s">
        <v>1167</v>
      </c>
      <c r="J809" s="13" t="s">
        <v>32</v>
      </c>
      <c r="K809" s="13">
        <v>0</v>
      </c>
      <c r="L809" s="15" t="s">
        <v>2951</v>
      </c>
      <c r="M809" s="9" t="str" cm="1">
        <f t="array" ref="M809">_xlfn.LET(
_xlpm.Major,I809,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809" t="str">
        <f>IF(COUNTIFS($A$2:A809,A809,$M$2:M809,M809)&gt;1,"Duplicate","Keep")</f>
        <v>Keep</v>
      </c>
      <c r="O809" t="str" cm="1">
        <f t="array" ref="O809">_xlfn.SWITCH(M809,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809">
        <f t="shared" si="24"/>
        <v>2</v>
      </c>
      <c r="Q809" t="str">
        <f t="shared" si="25"/>
        <v>Repeat</v>
      </c>
    </row>
    <row r="810" spans="1:17" x14ac:dyDescent="0.75">
      <c r="A810" s="8">
        <v>80737316</v>
      </c>
      <c r="B810" s="9" t="s">
        <v>2440</v>
      </c>
      <c r="C810" s="9" t="s">
        <v>2441</v>
      </c>
      <c r="D810" s="9" t="s">
        <v>2442</v>
      </c>
      <c r="E810" s="9" t="s">
        <v>14</v>
      </c>
      <c r="F810" s="10">
        <v>46041.463888888888</v>
      </c>
      <c r="G810" s="10">
        <v>46072.561111111114</v>
      </c>
      <c r="H810" s="9">
        <v>787783</v>
      </c>
      <c r="I810" s="9" t="s">
        <v>24</v>
      </c>
      <c r="J810" s="9" t="s">
        <v>50</v>
      </c>
      <c r="K810" s="9">
        <v>0</v>
      </c>
      <c r="L810" s="11" t="s">
        <v>2951</v>
      </c>
      <c r="M810" s="9" t="str" cm="1">
        <f t="array" ref="M810">_xlfn.LET(
_xlpm.Major,I810,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810" t="str">
        <f>IF(COUNTIFS($A$2:A810,A810,$M$2:M810,M810)&gt;1,"Duplicate","Keep")</f>
        <v>Keep</v>
      </c>
      <c r="O810" t="str" cm="1">
        <f t="array" ref="O810">_xlfn.SWITCH(M810,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810">
        <f t="shared" si="24"/>
        <v>1</v>
      </c>
      <c r="Q810" t="str">
        <f t="shared" si="25"/>
        <v>Unique</v>
      </c>
    </row>
    <row r="811" spans="1:17" x14ac:dyDescent="0.75">
      <c r="A811" s="12">
        <v>80738086</v>
      </c>
      <c r="B811" s="13" t="s">
        <v>2443</v>
      </c>
      <c r="C811" s="13" t="s">
        <v>2444</v>
      </c>
      <c r="D811" s="13" t="s">
        <v>2445</v>
      </c>
      <c r="E811" s="13" t="s">
        <v>14</v>
      </c>
      <c r="F811" s="14">
        <v>46041.504861111112</v>
      </c>
      <c r="G811" s="14">
        <v>46072.546527777777</v>
      </c>
      <c r="H811" s="13">
        <v>744123</v>
      </c>
      <c r="I811" s="13" t="s">
        <v>1167</v>
      </c>
      <c r="J811" s="13" t="s">
        <v>32</v>
      </c>
      <c r="K811" s="13">
        <v>0</v>
      </c>
      <c r="L811" s="15" t="s">
        <v>2951</v>
      </c>
      <c r="M811" s="9" t="str" cm="1">
        <f t="array" ref="M811">_xlfn.LET(
_xlpm.Major,I811,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811" t="str">
        <f>IF(COUNTIFS($A$2:A811,A811,$M$2:M811,M811)&gt;1,"Duplicate","Keep")</f>
        <v>Keep</v>
      </c>
      <c r="O811" t="str" cm="1">
        <f t="array" ref="O811">_xlfn.SWITCH(M811,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811">
        <f t="shared" si="24"/>
        <v>1</v>
      </c>
      <c r="Q811" t="str">
        <f t="shared" si="25"/>
        <v>Unique</v>
      </c>
    </row>
    <row r="812" spans="1:17" x14ac:dyDescent="0.75">
      <c r="A812" s="8">
        <v>80738097</v>
      </c>
      <c r="B812" s="9" t="s">
        <v>1507</v>
      </c>
      <c r="C812" s="9" t="s">
        <v>362</v>
      </c>
      <c r="D812" s="9" t="s">
        <v>1508</v>
      </c>
      <c r="E812" s="9" t="s">
        <v>14</v>
      </c>
      <c r="F812" s="10">
        <v>46041.504861111112</v>
      </c>
      <c r="G812" s="10">
        <v>46072.547222222223</v>
      </c>
      <c r="H812" s="9">
        <v>779407</v>
      </c>
      <c r="I812" s="9" t="s">
        <v>163</v>
      </c>
      <c r="J812" s="9" t="s">
        <v>32</v>
      </c>
      <c r="K812" s="9">
        <v>0</v>
      </c>
      <c r="L812" s="11" t="s">
        <v>2951</v>
      </c>
      <c r="M812" s="9" t="str" cm="1">
        <f t="array" ref="M812">_xlfn.LET(
_xlpm.Major,I812,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812" t="str">
        <f>IF(COUNTIFS($A$2:A812,A812,$M$2:M812,M812)&gt;1,"Duplicate","Keep")</f>
        <v>Keep</v>
      </c>
      <c r="O812" t="str" cm="1">
        <f t="array" ref="O812">_xlfn.SWITCH(M812,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12">
        <f t="shared" si="24"/>
        <v>3</v>
      </c>
      <c r="Q812" t="str">
        <f t="shared" si="25"/>
        <v>Repeat</v>
      </c>
    </row>
    <row r="813" spans="1:17" x14ac:dyDescent="0.75">
      <c r="A813" s="8">
        <v>80738123</v>
      </c>
      <c r="B813" s="9" t="s">
        <v>25</v>
      </c>
      <c r="C813" s="9" t="s">
        <v>246</v>
      </c>
      <c r="D813" s="9" t="s">
        <v>304</v>
      </c>
      <c r="E813" s="9" t="s">
        <v>14</v>
      </c>
      <c r="F813" s="10">
        <v>46041.506249999999</v>
      </c>
      <c r="G813" s="10">
        <v>46072.586111111108</v>
      </c>
      <c r="H813" s="9">
        <v>794423</v>
      </c>
      <c r="I813" s="9" t="s">
        <v>54</v>
      </c>
      <c r="J813" s="9" t="s">
        <v>20</v>
      </c>
      <c r="K813" s="9">
        <v>0</v>
      </c>
      <c r="L813" s="11" t="s">
        <v>2951</v>
      </c>
      <c r="M813" s="9" t="str" cm="1">
        <f t="array" ref="M813">_xlfn.LET(
_xlpm.Major,I813,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813" t="str">
        <f>IF(COUNTIFS($A$2:A813,A813,$M$2:M813,M813)&gt;1,"Duplicate","Keep")</f>
        <v>Keep</v>
      </c>
      <c r="O813" t="str" cm="1">
        <f t="array" ref="O813">_xlfn.SWITCH(M813,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813">
        <f t="shared" si="24"/>
        <v>3</v>
      </c>
      <c r="Q813" t="str">
        <f t="shared" si="25"/>
        <v>Repeat</v>
      </c>
    </row>
    <row r="814" spans="1:17" x14ac:dyDescent="0.75">
      <c r="A814" s="12">
        <v>80738172</v>
      </c>
      <c r="B814" s="13" t="s">
        <v>2449</v>
      </c>
      <c r="C814" s="13" t="s">
        <v>2450</v>
      </c>
      <c r="D814" s="13" t="s">
        <v>2451</v>
      </c>
      <c r="E814" s="13" t="s">
        <v>14</v>
      </c>
      <c r="F814" s="14">
        <v>46041.509027777778</v>
      </c>
      <c r="G814" s="14">
        <v>46072.554861111108</v>
      </c>
      <c r="H814" s="13">
        <v>761124</v>
      </c>
      <c r="I814" s="13" t="s">
        <v>1167</v>
      </c>
      <c r="J814" s="13" t="s">
        <v>32</v>
      </c>
      <c r="K814" s="13">
        <v>0</v>
      </c>
      <c r="L814" s="15" t="s">
        <v>2951</v>
      </c>
      <c r="M814" s="9" t="str" cm="1">
        <f t="array" ref="M814">_xlfn.LET(
_xlpm.Major,I814,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814" t="str">
        <f>IF(COUNTIFS($A$2:A814,A814,$M$2:M814,M814)&gt;1,"Duplicate","Keep")</f>
        <v>Keep</v>
      </c>
      <c r="O814" t="str" cm="1">
        <f t="array" ref="O814">_xlfn.SWITCH(M814,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814">
        <f t="shared" si="24"/>
        <v>2</v>
      </c>
      <c r="Q814" t="str">
        <f t="shared" si="25"/>
        <v>Repeat</v>
      </c>
    </row>
    <row r="815" spans="1:17" x14ac:dyDescent="0.75">
      <c r="A815" s="12">
        <v>80744423</v>
      </c>
      <c r="B815" s="13" t="s">
        <v>190</v>
      </c>
      <c r="C815" s="13" t="s">
        <v>1278</v>
      </c>
      <c r="D815" s="13" t="s">
        <v>2457</v>
      </c>
      <c r="E815" s="13" t="s">
        <v>14</v>
      </c>
      <c r="F815" s="14">
        <v>46041.905555555553</v>
      </c>
      <c r="G815" s="14">
        <v>46072.54791666667</v>
      </c>
      <c r="H815" s="13">
        <v>774141</v>
      </c>
      <c r="I815" s="13" t="s">
        <v>163</v>
      </c>
      <c r="J815" s="13" t="s">
        <v>50</v>
      </c>
      <c r="K815" s="13">
        <v>0</v>
      </c>
      <c r="L815" s="15" t="s">
        <v>2951</v>
      </c>
      <c r="M815" s="9" t="str" cm="1">
        <f t="array" ref="M815">_xlfn.LET(
_xlpm.Major,I815,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815" t="str">
        <f>IF(COUNTIFS($A$2:A815,A815,$M$2:M815,M815)&gt;1,"Duplicate","Keep")</f>
        <v>Keep</v>
      </c>
      <c r="O815" t="str" cm="1">
        <f t="array" ref="O815">_xlfn.SWITCH(M815,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15">
        <f t="shared" si="24"/>
        <v>1</v>
      </c>
      <c r="Q815" t="str">
        <f t="shared" si="25"/>
        <v>Unique</v>
      </c>
    </row>
    <row r="816" spans="1:17" x14ac:dyDescent="0.75">
      <c r="A816" s="8">
        <v>80744487</v>
      </c>
      <c r="B816" s="9" t="s">
        <v>2458</v>
      </c>
      <c r="C816" s="9" t="s">
        <v>2459</v>
      </c>
      <c r="D816" s="9" t="s">
        <v>2460</v>
      </c>
      <c r="E816" s="9" t="s">
        <v>14</v>
      </c>
      <c r="F816" s="10">
        <v>46041.913888888892</v>
      </c>
      <c r="G816" s="10">
        <v>46072.561111111114</v>
      </c>
      <c r="H816" s="9">
        <v>759190</v>
      </c>
      <c r="I816" s="9" t="s">
        <v>1506</v>
      </c>
      <c r="J816" s="9" t="s">
        <v>20</v>
      </c>
      <c r="K816" s="9">
        <v>0</v>
      </c>
      <c r="L816" s="11" t="s">
        <v>2951</v>
      </c>
      <c r="M816" s="9" t="str" cm="1">
        <f t="array" ref="M816">_xlfn.LET(
_xlpm.Major,I816,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816" t="str">
        <f>IF(COUNTIFS($A$2:A816,A816,$M$2:M816,M816)&gt;1,"Duplicate","Keep")</f>
        <v>Keep</v>
      </c>
      <c r="O816" t="str" cm="1">
        <f t="array" ref="O816">_xlfn.SWITCH(M816,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16">
        <f t="shared" si="24"/>
        <v>1</v>
      </c>
      <c r="Q816" t="str">
        <f t="shared" si="25"/>
        <v>Unique</v>
      </c>
    </row>
    <row r="817" spans="1:17" x14ac:dyDescent="0.75">
      <c r="A817" s="12">
        <v>80757959</v>
      </c>
      <c r="B817" s="13" t="s">
        <v>2461</v>
      </c>
      <c r="C817" s="13" t="s">
        <v>735</v>
      </c>
      <c r="D817" s="13" t="s">
        <v>2462</v>
      </c>
      <c r="E817" s="13" t="s">
        <v>14</v>
      </c>
      <c r="F817" s="14">
        <v>46042.458333333336</v>
      </c>
      <c r="G817" s="14">
        <v>46072.540277777778</v>
      </c>
      <c r="H817" s="13">
        <v>773079</v>
      </c>
      <c r="I817" s="13" t="s">
        <v>24</v>
      </c>
      <c r="J817" s="13" t="s">
        <v>20</v>
      </c>
      <c r="K817" s="13">
        <v>0</v>
      </c>
      <c r="L817" s="15" t="s">
        <v>2951</v>
      </c>
      <c r="M817" s="9" t="str" cm="1">
        <f t="array" ref="M817">_xlfn.LET(
_xlpm.Major,I817,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817" t="str">
        <f>IF(COUNTIFS($A$2:A817,A817,$M$2:M817,M817)&gt;1,"Duplicate","Keep")</f>
        <v>Keep</v>
      </c>
      <c r="O817" t="str" cm="1">
        <f t="array" ref="O817">_xlfn.SWITCH(M817,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817">
        <f t="shared" si="24"/>
        <v>1</v>
      </c>
      <c r="Q817" t="str">
        <f t="shared" si="25"/>
        <v>Unique</v>
      </c>
    </row>
    <row r="818" spans="1:17" x14ac:dyDescent="0.75">
      <c r="A818" s="8">
        <v>80765532</v>
      </c>
      <c r="B818" s="9" t="s">
        <v>37</v>
      </c>
      <c r="C818" s="9" t="s">
        <v>38</v>
      </c>
      <c r="D818" s="9" t="s">
        <v>39</v>
      </c>
      <c r="E818" s="9" t="s">
        <v>14</v>
      </c>
      <c r="F818" s="10">
        <v>46042.563888888886</v>
      </c>
      <c r="G818" s="10">
        <v>46072.606249999997</v>
      </c>
      <c r="H818" s="9">
        <v>812130</v>
      </c>
      <c r="I818" s="9" t="s">
        <v>15</v>
      </c>
      <c r="J818" s="9" t="s">
        <v>40</v>
      </c>
      <c r="K818" s="9">
        <v>0</v>
      </c>
      <c r="L818" s="11" t="s">
        <v>2951</v>
      </c>
      <c r="M818" s="9" t="str" cm="1">
        <f t="array" ref="M818">_xlfn.LET(
_xlpm.Major,I818,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818" t="str">
        <f>IF(COUNTIFS($A$2:A818,A818,$M$2:M818,M818)&gt;1,"Duplicate","Keep")</f>
        <v>Keep</v>
      </c>
      <c r="O818" t="str" cm="1">
        <f t="array" ref="O818">_xlfn.SWITCH(M818,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818">
        <f t="shared" si="24"/>
        <v>4</v>
      </c>
      <c r="Q818" t="str">
        <f t="shared" si="25"/>
        <v>Repeat</v>
      </c>
    </row>
    <row r="819" spans="1:17" x14ac:dyDescent="0.75">
      <c r="A819" s="8">
        <v>80770068</v>
      </c>
      <c r="B819" s="9" t="s">
        <v>2140</v>
      </c>
      <c r="C819" s="9" t="s">
        <v>1088</v>
      </c>
      <c r="D819" s="9" t="s">
        <v>2465</v>
      </c>
      <c r="E819" s="9" t="s">
        <v>14</v>
      </c>
      <c r="F819" s="10">
        <v>46042.625694444447</v>
      </c>
      <c r="G819" s="10">
        <v>46072.561805555553</v>
      </c>
      <c r="H819" s="9">
        <v>628237</v>
      </c>
      <c r="I819" s="9" t="s">
        <v>1167</v>
      </c>
      <c r="J819" s="9" t="s">
        <v>32</v>
      </c>
      <c r="K819" s="9">
        <v>0</v>
      </c>
      <c r="L819" s="11" t="s">
        <v>2951</v>
      </c>
      <c r="M819" s="9" t="str" cm="1">
        <f t="array" ref="M819">_xlfn.LET(
_xlpm.Major,I819,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819" t="str">
        <f>IF(COUNTIFS($A$2:A819,A819,$M$2:M819,M819)&gt;1,"Duplicate","Keep")</f>
        <v>Keep</v>
      </c>
      <c r="O819" t="str" cm="1">
        <f t="array" ref="O819">_xlfn.SWITCH(M819,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819">
        <f t="shared" si="24"/>
        <v>2</v>
      </c>
      <c r="Q819" t="str">
        <f t="shared" si="25"/>
        <v>Repeat</v>
      </c>
    </row>
    <row r="820" spans="1:17" x14ac:dyDescent="0.75">
      <c r="A820" s="8">
        <v>80783091</v>
      </c>
      <c r="B820" s="9" t="s">
        <v>1762</v>
      </c>
      <c r="C820" s="9" t="s">
        <v>1763</v>
      </c>
      <c r="D820" s="9" t="s">
        <v>1764</v>
      </c>
      <c r="E820" s="9" t="s">
        <v>14</v>
      </c>
      <c r="F820" s="10">
        <v>46043.293749999997</v>
      </c>
      <c r="G820" s="10">
        <v>46072.572222222225</v>
      </c>
      <c r="H820" s="9">
        <v>787158</v>
      </c>
      <c r="I820" s="9" t="s">
        <v>1765</v>
      </c>
      <c r="J820" s="9" t="s">
        <v>20</v>
      </c>
      <c r="K820" s="9">
        <v>0</v>
      </c>
      <c r="L820" s="11" t="s">
        <v>2951</v>
      </c>
      <c r="M820" s="9" t="str" cm="1">
        <f t="array" ref="M820">_xlfn.LET(
_xlpm.Major,I820,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820" t="str">
        <f>IF(COUNTIFS($A$2:A820,A820,$M$2:M820,M820)&gt;1,"Duplicate","Keep")</f>
        <v>Keep</v>
      </c>
      <c r="O820" t="str" cm="1">
        <f t="array" ref="O820">_xlfn.SWITCH(M820,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820">
        <f t="shared" si="24"/>
        <v>1</v>
      </c>
      <c r="Q820" t="str">
        <f t="shared" si="25"/>
        <v>Unique</v>
      </c>
    </row>
    <row r="821" spans="1:17" x14ac:dyDescent="0.75">
      <c r="A821" s="12">
        <v>80791530</v>
      </c>
      <c r="B821" s="13" t="s">
        <v>2469</v>
      </c>
      <c r="C821" s="13" t="s">
        <v>2470</v>
      </c>
      <c r="D821" s="13" t="s">
        <v>2471</v>
      </c>
      <c r="E821" s="13" t="s">
        <v>14</v>
      </c>
      <c r="F821" s="14">
        <v>46043.415972222225</v>
      </c>
      <c r="G821" s="14">
        <v>46072.540277777778</v>
      </c>
      <c r="H821" s="13">
        <v>777742</v>
      </c>
      <c r="I821" s="13" t="s">
        <v>549</v>
      </c>
      <c r="J821" s="13" t="s">
        <v>32</v>
      </c>
      <c r="K821" s="13">
        <v>0</v>
      </c>
      <c r="L821" s="15" t="s">
        <v>2951</v>
      </c>
      <c r="M821" s="9" t="str" cm="1">
        <f t="array" ref="M821">_xlfn.LET(
_xlpm.Major,I821,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821" t="str">
        <f>IF(COUNTIFS($A$2:A821,A821,$M$2:M821,M821)&gt;1,"Duplicate","Keep")</f>
        <v>Keep</v>
      </c>
      <c r="O821" t="str" cm="1">
        <f t="array" ref="O821">_xlfn.SWITCH(M821,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821">
        <f t="shared" si="24"/>
        <v>1</v>
      </c>
      <c r="Q821" t="str">
        <f t="shared" si="25"/>
        <v>Unique</v>
      </c>
    </row>
    <row r="822" spans="1:17" x14ac:dyDescent="0.75">
      <c r="A822" s="8">
        <v>80835520</v>
      </c>
      <c r="B822" s="9" t="s">
        <v>67</v>
      </c>
      <c r="C822" s="9" t="s">
        <v>2477</v>
      </c>
      <c r="D822" s="9" t="s">
        <v>2478</v>
      </c>
      <c r="E822" s="9" t="s">
        <v>14</v>
      </c>
      <c r="F822" s="10">
        <v>46044.508333333331</v>
      </c>
      <c r="G822" s="10">
        <v>46072.550694444442</v>
      </c>
      <c r="H822" s="9">
        <v>788713</v>
      </c>
      <c r="I822" s="9" t="s">
        <v>15</v>
      </c>
      <c r="J822" s="9" t="s">
        <v>50</v>
      </c>
      <c r="K822" s="9">
        <v>0</v>
      </c>
      <c r="L822" s="11" t="s">
        <v>2951</v>
      </c>
      <c r="M822" s="9" t="str" cm="1">
        <f t="array" ref="M822">_xlfn.LET(
_xlpm.Major,I822,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822" t="str">
        <f>IF(COUNTIFS($A$2:A822,A822,$M$2:M822,M822)&gt;1,"Duplicate","Keep")</f>
        <v>Keep</v>
      </c>
      <c r="O822" t="str" cm="1">
        <f t="array" ref="O822">_xlfn.SWITCH(M822,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822">
        <f t="shared" si="24"/>
        <v>1</v>
      </c>
      <c r="Q822" t="str">
        <f t="shared" si="25"/>
        <v>Unique</v>
      </c>
    </row>
    <row r="823" spans="1:17" x14ac:dyDescent="0.75">
      <c r="A823" s="12">
        <v>80840111</v>
      </c>
      <c r="B823" s="13" t="s">
        <v>314</v>
      </c>
      <c r="C823" s="13" t="s">
        <v>315</v>
      </c>
      <c r="D823" s="13" t="s">
        <v>316</v>
      </c>
      <c r="E823" s="13" t="s">
        <v>14</v>
      </c>
      <c r="F823" s="14">
        <v>46044.583333333336</v>
      </c>
      <c r="G823" s="14">
        <v>46072.572222222225</v>
      </c>
      <c r="H823" s="13">
        <v>793920</v>
      </c>
      <c r="I823" s="13" t="s">
        <v>317</v>
      </c>
      <c r="J823" s="13" t="s">
        <v>50</v>
      </c>
      <c r="K823" s="13">
        <v>0</v>
      </c>
      <c r="L823" s="15" t="s">
        <v>2951</v>
      </c>
      <c r="M823" s="9" t="str" cm="1">
        <f t="array" ref="M823">_xlfn.LET(
_xlpm.Major,I823,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823" t="str">
        <f>IF(COUNTIFS($A$2:A823,A823,$M$2:M823,M823)&gt;1,"Duplicate","Keep")</f>
        <v>Keep</v>
      </c>
      <c r="O823" t="str" cm="1">
        <f t="array" ref="O823">_xlfn.SWITCH(M823,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823">
        <f t="shared" si="24"/>
        <v>2</v>
      </c>
      <c r="Q823" t="str">
        <f t="shared" si="25"/>
        <v>Repeat</v>
      </c>
    </row>
    <row r="824" spans="1:17" x14ac:dyDescent="0.75">
      <c r="A824" s="12">
        <v>80863121</v>
      </c>
      <c r="B824" s="13" t="s">
        <v>1793</v>
      </c>
      <c r="C824" s="13" t="s">
        <v>59</v>
      </c>
      <c r="D824" s="13" t="s">
        <v>60</v>
      </c>
      <c r="E824" s="13" t="s">
        <v>14</v>
      </c>
      <c r="F824" s="14">
        <v>46045.530555555553</v>
      </c>
      <c r="G824" s="14">
        <v>46072.581944444442</v>
      </c>
      <c r="H824" s="13">
        <v>769462</v>
      </c>
      <c r="I824" s="13" t="s">
        <v>54</v>
      </c>
      <c r="J824" s="13" t="s">
        <v>20</v>
      </c>
      <c r="K824" s="13">
        <v>0</v>
      </c>
      <c r="L824" s="15" t="s">
        <v>2951</v>
      </c>
      <c r="M824" s="9" t="str" cm="1">
        <f t="array" ref="M824">_xlfn.LET(
_xlpm.Major,I824,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824" t="str">
        <f>IF(COUNTIFS($A$2:A824,A824,$M$2:M824,M824)&gt;1,"Duplicate","Keep")</f>
        <v>Keep</v>
      </c>
      <c r="O824" t="str" cm="1">
        <f t="array" ref="O824">_xlfn.SWITCH(M824,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824">
        <f t="shared" si="24"/>
        <v>2</v>
      </c>
      <c r="Q824" t="str">
        <f t="shared" si="25"/>
        <v>Repeat</v>
      </c>
    </row>
    <row r="825" spans="1:17" x14ac:dyDescent="0.75">
      <c r="A825" s="8">
        <v>80870445</v>
      </c>
      <c r="B825" s="9" t="s">
        <v>2479</v>
      </c>
      <c r="C825" s="9" t="s">
        <v>2480</v>
      </c>
      <c r="D825" s="9" t="s">
        <v>2481</v>
      </c>
      <c r="E825" s="9" t="s">
        <v>14</v>
      </c>
      <c r="F825" s="10">
        <v>46045.912499999999</v>
      </c>
      <c r="G825" s="10">
        <v>46072.536111111112</v>
      </c>
      <c r="H825" s="9">
        <v>786923</v>
      </c>
      <c r="I825" s="9" t="s">
        <v>2482</v>
      </c>
      <c r="J825" s="9" t="s">
        <v>32</v>
      </c>
      <c r="K825" s="9">
        <v>0</v>
      </c>
      <c r="L825" s="11" t="s">
        <v>2951</v>
      </c>
      <c r="M825" s="9" t="str" cm="1">
        <f t="array" ref="M825">_xlfn.LET(
_xlpm.Major,I825,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825" t="str">
        <f>IF(COUNTIFS($A$2:A825,A825,$M$2:M825,M825)&gt;1,"Duplicate","Keep")</f>
        <v>Keep</v>
      </c>
      <c r="O825" t="str" cm="1">
        <f t="array" ref="O825">_xlfn.SWITCH(M825,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825">
        <f t="shared" si="24"/>
        <v>1</v>
      </c>
      <c r="Q825" t="str">
        <f t="shared" si="25"/>
        <v>Unique</v>
      </c>
    </row>
    <row r="826" spans="1:17" x14ac:dyDescent="0.75">
      <c r="A826" s="12">
        <v>80920830</v>
      </c>
      <c r="B826" s="13" t="s">
        <v>1898</v>
      </c>
      <c r="C826" s="13" t="s">
        <v>1899</v>
      </c>
      <c r="D826" s="13" t="s">
        <v>1900</v>
      </c>
      <c r="E826" s="13" t="s">
        <v>14</v>
      </c>
      <c r="F826" s="14">
        <v>46049.377083333333</v>
      </c>
      <c r="G826" s="14">
        <v>46072.554166666669</v>
      </c>
      <c r="H826" s="13">
        <v>803918</v>
      </c>
      <c r="I826" s="13" t="s">
        <v>471</v>
      </c>
      <c r="J826" s="13" t="s">
        <v>20</v>
      </c>
      <c r="K826" s="13">
        <v>0</v>
      </c>
      <c r="L826" s="15" t="s">
        <v>2951</v>
      </c>
      <c r="M826" s="9" t="str" cm="1">
        <f t="array" ref="M826">_xlfn.LET(
_xlpm.Major,I826,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826" t="str">
        <f>IF(COUNTIFS($A$2:A826,A826,$M$2:M826,M826)&gt;1,"Duplicate","Keep")</f>
        <v>Keep</v>
      </c>
      <c r="O826" t="str" cm="1">
        <f t="array" ref="O826">_xlfn.SWITCH(M826,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26">
        <f t="shared" si="24"/>
        <v>2</v>
      </c>
      <c r="Q826" t="str">
        <f t="shared" si="25"/>
        <v>Repeat</v>
      </c>
    </row>
    <row r="827" spans="1:17" x14ac:dyDescent="0.75">
      <c r="A827" s="8">
        <v>80925724</v>
      </c>
      <c r="B827" s="9" t="s">
        <v>2485</v>
      </c>
      <c r="C827" s="9" t="s">
        <v>2486</v>
      </c>
      <c r="D827" s="9" t="s">
        <v>2487</v>
      </c>
      <c r="E827" s="9" t="s">
        <v>14</v>
      </c>
      <c r="F827" s="10">
        <v>46049.443055555559</v>
      </c>
      <c r="G827" s="10">
        <v>46072.55972222222</v>
      </c>
      <c r="H827" s="9">
        <v>738214</v>
      </c>
      <c r="I827" s="9" t="s">
        <v>1167</v>
      </c>
      <c r="J827" s="9" t="s">
        <v>32</v>
      </c>
      <c r="K827" s="9">
        <v>0</v>
      </c>
      <c r="L827" s="11" t="s">
        <v>2951</v>
      </c>
      <c r="M827" s="9" t="str" cm="1">
        <f t="array" ref="M827">_xlfn.LET(
_xlpm.Major,I827,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827" t="str">
        <f>IF(COUNTIFS($A$2:A827,A827,$M$2:M827,M827)&gt;1,"Duplicate","Keep")</f>
        <v>Keep</v>
      </c>
      <c r="O827" t="str" cm="1">
        <f t="array" ref="O827">_xlfn.SWITCH(M827,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827">
        <f t="shared" si="24"/>
        <v>1</v>
      </c>
      <c r="Q827" t="str">
        <f t="shared" si="25"/>
        <v>Unique</v>
      </c>
    </row>
    <row r="828" spans="1:17" x14ac:dyDescent="0.75">
      <c r="A828" s="12">
        <v>80959906</v>
      </c>
      <c r="B828" s="13" t="s">
        <v>943</v>
      </c>
      <c r="C828" s="13" t="s">
        <v>944</v>
      </c>
      <c r="D828" s="13" t="s">
        <v>945</v>
      </c>
      <c r="E828" s="13" t="s">
        <v>14</v>
      </c>
      <c r="F828" s="14">
        <v>46050.42083333333</v>
      </c>
      <c r="G828" s="14">
        <v>46072.578472222223</v>
      </c>
      <c r="H828" s="13">
        <v>755939</v>
      </c>
      <c r="I828" s="13" t="s">
        <v>206</v>
      </c>
      <c r="J828" s="13" t="s">
        <v>32</v>
      </c>
      <c r="K828" s="13">
        <v>0</v>
      </c>
      <c r="L828" s="15" t="s">
        <v>2951</v>
      </c>
      <c r="M828" s="9" t="str" cm="1">
        <f t="array" ref="M828">_xlfn.LET(
_xlpm.Major,I828,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828" t="str">
        <f>IF(COUNTIFS($A$2:A828,A828,$M$2:M828,M828)&gt;1,"Duplicate","Keep")</f>
        <v>Keep</v>
      </c>
      <c r="O828" t="str" cm="1">
        <f t="array" ref="O828">_xlfn.SWITCH(M828,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28">
        <f t="shared" si="24"/>
        <v>2</v>
      </c>
      <c r="Q828" t="str">
        <f t="shared" si="25"/>
        <v>Repeat</v>
      </c>
    </row>
    <row r="829" spans="1:17" x14ac:dyDescent="0.75">
      <c r="A829" s="8">
        <v>80963377</v>
      </c>
      <c r="B829" s="9" t="s">
        <v>2347</v>
      </c>
      <c r="C829" s="9" t="s">
        <v>2490</v>
      </c>
      <c r="D829" s="9" t="s">
        <v>2491</v>
      </c>
      <c r="E829" s="9" t="s">
        <v>14</v>
      </c>
      <c r="F829" s="10">
        <v>46050.457638888889</v>
      </c>
      <c r="G829" s="10">
        <v>46072.568749999999</v>
      </c>
      <c r="H829" s="9">
        <v>800181</v>
      </c>
      <c r="I829" s="9" t="s">
        <v>631</v>
      </c>
      <c r="J829" s="9" t="s">
        <v>126</v>
      </c>
      <c r="K829" s="9">
        <v>0</v>
      </c>
      <c r="L829" s="11" t="s">
        <v>2951</v>
      </c>
      <c r="M829" s="9" t="str" cm="1">
        <f t="array" ref="M829">_xlfn.LET(
_xlpm.Major,I829,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829" t="str">
        <f>IF(COUNTIFS($A$2:A829,A829,$M$2:M829,M829)&gt;1,"Duplicate","Keep")</f>
        <v>Keep</v>
      </c>
      <c r="O829" t="str" cm="1">
        <f t="array" ref="O829">_xlfn.SWITCH(M829,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829">
        <f t="shared" si="24"/>
        <v>1</v>
      </c>
      <c r="Q829" t="str">
        <f t="shared" si="25"/>
        <v>Unique</v>
      </c>
    </row>
    <row r="830" spans="1:17" x14ac:dyDescent="0.75">
      <c r="A830" s="8">
        <v>80971639</v>
      </c>
      <c r="B830" s="9" t="s">
        <v>107</v>
      </c>
      <c r="C830" s="9" t="s">
        <v>204</v>
      </c>
      <c r="D830" s="9" t="s">
        <v>205</v>
      </c>
      <c r="E830" s="9" t="s">
        <v>14</v>
      </c>
      <c r="F830" s="10">
        <v>46050.556250000001</v>
      </c>
      <c r="G830" s="10">
        <v>46072.585416666669</v>
      </c>
      <c r="H830" s="9">
        <v>775859</v>
      </c>
      <c r="I830" s="9" t="s">
        <v>206</v>
      </c>
      <c r="J830" s="9" t="s">
        <v>32</v>
      </c>
      <c r="K830" s="9">
        <v>0</v>
      </c>
      <c r="L830" s="11" t="s">
        <v>2951</v>
      </c>
      <c r="M830" s="9" t="str" cm="1">
        <f t="array" ref="M830">_xlfn.LET(
_xlpm.Major,I830,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830" t="str">
        <f>IF(COUNTIFS($A$2:A830,A830,$M$2:M830,M830)&gt;1,"Duplicate","Keep")</f>
        <v>Keep</v>
      </c>
      <c r="O830" t="str" cm="1">
        <f t="array" ref="O830">_xlfn.SWITCH(M830,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30">
        <f t="shared" si="24"/>
        <v>3</v>
      </c>
      <c r="Q830" t="str">
        <f t="shared" si="25"/>
        <v>Repeat</v>
      </c>
    </row>
    <row r="831" spans="1:17" x14ac:dyDescent="0.75">
      <c r="A831" s="12">
        <v>80972644</v>
      </c>
      <c r="B831" s="13" t="s">
        <v>2492</v>
      </c>
      <c r="C831" s="13" t="s">
        <v>2380</v>
      </c>
      <c r="D831" s="13" t="s">
        <v>2493</v>
      </c>
      <c r="E831" s="13" t="s">
        <v>14</v>
      </c>
      <c r="F831" s="14">
        <v>46050.571527777778</v>
      </c>
      <c r="G831" s="14">
        <v>46072.540972222225</v>
      </c>
      <c r="H831" s="13">
        <v>787055</v>
      </c>
      <c r="I831" s="13" t="s">
        <v>2494</v>
      </c>
      <c r="J831" s="13" t="s">
        <v>50</v>
      </c>
      <c r="K831" s="13">
        <v>0</v>
      </c>
      <c r="L831" s="15" t="s">
        <v>2951</v>
      </c>
      <c r="M831" s="9" t="str" cm="1">
        <f t="array" ref="M831">_xlfn.LET(
_xlpm.Major,I831,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831" t="str">
        <f>IF(COUNTIFS($A$2:A831,A831,$M$2:M831,M831)&gt;1,"Duplicate","Keep")</f>
        <v>Keep</v>
      </c>
      <c r="O831" t="str" cm="1">
        <f t="array" ref="O831">_xlfn.SWITCH(M831,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831">
        <f t="shared" si="24"/>
        <v>1</v>
      </c>
      <c r="Q831" t="str">
        <f t="shared" si="25"/>
        <v>Unique</v>
      </c>
    </row>
    <row r="832" spans="1:17" x14ac:dyDescent="0.75">
      <c r="A832" s="12">
        <v>81054866</v>
      </c>
      <c r="B832" s="13" t="s">
        <v>2505</v>
      </c>
      <c r="C832" s="13" t="s">
        <v>332</v>
      </c>
      <c r="D832" s="13" t="s">
        <v>2506</v>
      </c>
      <c r="E832" s="13" t="s">
        <v>14</v>
      </c>
      <c r="F832" s="14">
        <v>46054.564583333333</v>
      </c>
      <c r="G832" s="14">
        <v>46072.544444444444</v>
      </c>
      <c r="H832" s="13">
        <v>787676</v>
      </c>
      <c r="I832" s="13" t="s">
        <v>566</v>
      </c>
      <c r="J832" s="13" t="s">
        <v>20</v>
      </c>
      <c r="K832" s="13">
        <v>0</v>
      </c>
      <c r="L832" s="15" t="s">
        <v>2951</v>
      </c>
      <c r="M832" s="9" t="str" cm="1">
        <f t="array" ref="M832">_xlfn.LET(
_xlpm.Major,I832,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832" t="str">
        <f>IF(COUNTIFS($A$2:A832,A832,$M$2:M832,M832)&gt;1,"Duplicate","Keep")</f>
        <v>Keep</v>
      </c>
      <c r="O832" t="str" cm="1">
        <f t="array" ref="O832">_xlfn.SWITCH(M832,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32">
        <f t="shared" si="24"/>
        <v>1</v>
      </c>
      <c r="Q832" t="str">
        <f t="shared" si="25"/>
        <v>Unique</v>
      </c>
    </row>
    <row r="833" spans="1:17" x14ac:dyDescent="0.75">
      <c r="A833" s="12">
        <v>81096403</v>
      </c>
      <c r="B833" s="13" t="s">
        <v>2511</v>
      </c>
      <c r="C833" s="13" t="s">
        <v>2512</v>
      </c>
      <c r="D833" s="13" t="s">
        <v>2513</v>
      </c>
      <c r="E833" s="13" t="s">
        <v>14</v>
      </c>
      <c r="F833" s="14">
        <v>46055.713194444441</v>
      </c>
      <c r="G833" s="14">
        <v>46072.543749999997</v>
      </c>
      <c r="H833" s="13">
        <v>787311</v>
      </c>
      <c r="I833" s="13" t="s">
        <v>828</v>
      </c>
      <c r="J833" s="13" t="s">
        <v>32</v>
      </c>
      <c r="K833" s="13">
        <v>0</v>
      </c>
      <c r="L833" s="15" t="s">
        <v>2951</v>
      </c>
      <c r="M833" s="9" t="str" cm="1">
        <f t="array" ref="M833">_xlfn.LET(
_xlpm.Major,I833,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833" t="str">
        <f>IF(COUNTIFS($A$2:A833,A833,$M$2:M833,M833)&gt;1,"Duplicate","Keep")</f>
        <v>Keep</v>
      </c>
      <c r="O833" t="str" cm="1">
        <f t="array" ref="O833">_xlfn.SWITCH(M833,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33">
        <f t="shared" si="24"/>
        <v>1</v>
      </c>
      <c r="Q833" t="str">
        <f t="shared" si="25"/>
        <v>Unique</v>
      </c>
    </row>
    <row r="834" spans="1:17" x14ac:dyDescent="0.75">
      <c r="A834" s="12">
        <v>81190870</v>
      </c>
      <c r="B834" s="13" t="s">
        <v>2525</v>
      </c>
      <c r="C834" s="13" t="s">
        <v>2526</v>
      </c>
      <c r="D834" s="13" t="s">
        <v>2527</v>
      </c>
      <c r="E834" s="13" t="s">
        <v>14</v>
      </c>
      <c r="F834" s="14">
        <v>46057.693055555559</v>
      </c>
      <c r="G834" s="14">
        <v>46072.568749999999</v>
      </c>
      <c r="H834" s="13">
        <v>757860</v>
      </c>
      <c r="I834" s="13" t="s">
        <v>1814</v>
      </c>
      <c r="J834" s="13" t="s">
        <v>20</v>
      </c>
      <c r="K834" s="13">
        <v>0</v>
      </c>
      <c r="L834" s="15" t="s">
        <v>2951</v>
      </c>
      <c r="M834" s="9" t="str" cm="1">
        <f t="array" ref="M834">_xlfn.LET(
_xlpm.Major,I834,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834" t="str">
        <f>IF(COUNTIFS($A$2:A834,A834,$M$2:M834,M834)&gt;1,"Duplicate","Keep")</f>
        <v>Keep</v>
      </c>
      <c r="O834" t="str" cm="1">
        <f t="array" ref="O834">_xlfn.SWITCH(M834,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834">
        <f t="shared" si="24"/>
        <v>1</v>
      </c>
      <c r="Q834" t="str">
        <f t="shared" si="25"/>
        <v>Unique</v>
      </c>
    </row>
    <row r="835" spans="1:17" x14ac:dyDescent="0.75">
      <c r="A835" s="8">
        <v>81194862</v>
      </c>
      <c r="B835" s="9" t="s">
        <v>766</v>
      </c>
      <c r="C835" s="9" t="s">
        <v>75</v>
      </c>
      <c r="D835" s="9" t="s">
        <v>2528</v>
      </c>
      <c r="E835" s="9" t="s">
        <v>14</v>
      </c>
      <c r="F835" s="10">
        <v>46057.828472222223</v>
      </c>
      <c r="G835" s="10">
        <v>46072.545138888891</v>
      </c>
      <c r="H835" s="9">
        <v>752370</v>
      </c>
      <c r="I835" s="9" t="s">
        <v>652</v>
      </c>
      <c r="J835" s="9" t="s">
        <v>40</v>
      </c>
      <c r="K835" s="9">
        <v>0</v>
      </c>
      <c r="L835" s="11" t="s">
        <v>2951</v>
      </c>
      <c r="M835" s="9" t="str" cm="1">
        <f t="array" ref="M835">_xlfn.LET(
_xlpm.Major,I835,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835" t="str">
        <f>IF(COUNTIFS($A$2:A835,A835,$M$2:M835,M835)&gt;1,"Duplicate","Keep")</f>
        <v>Keep</v>
      </c>
      <c r="O835" t="str" cm="1">
        <f t="array" ref="O835">_xlfn.SWITCH(M835,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835">
        <f t="shared" ref="P835:P898" si="26">COUNTIF(H:H,H835)</f>
        <v>2</v>
      </c>
      <c r="Q835" t="str">
        <f t="shared" ref="Q835:Q898" si="27">IF(COUNTIF(H:H,H835)=1,"Unique","Repeat")</f>
        <v>Repeat</v>
      </c>
    </row>
    <row r="836" spans="1:17" x14ac:dyDescent="0.75">
      <c r="A836" s="12">
        <v>81195457</v>
      </c>
      <c r="B836" s="13" t="s">
        <v>1012</v>
      </c>
      <c r="C836" s="13" t="s">
        <v>2529</v>
      </c>
      <c r="D836" s="13" t="s">
        <v>2530</v>
      </c>
      <c r="E836" s="13" t="s">
        <v>14</v>
      </c>
      <c r="F836" s="14">
        <v>46057.859722222223</v>
      </c>
      <c r="G836" s="14">
        <v>46072.541666666664</v>
      </c>
      <c r="H836" s="13">
        <v>770244</v>
      </c>
      <c r="I836" s="13" t="s">
        <v>549</v>
      </c>
      <c r="J836" s="13" t="s">
        <v>32</v>
      </c>
      <c r="K836" s="13">
        <v>0</v>
      </c>
      <c r="L836" s="15" t="s">
        <v>2951</v>
      </c>
      <c r="M836" s="9" t="str" cm="1">
        <f t="array" ref="M836">_xlfn.LET(
_xlpm.Major,I836,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836" t="str">
        <f>IF(COUNTIFS($A$2:A836,A836,$M$2:M836,M836)&gt;1,"Duplicate","Keep")</f>
        <v>Keep</v>
      </c>
      <c r="O836" t="str" cm="1">
        <f t="array" ref="O836">_xlfn.SWITCH(M836,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836">
        <f t="shared" si="26"/>
        <v>2</v>
      </c>
      <c r="Q836" t="str">
        <f t="shared" si="27"/>
        <v>Repeat</v>
      </c>
    </row>
    <row r="837" spans="1:17" x14ac:dyDescent="0.75">
      <c r="A837" s="8">
        <v>81209717</v>
      </c>
      <c r="B837" s="9" t="s">
        <v>2531</v>
      </c>
      <c r="C837" s="9" t="s">
        <v>2532</v>
      </c>
      <c r="D837" s="9" t="s">
        <v>2533</v>
      </c>
      <c r="E837" s="9" t="s">
        <v>14</v>
      </c>
      <c r="F837" s="10">
        <v>46058.402083333334</v>
      </c>
      <c r="G837" s="10">
        <v>46072.548611111109</v>
      </c>
      <c r="H837" s="9">
        <v>799573</v>
      </c>
      <c r="I837" s="9" t="s">
        <v>1985</v>
      </c>
      <c r="J837" s="9" t="s">
        <v>20</v>
      </c>
      <c r="K837" s="9">
        <v>0</v>
      </c>
      <c r="L837" s="11" t="s">
        <v>2951</v>
      </c>
      <c r="M837" s="9" t="str" cm="1">
        <f t="array" ref="M837">_xlfn.LET(
_xlpm.Major,I837,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837" t="str">
        <f>IF(COUNTIFS($A$2:A837,A837,$M$2:M837,M837)&gt;1,"Duplicate","Keep")</f>
        <v>Keep</v>
      </c>
      <c r="O837" t="str" cm="1">
        <f t="array" ref="O837">_xlfn.SWITCH(M837,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837">
        <f t="shared" si="26"/>
        <v>1</v>
      </c>
      <c r="Q837" t="str">
        <f t="shared" si="27"/>
        <v>Unique</v>
      </c>
    </row>
    <row r="838" spans="1:17" x14ac:dyDescent="0.75">
      <c r="A838" s="12">
        <v>81216521</v>
      </c>
      <c r="B838" s="13" t="s">
        <v>2536</v>
      </c>
      <c r="C838" s="13" t="s">
        <v>2537</v>
      </c>
      <c r="D838" s="13" t="s">
        <v>2538</v>
      </c>
      <c r="E838" s="13" t="s">
        <v>14</v>
      </c>
      <c r="F838" s="14">
        <v>46058.459027777775</v>
      </c>
      <c r="G838" s="14">
        <v>46072.543749999997</v>
      </c>
      <c r="H838" s="13">
        <v>798976</v>
      </c>
      <c r="I838" s="13" t="s">
        <v>774</v>
      </c>
      <c r="J838" s="13" t="s">
        <v>32</v>
      </c>
      <c r="K838" s="13">
        <v>0</v>
      </c>
      <c r="L838" s="15" t="s">
        <v>2951</v>
      </c>
      <c r="M838" s="9" t="str" cm="1">
        <f t="array" ref="M838">_xlfn.LET(
_xlpm.Major,I838,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838" t="str">
        <f>IF(COUNTIFS($A$2:A838,A838,$M$2:M838,M838)&gt;1,"Duplicate","Keep")</f>
        <v>Keep</v>
      </c>
      <c r="O838" t="str" cm="1">
        <f t="array" ref="O838">_xlfn.SWITCH(M838,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38">
        <f t="shared" si="26"/>
        <v>1</v>
      </c>
      <c r="Q838" t="str">
        <f t="shared" si="27"/>
        <v>Unique</v>
      </c>
    </row>
    <row r="839" spans="1:17" x14ac:dyDescent="0.75">
      <c r="A839" s="8">
        <v>81221325</v>
      </c>
      <c r="B839" s="9" t="s">
        <v>231</v>
      </c>
      <c r="C839" s="9" t="s">
        <v>1004</v>
      </c>
      <c r="D839" s="9" t="s">
        <v>1005</v>
      </c>
      <c r="E839" s="9" t="s">
        <v>14</v>
      </c>
      <c r="F839" s="10">
        <v>46058.508333333331</v>
      </c>
      <c r="G839" s="10">
        <v>46072.561805555553</v>
      </c>
      <c r="H839" s="9">
        <v>771149</v>
      </c>
      <c r="I839" s="9" t="s">
        <v>774</v>
      </c>
      <c r="J839" s="9" t="s">
        <v>20</v>
      </c>
      <c r="K839" s="9">
        <v>0</v>
      </c>
      <c r="L839" s="11" t="s">
        <v>2951</v>
      </c>
      <c r="M839" s="9" t="str" cm="1">
        <f t="array" ref="M839">_xlfn.LET(
_xlpm.Major,I839,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839" t="str">
        <f>IF(COUNTIFS($A$2:A839,A839,$M$2:M839,M839)&gt;1,"Duplicate","Keep")</f>
        <v>Keep</v>
      </c>
      <c r="O839" t="str" cm="1">
        <f t="array" ref="O839">_xlfn.SWITCH(M839,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39">
        <f t="shared" si="26"/>
        <v>4</v>
      </c>
      <c r="Q839" t="str">
        <f t="shared" si="27"/>
        <v>Repeat</v>
      </c>
    </row>
    <row r="840" spans="1:17" x14ac:dyDescent="0.75">
      <c r="A840" s="12">
        <v>81224130</v>
      </c>
      <c r="B840" s="13" t="s">
        <v>810</v>
      </c>
      <c r="C840" s="13" t="s">
        <v>2539</v>
      </c>
      <c r="D840" s="13" t="s">
        <v>2540</v>
      </c>
      <c r="E840" s="13" t="s">
        <v>14</v>
      </c>
      <c r="F840" s="14">
        <v>46058.543749999997</v>
      </c>
      <c r="G840" s="14">
        <v>46072.551388888889</v>
      </c>
      <c r="H840" s="13">
        <v>756495</v>
      </c>
      <c r="I840" s="13" t="s">
        <v>1985</v>
      </c>
      <c r="J840" s="13" t="s">
        <v>32</v>
      </c>
      <c r="K840" s="13">
        <v>0</v>
      </c>
      <c r="L840" s="15" t="s">
        <v>2951</v>
      </c>
      <c r="M840" s="9" t="str" cm="1">
        <f t="array" ref="M840">_xlfn.LET(
_xlpm.Major,I840,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840" t="str">
        <f>IF(COUNTIFS($A$2:A840,A840,$M$2:M840,M840)&gt;1,"Duplicate","Keep")</f>
        <v>Keep</v>
      </c>
      <c r="O840" t="str" cm="1">
        <f t="array" ref="O840">_xlfn.SWITCH(M840,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840">
        <f t="shared" si="26"/>
        <v>1</v>
      </c>
      <c r="Q840" t="str">
        <f t="shared" si="27"/>
        <v>Unique</v>
      </c>
    </row>
    <row r="841" spans="1:17" x14ac:dyDescent="0.75">
      <c r="A841" s="12">
        <v>81227291</v>
      </c>
      <c r="B841" s="13" t="s">
        <v>2546</v>
      </c>
      <c r="C841" s="13" t="s">
        <v>2547</v>
      </c>
      <c r="D841" s="13" t="s">
        <v>2548</v>
      </c>
      <c r="E841" s="13" t="s">
        <v>14</v>
      </c>
      <c r="F841" s="14">
        <v>46058.589583333334</v>
      </c>
      <c r="G841" s="14">
        <v>46072.551388888889</v>
      </c>
      <c r="H841" s="13">
        <v>758281</v>
      </c>
      <c r="I841" s="13" t="s">
        <v>1985</v>
      </c>
      <c r="J841" s="13" t="s">
        <v>32</v>
      </c>
      <c r="K841" s="13">
        <v>0</v>
      </c>
      <c r="L841" s="15" t="s">
        <v>2951</v>
      </c>
      <c r="M841" s="9" t="str" cm="1">
        <f t="array" ref="M841">_xlfn.LET(
_xlpm.Major,I841,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841" t="str">
        <f>IF(COUNTIFS($A$2:A841,A841,$M$2:M841,M841)&gt;1,"Duplicate","Keep")</f>
        <v>Keep</v>
      </c>
      <c r="O841" t="str" cm="1">
        <f t="array" ref="O841">_xlfn.SWITCH(M841,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841">
        <f t="shared" si="26"/>
        <v>1</v>
      </c>
      <c r="Q841" t="str">
        <f t="shared" si="27"/>
        <v>Unique</v>
      </c>
    </row>
    <row r="842" spans="1:17" x14ac:dyDescent="0.75">
      <c r="A842" s="8">
        <v>81232577</v>
      </c>
      <c r="B842" s="9" t="s">
        <v>996</v>
      </c>
      <c r="C842" s="9" t="s">
        <v>2549</v>
      </c>
      <c r="D842" s="9" t="s">
        <v>2550</v>
      </c>
      <c r="E842" s="9" t="s">
        <v>14</v>
      </c>
      <c r="F842" s="10">
        <v>46058.727083333331</v>
      </c>
      <c r="G842" s="10">
        <v>46072.543055555558</v>
      </c>
      <c r="H842" s="9">
        <v>794815</v>
      </c>
      <c r="I842" s="9" t="s">
        <v>54</v>
      </c>
      <c r="J842" s="9" t="s">
        <v>32</v>
      </c>
      <c r="K842" s="9">
        <v>0</v>
      </c>
      <c r="L842" s="11" t="s">
        <v>2951</v>
      </c>
      <c r="M842" s="9" t="str" cm="1">
        <f t="array" ref="M842">_xlfn.LET(
_xlpm.Major,I842,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842" t="str">
        <f>IF(COUNTIFS($A$2:A842,A842,$M$2:M842,M842)&gt;1,"Duplicate","Keep")</f>
        <v>Keep</v>
      </c>
      <c r="O842" t="str" cm="1">
        <f t="array" ref="O842">_xlfn.SWITCH(M842,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842">
        <f t="shared" si="26"/>
        <v>1</v>
      </c>
      <c r="Q842" t="str">
        <f t="shared" si="27"/>
        <v>Unique</v>
      </c>
    </row>
    <row r="843" spans="1:17" x14ac:dyDescent="0.75">
      <c r="A843" s="12">
        <v>81232967</v>
      </c>
      <c r="B843" s="13" t="s">
        <v>67</v>
      </c>
      <c r="C843" s="13" t="s">
        <v>433</v>
      </c>
      <c r="D843" s="13" t="s">
        <v>2551</v>
      </c>
      <c r="E843" s="13" t="s">
        <v>14</v>
      </c>
      <c r="F843" s="14">
        <v>46058.748611111114</v>
      </c>
      <c r="G843" s="14">
        <v>46072.540277777778</v>
      </c>
      <c r="H843" s="13">
        <v>772675</v>
      </c>
      <c r="I843" s="13" t="s">
        <v>166</v>
      </c>
      <c r="J843" s="13" t="s">
        <v>20</v>
      </c>
      <c r="K843" s="13">
        <v>0</v>
      </c>
      <c r="L843" s="15" t="s">
        <v>2951</v>
      </c>
      <c r="M843" s="9" t="str" cm="1">
        <f t="array" ref="M843">_xlfn.LET(
_xlpm.Major,I843,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843" t="str">
        <f>IF(COUNTIFS($A$2:A843,A843,$M$2:M843,M843)&gt;1,"Duplicate","Keep")</f>
        <v>Keep</v>
      </c>
      <c r="O843" t="str" cm="1">
        <f t="array" ref="O843">_xlfn.SWITCH(M843,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843">
        <f t="shared" si="26"/>
        <v>1</v>
      </c>
      <c r="Q843" t="str">
        <f t="shared" si="27"/>
        <v>Unique</v>
      </c>
    </row>
    <row r="844" spans="1:17" x14ac:dyDescent="0.75">
      <c r="A844" s="12">
        <v>81244037</v>
      </c>
      <c r="B844" s="13" t="s">
        <v>916</v>
      </c>
      <c r="C844" s="13" t="s">
        <v>1852</v>
      </c>
      <c r="D844" s="13" t="s">
        <v>2554</v>
      </c>
      <c r="E844" s="13" t="s">
        <v>14</v>
      </c>
      <c r="F844" s="14">
        <v>46059.394444444442</v>
      </c>
      <c r="G844" s="14">
        <v>46072.541666666664</v>
      </c>
      <c r="H844" s="13">
        <v>788536</v>
      </c>
      <c r="I844" s="13" t="s">
        <v>15</v>
      </c>
      <c r="J844" s="13" t="s">
        <v>50</v>
      </c>
      <c r="K844" s="13">
        <v>0</v>
      </c>
      <c r="L844" s="15" t="s">
        <v>2951</v>
      </c>
      <c r="M844" s="9" t="str" cm="1">
        <f t="array" ref="M844">_xlfn.LET(
_xlpm.Major,I844,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844" t="str">
        <f>IF(COUNTIFS($A$2:A844,A844,$M$2:M844,M844)&gt;1,"Duplicate","Keep")</f>
        <v>Keep</v>
      </c>
      <c r="O844" t="str" cm="1">
        <f t="array" ref="O844">_xlfn.SWITCH(M844,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844">
        <f t="shared" si="26"/>
        <v>2</v>
      </c>
      <c r="Q844" t="str">
        <f t="shared" si="27"/>
        <v>Repeat</v>
      </c>
    </row>
    <row r="845" spans="1:17" x14ac:dyDescent="0.75">
      <c r="A845" s="8">
        <v>81252550</v>
      </c>
      <c r="B845" s="9" t="s">
        <v>996</v>
      </c>
      <c r="C845" s="9" t="s">
        <v>2558</v>
      </c>
      <c r="D845" s="9" t="s">
        <v>2559</v>
      </c>
      <c r="E845" s="9" t="s">
        <v>14</v>
      </c>
      <c r="F845" s="10">
        <v>46059.518055555556</v>
      </c>
      <c r="G845" s="10">
        <v>46072.565972222219</v>
      </c>
      <c r="H845" s="9">
        <v>767817</v>
      </c>
      <c r="I845" s="9" t="s">
        <v>2560</v>
      </c>
      <c r="J845" s="9" t="s">
        <v>32</v>
      </c>
      <c r="K845" s="9">
        <v>0</v>
      </c>
      <c r="L845" s="11" t="s">
        <v>2951</v>
      </c>
      <c r="M845" s="9" t="str" cm="1">
        <f t="array" ref="M845">_xlfn.LET(
_xlpm.Major,I845,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845" t="str">
        <f>IF(COUNTIFS($A$2:A845,A845,$M$2:M845,M845)&gt;1,"Duplicate","Keep")</f>
        <v>Keep</v>
      </c>
      <c r="O845" t="str" cm="1">
        <f t="array" ref="O845">_xlfn.SWITCH(M845,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45">
        <f t="shared" si="26"/>
        <v>1</v>
      </c>
      <c r="Q845" t="str">
        <f t="shared" si="27"/>
        <v>Unique</v>
      </c>
    </row>
    <row r="846" spans="1:17" x14ac:dyDescent="0.75">
      <c r="A846" s="12">
        <v>81256461</v>
      </c>
      <c r="B846" s="13" t="s">
        <v>1160</v>
      </c>
      <c r="C846" s="13" t="s">
        <v>2358</v>
      </c>
      <c r="D846" s="13" t="s">
        <v>2359</v>
      </c>
      <c r="E846" s="13" t="s">
        <v>14</v>
      </c>
      <c r="F846" s="14">
        <v>46059.643750000003</v>
      </c>
      <c r="G846" s="14">
        <v>46072.584027777775</v>
      </c>
      <c r="H846" s="13">
        <v>800179</v>
      </c>
      <c r="I846" s="13" t="s">
        <v>163</v>
      </c>
      <c r="J846" s="13" t="s">
        <v>20</v>
      </c>
      <c r="K846" s="13">
        <v>0</v>
      </c>
      <c r="L846" s="15" t="s">
        <v>2951</v>
      </c>
      <c r="M846" s="9" t="str" cm="1">
        <f t="array" ref="M846">_xlfn.LET(
_xlpm.Major,I846,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846" t="str">
        <f>IF(COUNTIFS($A$2:A846,A846,$M$2:M846,M846)&gt;1,"Duplicate","Keep")</f>
        <v>Keep</v>
      </c>
      <c r="O846" t="str" cm="1">
        <f t="array" ref="O846">_xlfn.SWITCH(M846,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46">
        <f t="shared" si="26"/>
        <v>1</v>
      </c>
      <c r="Q846" t="str">
        <f t="shared" si="27"/>
        <v>Unique</v>
      </c>
    </row>
    <row r="847" spans="1:17" x14ac:dyDescent="0.75">
      <c r="A847" s="8">
        <v>81256466</v>
      </c>
      <c r="B847" s="9" t="s">
        <v>2565</v>
      </c>
      <c r="C847" s="9" t="s">
        <v>2566</v>
      </c>
      <c r="D847" s="9" t="s">
        <v>2567</v>
      </c>
      <c r="E847" s="9" t="s">
        <v>14</v>
      </c>
      <c r="F847" s="10">
        <v>46059.643750000003</v>
      </c>
      <c r="G847" s="10">
        <v>46072.557638888888</v>
      </c>
      <c r="H847" s="9">
        <v>758277</v>
      </c>
      <c r="I847" s="9" t="s">
        <v>809</v>
      </c>
      <c r="J847" s="9" t="s">
        <v>32</v>
      </c>
      <c r="K847" s="9">
        <v>0</v>
      </c>
      <c r="L847" s="11" t="s">
        <v>2951</v>
      </c>
      <c r="M847" s="9" t="str" cm="1">
        <f t="array" ref="M847">_xlfn.LET(
_xlpm.Major,I847,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847" t="str">
        <f>IF(COUNTIFS($A$2:A847,A847,$M$2:M847,M847)&gt;1,"Duplicate","Keep")</f>
        <v>Keep</v>
      </c>
      <c r="O847" t="str" cm="1">
        <f t="array" ref="O847">_xlfn.SWITCH(M847,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47">
        <f t="shared" si="26"/>
        <v>1</v>
      </c>
      <c r="Q847" t="str">
        <f t="shared" si="27"/>
        <v>Unique</v>
      </c>
    </row>
    <row r="848" spans="1:17" x14ac:dyDescent="0.75">
      <c r="A848" s="12">
        <v>81256469</v>
      </c>
      <c r="B848" s="13" t="s">
        <v>280</v>
      </c>
      <c r="C848" s="13" t="s">
        <v>1361</v>
      </c>
      <c r="D848" s="13" t="s">
        <v>1362</v>
      </c>
      <c r="E848" s="13" t="s">
        <v>14</v>
      </c>
      <c r="F848" s="14">
        <v>46059.644444444442</v>
      </c>
      <c r="G848" s="14">
        <v>46072.627083333333</v>
      </c>
      <c r="H848" s="13">
        <v>780536</v>
      </c>
      <c r="I848" s="13" t="s">
        <v>774</v>
      </c>
      <c r="J848" s="13" t="s">
        <v>20</v>
      </c>
      <c r="K848" s="13">
        <v>0</v>
      </c>
      <c r="L848" s="15" t="s">
        <v>2951</v>
      </c>
      <c r="M848" s="9" t="str" cm="1">
        <f t="array" ref="M848">_xlfn.LET(
_xlpm.Major,I848,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848" t="str">
        <f>IF(COUNTIFS($A$2:A848,A848,$M$2:M848,M848)&gt;1,"Duplicate","Keep")</f>
        <v>Keep</v>
      </c>
      <c r="O848" t="str" cm="1">
        <f t="array" ref="O848">_xlfn.SWITCH(M848,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48">
        <f t="shared" si="26"/>
        <v>2</v>
      </c>
      <c r="Q848" t="str">
        <f t="shared" si="27"/>
        <v>Repeat</v>
      </c>
    </row>
    <row r="849" spans="1:17" x14ac:dyDescent="0.75">
      <c r="A849" s="8">
        <v>81256542</v>
      </c>
      <c r="B849" s="9" t="s">
        <v>426</v>
      </c>
      <c r="C849" s="9" t="s">
        <v>2568</v>
      </c>
      <c r="D849" s="9" t="s">
        <v>2569</v>
      </c>
      <c r="E849" s="9" t="s">
        <v>14</v>
      </c>
      <c r="F849" s="10">
        <v>46059.647916666669</v>
      </c>
      <c r="G849" s="10">
        <v>46072.57916666667</v>
      </c>
      <c r="H849" s="9">
        <v>771874</v>
      </c>
      <c r="I849" s="9" t="s">
        <v>163</v>
      </c>
      <c r="J849" s="9" t="s">
        <v>20</v>
      </c>
      <c r="K849" s="9">
        <v>0</v>
      </c>
      <c r="L849" s="11" t="s">
        <v>2951</v>
      </c>
      <c r="M849" s="9" t="str" cm="1">
        <f t="array" ref="M849">_xlfn.LET(
_xlpm.Major,I849,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849" t="str">
        <f>IF(COUNTIFS($A$2:A849,A849,$M$2:M849,M849)&gt;1,"Duplicate","Keep")</f>
        <v>Keep</v>
      </c>
      <c r="O849" t="str" cm="1">
        <f t="array" ref="O849">_xlfn.SWITCH(M849,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49">
        <f t="shared" si="26"/>
        <v>1</v>
      </c>
      <c r="Q849" t="str">
        <f t="shared" si="27"/>
        <v>Unique</v>
      </c>
    </row>
    <row r="850" spans="1:17" x14ac:dyDescent="0.75">
      <c r="A850" s="12">
        <v>81256650</v>
      </c>
      <c r="B850" s="13" t="s">
        <v>996</v>
      </c>
      <c r="C850" s="13" t="s">
        <v>1055</v>
      </c>
      <c r="D850" s="13" t="s">
        <v>1056</v>
      </c>
      <c r="E850" s="13" t="s">
        <v>14</v>
      </c>
      <c r="F850" s="14">
        <v>46059.652777777781</v>
      </c>
      <c r="G850" s="14">
        <v>46072.557638888888</v>
      </c>
      <c r="H850" s="13">
        <v>740566</v>
      </c>
      <c r="I850" s="13" t="s">
        <v>809</v>
      </c>
      <c r="J850" s="13" t="s">
        <v>20</v>
      </c>
      <c r="K850" s="13">
        <v>0</v>
      </c>
      <c r="L850" s="15" t="s">
        <v>2951</v>
      </c>
      <c r="M850" s="9" t="str" cm="1">
        <f t="array" ref="M850">_xlfn.LET(
_xlpm.Major,I850,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850" t="str">
        <f>IF(COUNTIFS($A$2:A850,A850,$M$2:M850,M850)&gt;1,"Duplicate","Keep")</f>
        <v>Keep</v>
      </c>
      <c r="O850" t="str" cm="1">
        <f t="array" ref="O850">_xlfn.SWITCH(M850,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50">
        <f t="shared" si="26"/>
        <v>1</v>
      </c>
      <c r="Q850" t="str">
        <f t="shared" si="27"/>
        <v>Unique</v>
      </c>
    </row>
    <row r="851" spans="1:17" x14ac:dyDescent="0.75">
      <c r="A851" s="8">
        <v>81256692</v>
      </c>
      <c r="B851" s="9" t="s">
        <v>1057</v>
      </c>
      <c r="C851" s="9" t="s">
        <v>1058</v>
      </c>
      <c r="D851" s="9" t="s">
        <v>1059</v>
      </c>
      <c r="E851" s="9" t="s">
        <v>14</v>
      </c>
      <c r="F851" s="10">
        <v>46059.65625</v>
      </c>
      <c r="G851" s="10">
        <v>46072.556250000001</v>
      </c>
      <c r="H851" s="9">
        <v>762370</v>
      </c>
      <c r="I851" s="9" t="s">
        <v>163</v>
      </c>
      <c r="J851" s="9" t="s">
        <v>32</v>
      </c>
      <c r="K851" s="9">
        <v>0</v>
      </c>
      <c r="L851" s="11" t="s">
        <v>2951</v>
      </c>
      <c r="M851" s="9" t="str" cm="1">
        <f t="array" ref="M851">_xlfn.LET(
_xlpm.Major,I851,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851" t="str">
        <f>IF(COUNTIFS($A$2:A851,A851,$M$2:M851,M851)&gt;1,"Duplicate","Keep")</f>
        <v>Keep</v>
      </c>
      <c r="O851" t="str" cm="1">
        <f t="array" ref="O851">_xlfn.SWITCH(M851,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51">
        <f t="shared" si="26"/>
        <v>1</v>
      </c>
      <c r="Q851" t="str">
        <f t="shared" si="27"/>
        <v>Unique</v>
      </c>
    </row>
    <row r="852" spans="1:17" x14ac:dyDescent="0.75">
      <c r="A852" s="12">
        <v>81258370</v>
      </c>
      <c r="B852" s="13" t="s">
        <v>84</v>
      </c>
      <c r="C852" s="13" t="s">
        <v>59</v>
      </c>
      <c r="D852" s="13" t="s">
        <v>2570</v>
      </c>
      <c r="E852" s="13" t="s">
        <v>14</v>
      </c>
      <c r="F852" s="14">
        <v>46059.788888888892</v>
      </c>
      <c r="G852" s="14">
        <v>46072.546527777777</v>
      </c>
      <c r="H852" s="13">
        <v>763444</v>
      </c>
      <c r="I852" s="13" t="s">
        <v>549</v>
      </c>
      <c r="J852" s="13" t="s">
        <v>32</v>
      </c>
      <c r="K852" s="13">
        <v>0</v>
      </c>
      <c r="L852" s="15" t="s">
        <v>2951</v>
      </c>
      <c r="M852" s="9" t="str" cm="1">
        <f t="array" ref="M852">_xlfn.LET(
_xlpm.Major,I852,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852" t="str">
        <f>IF(COUNTIFS($A$2:A852,A852,$M$2:M852,M852)&gt;1,"Duplicate","Keep")</f>
        <v>Keep</v>
      </c>
      <c r="O852" t="str" cm="1">
        <f t="array" ref="O852">_xlfn.SWITCH(M852,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852">
        <f t="shared" si="26"/>
        <v>1</v>
      </c>
      <c r="Q852" t="str">
        <f t="shared" si="27"/>
        <v>Unique</v>
      </c>
    </row>
    <row r="853" spans="1:17" x14ac:dyDescent="0.75">
      <c r="A853" s="8">
        <v>81259742</v>
      </c>
      <c r="B853" s="9" t="s">
        <v>2571</v>
      </c>
      <c r="C853" s="9" t="s">
        <v>2572</v>
      </c>
      <c r="D853" s="9" t="s">
        <v>2573</v>
      </c>
      <c r="E853" s="9" t="s">
        <v>14</v>
      </c>
      <c r="F853" s="10">
        <v>46060.003472222219</v>
      </c>
      <c r="G853" s="10">
        <v>46072.603472222225</v>
      </c>
      <c r="H853" s="9">
        <v>796519</v>
      </c>
      <c r="I853" s="9" t="s">
        <v>15</v>
      </c>
      <c r="J853" s="9" t="s">
        <v>32</v>
      </c>
      <c r="K853" s="9">
        <v>0</v>
      </c>
      <c r="L853" s="11" t="s">
        <v>2951</v>
      </c>
      <c r="M853" s="9" t="str" cm="1">
        <f t="array" ref="M853">_xlfn.LET(
_xlpm.Major,I853,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853" t="str">
        <f>IF(COUNTIFS($A$2:A853,A853,$M$2:M853,M853)&gt;1,"Duplicate","Keep")</f>
        <v>Keep</v>
      </c>
      <c r="O853" t="str" cm="1">
        <f t="array" ref="O853">_xlfn.SWITCH(M853,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853">
        <f t="shared" si="26"/>
        <v>1</v>
      </c>
      <c r="Q853" t="str">
        <f t="shared" si="27"/>
        <v>Unique</v>
      </c>
    </row>
    <row r="854" spans="1:17" x14ac:dyDescent="0.75">
      <c r="A854" s="12">
        <v>81267045</v>
      </c>
      <c r="B854" s="13" t="s">
        <v>554</v>
      </c>
      <c r="C854" s="13" t="s">
        <v>882</v>
      </c>
      <c r="D854" s="13" t="s">
        <v>883</v>
      </c>
      <c r="E854" s="13" t="s">
        <v>14</v>
      </c>
      <c r="F854" s="14">
        <v>46061.414583333331</v>
      </c>
      <c r="G854" s="14">
        <v>46072.539583333331</v>
      </c>
      <c r="H854" s="13">
        <v>775664</v>
      </c>
      <c r="I854" s="13" t="s">
        <v>206</v>
      </c>
      <c r="J854" s="13" t="s">
        <v>20</v>
      </c>
      <c r="K854" s="13">
        <v>0</v>
      </c>
      <c r="L854" s="15" t="s">
        <v>2951</v>
      </c>
      <c r="M854" s="9" t="str" cm="1">
        <f t="array" ref="M854">_xlfn.LET(
_xlpm.Major,I854,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854" t="str">
        <f>IF(COUNTIFS($A$2:A854,A854,$M$2:M854,M854)&gt;1,"Duplicate","Keep")</f>
        <v>Keep</v>
      </c>
      <c r="O854" t="str" cm="1">
        <f t="array" ref="O854">_xlfn.SWITCH(M854,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54">
        <f t="shared" si="26"/>
        <v>3</v>
      </c>
      <c r="Q854" t="str">
        <f t="shared" si="27"/>
        <v>Repeat</v>
      </c>
    </row>
    <row r="855" spans="1:17" x14ac:dyDescent="0.75">
      <c r="A855" s="8">
        <v>81268423</v>
      </c>
      <c r="B855" s="9" t="s">
        <v>477</v>
      </c>
      <c r="C855" s="9" t="s">
        <v>2577</v>
      </c>
      <c r="D855" s="9" t="s">
        <v>2578</v>
      </c>
      <c r="E855" s="9" t="s">
        <v>14</v>
      </c>
      <c r="F855" s="10">
        <v>46061.508333333331</v>
      </c>
      <c r="G855" s="10">
        <v>46072.580555555556</v>
      </c>
      <c r="H855" s="9">
        <v>764673</v>
      </c>
      <c r="I855" s="9" t="s">
        <v>1506</v>
      </c>
      <c r="J855" s="9" t="s">
        <v>32</v>
      </c>
      <c r="K855" s="9">
        <v>0</v>
      </c>
      <c r="L855" s="11" t="s">
        <v>2951</v>
      </c>
      <c r="M855" s="9" t="str" cm="1">
        <f t="array" ref="M855">_xlfn.LET(
_xlpm.Major,I855,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855" t="str">
        <f>IF(COUNTIFS($A$2:A855,A855,$M$2:M855,M855)&gt;1,"Duplicate","Keep")</f>
        <v>Keep</v>
      </c>
      <c r="O855" t="str" cm="1">
        <f t="array" ref="O855">_xlfn.SWITCH(M855,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55">
        <f t="shared" si="26"/>
        <v>1</v>
      </c>
      <c r="Q855" t="str">
        <f t="shared" si="27"/>
        <v>Unique</v>
      </c>
    </row>
    <row r="856" spans="1:17" x14ac:dyDescent="0.75">
      <c r="A856" s="8">
        <v>81270390</v>
      </c>
      <c r="B856" s="9" t="s">
        <v>676</v>
      </c>
      <c r="C856" s="9" t="s">
        <v>677</v>
      </c>
      <c r="D856" s="9" t="s">
        <v>678</v>
      </c>
      <c r="E856" s="9" t="s">
        <v>14</v>
      </c>
      <c r="F856" s="10">
        <v>46061.654861111114</v>
      </c>
      <c r="G856" s="10">
        <v>46072.592361111114</v>
      </c>
      <c r="H856" s="9">
        <v>793857</v>
      </c>
      <c r="I856" s="9" t="s">
        <v>553</v>
      </c>
      <c r="J856" s="9" t="s">
        <v>40</v>
      </c>
      <c r="K856" s="9">
        <v>0</v>
      </c>
      <c r="L856" s="11" t="s">
        <v>2951</v>
      </c>
      <c r="M856" s="9" t="str" cm="1">
        <f t="array" ref="M856">_xlfn.LET(
_xlpm.Major,I856,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856" t="str">
        <f>IF(COUNTIFS($A$2:A856,A856,$M$2:M856,M856)&gt;1,"Duplicate","Keep")</f>
        <v>Keep</v>
      </c>
      <c r="O856" t="str" cm="1">
        <f t="array" ref="O856">_xlfn.SWITCH(M856,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856">
        <f t="shared" si="26"/>
        <v>1</v>
      </c>
      <c r="Q856" t="str">
        <f t="shared" si="27"/>
        <v>Unique</v>
      </c>
    </row>
    <row r="857" spans="1:17" x14ac:dyDescent="0.75">
      <c r="A857" s="12">
        <v>81273563</v>
      </c>
      <c r="B857" s="13" t="s">
        <v>1106</v>
      </c>
      <c r="C857" s="13" t="s">
        <v>2581</v>
      </c>
      <c r="D857" s="13" t="s">
        <v>2582</v>
      </c>
      <c r="E857" s="13" t="s">
        <v>14</v>
      </c>
      <c r="F857" s="14">
        <v>46061.893055555556</v>
      </c>
      <c r="G857" s="14">
        <v>46072.547222222223</v>
      </c>
      <c r="H857" s="13">
        <v>780644</v>
      </c>
      <c r="I857" s="13" t="s">
        <v>774</v>
      </c>
      <c r="J857" s="13" t="s">
        <v>20</v>
      </c>
      <c r="K857" s="13">
        <v>0</v>
      </c>
      <c r="L857" s="15" t="s">
        <v>2951</v>
      </c>
      <c r="M857" s="9" t="str" cm="1">
        <f t="array" ref="M857">_xlfn.LET(
_xlpm.Major,I857,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857" t="str">
        <f>IF(COUNTIFS($A$2:A857,A857,$M$2:M857,M857)&gt;1,"Duplicate","Keep")</f>
        <v>Keep</v>
      </c>
      <c r="O857" t="str" cm="1">
        <f t="array" ref="O857">_xlfn.SWITCH(M857,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57">
        <f t="shared" si="26"/>
        <v>1</v>
      </c>
      <c r="Q857" t="str">
        <f t="shared" si="27"/>
        <v>Unique</v>
      </c>
    </row>
    <row r="858" spans="1:17" x14ac:dyDescent="0.75">
      <c r="A858" s="12">
        <v>81286457</v>
      </c>
      <c r="B858" s="13" t="s">
        <v>58</v>
      </c>
      <c r="C858" s="13" t="s">
        <v>2585</v>
      </c>
      <c r="D858" s="13" t="s">
        <v>2586</v>
      </c>
      <c r="E858" s="13" t="s">
        <v>14</v>
      </c>
      <c r="F858" s="14">
        <v>46062.418749999997</v>
      </c>
      <c r="G858" s="14">
        <v>46072.540277777778</v>
      </c>
      <c r="H858" s="13">
        <v>813291</v>
      </c>
      <c r="I858" s="13" t="s">
        <v>631</v>
      </c>
      <c r="J858" s="13" t="s">
        <v>20</v>
      </c>
      <c r="K858" s="13">
        <v>0</v>
      </c>
      <c r="L858" s="15" t="s">
        <v>2951</v>
      </c>
      <c r="M858" s="9" t="str" cm="1">
        <f t="array" ref="M858">_xlfn.LET(
_xlpm.Major,I858,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858" t="str">
        <f>IF(COUNTIFS($A$2:A858,A858,$M$2:M858,M858)&gt;1,"Duplicate","Keep")</f>
        <v>Keep</v>
      </c>
      <c r="O858" t="str" cm="1">
        <f t="array" ref="O858">_xlfn.SWITCH(M858,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858">
        <f t="shared" si="26"/>
        <v>1</v>
      </c>
      <c r="Q858" t="str">
        <f t="shared" si="27"/>
        <v>Unique</v>
      </c>
    </row>
    <row r="859" spans="1:17" x14ac:dyDescent="0.75">
      <c r="A859" s="8">
        <v>81291535</v>
      </c>
      <c r="B859" s="9" t="s">
        <v>81</v>
      </c>
      <c r="C859" s="9" t="s">
        <v>82</v>
      </c>
      <c r="D859" s="9" t="s">
        <v>83</v>
      </c>
      <c r="E859" s="9" t="s">
        <v>14</v>
      </c>
      <c r="F859" s="10">
        <v>46062.480555555558</v>
      </c>
      <c r="G859" s="10">
        <v>46072.544444444444</v>
      </c>
      <c r="H859" s="9">
        <v>781819</v>
      </c>
      <c r="I859" s="9" t="s">
        <v>24</v>
      </c>
      <c r="J859" s="9" t="s">
        <v>20</v>
      </c>
      <c r="K859" s="9">
        <v>0</v>
      </c>
      <c r="L859" s="11" t="s">
        <v>2951</v>
      </c>
      <c r="M859" s="9" t="str" cm="1">
        <f t="array" ref="M859">_xlfn.LET(
_xlpm.Major,I859,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859" t="str">
        <f>IF(COUNTIFS($A$2:A859,A859,$M$2:M859,M859)&gt;1,"Duplicate","Keep")</f>
        <v>Keep</v>
      </c>
      <c r="O859" t="str" cm="1">
        <f t="array" ref="O859">_xlfn.SWITCH(M859,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859">
        <f t="shared" si="26"/>
        <v>2</v>
      </c>
      <c r="Q859" t="str">
        <f t="shared" si="27"/>
        <v>Repeat</v>
      </c>
    </row>
    <row r="860" spans="1:17" x14ac:dyDescent="0.75">
      <c r="A860" s="8">
        <v>81295020</v>
      </c>
      <c r="B860" s="9" t="s">
        <v>142</v>
      </c>
      <c r="C860" s="9" t="s">
        <v>143</v>
      </c>
      <c r="D860" s="9" t="s">
        <v>144</v>
      </c>
      <c r="E860" s="9" t="s">
        <v>14</v>
      </c>
      <c r="F860" s="10">
        <v>46062.509027777778</v>
      </c>
      <c r="G860" s="10">
        <v>46072.55</v>
      </c>
      <c r="H860" s="9">
        <v>774574</v>
      </c>
      <c r="I860" s="9" t="s">
        <v>24</v>
      </c>
      <c r="J860" s="9" t="s">
        <v>20</v>
      </c>
      <c r="K860" s="9">
        <v>0</v>
      </c>
      <c r="L860" s="11" t="s">
        <v>2951</v>
      </c>
      <c r="M860" s="9" t="str" cm="1">
        <f t="array" ref="M860">_xlfn.LET(
_xlpm.Major,I860,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860" t="str">
        <f>IF(COUNTIFS($A$2:A860,A860,$M$2:M860,M860)&gt;1,"Duplicate","Keep")</f>
        <v>Keep</v>
      </c>
      <c r="O860" t="str" cm="1">
        <f t="array" ref="O860">_xlfn.SWITCH(M860,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860">
        <f t="shared" si="26"/>
        <v>2</v>
      </c>
      <c r="Q860" t="str">
        <f t="shared" si="27"/>
        <v>Repeat</v>
      </c>
    </row>
    <row r="861" spans="1:17" x14ac:dyDescent="0.75">
      <c r="A861" s="12">
        <v>81311297</v>
      </c>
      <c r="B861" s="13" t="s">
        <v>2594</v>
      </c>
      <c r="C861" s="13" t="s">
        <v>2595</v>
      </c>
      <c r="D861" s="13" t="s">
        <v>2596</v>
      </c>
      <c r="E861" s="13" t="s">
        <v>14</v>
      </c>
      <c r="F861" s="14">
        <v>46062.884722222225</v>
      </c>
      <c r="G861" s="14">
        <v>46072.556944444441</v>
      </c>
      <c r="H861" s="13">
        <v>780291</v>
      </c>
      <c r="I861" s="13" t="s">
        <v>448</v>
      </c>
      <c r="J861" s="13" t="s">
        <v>32</v>
      </c>
      <c r="K861" s="13">
        <v>0</v>
      </c>
      <c r="L861" s="15" t="s">
        <v>2951</v>
      </c>
      <c r="M861" s="9" t="str" cm="1">
        <f t="array" ref="M861">_xlfn.LET(
_xlpm.Major,I861,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861" t="str">
        <f>IF(COUNTIFS($A$2:A861,A861,$M$2:M861,M861)&gt;1,"Duplicate","Keep")</f>
        <v>Keep</v>
      </c>
      <c r="O861" t="str" cm="1">
        <f t="array" ref="O861">_xlfn.SWITCH(M861,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61">
        <f t="shared" si="26"/>
        <v>2</v>
      </c>
      <c r="Q861" t="str">
        <f t="shared" si="27"/>
        <v>Repeat</v>
      </c>
    </row>
    <row r="862" spans="1:17" x14ac:dyDescent="0.75">
      <c r="A862" s="8">
        <v>81312407</v>
      </c>
      <c r="B862" s="9" t="s">
        <v>788</v>
      </c>
      <c r="C862" s="9" t="s">
        <v>2601</v>
      </c>
      <c r="D862" s="9" t="s">
        <v>2602</v>
      </c>
      <c r="E862" s="9" t="s">
        <v>14</v>
      </c>
      <c r="F862" s="10">
        <v>46062.96597222222</v>
      </c>
      <c r="G862" s="10">
        <v>46072.629861111112</v>
      </c>
      <c r="H862" s="9">
        <v>785235</v>
      </c>
      <c r="I862" s="9" t="s">
        <v>2603</v>
      </c>
      <c r="J862" s="9" t="s">
        <v>20</v>
      </c>
      <c r="K862" s="9">
        <v>0</v>
      </c>
      <c r="L862" s="11" t="s">
        <v>2951</v>
      </c>
      <c r="M862" s="9" t="str" cm="1">
        <f t="array" ref="M862">_xlfn.LET(
_xlpm.Major,I862,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862" t="str">
        <f>IF(COUNTIFS($A$2:A862,A862,$M$2:M862,M862)&gt;1,"Duplicate","Keep")</f>
        <v>Keep</v>
      </c>
      <c r="O862" t="str" cm="1">
        <f t="array" ref="O862">_xlfn.SWITCH(M862,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862">
        <f t="shared" si="26"/>
        <v>1</v>
      </c>
      <c r="Q862" t="str">
        <f t="shared" si="27"/>
        <v>Unique</v>
      </c>
    </row>
    <row r="863" spans="1:17" x14ac:dyDescent="0.75">
      <c r="A863" s="8">
        <v>81340939</v>
      </c>
      <c r="B863" s="9" t="s">
        <v>1944</v>
      </c>
      <c r="C863" s="9" t="s">
        <v>735</v>
      </c>
      <c r="D863" s="9" t="s">
        <v>1945</v>
      </c>
      <c r="E863" s="9" t="s">
        <v>14</v>
      </c>
      <c r="F863" s="10">
        <v>46063.515972222223</v>
      </c>
      <c r="G863" s="10">
        <v>46072.618750000001</v>
      </c>
      <c r="H863" s="9">
        <v>762659</v>
      </c>
      <c r="I863" s="9" t="s">
        <v>1904</v>
      </c>
      <c r="J863" s="9" t="s">
        <v>32</v>
      </c>
      <c r="K863" s="9">
        <v>0</v>
      </c>
      <c r="L863" s="11" t="s">
        <v>2951</v>
      </c>
      <c r="M863" s="9" t="str" cm="1">
        <f t="array" ref="M863">_xlfn.LET(
_xlpm.Major,I863,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863" t="str">
        <f>IF(COUNTIFS($A$2:A863,A863,$M$2:M863,M863)&gt;1,"Duplicate","Keep")</f>
        <v>Keep</v>
      </c>
      <c r="O863" t="str" cm="1">
        <f t="array" ref="O863">_xlfn.SWITCH(M863,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863">
        <f t="shared" si="26"/>
        <v>1</v>
      </c>
      <c r="Q863" t="str">
        <f t="shared" si="27"/>
        <v>Unique</v>
      </c>
    </row>
    <row r="864" spans="1:17" x14ac:dyDescent="0.75">
      <c r="A864" s="12">
        <v>81341865</v>
      </c>
      <c r="B864" s="13" t="s">
        <v>714</v>
      </c>
      <c r="C864" s="13" t="s">
        <v>2606</v>
      </c>
      <c r="D864" s="13" t="s">
        <v>2607</v>
      </c>
      <c r="E864" s="13" t="s">
        <v>14</v>
      </c>
      <c r="F864" s="14">
        <v>46063.523611111108</v>
      </c>
      <c r="G864" s="14">
        <v>46072.602083333331</v>
      </c>
      <c r="H864" s="13">
        <v>764646</v>
      </c>
      <c r="I864" s="13" t="s">
        <v>1985</v>
      </c>
      <c r="J864" s="13" t="s">
        <v>32</v>
      </c>
      <c r="K864" s="13">
        <v>0</v>
      </c>
      <c r="L864" s="15" t="s">
        <v>2951</v>
      </c>
      <c r="M864" s="9" t="str" cm="1">
        <f t="array" ref="M864">_xlfn.LET(
_xlpm.Major,I864,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864" t="str">
        <f>IF(COUNTIFS($A$2:A864,A864,$M$2:M864,M864)&gt;1,"Duplicate","Keep")</f>
        <v>Keep</v>
      </c>
      <c r="O864" t="str" cm="1">
        <f t="array" ref="O864">_xlfn.SWITCH(M864,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864">
        <f t="shared" si="26"/>
        <v>1</v>
      </c>
      <c r="Q864" t="str">
        <f t="shared" si="27"/>
        <v>Unique</v>
      </c>
    </row>
    <row r="865" spans="1:17" x14ac:dyDescent="0.75">
      <c r="A865" s="8">
        <v>81343479</v>
      </c>
      <c r="B865" s="9" t="s">
        <v>2608</v>
      </c>
      <c r="C865" s="9" t="s">
        <v>1957</v>
      </c>
      <c r="D865" s="9" t="s">
        <v>2609</v>
      </c>
      <c r="E865" s="9" t="s">
        <v>14</v>
      </c>
      <c r="F865" s="10">
        <v>46063.540972222225</v>
      </c>
      <c r="G865" s="10">
        <v>46072.536111111112</v>
      </c>
      <c r="H865" s="9">
        <v>547826</v>
      </c>
      <c r="I865" s="9" t="s">
        <v>2378</v>
      </c>
      <c r="J865" s="9" t="s">
        <v>40</v>
      </c>
      <c r="K865" s="9">
        <v>0</v>
      </c>
      <c r="L865" s="11" t="s">
        <v>2951</v>
      </c>
      <c r="M865" s="9" t="str" cm="1">
        <f t="array" ref="M865">_xlfn.LET(
_xlpm.Major,I865,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865" t="str">
        <f>IF(COUNTIFS($A$2:A865,A865,$M$2:M865,M865)&gt;1,"Duplicate","Keep")</f>
        <v>Keep</v>
      </c>
      <c r="O865" t="str" cm="1">
        <f t="array" ref="O865">_xlfn.SWITCH(M865,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865">
        <f t="shared" si="26"/>
        <v>1</v>
      </c>
      <c r="Q865" t="str">
        <f t="shared" si="27"/>
        <v>Unique</v>
      </c>
    </row>
    <row r="866" spans="1:17" x14ac:dyDescent="0.75">
      <c r="A866" s="12">
        <v>81350237</v>
      </c>
      <c r="B866" s="13" t="s">
        <v>1203</v>
      </c>
      <c r="C866" s="13" t="s">
        <v>2610</v>
      </c>
      <c r="D866" s="13" t="s">
        <v>2611</v>
      </c>
      <c r="E866" s="13" t="s">
        <v>14</v>
      </c>
      <c r="F866" s="14">
        <v>46063.617361111108</v>
      </c>
      <c r="G866" s="14">
        <v>46072.542361111111</v>
      </c>
      <c r="H866" s="13">
        <v>782665</v>
      </c>
      <c r="I866" s="13" t="s">
        <v>354</v>
      </c>
      <c r="J866" s="13" t="s">
        <v>32</v>
      </c>
      <c r="K866" s="13">
        <v>0</v>
      </c>
      <c r="L866" s="15" t="s">
        <v>2951</v>
      </c>
      <c r="M866" s="9" t="str" cm="1">
        <f t="array" ref="M866">_xlfn.LET(
_xlpm.Major,I866,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866" t="str">
        <f>IF(COUNTIFS($A$2:A866,A866,$M$2:M866,M866)&gt;1,"Duplicate","Keep")</f>
        <v>Keep</v>
      </c>
      <c r="O866" t="str" cm="1">
        <f t="array" ref="O866">_xlfn.SWITCH(M866,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866">
        <f t="shared" si="26"/>
        <v>1</v>
      </c>
      <c r="Q866" t="str">
        <f t="shared" si="27"/>
        <v>Unique</v>
      </c>
    </row>
    <row r="867" spans="1:17" x14ac:dyDescent="0.75">
      <c r="A867" s="8">
        <v>81352743</v>
      </c>
      <c r="B867" s="9" t="s">
        <v>2612</v>
      </c>
      <c r="C867" s="9" t="s">
        <v>2613</v>
      </c>
      <c r="D867" s="9" t="s">
        <v>2614</v>
      </c>
      <c r="E867" s="9" t="s">
        <v>14</v>
      </c>
      <c r="F867" s="10">
        <v>46063.657638888886</v>
      </c>
      <c r="G867" s="10">
        <v>46072.569444444445</v>
      </c>
      <c r="H867" s="9">
        <v>744857</v>
      </c>
      <c r="I867" s="9" t="s">
        <v>1167</v>
      </c>
      <c r="J867" s="9" t="s">
        <v>32</v>
      </c>
      <c r="K867" s="9">
        <v>0</v>
      </c>
      <c r="L867" s="11" t="s">
        <v>2951</v>
      </c>
      <c r="M867" s="9" t="str" cm="1">
        <f t="array" ref="M867">_xlfn.LET(
_xlpm.Major,I867,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867" t="str">
        <f>IF(COUNTIFS($A$2:A867,A867,$M$2:M867,M867)&gt;1,"Duplicate","Keep")</f>
        <v>Keep</v>
      </c>
      <c r="O867" t="str" cm="1">
        <f t="array" ref="O867">_xlfn.SWITCH(M867,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867">
        <f t="shared" si="26"/>
        <v>2</v>
      </c>
      <c r="Q867" t="str">
        <f t="shared" si="27"/>
        <v>Repeat</v>
      </c>
    </row>
    <row r="868" spans="1:17" x14ac:dyDescent="0.75">
      <c r="A868" s="12">
        <v>81354834</v>
      </c>
      <c r="B868" s="13" t="s">
        <v>2618</v>
      </c>
      <c r="C868" s="13" t="s">
        <v>2619</v>
      </c>
      <c r="D868" s="13" t="s">
        <v>2620</v>
      </c>
      <c r="E868" s="13" t="s">
        <v>14</v>
      </c>
      <c r="F868" s="14">
        <v>46063.704861111109</v>
      </c>
      <c r="G868" s="14">
        <v>46072.54791666667</v>
      </c>
      <c r="H868" s="13">
        <v>789333</v>
      </c>
      <c r="I868" s="13" t="s">
        <v>1985</v>
      </c>
      <c r="J868" s="13" t="s">
        <v>32</v>
      </c>
      <c r="K868" s="13">
        <v>0</v>
      </c>
      <c r="L868" s="15" t="s">
        <v>2951</v>
      </c>
      <c r="M868" s="9" t="str" cm="1">
        <f t="array" ref="M868">_xlfn.LET(
_xlpm.Major,I868,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868" t="str">
        <f>IF(COUNTIFS($A$2:A868,A868,$M$2:M868,M868)&gt;1,"Duplicate","Keep")</f>
        <v>Keep</v>
      </c>
      <c r="O868" t="str" cm="1">
        <f t="array" ref="O868">_xlfn.SWITCH(M868,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868">
        <f t="shared" si="26"/>
        <v>1</v>
      </c>
      <c r="Q868" t="str">
        <f t="shared" si="27"/>
        <v>Unique</v>
      </c>
    </row>
    <row r="869" spans="1:17" x14ac:dyDescent="0.75">
      <c r="A869" s="8">
        <v>81358366</v>
      </c>
      <c r="B869" s="9" t="s">
        <v>2621</v>
      </c>
      <c r="C869" s="9" t="s">
        <v>2622</v>
      </c>
      <c r="D869" s="9" t="s">
        <v>2623</v>
      </c>
      <c r="E869" s="9" t="s">
        <v>14</v>
      </c>
      <c r="F869" s="10">
        <v>46063.820833333331</v>
      </c>
      <c r="G869" s="10">
        <v>46072.584722222222</v>
      </c>
      <c r="H869" s="9">
        <v>776440</v>
      </c>
      <c r="I869" s="9" t="s">
        <v>458</v>
      </c>
      <c r="J869" s="9" t="s">
        <v>40</v>
      </c>
      <c r="K869" s="9">
        <v>0</v>
      </c>
      <c r="L869" s="11" t="s">
        <v>2951</v>
      </c>
      <c r="M869" s="9" t="str" cm="1">
        <f t="array" ref="M869">_xlfn.LET(
_xlpm.Major,I869,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869" t="str">
        <f>IF(COUNTIFS($A$2:A869,A869,$M$2:M869,M869)&gt;1,"Duplicate","Keep")</f>
        <v>Keep</v>
      </c>
      <c r="O869" t="str" cm="1">
        <f t="array" ref="O869">_xlfn.SWITCH(M869,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869">
        <f t="shared" si="26"/>
        <v>1</v>
      </c>
      <c r="Q869" t="str">
        <f t="shared" si="27"/>
        <v>Unique</v>
      </c>
    </row>
    <row r="870" spans="1:17" x14ac:dyDescent="0.75">
      <c r="A870" s="12">
        <v>81359984</v>
      </c>
      <c r="B870" s="13" t="s">
        <v>484</v>
      </c>
      <c r="C870" s="13" t="s">
        <v>485</v>
      </c>
      <c r="D870" s="13" t="s">
        <v>486</v>
      </c>
      <c r="E870" s="13" t="s">
        <v>14</v>
      </c>
      <c r="F870" s="14">
        <v>46063.90625</v>
      </c>
      <c r="G870" s="14">
        <v>46072.560416666667</v>
      </c>
      <c r="H870" s="13">
        <v>761886</v>
      </c>
      <c r="I870" s="13" t="s">
        <v>15</v>
      </c>
      <c r="J870" s="13" t="s">
        <v>32</v>
      </c>
      <c r="K870" s="13">
        <v>0</v>
      </c>
      <c r="L870" s="15" t="s">
        <v>2951</v>
      </c>
      <c r="M870" s="9" t="str" cm="1">
        <f t="array" ref="M870">_xlfn.LET(
_xlpm.Major,I870,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870" t="str">
        <f>IF(COUNTIFS($A$2:A870,A870,$M$2:M870,M870)&gt;1,"Duplicate","Keep")</f>
        <v>Keep</v>
      </c>
      <c r="O870" t="str" cm="1">
        <f t="array" ref="O870">_xlfn.SWITCH(M870,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870">
        <f t="shared" si="26"/>
        <v>3</v>
      </c>
      <c r="Q870" t="str">
        <f t="shared" si="27"/>
        <v>Repeat</v>
      </c>
    </row>
    <row r="871" spans="1:17" x14ac:dyDescent="0.75">
      <c r="A871" s="12">
        <v>81360879</v>
      </c>
      <c r="B871" s="13" t="s">
        <v>193</v>
      </c>
      <c r="C871" s="13" t="s">
        <v>194</v>
      </c>
      <c r="D871" s="13" t="s">
        <v>195</v>
      </c>
      <c r="E871" s="13" t="s">
        <v>14</v>
      </c>
      <c r="F871" s="14">
        <v>46063.999305555553</v>
      </c>
      <c r="G871" s="14">
        <v>46072.592361111114</v>
      </c>
      <c r="H871" s="13">
        <v>533478</v>
      </c>
      <c r="I871" s="13" t="s">
        <v>24</v>
      </c>
      <c r="J871" s="13" t="s">
        <v>16</v>
      </c>
      <c r="K871" s="13">
        <v>0</v>
      </c>
      <c r="L871" s="15" t="s">
        <v>2951</v>
      </c>
      <c r="M871" s="9" t="str" cm="1">
        <f t="array" ref="M871">_xlfn.LET(
_xlpm.Major,I871,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871" t="str">
        <f>IF(COUNTIFS($A$2:A871,A871,$M$2:M871,M871)&gt;1,"Duplicate","Keep")</f>
        <v>Keep</v>
      </c>
      <c r="O871" t="str" cm="1">
        <f t="array" ref="O871">_xlfn.SWITCH(M871,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871">
        <f t="shared" si="26"/>
        <v>2</v>
      </c>
      <c r="Q871" t="str">
        <f t="shared" si="27"/>
        <v>Repeat</v>
      </c>
    </row>
    <row r="872" spans="1:17" x14ac:dyDescent="0.75">
      <c r="A872" s="8">
        <v>81394414</v>
      </c>
      <c r="B872" s="9" t="s">
        <v>858</v>
      </c>
      <c r="C872" s="9" t="s">
        <v>2626</v>
      </c>
      <c r="D872" s="9" t="s">
        <v>2627</v>
      </c>
      <c r="E872" s="9" t="s">
        <v>14</v>
      </c>
      <c r="F872" s="10">
        <v>46064.5</v>
      </c>
      <c r="G872" s="10">
        <v>46072.582638888889</v>
      </c>
      <c r="H872" s="9">
        <v>772784</v>
      </c>
      <c r="I872" s="9" t="s">
        <v>163</v>
      </c>
      <c r="J872" s="9" t="s">
        <v>20</v>
      </c>
      <c r="K872" s="9">
        <v>0</v>
      </c>
      <c r="L872" s="11" t="s">
        <v>2951</v>
      </c>
      <c r="M872" s="9" t="str" cm="1">
        <f t="array" ref="M872">_xlfn.LET(
_xlpm.Major,I872,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872" t="str">
        <f>IF(COUNTIFS($A$2:A872,A872,$M$2:M872,M872)&gt;1,"Duplicate","Keep")</f>
        <v>Keep</v>
      </c>
      <c r="O872" t="str" cm="1">
        <f t="array" ref="O872">_xlfn.SWITCH(M872,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72">
        <f t="shared" si="26"/>
        <v>1</v>
      </c>
      <c r="Q872" t="str">
        <f t="shared" si="27"/>
        <v>Unique</v>
      </c>
    </row>
    <row r="873" spans="1:17" x14ac:dyDescent="0.75">
      <c r="A873" s="12">
        <v>81400331</v>
      </c>
      <c r="B873" s="13" t="s">
        <v>1914</v>
      </c>
      <c r="C873" s="13" t="s">
        <v>404</v>
      </c>
      <c r="D873" s="13" t="s">
        <v>1915</v>
      </c>
      <c r="E873" s="13" t="s">
        <v>14</v>
      </c>
      <c r="F873" s="14">
        <v>46064.538888888892</v>
      </c>
      <c r="G873" s="14">
        <v>46072.55</v>
      </c>
      <c r="H873" s="13">
        <v>796106</v>
      </c>
      <c r="I873" s="13" t="s">
        <v>553</v>
      </c>
      <c r="J873" s="13" t="s">
        <v>40</v>
      </c>
      <c r="K873" s="13">
        <v>0</v>
      </c>
      <c r="L873" s="15" t="s">
        <v>2951</v>
      </c>
      <c r="M873" s="9" t="str" cm="1">
        <f t="array" ref="M873">_xlfn.LET(
_xlpm.Major,I873,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873" t="str">
        <f>IF(COUNTIFS($A$2:A873,A873,$M$2:M873,M873)&gt;1,"Duplicate","Keep")</f>
        <v>Keep</v>
      </c>
      <c r="O873" t="str" cm="1">
        <f t="array" ref="O873">_xlfn.SWITCH(M873,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873">
        <f t="shared" si="26"/>
        <v>1</v>
      </c>
      <c r="Q873" t="str">
        <f t="shared" si="27"/>
        <v>Unique</v>
      </c>
    </row>
    <row r="874" spans="1:17" x14ac:dyDescent="0.75">
      <c r="A874" s="8">
        <v>81404493</v>
      </c>
      <c r="B874" s="9" t="s">
        <v>2628</v>
      </c>
      <c r="C874" s="9" t="s">
        <v>2629</v>
      </c>
      <c r="D874" s="9" t="s">
        <v>2630</v>
      </c>
      <c r="E874" s="9" t="s">
        <v>14</v>
      </c>
      <c r="F874" s="10">
        <v>46064.57708333333</v>
      </c>
      <c r="G874" s="10">
        <v>46072.566666666666</v>
      </c>
      <c r="H874" s="9">
        <v>795722</v>
      </c>
      <c r="I874" s="9" t="s">
        <v>1755</v>
      </c>
      <c r="J874" s="9" t="s">
        <v>40</v>
      </c>
      <c r="K874" s="9">
        <v>0</v>
      </c>
      <c r="L874" s="11" t="s">
        <v>2951</v>
      </c>
      <c r="M874" s="9" t="str" cm="1">
        <f t="array" ref="M874">_xlfn.LET(
_xlpm.Major,I874,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874" t="str">
        <f>IF(COUNTIFS($A$2:A874,A874,$M$2:M874,M874)&gt;1,"Duplicate","Keep")</f>
        <v>Keep</v>
      </c>
      <c r="O874" t="str" cm="1">
        <f t="array" ref="O874">_xlfn.SWITCH(M874,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874">
        <f t="shared" si="26"/>
        <v>1</v>
      </c>
      <c r="Q874" t="str">
        <f t="shared" si="27"/>
        <v>Unique</v>
      </c>
    </row>
    <row r="875" spans="1:17" x14ac:dyDescent="0.75">
      <c r="A875" s="12">
        <v>81410880</v>
      </c>
      <c r="B875" s="13" t="s">
        <v>1479</v>
      </c>
      <c r="C875" s="13" t="s">
        <v>2631</v>
      </c>
      <c r="D875" s="13" t="s">
        <v>2632</v>
      </c>
      <c r="E875" s="13" t="s">
        <v>14</v>
      </c>
      <c r="F875" s="14">
        <v>46064.682638888888</v>
      </c>
      <c r="G875" s="14">
        <v>46072.543749999997</v>
      </c>
      <c r="H875" s="13">
        <v>715219</v>
      </c>
      <c r="I875" s="13" t="s">
        <v>2633</v>
      </c>
      <c r="J875" s="13" t="s">
        <v>16</v>
      </c>
      <c r="K875" s="13">
        <v>0</v>
      </c>
      <c r="L875" s="15" t="s">
        <v>2951</v>
      </c>
      <c r="M875" s="9" t="str" cm="1">
        <f t="array" ref="M875">_xlfn.LET(
_xlpm.Major,I875,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Christian Ministries</v>
      </c>
      <c r="N875" t="str">
        <f>IF(COUNTIFS($A$2:A875,A875,$M$2:M875,M875)&gt;1,"Duplicate","Keep")</f>
        <v>Keep</v>
      </c>
      <c r="O875" t="str" cm="1">
        <f t="array" ref="O875">_xlfn.SWITCH(M875,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875">
        <f t="shared" si="26"/>
        <v>1</v>
      </c>
      <c r="Q875" t="str">
        <f t="shared" si="27"/>
        <v>Unique</v>
      </c>
    </row>
    <row r="876" spans="1:17" x14ac:dyDescent="0.75">
      <c r="A876" s="12">
        <v>81411216</v>
      </c>
      <c r="B876" s="13" t="s">
        <v>1012</v>
      </c>
      <c r="C876" s="13" t="s">
        <v>1013</v>
      </c>
      <c r="D876" s="13" t="s">
        <v>1014</v>
      </c>
      <c r="E876" s="13" t="s">
        <v>14</v>
      </c>
      <c r="F876" s="14">
        <v>46064.692361111112</v>
      </c>
      <c r="G876" s="14">
        <v>46072.588194444441</v>
      </c>
      <c r="H876" s="13">
        <v>775375</v>
      </c>
      <c r="I876" s="13" t="s">
        <v>206</v>
      </c>
      <c r="J876" s="13" t="s">
        <v>32</v>
      </c>
      <c r="K876" s="13">
        <v>0</v>
      </c>
      <c r="L876" s="15" t="s">
        <v>2951</v>
      </c>
      <c r="M876" s="9" t="str" cm="1">
        <f t="array" ref="M876">_xlfn.LET(
_xlpm.Major,I876,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876" t="str">
        <f>IF(COUNTIFS($A$2:A876,A876,$M$2:M876,M876)&gt;1,"Duplicate","Keep")</f>
        <v>Keep</v>
      </c>
      <c r="O876" t="str" cm="1">
        <f t="array" ref="O876">_xlfn.SWITCH(M876,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76">
        <f t="shared" si="26"/>
        <v>3</v>
      </c>
      <c r="Q876" t="str">
        <f t="shared" si="27"/>
        <v>Repeat</v>
      </c>
    </row>
    <row r="877" spans="1:17" x14ac:dyDescent="0.75">
      <c r="A877" s="8">
        <v>81412076</v>
      </c>
      <c r="B877" s="9" t="s">
        <v>2635</v>
      </c>
      <c r="C877" s="9" t="s">
        <v>2636</v>
      </c>
      <c r="D877" s="9" t="s">
        <v>2637</v>
      </c>
      <c r="E877" s="9" t="s">
        <v>14</v>
      </c>
      <c r="F877" s="10">
        <v>46064.714583333334</v>
      </c>
      <c r="G877" s="10">
        <v>46072.55972222222</v>
      </c>
      <c r="H877" s="9">
        <v>776751</v>
      </c>
      <c r="I877" s="9" t="s">
        <v>163</v>
      </c>
      <c r="J877" s="9" t="s">
        <v>20</v>
      </c>
      <c r="K877" s="9">
        <v>0</v>
      </c>
      <c r="L877" s="11" t="s">
        <v>2951</v>
      </c>
      <c r="M877" s="9" t="str" cm="1">
        <f t="array" ref="M877">_xlfn.LET(
_xlpm.Major,I877,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877" t="str">
        <f>IF(COUNTIFS($A$2:A877,A877,$M$2:M877,M877)&gt;1,"Duplicate","Keep")</f>
        <v>Keep</v>
      </c>
      <c r="O877" t="str" cm="1">
        <f t="array" ref="O877">_xlfn.SWITCH(M877,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77">
        <f t="shared" si="26"/>
        <v>1</v>
      </c>
      <c r="Q877" t="str">
        <f t="shared" si="27"/>
        <v>Unique</v>
      </c>
    </row>
    <row r="878" spans="1:17" x14ac:dyDescent="0.75">
      <c r="A878" s="12">
        <v>81412529</v>
      </c>
      <c r="B878" s="13" t="s">
        <v>2638</v>
      </c>
      <c r="C878" s="13" t="s">
        <v>2639</v>
      </c>
      <c r="D878" s="13" t="s">
        <v>2640</v>
      </c>
      <c r="E878" s="13" t="s">
        <v>14</v>
      </c>
      <c r="F878" s="14">
        <v>46064.729861111111</v>
      </c>
      <c r="G878" s="14">
        <v>46072.570833333331</v>
      </c>
      <c r="H878" s="13">
        <v>760286</v>
      </c>
      <c r="I878" s="13" t="s">
        <v>1506</v>
      </c>
      <c r="J878" s="13" t="s">
        <v>32</v>
      </c>
      <c r="K878" s="13">
        <v>0</v>
      </c>
      <c r="L878" s="15" t="s">
        <v>2951</v>
      </c>
      <c r="M878" s="9" t="str" cm="1">
        <f t="array" ref="M878">_xlfn.LET(
_xlpm.Major,I878,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878" t="str">
        <f>IF(COUNTIFS($A$2:A878,A878,$M$2:M878,M878)&gt;1,"Duplicate","Keep")</f>
        <v>Keep</v>
      </c>
      <c r="O878" t="str" cm="1">
        <f t="array" ref="O878">_xlfn.SWITCH(M878,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78">
        <f t="shared" si="26"/>
        <v>1</v>
      </c>
      <c r="Q878" t="str">
        <f t="shared" si="27"/>
        <v>Unique</v>
      </c>
    </row>
    <row r="879" spans="1:17" x14ac:dyDescent="0.75">
      <c r="A879" s="12">
        <v>81415050</v>
      </c>
      <c r="B879" s="13" t="s">
        <v>1258</v>
      </c>
      <c r="C879" s="13" t="s">
        <v>1259</v>
      </c>
      <c r="D879" s="13" t="s">
        <v>1260</v>
      </c>
      <c r="E879" s="13" t="s">
        <v>14</v>
      </c>
      <c r="F879" s="14">
        <v>46064.852083333331</v>
      </c>
      <c r="G879" s="14">
        <v>46072.614583333336</v>
      </c>
      <c r="H879" s="13">
        <v>795267</v>
      </c>
      <c r="I879" s="13" t="s">
        <v>763</v>
      </c>
      <c r="J879" s="13" t="s">
        <v>20</v>
      </c>
      <c r="K879" s="13">
        <v>0</v>
      </c>
      <c r="L879" s="15" t="s">
        <v>2951</v>
      </c>
      <c r="M879" s="9" t="str" cm="1">
        <f t="array" ref="M879">_xlfn.LET(
_xlpm.Major,I879,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879" t="str">
        <f>IF(COUNTIFS($A$2:A879,A879,$M$2:M879,M879)&gt;1,"Duplicate","Keep")</f>
        <v>Keep</v>
      </c>
      <c r="O879" t="str" cm="1">
        <f t="array" ref="O879">_xlfn.SWITCH(M879,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79">
        <f t="shared" si="26"/>
        <v>2</v>
      </c>
      <c r="Q879" t="str">
        <f t="shared" si="27"/>
        <v>Repeat</v>
      </c>
    </row>
    <row r="880" spans="1:17" x14ac:dyDescent="0.75">
      <c r="A880" s="12">
        <v>81416009</v>
      </c>
      <c r="B880" s="13" t="s">
        <v>619</v>
      </c>
      <c r="C880" s="13" t="s">
        <v>2647</v>
      </c>
      <c r="D880" s="13" t="s">
        <v>2648</v>
      </c>
      <c r="E880" s="13" t="s">
        <v>14</v>
      </c>
      <c r="F880" s="14">
        <v>46064.938194444447</v>
      </c>
      <c r="G880" s="14">
        <v>46072.555555555555</v>
      </c>
      <c r="H880" s="13">
        <v>669349</v>
      </c>
      <c r="I880" s="13" t="s">
        <v>1167</v>
      </c>
      <c r="J880" s="13" t="s">
        <v>32</v>
      </c>
      <c r="K880" s="13">
        <v>0</v>
      </c>
      <c r="L880" s="15" t="s">
        <v>2951</v>
      </c>
      <c r="M880" s="9" t="str" cm="1">
        <f t="array" ref="M880">_xlfn.LET(
_xlpm.Major,I880,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880" t="str">
        <f>IF(COUNTIFS($A$2:A880,A880,$M$2:M880,M880)&gt;1,"Duplicate","Keep")</f>
        <v>Keep</v>
      </c>
      <c r="O880" t="str" cm="1">
        <f t="array" ref="O880">_xlfn.SWITCH(M880,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880">
        <f t="shared" si="26"/>
        <v>1</v>
      </c>
      <c r="Q880" t="str">
        <f t="shared" si="27"/>
        <v>Unique</v>
      </c>
    </row>
    <row r="881" spans="1:17" x14ac:dyDescent="0.75">
      <c r="A881" s="8">
        <v>81419575</v>
      </c>
      <c r="B881" s="9" t="s">
        <v>2649</v>
      </c>
      <c r="C881" s="9" t="s">
        <v>2650</v>
      </c>
      <c r="D881" s="9" t="s">
        <v>2651</v>
      </c>
      <c r="E881" s="9" t="s">
        <v>14</v>
      </c>
      <c r="F881" s="10">
        <v>46065.287499999999</v>
      </c>
      <c r="G881" s="10">
        <v>46072.581250000003</v>
      </c>
      <c r="H881" s="9">
        <v>793917</v>
      </c>
      <c r="I881" s="9" t="s">
        <v>163</v>
      </c>
      <c r="J881" s="9" t="s">
        <v>20</v>
      </c>
      <c r="K881" s="9">
        <v>0</v>
      </c>
      <c r="L881" s="11" t="s">
        <v>2951</v>
      </c>
      <c r="M881" s="9" t="str" cm="1">
        <f t="array" ref="M881">_xlfn.LET(
_xlpm.Major,I881,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881" t="str">
        <f>IF(COUNTIFS($A$2:A881,A881,$M$2:M881,M881)&gt;1,"Duplicate","Keep")</f>
        <v>Keep</v>
      </c>
      <c r="O881" t="str" cm="1">
        <f t="array" ref="O881">_xlfn.SWITCH(M881,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81">
        <f t="shared" si="26"/>
        <v>1</v>
      </c>
      <c r="Q881" t="str">
        <f t="shared" si="27"/>
        <v>Unique</v>
      </c>
    </row>
    <row r="882" spans="1:17" x14ac:dyDescent="0.75">
      <c r="A882" s="12">
        <v>81434648</v>
      </c>
      <c r="B882" s="13" t="s">
        <v>2652</v>
      </c>
      <c r="C882" s="13" t="s">
        <v>2653</v>
      </c>
      <c r="D882" s="13" t="s">
        <v>2654</v>
      </c>
      <c r="E882" s="13" t="s">
        <v>14</v>
      </c>
      <c r="F882" s="14">
        <v>46065.424305555556</v>
      </c>
      <c r="G882" s="14">
        <v>46072.550694444442</v>
      </c>
      <c r="H882" s="13">
        <v>795960</v>
      </c>
      <c r="I882" s="13" t="s">
        <v>206</v>
      </c>
      <c r="J882" s="13" t="s">
        <v>32</v>
      </c>
      <c r="K882" s="13">
        <v>0</v>
      </c>
      <c r="L882" s="15" t="s">
        <v>2951</v>
      </c>
      <c r="M882" s="9" t="str" cm="1">
        <f t="array" ref="M882">_xlfn.LET(
_xlpm.Major,I882,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882" t="str">
        <f>IF(COUNTIFS($A$2:A882,A882,$M$2:M882,M882)&gt;1,"Duplicate","Keep")</f>
        <v>Keep</v>
      </c>
      <c r="O882" t="str" cm="1">
        <f t="array" ref="O882">_xlfn.SWITCH(M882,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82">
        <f t="shared" si="26"/>
        <v>1</v>
      </c>
      <c r="Q882" t="str">
        <f t="shared" si="27"/>
        <v>Unique</v>
      </c>
    </row>
    <row r="883" spans="1:17" x14ac:dyDescent="0.75">
      <c r="A883" s="8">
        <v>81449087</v>
      </c>
      <c r="B883" s="9" t="s">
        <v>107</v>
      </c>
      <c r="C883" s="9" t="s">
        <v>1234</v>
      </c>
      <c r="D883" s="9" t="s">
        <v>1235</v>
      </c>
      <c r="E883" s="9" t="s">
        <v>14</v>
      </c>
      <c r="F883" s="10">
        <v>46065.554861111108</v>
      </c>
      <c r="G883" s="10">
        <v>46072.611805555556</v>
      </c>
      <c r="H883" s="9">
        <v>792219</v>
      </c>
      <c r="I883" s="9" t="s">
        <v>566</v>
      </c>
      <c r="J883" s="9" t="s">
        <v>20</v>
      </c>
      <c r="K883" s="9">
        <v>0</v>
      </c>
      <c r="L883" s="11" t="s">
        <v>2951</v>
      </c>
      <c r="M883" s="9" t="str" cm="1">
        <f t="array" ref="M883">_xlfn.LET(
_xlpm.Major,I883,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883" t="str">
        <f>IF(COUNTIFS($A$2:A883,A883,$M$2:M883,M883)&gt;1,"Duplicate","Keep")</f>
        <v>Keep</v>
      </c>
      <c r="O883" t="str" cm="1">
        <f t="array" ref="O883">_xlfn.SWITCH(M883,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83">
        <f t="shared" si="26"/>
        <v>2</v>
      </c>
      <c r="Q883" t="str">
        <f t="shared" si="27"/>
        <v>Repeat</v>
      </c>
    </row>
    <row r="884" spans="1:17" x14ac:dyDescent="0.75">
      <c r="A884" s="12">
        <v>81451424</v>
      </c>
      <c r="B884" s="13" t="s">
        <v>2655</v>
      </c>
      <c r="C884" s="13" t="s">
        <v>2656</v>
      </c>
      <c r="D884" s="13" t="s">
        <v>2657</v>
      </c>
      <c r="E884" s="13" t="s">
        <v>14</v>
      </c>
      <c r="F884" s="14">
        <v>46065.585416666669</v>
      </c>
      <c r="G884" s="14">
        <v>46072.588194444441</v>
      </c>
      <c r="H884" s="13">
        <v>784936</v>
      </c>
      <c r="I884" s="13" t="s">
        <v>1506</v>
      </c>
      <c r="J884" s="13" t="s">
        <v>32</v>
      </c>
      <c r="K884" s="13">
        <v>0</v>
      </c>
      <c r="L884" s="15" t="s">
        <v>2951</v>
      </c>
      <c r="M884" s="9" t="str" cm="1">
        <f t="array" ref="M884">_xlfn.LET(
_xlpm.Major,I884,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884" t="str">
        <f>IF(COUNTIFS($A$2:A884,A884,$M$2:M884,M884)&gt;1,"Duplicate","Keep")</f>
        <v>Keep</v>
      </c>
      <c r="O884" t="str" cm="1">
        <f t="array" ref="O884">_xlfn.SWITCH(M884,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84">
        <f t="shared" si="26"/>
        <v>1</v>
      </c>
      <c r="Q884" t="str">
        <f t="shared" si="27"/>
        <v>Unique</v>
      </c>
    </row>
    <row r="885" spans="1:17" x14ac:dyDescent="0.75">
      <c r="A885" s="8">
        <v>81451817</v>
      </c>
      <c r="B885" s="9" t="s">
        <v>2658</v>
      </c>
      <c r="C885" s="9" t="s">
        <v>2659</v>
      </c>
      <c r="D885" s="9" t="s">
        <v>2660</v>
      </c>
      <c r="E885" s="9" t="s">
        <v>14</v>
      </c>
      <c r="F885" s="10">
        <v>46065.592361111114</v>
      </c>
      <c r="G885" s="10">
        <v>46072.561111111114</v>
      </c>
      <c r="H885" s="9">
        <v>759386</v>
      </c>
      <c r="I885" s="9" t="s">
        <v>1506</v>
      </c>
      <c r="J885" s="9" t="s">
        <v>32</v>
      </c>
      <c r="K885" s="9">
        <v>0</v>
      </c>
      <c r="L885" s="11" t="s">
        <v>2951</v>
      </c>
      <c r="M885" s="9" t="str" cm="1">
        <f t="array" ref="M885">_xlfn.LET(
_xlpm.Major,I885,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885" t="str">
        <f>IF(COUNTIFS($A$2:A885,A885,$M$2:M885,M885)&gt;1,"Duplicate","Keep")</f>
        <v>Keep</v>
      </c>
      <c r="O885" t="str" cm="1">
        <f t="array" ref="O885">_xlfn.SWITCH(M885,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85">
        <f t="shared" si="26"/>
        <v>1</v>
      </c>
      <c r="Q885" t="str">
        <f t="shared" si="27"/>
        <v>Unique</v>
      </c>
    </row>
    <row r="886" spans="1:17" x14ac:dyDescent="0.75">
      <c r="A886" s="8">
        <v>81458329</v>
      </c>
      <c r="B886" s="9" t="s">
        <v>2663</v>
      </c>
      <c r="C886" s="9" t="s">
        <v>2664</v>
      </c>
      <c r="D886" s="9" t="s">
        <v>2665</v>
      </c>
      <c r="E886" s="9" t="s">
        <v>14</v>
      </c>
      <c r="F886" s="10">
        <v>46065.865277777775</v>
      </c>
      <c r="G886" s="10">
        <v>46072.54791666667</v>
      </c>
      <c r="H886" s="9">
        <v>774077</v>
      </c>
      <c r="I886" s="9" t="s">
        <v>1981</v>
      </c>
      <c r="J886" s="9" t="s">
        <v>32</v>
      </c>
      <c r="K886" s="9">
        <v>0</v>
      </c>
      <c r="L886" s="11" t="s">
        <v>2951</v>
      </c>
      <c r="M886" s="9" t="str" cm="1">
        <f t="array" ref="M886">_xlfn.LET(
_xlpm.Major,I886,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886" t="str">
        <f>IF(COUNTIFS($A$2:A886,A886,$M$2:M886,M886)&gt;1,"Duplicate","Keep")</f>
        <v>Keep</v>
      </c>
      <c r="O886" t="str" cm="1">
        <f t="array" ref="O886">_xlfn.SWITCH(M886,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886">
        <f t="shared" si="26"/>
        <v>1</v>
      </c>
      <c r="Q886" t="str">
        <f t="shared" si="27"/>
        <v>Unique</v>
      </c>
    </row>
    <row r="887" spans="1:17" x14ac:dyDescent="0.75">
      <c r="A887" s="12">
        <v>81464525</v>
      </c>
      <c r="B887" s="13" t="s">
        <v>1375</v>
      </c>
      <c r="C887" s="13" t="s">
        <v>1376</v>
      </c>
      <c r="D887" s="13" t="s">
        <v>1377</v>
      </c>
      <c r="E887" s="13" t="s">
        <v>14</v>
      </c>
      <c r="F887" s="14">
        <v>46066.352083333331</v>
      </c>
      <c r="G887" s="14">
        <v>46072.560416666667</v>
      </c>
      <c r="H887" s="13">
        <v>766871</v>
      </c>
      <c r="I887" s="13" t="s">
        <v>206</v>
      </c>
      <c r="J887" s="13" t="s">
        <v>32</v>
      </c>
      <c r="K887" s="13">
        <v>0</v>
      </c>
      <c r="L887" s="15" t="s">
        <v>2951</v>
      </c>
      <c r="M887" s="9" t="str" cm="1">
        <f t="array" ref="M887">_xlfn.LET(
_xlpm.Major,I887,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887" t="str">
        <f>IF(COUNTIFS($A$2:A887,A887,$M$2:M887,M887)&gt;1,"Duplicate","Keep")</f>
        <v>Keep</v>
      </c>
      <c r="O887" t="str" cm="1">
        <f t="array" ref="O887">_xlfn.SWITCH(M887,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87">
        <f t="shared" si="26"/>
        <v>3</v>
      </c>
      <c r="Q887" t="str">
        <f t="shared" si="27"/>
        <v>Repeat</v>
      </c>
    </row>
    <row r="888" spans="1:17" x14ac:dyDescent="0.75">
      <c r="A888" s="8">
        <v>81472638</v>
      </c>
      <c r="B888" s="9" t="s">
        <v>280</v>
      </c>
      <c r="C888" s="9" t="s">
        <v>2666</v>
      </c>
      <c r="D888" s="9" t="s">
        <v>2667</v>
      </c>
      <c r="E888" s="9" t="s">
        <v>14</v>
      </c>
      <c r="F888" s="10">
        <v>46066.538888888892</v>
      </c>
      <c r="G888" s="10">
        <v>46072.542361111111</v>
      </c>
      <c r="H888" s="9">
        <v>790099</v>
      </c>
      <c r="I888" s="9" t="s">
        <v>2494</v>
      </c>
      <c r="J888" s="9" t="s">
        <v>50</v>
      </c>
      <c r="K888" s="9">
        <v>0</v>
      </c>
      <c r="L888" s="11" t="s">
        <v>2951</v>
      </c>
      <c r="M888" s="9" t="str" cm="1">
        <f t="array" ref="M888">_xlfn.LET(
_xlpm.Major,I888,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888" t="str">
        <f>IF(COUNTIFS($A$2:A888,A888,$M$2:M888,M888)&gt;1,"Duplicate","Keep")</f>
        <v>Keep</v>
      </c>
      <c r="O888" t="str" cm="1">
        <f t="array" ref="O888">_xlfn.SWITCH(M888,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888">
        <f t="shared" si="26"/>
        <v>1</v>
      </c>
      <c r="Q888" t="str">
        <f t="shared" si="27"/>
        <v>Unique</v>
      </c>
    </row>
    <row r="889" spans="1:17" x14ac:dyDescent="0.75">
      <c r="A889" s="12">
        <v>81472643</v>
      </c>
      <c r="B889" s="13" t="s">
        <v>967</v>
      </c>
      <c r="C889" s="13" t="s">
        <v>2668</v>
      </c>
      <c r="D889" s="13" t="s">
        <v>2669</v>
      </c>
      <c r="E889" s="13" t="s">
        <v>14</v>
      </c>
      <c r="F889" s="14">
        <v>46066.539583333331</v>
      </c>
      <c r="G889" s="14">
        <v>46072.554861111108</v>
      </c>
      <c r="H889" s="13">
        <v>787584</v>
      </c>
      <c r="I889" s="13" t="s">
        <v>2494</v>
      </c>
      <c r="J889" s="13" t="s">
        <v>20</v>
      </c>
      <c r="K889" s="13">
        <v>0</v>
      </c>
      <c r="L889" s="15" t="s">
        <v>2951</v>
      </c>
      <c r="M889" s="9" t="str" cm="1">
        <f t="array" ref="M889">_xlfn.LET(
_xlpm.Major,I889,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889" t="str">
        <f>IF(COUNTIFS($A$2:A889,A889,$M$2:M889,M889)&gt;1,"Duplicate","Keep")</f>
        <v>Keep</v>
      </c>
      <c r="O889" t="str" cm="1">
        <f t="array" ref="O889">_xlfn.SWITCH(M889,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889">
        <f t="shared" si="26"/>
        <v>1</v>
      </c>
      <c r="Q889" t="str">
        <f t="shared" si="27"/>
        <v>Unique</v>
      </c>
    </row>
    <row r="890" spans="1:17" x14ac:dyDescent="0.75">
      <c r="A890" s="8">
        <v>81472645</v>
      </c>
      <c r="B890" s="9" t="s">
        <v>2670</v>
      </c>
      <c r="C890" s="9" t="s">
        <v>2671</v>
      </c>
      <c r="D890" s="9" t="s">
        <v>2672</v>
      </c>
      <c r="E890" s="9" t="s">
        <v>14</v>
      </c>
      <c r="F890" s="10">
        <v>46066.539583333331</v>
      </c>
      <c r="G890" s="10">
        <v>46072.556250000001</v>
      </c>
      <c r="H890" s="9">
        <v>808868</v>
      </c>
      <c r="I890" s="9" t="s">
        <v>2494</v>
      </c>
      <c r="J890" s="9" t="s">
        <v>20</v>
      </c>
      <c r="K890" s="9">
        <v>0</v>
      </c>
      <c r="L890" s="11" t="s">
        <v>2951</v>
      </c>
      <c r="M890" s="9" t="str" cm="1">
        <f t="array" ref="M890">_xlfn.LET(
_xlpm.Major,I890,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890" t="str">
        <f>IF(COUNTIFS($A$2:A890,A890,$M$2:M890,M890)&gt;1,"Duplicate","Keep")</f>
        <v>Keep</v>
      </c>
      <c r="O890" t="str" cm="1">
        <f t="array" ref="O890">_xlfn.SWITCH(M890,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890">
        <f t="shared" si="26"/>
        <v>1</v>
      </c>
      <c r="Q890" t="str">
        <f t="shared" si="27"/>
        <v>Unique</v>
      </c>
    </row>
    <row r="891" spans="1:17" x14ac:dyDescent="0.75">
      <c r="A891" s="12">
        <v>81472699</v>
      </c>
      <c r="B891" s="13" t="s">
        <v>84</v>
      </c>
      <c r="C891" s="13" t="s">
        <v>2427</v>
      </c>
      <c r="D891" s="13" t="s">
        <v>2673</v>
      </c>
      <c r="E891" s="13" t="s">
        <v>14</v>
      </c>
      <c r="F891" s="14">
        <v>46066.541666666664</v>
      </c>
      <c r="G891" s="14">
        <v>46072.597916666666</v>
      </c>
      <c r="H891" s="13">
        <v>773894</v>
      </c>
      <c r="I891" s="13" t="s">
        <v>557</v>
      </c>
      <c r="J891" s="13" t="s">
        <v>32</v>
      </c>
      <c r="K891" s="13">
        <v>0</v>
      </c>
      <c r="L891" s="15" t="s">
        <v>2951</v>
      </c>
      <c r="M891" s="9" t="str" cm="1">
        <f t="array" ref="M891">_xlfn.LET(
_xlpm.Major,I891,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Christian Ministries</v>
      </c>
      <c r="N891" t="str">
        <f>IF(COUNTIFS($A$2:A891,A891,$M$2:M891,M891)&gt;1,"Duplicate","Keep")</f>
        <v>Keep</v>
      </c>
      <c r="O891" t="str" cm="1">
        <f t="array" ref="O891">_xlfn.SWITCH(M891,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891">
        <f t="shared" si="26"/>
        <v>1</v>
      </c>
      <c r="Q891" t="str">
        <f t="shared" si="27"/>
        <v>Unique</v>
      </c>
    </row>
    <row r="892" spans="1:17" x14ac:dyDescent="0.75">
      <c r="A892" s="8">
        <v>81473315</v>
      </c>
      <c r="B892" s="9" t="s">
        <v>2674</v>
      </c>
      <c r="C892" s="9" t="s">
        <v>1483</v>
      </c>
      <c r="D892" s="9" t="s">
        <v>2675</v>
      </c>
      <c r="E892" s="9" t="s">
        <v>14</v>
      </c>
      <c r="F892" s="10">
        <v>46066.563194444447</v>
      </c>
      <c r="G892" s="10">
        <v>46072.568749999999</v>
      </c>
      <c r="H892" s="9">
        <v>761786</v>
      </c>
      <c r="I892" s="9" t="s">
        <v>1814</v>
      </c>
      <c r="J892" s="9" t="s">
        <v>32</v>
      </c>
      <c r="K892" s="9">
        <v>0</v>
      </c>
      <c r="L892" s="11" t="s">
        <v>2951</v>
      </c>
      <c r="M892" s="9" t="str" cm="1">
        <f t="array" ref="M892">_xlfn.LET(
_xlpm.Major,I892,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892" t="str">
        <f>IF(COUNTIFS($A$2:A892,A892,$M$2:M892,M892)&gt;1,"Duplicate","Keep")</f>
        <v>Keep</v>
      </c>
      <c r="O892" t="str" cm="1">
        <f t="array" ref="O892">_xlfn.SWITCH(M892,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892">
        <f t="shared" si="26"/>
        <v>1</v>
      </c>
      <c r="Q892" t="str">
        <f t="shared" si="27"/>
        <v>Unique</v>
      </c>
    </row>
    <row r="893" spans="1:17" x14ac:dyDescent="0.75">
      <c r="A893" s="12">
        <v>81473885</v>
      </c>
      <c r="B893" s="13" t="s">
        <v>1962</v>
      </c>
      <c r="C893" s="13" t="s">
        <v>2676</v>
      </c>
      <c r="D893" s="13" t="s">
        <v>2677</v>
      </c>
      <c r="E893" s="13" t="s">
        <v>14</v>
      </c>
      <c r="F893" s="14">
        <v>46066.590277777781</v>
      </c>
      <c r="G893" s="14">
        <v>46072.545138888891</v>
      </c>
      <c r="H893" s="13">
        <v>756728</v>
      </c>
      <c r="I893" s="13" t="s">
        <v>1506</v>
      </c>
      <c r="J893" s="13" t="s">
        <v>32</v>
      </c>
      <c r="K893" s="13">
        <v>0</v>
      </c>
      <c r="L893" s="15" t="s">
        <v>2951</v>
      </c>
      <c r="M893" s="9" t="str" cm="1">
        <f t="array" ref="M893">_xlfn.LET(
_xlpm.Major,I893,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893" t="str">
        <f>IF(COUNTIFS($A$2:A893,A893,$M$2:M893,M893)&gt;1,"Duplicate","Keep")</f>
        <v>Keep</v>
      </c>
      <c r="O893" t="str" cm="1">
        <f t="array" ref="O893">_xlfn.SWITCH(M893,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93">
        <f t="shared" si="26"/>
        <v>1</v>
      </c>
      <c r="Q893" t="str">
        <f t="shared" si="27"/>
        <v>Unique</v>
      </c>
    </row>
    <row r="894" spans="1:17" x14ac:dyDescent="0.75">
      <c r="A894" s="8">
        <v>81474127</v>
      </c>
      <c r="B894" s="9" t="s">
        <v>906</v>
      </c>
      <c r="C894" s="9" t="s">
        <v>404</v>
      </c>
      <c r="D894" s="9" t="s">
        <v>2678</v>
      </c>
      <c r="E894" s="9" t="s">
        <v>14</v>
      </c>
      <c r="F894" s="10">
        <v>46066.606944444444</v>
      </c>
      <c r="G894" s="10">
        <v>46072.613194444442</v>
      </c>
      <c r="H894" s="9">
        <v>781216</v>
      </c>
      <c r="I894" s="9" t="s">
        <v>809</v>
      </c>
      <c r="J894" s="9" t="s">
        <v>32</v>
      </c>
      <c r="K894" s="9">
        <v>0</v>
      </c>
      <c r="L894" s="11" t="s">
        <v>2951</v>
      </c>
      <c r="M894" s="9" t="str" cm="1">
        <f t="array" ref="M894">_xlfn.LET(
_xlpm.Major,I894,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894" t="str">
        <f>IF(COUNTIFS($A$2:A894,A894,$M$2:M894,M894)&gt;1,"Duplicate","Keep")</f>
        <v>Keep</v>
      </c>
      <c r="O894" t="str" cm="1">
        <f t="array" ref="O894">_xlfn.SWITCH(M894,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94">
        <f t="shared" si="26"/>
        <v>1</v>
      </c>
      <c r="Q894" t="str">
        <f t="shared" si="27"/>
        <v>Unique</v>
      </c>
    </row>
    <row r="895" spans="1:17" x14ac:dyDescent="0.75">
      <c r="A895" s="12">
        <v>81474128</v>
      </c>
      <c r="B895" s="13" t="s">
        <v>484</v>
      </c>
      <c r="C895" s="13" t="s">
        <v>1632</v>
      </c>
      <c r="D895" s="13" t="s">
        <v>1633</v>
      </c>
      <c r="E895" s="13" t="s">
        <v>14</v>
      </c>
      <c r="F895" s="14">
        <v>46066.606944444444</v>
      </c>
      <c r="G895" s="14">
        <v>46072.59375</v>
      </c>
      <c r="H895" s="13">
        <v>777303</v>
      </c>
      <c r="I895" s="13" t="s">
        <v>828</v>
      </c>
      <c r="J895" s="13" t="s">
        <v>50</v>
      </c>
      <c r="K895" s="13">
        <v>0</v>
      </c>
      <c r="L895" s="15" t="s">
        <v>2951</v>
      </c>
      <c r="M895" s="9" t="str" cm="1">
        <f t="array" ref="M895">_xlfn.LET(
_xlpm.Major,I895,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895" t="str">
        <f>IF(COUNTIFS($A$2:A895,A895,$M$2:M895,M895)&gt;1,"Duplicate","Keep")</f>
        <v>Keep</v>
      </c>
      <c r="O895" t="str" cm="1">
        <f t="array" ref="O895">_xlfn.SWITCH(M895,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95">
        <f t="shared" si="26"/>
        <v>2</v>
      </c>
      <c r="Q895" t="str">
        <f t="shared" si="27"/>
        <v>Repeat</v>
      </c>
    </row>
    <row r="896" spans="1:17" x14ac:dyDescent="0.75">
      <c r="A896" s="8">
        <v>81474996</v>
      </c>
      <c r="B896" s="9" t="s">
        <v>1685</v>
      </c>
      <c r="C896" s="9" t="s">
        <v>368</v>
      </c>
      <c r="D896" s="9" t="s">
        <v>1686</v>
      </c>
      <c r="E896" s="9" t="s">
        <v>14</v>
      </c>
      <c r="F896" s="10">
        <v>46066.662499999999</v>
      </c>
      <c r="G896" s="10">
        <v>46072.550694444442</v>
      </c>
      <c r="H896" s="9">
        <v>795561</v>
      </c>
      <c r="I896" s="9" t="s">
        <v>206</v>
      </c>
      <c r="J896" s="9" t="s">
        <v>20</v>
      </c>
      <c r="K896" s="9">
        <v>0</v>
      </c>
      <c r="L896" s="11" t="s">
        <v>2951</v>
      </c>
      <c r="M896" s="9" t="str" cm="1">
        <f t="array" ref="M896">_xlfn.LET(
_xlpm.Major,I896,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896" t="str">
        <f>IF(COUNTIFS($A$2:A896,A896,$M$2:M896,M896)&gt;1,"Duplicate","Keep")</f>
        <v>Keep</v>
      </c>
      <c r="O896" t="str" cm="1">
        <f t="array" ref="O896">_xlfn.SWITCH(M896,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96">
        <f t="shared" si="26"/>
        <v>2</v>
      </c>
      <c r="Q896" t="str">
        <f t="shared" si="27"/>
        <v>Repeat</v>
      </c>
    </row>
    <row r="897" spans="1:17" x14ac:dyDescent="0.75">
      <c r="A897" s="12">
        <v>81475019</v>
      </c>
      <c r="B897" s="13" t="s">
        <v>234</v>
      </c>
      <c r="C897" s="13" t="s">
        <v>2679</v>
      </c>
      <c r="D897" s="13" t="s">
        <v>2680</v>
      </c>
      <c r="E897" s="13" t="s">
        <v>14</v>
      </c>
      <c r="F897" s="14">
        <v>46066.663888888892</v>
      </c>
      <c r="G897" s="14">
        <v>46072.585416666669</v>
      </c>
      <c r="H897" s="13">
        <v>747638</v>
      </c>
      <c r="I897" s="13" t="s">
        <v>163</v>
      </c>
      <c r="J897" s="13" t="s">
        <v>32</v>
      </c>
      <c r="K897" s="13">
        <v>0</v>
      </c>
      <c r="L897" s="15" t="s">
        <v>2951</v>
      </c>
      <c r="M897" s="9" t="str" cm="1">
        <f t="array" ref="M897">_xlfn.LET(
_xlpm.Major,I897,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897" t="str">
        <f>IF(COUNTIFS($A$2:A897,A897,$M$2:M897,M897)&gt;1,"Duplicate","Keep")</f>
        <v>Keep</v>
      </c>
      <c r="O897" t="str" cm="1">
        <f t="array" ref="O897">_xlfn.SWITCH(M897,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97">
        <f t="shared" si="26"/>
        <v>1</v>
      </c>
      <c r="Q897" t="str">
        <f t="shared" si="27"/>
        <v>Unique</v>
      </c>
    </row>
    <row r="898" spans="1:17" x14ac:dyDescent="0.75">
      <c r="A898" s="12">
        <v>81476871</v>
      </c>
      <c r="B898" s="13" t="s">
        <v>810</v>
      </c>
      <c r="C898" s="13" t="s">
        <v>2684</v>
      </c>
      <c r="D898" s="13" t="s">
        <v>2685</v>
      </c>
      <c r="E898" s="13" t="s">
        <v>14</v>
      </c>
      <c r="F898" s="14">
        <v>46066.911805555559</v>
      </c>
      <c r="G898" s="14">
        <v>46072.55972222222</v>
      </c>
      <c r="H898" s="13">
        <v>760562</v>
      </c>
      <c r="I898" s="13" t="s">
        <v>2686</v>
      </c>
      <c r="J898" s="13" t="s">
        <v>32</v>
      </c>
      <c r="K898" s="13">
        <v>0</v>
      </c>
      <c r="L898" s="15" t="s">
        <v>2951</v>
      </c>
      <c r="M898" s="9" t="str" cm="1">
        <f t="array" ref="M898">_xlfn.LET(
_xlpm.Major,I898,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898" t="str">
        <f>IF(COUNTIFS($A$2:A898,A898,$M$2:M898,M898)&gt;1,"Duplicate","Keep")</f>
        <v>Keep</v>
      </c>
      <c r="O898" t="str" cm="1">
        <f t="array" ref="O898">_xlfn.SWITCH(M898,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898">
        <f t="shared" si="26"/>
        <v>1</v>
      </c>
      <c r="Q898" t="str">
        <f t="shared" si="27"/>
        <v>Unique</v>
      </c>
    </row>
    <row r="899" spans="1:17" x14ac:dyDescent="0.75">
      <c r="A899" s="12">
        <v>81486789</v>
      </c>
      <c r="B899" s="13" t="s">
        <v>342</v>
      </c>
      <c r="C899" s="13" t="s">
        <v>1286</v>
      </c>
      <c r="D899" s="13" t="s">
        <v>2691</v>
      </c>
      <c r="E899" s="13" t="s">
        <v>14</v>
      </c>
      <c r="F899" s="14">
        <v>46068.832638888889</v>
      </c>
      <c r="G899" s="14">
        <v>46072.566666666666</v>
      </c>
      <c r="H899" s="13">
        <v>767096</v>
      </c>
      <c r="I899" s="13" t="s">
        <v>809</v>
      </c>
      <c r="J899" s="13" t="s">
        <v>20</v>
      </c>
      <c r="K899" s="13">
        <v>0</v>
      </c>
      <c r="L899" s="15" t="s">
        <v>2951</v>
      </c>
      <c r="M899" s="9" t="str" cm="1">
        <f t="array" ref="M899">_xlfn.LET(
_xlpm.Major,I899,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899" t="str">
        <f>IF(COUNTIFS($A$2:A899,A899,$M$2:M899,M899)&gt;1,"Duplicate","Keep")</f>
        <v>Keep</v>
      </c>
      <c r="O899" t="str" cm="1">
        <f t="array" ref="O899">_xlfn.SWITCH(M899,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899">
        <f t="shared" ref="P899:P962" si="28">COUNTIF(H:H,H899)</f>
        <v>1</v>
      </c>
      <c r="Q899" t="str">
        <f t="shared" ref="Q899:Q962" si="29">IF(COUNTIF(H:H,H899)=1,"Unique","Repeat")</f>
        <v>Unique</v>
      </c>
    </row>
    <row r="900" spans="1:17" x14ac:dyDescent="0.75">
      <c r="A900" s="8">
        <v>81487221</v>
      </c>
      <c r="B900" s="9" t="s">
        <v>107</v>
      </c>
      <c r="C900" s="9" t="s">
        <v>2692</v>
      </c>
      <c r="D900" s="9" t="s">
        <v>2693</v>
      </c>
      <c r="E900" s="9" t="s">
        <v>14</v>
      </c>
      <c r="F900" s="10">
        <v>46068.872916666667</v>
      </c>
      <c r="G900" s="10">
        <v>46072.54583333333</v>
      </c>
      <c r="H900" s="9">
        <v>748234</v>
      </c>
      <c r="I900" s="9" t="s">
        <v>80</v>
      </c>
      <c r="J900" s="9" t="s">
        <v>16</v>
      </c>
      <c r="K900" s="9">
        <v>0</v>
      </c>
      <c r="L900" s="11" t="s">
        <v>2951</v>
      </c>
      <c r="M900" s="9" t="str" cm="1">
        <f t="array" ref="M900">_xlfn.LET(
_xlpm.Major,I900,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900" t="str">
        <f>IF(COUNTIFS($A$2:A900,A900,$M$2:M900,M900)&gt;1,"Duplicate","Keep")</f>
        <v>Keep</v>
      </c>
      <c r="O900" t="str" cm="1">
        <f t="array" ref="O900">_xlfn.SWITCH(M900,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00">
        <f t="shared" si="28"/>
        <v>1</v>
      </c>
      <c r="Q900" t="str">
        <f t="shared" si="29"/>
        <v>Unique</v>
      </c>
    </row>
    <row r="901" spans="1:17" x14ac:dyDescent="0.75">
      <c r="A901" s="12">
        <v>81487878</v>
      </c>
      <c r="B901" s="13" t="s">
        <v>182</v>
      </c>
      <c r="C901" s="13" t="s">
        <v>59</v>
      </c>
      <c r="D901" s="13" t="s">
        <v>183</v>
      </c>
      <c r="E901" s="13" t="s">
        <v>14</v>
      </c>
      <c r="F901" s="14">
        <v>46068.984722222223</v>
      </c>
      <c r="G901" s="14">
        <v>46072.575694444444</v>
      </c>
      <c r="H901" s="13">
        <v>773208</v>
      </c>
      <c r="I901" s="13" t="s">
        <v>163</v>
      </c>
      <c r="J901" s="13" t="s">
        <v>20</v>
      </c>
      <c r="K901" s="13">
        <v>0</v>
      </c>
      <c r="L901" s="15" t="s">
        <v>2951</v>
      </c>
      <c r="M901" s="9" t="str" cm="1">
        <f t="array" ref="M901">_xlfn.LET(
_xlpm.Major,I901,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901" t="str">
        <f>IF(COUNTIFS($A$2:A901,A901,$M$2:M901,M901)&gt;1,"Duplicate","Keep")</f>
        <v>Keep</v>
      </c>
      <c r="O901" t="str" cm="1">
        <f t="array" ref="O901">_xlfn.SWITCH(M901,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901">
        <f t="shared" si="28"/>
        <v>3</v>
      </c>
      <c r="Q901" t="str">
        <f t="shared" si="29"/>
        <v>Repeat</v>
      </c>
    </row>
    <row r="902" spans="1:17" x14ac:dyDescent="0.75">
      <c r="A902" s="8">
        <v>81491484</v>
      </c>
      <c r="B902" s="9" t="s">
        <v>1082</v>
      </c>
      <c r="C902" s="9" t="s">
        <v>2694</v>
      </c>
      <c r="D902" s="9" t="s">
        <v>2695</v>
      </c>
      <c r="E902" s="9" t="s">
        <v>14</v>
      </c>
      <c r="F902" s="10">
        <v>46069.326388888891</v>
      </c>
      <c r="G902" s="10">
        <v>46072.550694444442</v>
      </c>
      <c r="H902" s="9">
        <v>814492</v>
      </c>
      <c r="I902" s="9" t="s">
        <v>809</v>
      </c>
      <c r="J902" s="9" t="s">
        <v>50</v>
      </c>
      <c r="K902" s="9">
        <v>0</v>
      </c>
      <c r="L902" s="11" t="s">
        <v>2951</v>
      </c>
      <c r="M902" s="9" t="str" cm="1">
        <f t="array" ref="M902">_xlfn.LET(
_xlpm.Major,I902,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902" t="str">
        <f>IF(COUNTIFS($A$2:A902,A902,$M$2:M902,M902)&gt;1,"Duplicate","Keep")</f>
        <v>Keep</v>
      </c>
      <c r="O902" t="str" cm="1">
        <f t="array" ref="O902">_xlfn.SWITCH(M902,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902">
        <f t="shared" si="28"/>
        <v>1</v>
      </c>
      <c r="Q902" t="str">
        <f t="shared" si="29"/>
        <v>Unique</v>
      </c>
    </row>
    <row r="903" spans="1:17" x14ac:dyDescent="0.75">
      <c r="A903" s="8">
        <v>81497444</v>
      </c>
      <c r="B903" s="9" t="s">
        <v>336</v>
      </c>
      <c r="C903" s="9" t="s">
        <v>2697</v>
      </c>
      <c r="D903" s="9" t="s">
        <v>2698</v>
      </c>
      <c r="E903" s="9" t="s">
        <v>14</v>
      </c>
      <c r="F903" s="10">
        <v>46069.428472222222</v>
      </c>
      <c r="G903" s="10">
        <v>46072.606249999997</v>
      </c>
      <c r="H903" s="9">
        <v>775711</v>
      </c>
      <c r="I903" s="9" t="s">
        <v>24</v>
      </c>
      <c r="J903" s="9" t="s">
        <v>20</v>
      </c>
      <c r="K903" s="9">
        <v>0</v>
      </c>
      <c r="L903" s="11" t="s">
        <v>2951</v>
      </c>
      <c r="M903" s="9" t="str" cm="1">
        <f t="array" ref="M903">_xlfn.LET(
_xlpm.Major,I903,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903" t="str">
        <f>IF(COUNTIFS($A$2:A903,A903,$M$2:M903,M903)&gt;1,"Duplicate","Keep")</f>
        <v>Keep</v>
      </c>
      <c r="O903" t="str" cm="1">
        <f t="array" ref="O903">_xlfn.SWITCH(M903,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03">
        <f t="shared" si="28"/>
        <v>1</v>
      </c>
      <c r="Q903" t="str">
        <f t="shared" si="29"/>
        <v>Unique</v>
      </c>
    </row>
    <row r="904" spans="1:17" x14ac:dyDescent="0.75">
      <c r="A904" s="12">
        <v>81503309</v>
      </c>
      <c r="B904" s="13" t="s">
        <v>2699</v>
      </c>
      <c r="C904" s="13" t="s">
        <v>2700</v>
      </c>
      <c r="D904" s="13" t="s">
        <v>2701</v>
      </c>
      <c r="E904" s="13" t="s">
        <v>14</v>
      </c>
      <c r="F904" s="14">
        <v>46069.532638888886</v>
      </c>
      <c r="G904" s="14">
        <v>46072.536111111112</v>
      </c>
      <c r="H904" s="13">
        <v>797289</v>
      </c>
      <c r="I904" s="13" t="s">
        <v>566</v>
      </c>
      <c r="J904" s="13" t="s">
        <v>32</v>
      </c>
      <c r="K904" s="13">
        <v>0</v>
      </c>
      <c r="L904" s="15" t="s">
        <v>2951</v>
      </c>
      <c r="M904" s="9" t="str" cm="1">
        <f t="array" ref="M904">_xlfn.LET(
_xlpm.Major,I904,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904" t="str">
        <f>IF(COUNTIFS($A$2:A904,A904,$M$2:M904,M904)&gt;1,"Duplicate","Keep")</f>
        <v>Keep</v>
      </c>
      <c r="O904" t="str" cm="1">
        <f t="array" ref="O904">_xlfn.SWITCH(M904,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904">
        <f t="shared" si="28"/>
        <v>1</v>
      </c>
      <c r="Q904" t="str">
        <f t="shared" si="29"/>
        <v>Unique</v>
      </c>
    </row>
    <row r="905" spans="1:17" x14ac:dyDescent="0.75">
      <c r="A905" s="8">
        <v>81503689</v>
      </c>
      <c r="B905" s="9" t="s">
        <v>607</v>
      </c>
      <c r="C905" s="9" t="s">
        <v>608</v>
      </c>
      <c r="D905" s="9" t="s">
        <v>609</v>
      </c>
      <c r="E905" s="9" t="s">
        <v>14</v>
      </c>
      <c r="F905" s="10">
        <v>46069.540972222225</v>
      </c>
      <c r="G905" s="10">
        <v>46072.540277777778</v>
      </c>
      <c r="H905" s="9">
        <v>777878</v>
      </c>
      <c r="I905" s="9" t="s">
        <v>166</v>
      </c>
      <c r="J905" s="9" t="s">
        <v>32</v>
      </c>
      <c r="K905" s="9">
        <v>0</v>
      </c>
      <c r="L905" s="11" t="s">
        <v>2951</v>
      </c>
      <c r="M905" s="9" t="str" cm="1">
        <f t="array" ref="M905">_xlfn.LET(
_xlpm.Major,I905,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905" t="str">
        <f>IF(COUNTIFS($A$2:A905,A905,$M$2:M905,M905)&gt;1,"Duplicate","Keep")</f>
        <v>Keep</v>
      </c>
      <c r="O905" t="str" cm="1">
        <f t="array" ref="O905">_xlfn.SWITCH(M905,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05">
        <f t="shared" si="28"/>
        <v>1</v>
      </c>
      <c r="Q905" t="str">
        <f t="shared" si="29"/>
        <v>Unique</v>
      </c>
    </row>
    <row r="906" spans="1:17" x14ac:dyDescent="0.75">
      <c r="A906" s="12">
        <v>81504256</v>
      </c>
      <c r="B906" s="13" t="s">
        <v>1434</v>
      </c>
      <c r="C906" s="13" t="s">
        <v>2702</v>
      </c>
      <c r="D906" s="13" t="s">
        <v>2703</v>
      </c>
      <c r="E906" s="13" t="s">
        <v>14</v>
      </c>
      <c r="F906" s="14">
        <v>46069.553472222222</v>
      </c>
      <c r="G906" s="14">
        <v>46072.544444444444</v>
      </c>
      <c r="H906" s="13">
        <v>788041</v>
      </c>
      <c r="I906" s="13" t="s">
        <v>2494</v>
      </c>
      <c r="J906" s="13" t="s">
        <v>50</v>
      </c>
      <c r="K906" s="13">
        <v>0</v>
      </c>
      <c r="L906" s="15" t="s">
        <v>2951</v>
      </c>
      <c r="M906" s="9" t="str" cm="1">
        <f t="array" ref="M906">_xlfn.LET(
_xlpm.Major,I906,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906" t="str">
        <f>IF(COUNTIFS($A$2:A906,A906,$M$2:M906,M906)&gt;1,"Duplicate","Keep")</f>
        <v>Keep</v>
      </c>
      <c r="O906" t="str" cm="1">
        <f t="array" ref="O906">_xlfn.SWITCH(M906,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06">
        <f t="shared" si="28"/>
        <v>1</v>
      </c>
      <c r="Q906" t="str">
        <f t="shared" si="29"/>
        <v>Unique</v>
      </c>
    </row>
    <row r="907" spans="1:17" x14ac:dyDescent="0.75">
      <c r="A907" s="12">
        <v>81509306</v>
      </c>
      <c r="B907" s="13" t="s">
        <v>967</v>
      </c>
      <c r="C907" s="13" t="s">
        <v>946</v>
      </c>
      <c r="D907" s="13" t="s">
        <v>2704</v>
      </c>
      <c r="E907" s="13" t="s">
        <v>14</v>
      </c>
      <c r="F907" s="14">
        <v>46069.700694444444</v>
      </c>
      <c r="G907" s="14">
        <v>46072.548611111109</v>
      </c>
      <c r="H907" s="13">
        <v>813712</v>
      </c>
      <c r="I907" s="13" t="s">
        <v>15</v>
      </c>
      <c r="J907" s="13" t="s">
        <v>20</v>
      </c>
      <c r="K907" s="13">
        <v>0</v>
      </c>
      <c r="L907" s="15" t="s">
        <v>2951</v>
      </c>
      <c r="M907" s="9" t="str" cm="1">
        <f t="array" ref="M907">_xlfn.LET(
_xlpm.Major,I907,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907" t="str">
        <f>IF(COUNTIFS($A$2:A907,A907,$M$2:M907,M907)&gt;1,"Duplicate","Keep")</f>
        <v>Keep</v>
      </c>
      <c r="O907" t="str" cm="1">
        <f t="array" ref="O907">_xlfn.SWITCH(M907,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07">
        <f t="shared" si="28"/>
        <v>1</v>
      </c>
      <c r="Q907" t="str">
        <f t="shared" si="29"/>
        <v>Unique</v>
      </c>
    </row>
    <row r="908" spans="1:17" x14ac:dyDescent="0.75">
      <c r="A908" s="8">
        <v>81510600</v>
      </c>
      <c r="B908" s="9" t="s">
        <v>25</v>
      </c>
      <c r="C908" s="9" t="s">
        <v>2705</v>
      </c>
      <c r="D908" s="9" t="s">
        <v>2706</v>
      </c>
      <c r="E908" s="9" t="s">
        <v>14</v>
      </c>
      <c r="F908" s="10">
        <v>46069.758333333331</v>
      </c>
      <c r="G908" s="10">
        <v>46072.609027777777</v>
      </c>
      <c r="H908" s="9">
        <v>778106</v>
      </c>
      <c r="I908" s="9" t="s">
        <v>206</v>
      </c>
      <c r="J908" s="9" t="s">
        <v>20</v>
      </c>
      <c r="K908" s="9">
        <v>0</v>
      </c>
      <c r="L908" s="11" t="s">
        <v>2951</v>
      </c>
      <c r="M908" s="9" t="str" cm="1">
        <f t="array" ref="M908">_xlfn.LET(
_xlpm.Major,I908,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908" t="str">
        <f>IF(COUNTIFS($A$2:A908,A908,$M$2:M908,M908)&gt;1,"Duplicate","Keep")</f>
        <v>Keep</v>
      </c>
      <c r="O908" t="str" cm="1">
        <f t="array" ref="O908">_xlfn.SWITCH(M908,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908">
        <f t="shared" si="28"/>
        <v>1</v>
      </c>
      <c r="Q908" t="str">
        <f t="shared" si="29"/>
        <v>Unique</v>
      </c>
    </row>
    <row r="909" spans="1:17" x14ac:dyDescent="0.75">
      <c r="A909" s="8">
        <v>81511071</v>
      </c>
      <c r="B909" s="9" t="s">
        <v>482</v>
      </c>
      <c r="C909" s="9" t="s">
        <v>1085</v>
      </c>
      <c r="D909" s="9" t="s">
        <v>2707</v>
      </c>
      <c r="E909" s="9" t="s">
        <v>14</v>
      </c>
      <c r="F909" s="10">
        <v>46069.77847222222</v>
      </c>
      <c r="G909" s="10">
        <v>46072.552777777775</v>
      </c>
      <c r="H909" s="9">
        <v>748295</v>
      </c>
      <c r="I909" s="9" t="s">
        <v>631</v>
      </c>
      <c r="J909" s="9" t="s">
        <v>32</v>
      </c>
      <c r="K909" s="9">
        <v>0</v>
      </c>
      <c r="L909" s="11" t="s">
        <v>2951</v>
      </c>
      <c r="M909" s="9" t="str" cm="1">
        <f t="array" ref="M909">_xlfn.LET(
_xlpm.Major,I909,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909" t="str">
        <f>IF(COUNTIFS($A$2:A909,A909,$M$2:M909,M909)&gt;1,"Duplicate","Keep")</f>
        <v>Keep</v>
      </c>
      <c r="O909" t="str" cm="1">
        <f t="array" ref="O909">_xlfn.SWITCH(M909,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09">
        <f t="shared" si="28"/>
        <v>1</v>
      </c>
      <c r="Q909" t="str">
        <f t="shared" si="29"/>
        <v>Unique</v>
      </c>
    </row>
    <row r="910" spans="1:17" x14ac:dyDescent="0.75">
      <c r="A910" s="12">
        <v>81511931</v>
      </c>
      <c r="B910" s="13" t="s">
        <v>280</v>
      </c>
      <c r="C910" s="13" t="s">
        <v>2708</v>
      </c>
      <c r="D910" s="13" t="s">
        <v>2709</v>
      </c>
      <c r="E910" s="13" t="s">
        <v>14</v>
      </c>
      <c r="F910" s="14">
        <v>46069.816666666666</v>
      </c>
      <c r="G910" s="14">
        <v>46072.613194444442</v>
      </c>
      <c r="H910" s="13">
        <v>765270</v>
      </c>
      <c r="I910" s="13" t="s">
        <v>163</v>
      </c>
      <c r="J910" s="13" t="s">
        <v>32</v>
      </c>
      <c r="K910" s="13">
        <v>0</v>
      </c>
      <c r="L910" s="15" t="s">
        <v>2951</v>
      </c>
      <c r="M910" s="9" t="str" cm="1">
        <f t="array" ref="M910">_xlfn.LET(
_xlpm.Major,I910,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910" t="str">
        <f>IF(COUNTIFS($A$2:A910,A910,$M$2:M910,M910)&gt;1,"Duplicate","Keep")</f>
        <v>Keep</v>
      </c>
      <c r="O910" t="str" cm="1">
        <f t="array" ref="O910">_xlfn.SWITCH(M910,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910">
        <f t="shared" si="28"/>
        <v>1</v>
      </c>
      <c r="Q910" t="str">
        <f t="shared" si="29"/>
        <v>Unique</v>
      </c>
    </row>
    <row r="911" spans="1:17" x14ac:dyDescent="0.75">
      <c r="A911" s="8">
        <v>81512002</v>
      </c>
      <c r="B911" s="9" t="s">
        <v>1801</v>
      </c>
      <c r="C911" s="9" t="s">
        <v>1053</v>
      </c>
      <c r="D911" s="9" t="s">
        <v>2710</v>
      </c>
      <c r="E911" s="9" t="s">
        <v>14</v>
      </c>
      <c r="F911" s="10">
        <v>46069.820138888892</v>
      </c>
      <c r="G911" s="10">
        <v>46072.54583333333</v>
      </c>
      <c r="H911" s="9">
        <v>746510</v>
      </c>
      <c r="I911" s="9" t="s">
        <v>54</v>
      </c>
      <c r="J911" s="9" t="s">
        <v>40</v>
      </c>
      <c r="K911" s="9">
        <v>0</v>
      </c>
      <c r="L911" s="11" t="s">
        <v>2951</v>
      </c>
      <c r="M911" s="9" t="str" cm="1">
        <f t="array" ref="M911">_xlfn.LET(
_xlpm.Major,I911,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911" t="str">
        <f>IF(COUNTIFS($A$2:A911,A911,$M$2:M911,M911)&gt;1,"Duplicate","Keep")</f>
        <v>Keep</v>
      </c>
      <c r="O911" t="str" cm="1">
        <f t="array" ref="O911">_xlfn.SWITCH(M911,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11">
        <f t="shared" si="28"/>
        <v>1</v>
      </c>
      <c r="Q911" t="str">
        <f t="shared" si="29"/>
        <v>Unique</v>
      </c>
    </row>
    <row r="912" spans="1:17" x14ac:dyDescent="0.75">
      <c r="A912" s="12">
        <v>81512073</v>
      </c>
      <c r="B912" s="13" t="s">
        <v>2711</v>
      </c>
      <c r="C912" s="13" t="s">
        <v>2712</v>
      </c>
      <c r="D912" s="13" t="s">
        <v>2713</v>
      </c>
      <c r="E912" s="13" t="s">
        <v>14</v>
      </c>
      <c r="F912" s="14">
        <v>46069.822916666664</v>
      </c>
      <c r="G912" s="14">
        <v>46072.595833333333</v>
      </c>
      <c r="H912" s="13">
        <v>770529</v>
      </c>
      <c r="I912" s="13" t="s">
        <v>1814</v>
      </c>
      <c r="J912" s="13" t="s">
        <v>32</v>
      </c>
      <c r="K912" s="13">
        <v>0</v>
      </c>
      <c r="L912" s="15" t="s">
        <v>2951</v>
      </c>
      <c r="M912" s="9" t="str" cm="1">
        <f t="array" ref="M912">_xlfn.LET(
_xlpm.Major,I912,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912" t="str">
        <f>IF(COUNTIFS($A$2:A912,A912,$M$2:M912,M912)&gt;1,"Duplicate","Keep")</f>
        <v>Keep</v>
      </c>
      <c r="O912" t="str" cm="1">
        <f t="array" ref="O912">_xlfn.SWITCH(M912,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912">
        <f t="shared" si="28"/>
        <v>1</v>
      </c>
      <c r="Q912" t="str">
        <f t="shared" si="29"/>
        <v>Unique</v>
      </c>
    </row>
    <row r="913" spans="1:17" x14ac:dyDescent="0.75">
      <c r="A913" s="12">
        <v>81513013</v>
      </c>
      <c r="B913" s="13" t="s">
        <v>1163</v>
      </c>
      <c r="C913" s="13" t="s">
        <v>870</v>
      </c>
      <c r="D913" s="13" t="s">
        <v>1164</v>
      </c>
      <c r="E913" s="13" t="s">
        <v>14</v>
      </c>
      <c r="F913" s="14">
        <v>46069.87777777778</v>
      </c>
      <c r="G913" s="14">
        <v>46072.554861111108</v>
      </c>
      <c r="H913" s="13">
        <v>699188</v>
      </c>
      <c r="I913" s="13" t="s">
        <v>206</v>
      </c>
      <c r="J913" s="13" t="s">
        <v>32</v>
      </c>
      <c r="K913" s="13">
        <v>0</v>
      </c>
      <c r="L913" s="15" t="s">
        <v>2951</v>
      </c>
      <c r="M913" s="9" t="str" cm="1">
        <f t="array" ref="M913">_xlfn.LET(
_xlpm.Major,I913,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913" t="str">
        <f>IF(COUNTIFS($A$2:A913,A913,$M$2:M913,M913)&gt;1,"Duplicate","Keep")</f>
        <v>Keep</v>
      </c>
      <c r="O913" t="str" cm="1">
        <f t="array" ref="O913">_xlfn.SWITCH(M913,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913">
        <f t="shared" si="28"/>
        <v>4</v>
      </c>
      <c r="Q913" t="str">
        <f t="shared" si="29"/>
        <v>Repeat</v>
      </c>
    </row>
    <row r="914" spans="1:17" x14ac:dyDescent="0.75">
      <c r="A914" s="8">
        <v>81513470</v>
      </c>
      <c r="B914" s="9" t="s">
        <v>2716</v>
      </c>
      <c r="C914" s="9" t="s">
        <v>2717</v>
      </c>
      <c r="D914" s="9" t="s">
        <v>2718</v>
      </c>
      <c r="E914" s="9" t="s">
        <v>14</v>
      </c>
      <c r="F914" s="10">
        <v>46069.913194444445</v>
      </c>
      <c r="G914" s="10">
        <v>46072.539583333331</v>
      </c>
      <c r="H914" s="9">
        <v>810408</v>
      </c>
      <c r="I914" s="9" t="s">
        <v>73</v>
      </c>
      <c r="J914" s="9" t="s">
        <v>40</v>
      </c>
      <c r="K914" s="9">
        <v>0</v>
      </c>
      <c r="L914" s="11" t="s">
        <v>2951</v>
      </c>
      <c r="M914" s="9" t="str" cm="1">
        <f t="array" ref="M914">_xlfn.LET(
_xlpm.Major,I914,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914" t="str">
        <f>IF(COUNTIFS($A$2:A914,A914,$M$2:M914,M914)&gt;1,"Duplicate","Keep")</f>
        <v>Keep</v>
      </c>
      <c r="O914" t="str" cm="1">
        <f t="array" ref="O914">_xlfn.SWITCH(M914,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14">
        <f t="shared" si="28"/>
        <v>1</v>
      </c>
      <c r="Q914" t="str">
        <f t="shared" si="29"/>
        <v>Unique</v>
      </c>
    </row>
    <row r="915" spans="1:17" x14ac:dyDescent="0.75">
      <c r="A915" s="12">
        <v>81514308</v>
      </c>
      <c r="B915" s="13" t="s">
        <v>2372</v>
      </c>
      <c r="C915" s="13" t="s">
        <v>2719</v>
      </c>
      <c r="D915" s="13" t="s">
        <v>2720</v>
      </c>
      <c r="E915" s="13" t="s">
        <v>14</v>
      </c>
      <c r="F915" s="14">
        <v>46070.081944444442</v>
      </c>
      <c r="G915" s="14">
        <v>46072.546527777777</v>
      </c>
      <c r="H915" s="13">
        <v>747535</v>
      </c>
      <c r="I915" s="13" t="s">
        <v>54</v>
      </c>
      <c r="J915" s="13" t="s">
        <v>32</v>
      </c>
      <c r="K915" s="13">
        <v>0</v>
      </c>
      <c r="L915" s="15" t="s">
        <v>2951</v>
      </c>
      <c r="M915" s="9" t="str" cm="1">
        <f t="array" ref="M915">_xlfn.LET(
_xlpm.Major,I915,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915" t="str">
        <f>IF(COUNTIFS($A$2:A915,A915,$M$2:M915,M915)&gt;1,"Duplicate","Keep")</f>
        <v>Keep</v>
      </c>
      <c r="O915" t="str" cm="1">
        <f t="array" ref="O915">_xlfn.SWITCH(M915,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15">
        <f t="shared" si="28"/>
        <v>1</v>
      </c>
      <c r="Q915" t="str">
        <f t="shared" si="29"/>
        <v>Unique</v>
      </c>
    </row>
    <row r="916" spans="1:17" x14ac:dyDescent="0.75">
      <c r="A916" s="12">
        <v>81522717</v>
      </c>
      <c r="B916" s="13" t="s">
        <v>107</v>
      </c>
      <c r="C916" s="13" t="s">
        <v>323</v>
      </c>
      <c r="D916" s="13" t="s">
        <v>324</v>
      </c>
      <c r="E916" s="13" t="s">
        <v>14</v>
      </c>
      <c r="F916" s="14">
        <v>46070.368055555555</v>
      </c>
      <c r="G916" s="14">
        <v>46072.5625</v>
      </c>
      <c r="H916" s="13">
        <v>781804</v>
      </c>
      <c r="I916" s="13" t="s">
        <v>54</v>
      </c>
      <c r="J916" s="13" t="s">
        <v>20</v>
      </c>
      <c r="K916" s="13">
        <v>0</v>
      </c>
      <c r="L916" s="15" t="s">
        <v>2951</v>
      </c>
      <c r="M916" s="9" t="str" cm="1">
        <f t="array" ref="M916">_xlfn.LET(
_xlpm.Major,I916,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916" t="str">
        <f>IF(COUNTIFS($A$2:A916,A916,$M$2:M916,M916)&gt;1,"Duplicate","Keep")</f>
        <v>Keep</v>
      </c>
      <c r="O916" t="str" cm="1">
        <f t="array" ref="O916">_xlfn.SWITCH(M916,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16">
        <f t="shared" si="28"/>
        <v>2</v>
      </c>
      <c r="Q916" t="str">
        <f t="shared" si="29"/>
        <v>Repeat</v>
      </c>
    </row>
    <row r="917" spans="1:17" x14ac:dyDescent="0.75">
      <c r="A917" s="8">
        <v>81523805</v>
      </c>
      <c r="B917" s="9" t="s">
        <v>2721</v>
      </c>
      <c r="C917" s="9" t="s">
        <v>2722</v>
      </c>
      <c r="D917" s="9" t="s">
        <v>2723</v>
      </c>
      <c r="E917" s="9" t="s">
        <v>14</v>
      </c>
      <c r="F917" s="10">
        <v>46070.37777777778</v>
      </c>
      <c r="G917" s="10">
        <v>46072.617361111108</v>
      </c>
      <c r="H917" s="9">
        <v>792337</v>
      </c>
      <c r="I917" s="9" t="s">
        <v>15</v>
      </c>
      <c r="J917" s="9" t="s">
        <v>50</v>
      </c>
      <c r="K917" s="9">
        <v>0</v>
      </c>
      <c r="L917" s="11" t="s">
        <v>2951</v>
      </c>
      <c r="M917" s="9" t="str" cm="1">
        <f t="array" ref="M917">_xlfn.LET(
_xlpm.Major,I917,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917" t="str">
        <f>IF(COUNTIFS($A$2:A917,A917,$M$2:M917,M917)&gt;1,"Duplicate","Keep")</f>
        <v>Keep</v>
      </c>
      <c r="O917" t="str" cm="1">
        <f t="array" ref="O917">_xlfn.SWITCH(M917,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17">
        <f t="shared" si="28"/>
        <v>1</v>
      </c>
      <c r="Q917" t="str">
        <f t="shared" si="29"/>
        <v>Unique</v>
      </c>
    </row>
    <row r="918" spans="1:17" x14ac:dyDescent="0.75">
      <c r="A918" s="8">
        <v>81528512</v>
      </c>
      <c r="B918" s="9" t="s">
        <v>187</v>
      </c>
      <c r="C918" s="9" t="s">
        <v>853</v>
      </c>
      <c r="D918" s="9" t="s">
        <v>854</v>
      </c>
      <c r="E918" s="9" t="s">
        <v>14</v>
      </c>
      <c r="F918" s="10">
        <v>46070.42083333333</v>
      </c>
      <c r="G918" s="10">
        <v>46072.591666666667</v>
      </c>
      <c r="H918" s="9">
        <v>794232</v>
      </c>
      <c r="I918" s="9" t="s">
        <v>206</v>
      </c>
      <c r="J918" s="9" t="s">
        <v>32</v>
      </c>
      <c r="K918" s="9">
        <v>0</v>
      </c>
      <c r="L918" s="11" t="s">
        <v>2951</v>
      </c>
      <c r="M918" s="9" t="str" cm="1">
        <f t="array" ref="M918">_xlfn.LET(
_xlpm.Major,I918,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918" t="str">
        <f>IF(COUNTIFS($A$2:A918,A918,$M$2:M918,M918)&gt;1,"Duplicate","Keep")</f>
        <v>Keep</v>
      </c>
      <c r="O918" t="str" cm="1">
        <f t="array" ref="O918">_xlfn.SWITCH(M918,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918">
        <f t="shared" si="28"/>
        <v>2</v>
      </c>
      <c r="Q918" t="str">
        <f t="shared" si="29"/>
        <v>Repeat</v>
      </c>
    </row>
    <row r="919" spans="1:17" x14ac:dyDescent="0.75">
      <c r="A919" s="8">
        <v>81530643</v>
      </c>
      <c r="B919" s="9" t="s">
        <v>116</v>
      </c>
      <c r="C919" s="9" t="s">
        <v>117</v>
      </c>
      <c r="D919" s="9" t="s">
        <v>118</v>
      </c>
      <c r="E919" s="9" t="s">
        <v>14</v>
      </c>
      <c r="F919" s="10">
        <v>46070.441666666666</v>
      </c>
      <c r="G919" s="10">
        <v>46072.57708333333</v>
      </c>
      <c r="H919" s="9">
        <v>790833</v>
      </c>
      <c r="I919" s="9" t="s">
        <v>54</v>
      </c>
      <c r="J919" s="9" t="s">
        <v>32</v>
      </c>
      <c r="K919" s="9">
        <v>0</v>
      </c>
      <c r="L919" s="11" t="s">
        <v>2951</v>
      </c>
      <c r="M919" s="9" t="str" cm="1">
        <f t="array" ref="M919">_xlfn.LET(
_xlpm.Major,I919,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919" t="str">
        <f>IF(COUNTIFS($A$2:A919,A919,$M$2:M919,M919)&gt;1,"Duplicate","Keep")</f>
        <v>Keep</v>
      </c>
      <c r="O919" t="str" cm="1">
        <f t="array" ref="O919">_xlfn.SWITCH(M919,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19">
        <f t="shared" si="28"/>
        <v>2</v>
      </c>
      <c r="Q919" t="str">
        <f t="shared" si="29"/>
        <v>Repeat</v>
      </c>
    </row>
    <row r="920" spans="1:17" x14ac:dyDescent="0.75">
      <c r="A920" s="8">
        <v>81531030</v>
      </c>
      <c r="B920" s="9" t="s">
        <v>2728</v>
      </c>
      <c r="C920" s="9" t="s">
        <v>2729</v>
      </c>
      <c r="D920" s="9" t="s">
        <v>2730</v>
      </c>
      <c r="E920" s="9" t="s">
        <v>14</v>
      </c>
      <c r="F920" s="10">
        <v>46070.445833333331</v>
      </c>
      <c r="G920" s="10">
        <v>46072.561805555553</v>
      </c>
      <c r="H920" s="9">
        <v>758379</v>
      </c>
      <c r="I920" s="9" t="s">
        <v>1755</v>
      </c>
      <c r="J920" s="9" t="s">
        <v>40</v>
      </c>
      <c r="K920" s="9">
        <v>0</v>
      </c>
      <c r="L920" s="11" t="s">
        <v>2951</v>
      </c>
      <c r="M920" s="9" t="str" cm="1">
        <f t="array" ref="M920">_xlfn.LET(
_xlpm.Major,I920,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920" t="str">
        <f>IF(COUNTIFS($A$2:A920,A920,$M$2:M920,M920)&gt;1,"Duplicate","Keep")</f>
        <v>Keep</v>
      </c>
      <c r="O920" t="str" cm="1">
        <f t="array" ref="O920">_xlfn.SWITCH(M920,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920">
        <f t="shared" si="28"/>
        <v>1</v>
      </c>
      <c r="Q920" t="str">
        <f t="shared" si="29"/>
        <v>Unique</v>
      </c>
    </row>
    <row r="921" spans="1:17" x14ac:dyDescent="0.75">
      <c r="A921" s="8">
        <v>81534071</v>
      </c>
      <c r="B921" s="9" t="s">
        <v>785</v>
      </c>
      <c r="C921" s="9" t="s">
        <v>2210</v>
      </c>
      <c r="D921" s="9" t="s">
        <v>2731</v>
      </c>
      <c r="E921" s="9" t="s">
        <v>14</v>
      </c>
      <c r="F921" s="10">
        <v>46070.472222222219</v>
      </c>
      <c r="G921" s="10">
        <v>46072.550694444442</v>
      </c>
      <c r="H921" s="9">
        <v>763644</v>
      </c>
      <c r="I921" s="9" t="s">
        <v>2732</v>
      </c>
      <c r="J921" s="9" t="s">
        <v>32</v>
      </c>
      <c r="K921" s="9">
        <v>0</v>
      </c>
      <c r="L921" s="11" t="s">
        <v>2951</v>
      </c>
      <c r="M921" s="9" t="str" cm="1">
        <f t="array" ref="M921">_xlfn.LET(
_xlpm.Major,I921,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Christian Ministries</v>
      </c>
      <c r="N921" t="str">
        <f>IF(COUNTIFS($A$2:A921,A921,$M$2:M921,M921)&gt;1,"Duplicate","Keep")</f>
        <v>Keep</v>
      </c>
      <c r="O921" t="str" cm="1">
        <f t="array" ref="O921">_xlfn.SWITCH(M921,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921">
        <f t="shared" si="28"/>
        <v>1</v>
      </c>
      <c r="Q921" t="str">
        <f t="shared" si="29"/>
        <v>Unique</v>
      </c>
    </row>
    <row r="922" spans="1:17" x14ac:dyDescent="0.75">
      <c r="A922" s="12">
        <v>81534148</v>
      </c>
      <c r="B922" s="13" t="s">
        <v>2733</v>
      </c>
      <c r="C922" s="13" t="s">
        <v>1329</v>
      </c>
      <c r="D922" s="13" t="s">
        <v>2734</v>
      </c>
      <c r="E922" s="13" t="s">
        <v>14</v>
      </c>
      <c r="F922" s="14">
        <v>46070.472916666666</v>
      </c>
      <c r="G922" s="14">
        <v>46072.54583333333</v>
      </c>
      <c r="H922" s="13">
        <v>761474</v>
      </c>
      <c r="I922" s="13" t="s">
        <v>2735</v>
      </c>
      <c r="J922" s="13" t="s">
        <v>32</v>
      </c>
      <c r="K922" s="13">
        <v>0</v>
      </c>
      <c r="L922" s="15" t="s">
        <v>2951</v>
      </c>
      <c r="M922" s="9" t="str" cm="1">
        <f t="array" ref="M922">_xlfn.LET(
_xlpm.Major,I922,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922" t="str">
        <f>IF(COUNTIFS($A$2:A922,A922,$M$2:M922,M922)&gt;1,"Duplicate","Keep")</f>
        <v>Keep</v>
      </c>
      <c r="O922" t="str" cm="1">
        <f t="array" ref="O922">_xlfn.SWITCH(M922,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22">
        <f t="shared" si="28"/>
        <v>1</v>
      </c>
      <c r="Q922" t="str">
        <f t="shared" si="29"/>
        <v>Unique</v>
      </c>
    </row>
    <row r="923" spans="1:17" x14ac:dyDescent="0.75">
      <c r="A923" s="8">
        <v>81537999</v>
      </c>
      <c r="B923" s="9" t="s">
        <v>1598</v>
      </c>
      <c r="C923" s="9" t="s">
        <v>1601</v>
      </c>
      <c r="D923" s="9" t="s">
        <v>1602</v>
      </c>
      <c r="E923" s="9" t="s">
        <v>14</v>
      </c>
      <c r="F923" s="10">
        <v>46070.507638888892</v>
      </c>
      <c r="G923" s="10">
        <v>46072.558333333334</v>
      </c>
      <c r="H923" s="9">
        <v>797487</v>
      </c>
      <c r="I923" s="9" t="s">
        <v>809</v>
      </c>
      <c r="J923" s="9" t="s">
        <v>32</v>
      </c>
      <c r="K923" s="9">
        <v>0</v>
      </c>
      <c r="L923" s="11" t="s">
        <v>2951</v>
      </c>
      <c r="M923" s="9" t="str" cm="1">
        <f t="array" ref="M923">_xlfn.LET(
_xlpm.Major,I923,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923" t="str">
        <f>IF(COUNTIFS($A$2:A923,A923,$M$2:M923,M923)&gt;1,"Duplicate","Keep")</f>
        <v>Keep</v>
      </c>
      <c r="O923" t="str" cm="1">
        <f t="array" ref="O923">_xlfn.SWITCH(M923,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923">
        <f t="shared" si="28"/>
        <v>2</v>
      </c>
      <c r="Q923" t="str">
        <f t="shared" si="29"/>
        <v>Repeat</v>
      </c>
    </row>
    <row r="924" spans="1:17" x14ac:dyDescent="0.75">
      <c r="A924" s="12">
        <v>81538205</v>
      </c>
      <c r="B924" s="13" t="s">
        <v>268</v>
      </c>
      <c r="C924" s="13" t="s">
        <v>269</v>
      </c>
      <c r="D924" s="13" t="s">
        <v>270</v>
      </c>
      <c r="E924" s="13" t="s">
        <v>14</v>
      </c>
      <c r="F924" s="14">
        <v>46070.509722222225</v>
      </c>
      <c r="G924" s="14">
        <v>46072.581250000003</v>
      </c>
      <c r="H924" s="13">
        <v>773049</v>
      </c>
      <c r="I924" s="13" t="s">
        <v>15</v>
      </c>
      <c r="J924" s="13" t="s">
        <v>20</v>
      </c>
      <c r="K924" s="13">
        <v>0</v>
      </c>
      <c r="L924" s="15" t="s">
        <v>2951</v>
      </c>
      <c r="M924" s="9" t="str" cm="1">
        <f t="array" ref="M924">_xlfn.LET(
_xlpm.Major,I924,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924" t="str">
        <f>IF(COUNTIFS($A$2:A924,A924,$M$2:M924,M924)&gt;1,"Duplicate","Keep")</f>
        <v>Keep</v>
      </c>
      <c r="O924" t="str" cm="1">
        <f t="array" ref="O924">_xlfn.SWITCH(M924,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24">
        <f t="shared" si="28"/>
        <v>2</v>
      </c>
      <c r="Q924" t="str">
        <f t="shared" si="29"/>
        <v>Repeat</v>
      </c>
    </row>
    <row r="925" spans="1:17" x14ac:dyDescent="0.75">
      <c r="A925" s="8">
        <v>81538772</v>
      </c>
      <c r="B925" s="9" t="s">
        <v>2234</v>
      </c>
      <c r="C925" s="9" t="s">
        <v>2736</v>
      </c>
      <c r="D925" s="9" t="s">
        <v>2737</v>
      </c>
      <c r="E925" s="9" t="s">
        <v>14</v>
      </c>
      <c r="F925" s="10">
        <v>46070.515277777777</v>
      </c>
      <c r="G925" s="10">
        <v>46072.601388888892</v>
      </c>
      <c r="H925" s="9">
        <v>772772</v>
      </c>
      <c r="I925" s="9" t="s">
        <v>549</v>
      </c>
      <c r="J925" s="9" t="s">
        <v>32</v>
      </c>
      <c r="K925" s="9">
        <v>0</v>
      </c>
      <c r="L925" s="11" t="s">
        <v>2951</v>
      </c>
      <c r="M925" s="9" t="str" cm="1">
        <f t="array" ref="M925">_xlfn.LET(
_xlpm.Major,I925,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925" t="str">
        <f>IF(COUNTIFS($A$2:A925,A925,$M$2:M925,M925)&gt;1,"Duplicate","Keep")</f>
        <v>Keep</v>
      </c>
      <c r="O925" t="str" cm="1">
        <f t="array" ref="O925">_xlfn.SWITCH(M925,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925">
        <f t="shared" si="28"/>
        <v>1</v>
      </c>
      <c r="Q925" t="str">
        <f t="shared" si="29"/>
        <v>Unique</v>
      </c>
    </row>
    <row r="926" spans="1:17" x14ac:dyDescent="0.75">
      <c r="A926" s="12">
        <v>81538842</v>
      </c>
      <c r="B926" s="13" t="s">
        <v>2738</v>
      </c>
      <c r="C926" s="13" t="s">
        <v>2739</v>
      </c>
      <c r="D926" s="13" t="s">
        <v>2740</v>
      </c>
      <c r="E926" s="13" t="s">
        <v>14</v>
      </c>
      <c r="F926" s="14">
        <v>46070.51666666667</v>
      </c>
      <c r="G926" s="14">
        <v>46072.578472222223</v>
      </c>
      <c r="H926" s="13">
        <v>762334</v>
      </c>
      <c r="I926" s="13" t="s">
        <v>2741</v>
      </c>
      <c r="J926" s="13" t="s">
        <v>32</v>
      </c>
      <c r="K926" s="13">
        <v>0</v>
      </c>
      <c r="L926" s="15" t="s">
        <v>2951</v>
      </c>
      <c r="M926" s="9" t="str" cm="1">
        <f t="array" ref="M926">_xlfn.LET(
_xlpm.Major,I926,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926" t="str">
        <f>IF(COUNTIFS($A$2:A926,A926,$M$2:M926,M926)&gt;1,"Duplicate","Keep")</f>
        <v>Keep</v>
      </c>
      <c r="O926" t="str" cm="1">
        <f t="array" ref="O926">_xlfn.SWITCH(M926,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926">
        <f t="shared" si="28"/>
        <v>1</v>
      </c>
      <c r="Q926" t="str">
        <f t="shared" si="29"/>
        <v>Unique</v>
      </c>
    </row>
    <row r="927" spans="1:17" x14ac:dyDescent="0.75">
      <c r="A927" s="8">
        <v>81540226</v>
      </c>
      <c r="B927" s="9" t="s">
        <v>139</v>
      </c>
      <c r="C927" s="9" t="s">
        <v>2742</v>
      </c>
      <c r="D927" s="9" t="s">
        <v>2743</v>
      </c>
      <c r="E927" s="9" t="s">
        <v>14</v>
      </c>
      <c r="F927" s="10">
        <v>46070.533333333333</v>
      </c>
      <c r="G927" s="10">
        <v>46072.588194444441</v>
      </c>
      <c r="H927" s="9">
        <v>700700</v>
      </c>
      <c r="I927" s="9" t="s">
        <v>24</v>
      </c>
      <c r="J927" s="9" t="s">
        <v>16</v>
      </c>
      <c r="K927" s="9">
        <v>0</v>
      </c>
      <c r="L927" s="11" t="s">
        <v>2951</v>
      </c>
      <c r="M927" s="9" t="str" cm="1">
        <f t="array" ref="M927">_xlfn.LET(
_xlpm.Major,I927,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927" t="str">
        <f>IF(COUNTIFS($A$2:A927,A927,$M$2:M927,M927)&gt;1,"Duplicate","Keep")</f>
        <v>Keep</v>
      </c>
      <c r="O927" t="str" cm="1">
        <f t="array" ref="O927">_xlfn.SWITCH(M927,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27">
        <f t="shared" si="28"/>
        <v>1</v>
      </c>
      <c r="Q927" t="str">
        <f t="shared" si="29"/>
        <v>Unique</v>
      </c>
    </row>
    <row r="928" spans="1:17" x14ac:dyDescent="0.75">
      <c r="A928" s="12">
        <v>81540948</v>
      </c>
      <c r="B928" s="13" t="s">
        <v>996</v>
      </c>
      <c r="C928" s="13" t="s">
        <v>1628</v>
      </c>
      <c r="D928" s="13" t="s">
        <v>2744</v>
      </c>
      <c r="E928" s="13" t="s">
        <v>14</v>
      </c>
      <c r="F928" s="14">
        <v>46070.542361111111</v>
      </c>
      <c r="G928" s="14">
        <v>46072.601388888892</v>
      </c>
      <c r="H928" s="13">
        <v>745391</v>
      </c>
      <c r="I928" s="13" t="s">
        <v>631</v>
      </c>
      <c r="J928" s="13" t="s">
        <v>32</v>
      </c>
      <c r="K928" s="13">
        <v>0</v>
      </c>
      <c r="L928" s="15" t="s">
        <v>2951</v>
      </c>
      <c r="M928" s="9" t="str" cm="1">
        <f t="array" ref="M928">_xlfn.LET(
_xlpm.Major,I928,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928" t="str">
        <f>IF(COUNTIFS($A$2:A928,A928,$M$2:M928,M928)&gt;1,"Duplicate","Keep")</f>
        <v>Keep</v>
      </c>
      <c r="O928" t="str" cm="1">
        <f t="array" ref="O928">_xlfn.SWITCH(M928,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28">
        <f t="shared" si="28"/>
        <v>1</v>
      </c>
      <c r="Q928" t="str">
        <f t="shared" si="29"/>
        <v>Unique</v>
      </c>
    </row>
    <row r="929" spans="1:17" x14ac:dyDescent="0.75">
      <c r="A929" s="8">
        <v>81541278</v>
      </c>
      <c r="B929" s="9" t="s">
        <v>2356</v>
      </c>
      <c r="C929" s="9" t="s">
        <v>1996</v>
      </c>
      <c r="D929" s="9" t="s">
        <v>2745</v>
      </c>
      <c r="E929" s="9" t="s">
        <v>14</v>
      </c>
      <c r="F929" s="10">
        <v>46070.547222222223</v>
      </c>
      <c r="G929" s="10">
        <v>46072.576388888891</v>
      </c>
      <c r="H929" s="9">
        <v>790915</v>
      </c>
      <c r="I929" s="9" t="s">
        <v>774</v>
      </c>
      <c r="J929" s="9" t="s">
        <v>32</v>
      </c>
      <c r="K929" s="9">
        <v>0</v>
      </c>
      <c r="L929" s="11" t="s">
        <v>2951</v>
      </c>
      <c r="M929" s="9" t="str" cm="1">
        <f t="array" ref="M929">_xlfn.LET(
_xlpm.Major,I929,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929" t="str">
        <f>IF(COUNTIFS($A$2:A929,A929,$M$2:M929,M929)&gt;1,"Duplicate","Keep")</f>
        <v>Keep</v>
      </c>
      <c r="O929" t="str" cm="1">
        <f t="array" ref="O929">_xlfn.SWITCH(M929,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929">
        <f t="shared" si="28"/>
        <v>1</v>
      </c>
      <c r="Q929" t="str">
        <f t="shared" si="29"/>
        <v>Unique</v>
      </c>
    </row>
    <row r="930" spans="1:17" x14ac:dyDescent="0.75">
      <c r="A930" s="12">
        <v>81542952</v>
      </c>
      <c r="B930" s="13" t="s">
        <v>161</v>
      </c>
      <c r="C930" s="13" t="s">
        <v>692</v>
      </c>
      <c r="D930" s="13" t="s">
        <v>693</v>
      </c>
      <c r="E930" s="13" t="s">
        <v>14</v>
      </c>
      <c r="F930" s="14">
        <v>46070.569444444445</v>
      </c>
      <c r="G930" s="14">
        <v>46072.59097222222</v>
      </c>
      <c r="H930" s="13">
        <v>779999</v>
      </c>
      <c r="I930" s="13" t="s">
        <v>206</v>
      </c>
      <c r="J930" s="13" t="s">
        <v>20</v>
      </c>
      <c r="K930" s="13">
        <v>0</v>
      </c>
      <c r="L930" s="15" t="s">
        <v>2951</v>
      </c>
      <c r="M930" s="9" t="str" cm="1">
        <f t="array" ref="M930">_xlfn.LET(
_xlpm.Major,I930,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930" t="str">
        <f>IF(COUNTIFS($A$2:A930,A930,$M$2:M930,M930)&gt;1,"Duplicate","Keep")</f>
        <v>Keep</v>
      </c>
      <c r="O930" t="str" cm="1">
        <f t="array" ref="O930">_xlfn.SWITCH(M930,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930">
        <f t="shared" si="28"/>
        <v>2</v>
      </c>
      <c r="Q930" t="str">
        <f t="shared" si="29"/>
        <v>Repeat</v>
      </c>
    </row>
    <row r="931" spans="1:17" x14ac:dyDescent="0.75">
      <c r="A931" s="8">
        <v>81543194</v>
      </c>
      <c r="B931" s="9" t="s">
        <v>234</v>
      </c>
      <c r="C931" s="9" t="s">
        <v>2746</v>
      </c>
      <c r="D931" s="9" t="s">
        <v>2747</v>
      </c>
      <c r="E931" s="9" t="s">
        <v>14</v>
      </c>
      <c r="F931" s="10">
        <v>46070.572222222225</v>
      </c>
      <c r="G931" s="10">
        <v>46072.539583333331</v>
      </c>
      <c r="H931" s="9">
        <v>812848</v>
      </c>
      <c r="I931" s="9" t="s">
        <v>163</v>
      </c>
      <c r="J931" s="9" t="s">
        <v>32</v>
      </c>
      <c r="K931" s="9">
        <v>0</v>
      </c>
      <c r="L931" s="11" t="s">
        <v>2951</v>
      </c>
      <c r="M931" s="9" t="str" cm="1">
        <f t="array" ref="M931">_xlfn.LET(
_xlpm.Major,I931,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931" t="str">
        <f>IF(COUNTIFS($A$2:A931,A931,$M$2:M931,M931)&gt;1,"Duplicate","Keep")</f>
        <v>Keep</v>
      </c>
      <c r="O931" t="str" cm="1">
        <f t="array" ref="O931">_xlfn.SWITCH(M931,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931">
        <f t="shared" si="28"/>
        <v>1</v>
      </c>
      <c r="Q931" t="str">
        <f t="shared" si="29"/>
        <v>Unique</v>
      </c>
    </row>
    <row r="932" spans="1:17" x14ac:dyDescent="0.75">
      <c r="A932" s="12">
        <v>81543434</v>
      </c>
      <c r="B932" s="13" t="s">
        <v>58</v>
      </c>
      <c r="C932" s="13" t="s">
        <v>1983</v>
      </c>
      <c r="D932" s="13" t="s">
        <v>1984</v>
      </c>
      <c r="E932" s="13" t="s">
        <v>14</v>
      </c>
      <c r="F932" s="14">
        <v>46070.575694444444</v>
      </c>
      <c r="G932" s="14">
        <v>46072.540972222225</v>
      </c>
      <c r="H932" s="13">
        <v>756701</v>
      </c>
      <c r="I932" s="13" t="s">
        <v>1985</v>
      </c>
      <c r="J932" s="13" t="s">
        <v>32</v>
      </c>
      <c r="K932" s="13">
        <v>0</v>
      </c>
      <c r="L932" s="15" t="s">
        <v>2951</v>
      </c>
      <c r="M932" s="9" t="str" cm="1">
        <f t="array" ref="M932">_xlfn.LET(
_xlpm.Major,I932,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932" t="str">
        <f>IF(COUNTIFS($A$2:A932,A932,$M$2:M932,M932)&gt;1,"Duplicate","Keep")</f>
        <v>Keep</v>
      </c>
      <c r="O932" t="str" cm="1">
        <f t="array" ref="O932">_xlfn.SWITCH(M932,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32">
        <f t="shared" si="28"/>
        <v>2</v>
      </c>
      <c r="Q932" t="str">
        <f t="shared" si="29"/>
        <v>Repeat</v>
      </c>
    </row>
    <row r="933" spans="1:17" x14ac:dyDescent="0.75">
      <c r="A933" s="8">
        <v>81543999</v>
      </c>
      <c r="B933" s="9" t="s">
        <v>361</v>
      </c>
      <c r="C933" s="9" t="s">
        <v>362</v>
      </c>
      <c r="D933" s="9" t="s">
        <v>363</v>
      </c>
      <c r="E933" s="9" t="s">
        <v>14</v>
      </c>
      <c r="F933" s="10">
        <v>46070.584027777775</v>
      </c>
      <c r="G933" s="10">
        <v>46072.557638888888</v>
      </c>
      <c r="H933" s="9">
        <v>741454</v>
      </c>
      <c r="I933" s="9" t="s">
        <v>364</v>
      </c>
      <c r="J933" s="9" t="s">
        <v>50</v>
      </c>
      <c r="K933" s="9">
        <v>0</v>
      </c>
      <c r="L933" s="11" t="s">
        <v>2951</v>
      </c>
      <c r="M933" s="9" t="str" cm="1">
        <f t="array" ref="M933">_xlfn.LET(
_xlpm.Major,I933,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933" t="str">
        <f>IF(COUNTIFS($A$2:A933,A933,$M$2:M933,M933)&gt;1,"Duplicate","Keep")</f>
        <v>Keep</v>
      </c>
      <c r="O933" t="str" cm="1">
        <f t="array" ref="O933">_xlfn.SWITCH(M933,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33">
        <f t="shared" si="28"/>
        <v>4</v>
      </c>
      <c r="Q933" t="str">
        <f t="shared" si="29"/>
        <v>Repeat</v>
      </c>
    </row>
    <row r="934" spans="1:17" x14ac:dyDescent="0.75">
      <c r="A934" s="8">
        <v>81545379</v>
      </c>
      <c r="B934" s="9" t="s">
        <v>1391</v>
      </c>
      <c r="C934" s="9" t="s">
        <v>1392</v>
      </c>
      <c r="D934" s="9" t="s">
        <v>1393</v>
      </c>
      <c r="E934" s="9" t="s">
        <v>14</v>
      </c>
      <c r="F934" s="10">
        <v>46070.603472222225</v>
      </c>
      <c r="G934" s="10">
        <v>46072.552777777775</v>
      </c>
      <c r="H934" s="9">
        <v>771674</v>
      </c>
      <c r="I934" s="9" t="s">
        <v>206</v>
      </c>
      <c r="J934" s="9" t="s">
        <v>32</v>
      </c>
      <c r="K934" s="9">
        <v>0</v>
      </c>
      <c r="L934" s="11" t="s">
        <v>2951</v>
      </c>
      <c r="M934" s="9" t="str" cm="1">
        <f t="array" ref="M934">_xlfn.LET(
_xlpm.Major,I934,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934" t="str">
        <f>IF(COUNTIFS($A$2:A934,A934,$M$2:M934,M934)&gt;1,"Duplicate","Keep")</f>
        <v>Keep</v>
      </c>
      <c r="O934" t="str" cm="1">
        <f t="array" ref="O934">_xlfn.SWITCH(M934,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934">
        <f t="shared" si="28"/>
        <v>2</v>
      </c>
      <c r="Q934" t="str">
        <f t="shared" si="29"/>
        <v>Repeat</v>
      </c>
    </row>
    <row r="935" spans="1:17" x14ac:dyDescent="0.75">
      <c r="A935" s="12">
        <v>81546898</v>
      </c>
      <c r="B935" s="13" t="s">
        <v>37</v>
      </c>
      <c r="C935" s="13" t="s">
        <v>1146</v>
      </c>
      <c r="D935" s="13" t="s">
        <v>1509</v>
      </c>
      <c r="E935" s="13" t="s">
        <v>14</v>
      </c>
      <c r="F935" s="14">
        <v>46070.633333333331</v>
      </c>
      <c r="G935" s="14">
        <v>46072.583333333336</v>
      </c>
      <c r="H935" s="13">
        <v>459082</v>
      </c>
      <c r="I935" s="13" t="s">
        <v>774</v>
      </c>
      <c r="J935" s="13" t="s">
        <v>32</v>
      </c>
      <c r="K935" s="13">
        <v>0</v>
      </c>
      <c r="L935" s="15" t="s">
        <v>2951</v>
      </c>
      <c r="M935" s="9" t="str" cm="1">
        <f t="array" ref="M935">_xlfn.LET(
_xlpm.Major,I935,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935" t="str">
        <f>IF(COUNTIFS($A$2:A935,A935,$M$2:M935,M935)&gt;1,"Duplicate","Keep")</f>
        <v>Keep</v>
      </c>
      <c r="O935" t="str" cm="1">
        <f t="array" ref="O935">_xlfn.SWITCH(M935,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935">
        <f t="shared" si="28"/>
        <v>2</v>
      </c>
      <c r="Q935" t="str">
        <f t="shared" si="29"/>
        <v>Repeat</v>
      </c>
    </row>
    <row r="936" spans="1:17" x14ac:dyDescent="0.75">
      <c r="A936" s="8">
        <v>81548646</v>
      </c>
      <c r="B936" s="9" t="s">
        <v>37</v>
      </c>
      <c r="C936" s="9" t="s">
        <v>999</v>
      </c>
      <c r="D936" s="9" t="s">
        <v>2751</v>
      </c>
      <c r="E936" s="9" t="s">
        <v>14</v>
      </c>
      <c r="F936" s="10">
        <v>46070.671527777777</v>
      </c>
      <c r="G936" s="10">
        <v>46072.559027777781</v>
      </c>
      <c r="H936" s="9">
        <v>786511</v>
      </c>
      <c r="I936" s="9" t="s">
        <v>206</v>
      </c>
      <c r="J936" s="9" t="s">
        <v>50</v>
      </c>
      <c r="K936" s="9">
        <v>0</v>
      </c>
      <c r="L936" s="11" t="s">
        <v>2951</v>
      </c>
      <c r="M936" s="9" t="str" cm="1">
        <f t="array" ref="M936">_xlfn.LET(
_xlpm.Major,I936,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936" t="str">
        <f>IF(COUNTIFS($A$2:A936,A936,$M$2:M936,M936)&gt;1,"Duplicate","Keep")</f>
        <v>Keep</v>
      </c>
      <c r="O936" t="str" cm="1">
        <f t="array" ref="O936">_xlfn.SWITCH(M936,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936">
        <f t="shared" si="28"/>
        <v>1</v>
      </c>
      <c r="Q936" t="str">
        <f t="shared" si="29"/>
        <v>Unique</v>
      </c>
    </row>
    <row r="937" spans="1:17" x14ac:dyDescent="0.75">
      <c r="A937" s="8">
        <v>81549626</v>
      </c>
      <c r="B937" s="9" t="s">
        <v>599</v>
      </c>
      <c r="C937" s="9" t="s">
        <v>600</v>
      </c>
      <c r="D937" s="9" t="s">
        <v>601</v>
      </c>
      <c r="E937" s="9" t="s">
        <v>14</v>
      </c>
      <c r="F937" s="10">
        <v>46070.698611111111</v>
      </c>
      <c r="G937" s="10">
        <v>46072.632638888892</v>
      </c>
      <c r="H937" s="9">
        <v>729637</v>
      </c>
      <c r="I937" s="9" t="s">
        <v>15</v>
      </c>
      <c r="J937" s="9" t="s">
        <v>40</v>
      </c>
      <c r="K937" s="9">
        <v>0</v>
      </c>
      <c r="L937" s="11" t="s">
        <v>2951</v>
      </c>
      <c r="M937" s="9" t="str" cm="1">
        <f t="array" ref="M937">_xlfn.LET(
_xlpm.Major,I937,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937" t="str">
        <f>IF(COUNTIFS($A$2:A937,A937,$M$2:M937,M937)&gt;1,"Duplicate","Keep")</f>
        <v>Keep</v>
      </c>
      <c r="O937" t="str" cm="1">
        <f t="array" ref="O937">_xlfn.SWITCH(M937,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37">
        <f t="shared" si="28"/>
        <v>1</v>
      </c>
      <c r="Q937" t="str">
        <f t="shared" si="29"/>
        <v>Unique</v>
      </c>
    </row>
    <row r="938" spans="1:17" x14ac:dyDescent="0.75">
      <c r="A938" s="12">
        <v>81550309</v>
      </c>
      <c r="B938" s="13" t="s">
        <v>25</v>
      </c>
      <c r="C938" s="13" t="s">
        <v>1224</v>
      </c>
      <c r="D938" s="13" t="s">
        <v>1225</v>
      </c>
      <c r="E938" s="13" t="s">
        <v>14</v>
      </c>
      <c r="F938" s="14">
        <v>46070.717361111114</v>
      </c>
      <c r="G938" s="14">
        <v>46072.581944444442</v>
      </c>
      <c r="H938" s="13">
        <v>779160</v>
      </c>
      <c r="I938" s="13" t="s">
        <v>774</v>
      </c>
      <c r="J938" s="13" t="s">
        <v>32</v>
      </c>
      <c r="K938" s="13">
        <v>0</v>
      </c>
      <c r="L938" s="15" t="s">
        <v>2951</v>
      </c>
      <c r="M938" s="9" t="str" cm="1">
        <f t="array" ref="M938">_xlfn.LET(
_xlpm.Major,I938,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938" t="str">
        <f>IF(COUNTIFS($A$2:A938,A938,$M$2:M938,M938)&gt;1,"Duplicate","Keep")</f>
        <v>Keep</v>
      </c>
      <c r="O938" t="str" cm="1">
        <f t="array" ref="O938">_xlfn.SWITCH(M938,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938">
        <f t="shared" si="28"/>
        <v>2</v>
      </c>
      <c r="Q938" t="str">
        <f t="shared" si="29"/>
        <v>Repeat</v>
      </c>
    </row>
    <row r="939" spans="1:17" x14ac:dyDescent="0.75">
      <c r="A939" s="12">
        <v>81551702</v>
      </c>
      <c r="B939" s="13" t="s">
        <v>1703</v>
      </c>
      <c r="C939" s="13" t="s">
        <v>1704</v>
      </c>
      <c r="D939" s="13" t="s">
        <v>1705</v>
      </c>
      <c r="E939" s="13" t="s">
        <v>14</v>
      </c>
      <c r="F939" s="14">
        <v>46070.772222222222</v>
      </c>
      <c r="G939" s="14">
        <v>46072.59097222222</v>
      </c>
      <c r="H939" s="13">
        <v>779453</v>
      </c>
      <c r="I939" s="13" t="s">
        <v>163</v>
      </c>
      <c r="J939" s="13" t="s">
        <v>20</v>
      </c>
      <c r="K939" s="13">
        <v>0</v>
      </c>
      <c r="L939" s="15" t="s">
        <v>2951</v>
      </c>
      <c r="M939" s="9" t="str" cm="1">
        <f t="array" ref="M939">_xlfn.LET(
_xlpm.Major,I939,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939" t="str">
        <f>IF(COUNTIFS($A$2:A939,A939,$M$2:M939,M939)&gt;1,"Duplicate","Keep")</f>
        <v>Keep</v>
      </c>
      <c r="O939" t="str" cm="1">
        <f t="array" ref="O939">_xlfn.SWITCH(M939,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939">
        <f t="shared" si="28"/>
        <v>2</v>
      </c>
      <c r="Q939" t="str">
        <f t="shared" si="29"/>
        <v>Repeat</v>
      </c>
    </row>
    <row r="940" spans="1:17" x14ac:dyDescent="0.75">
      <c r="A940" s="12">
        <v>81555321</v>
      </c>
      <c r="B940" s="13" t="s">
        <v>2760</v>
      </c>
      <c r="C940" s="13" t="s">
        <v>970</v>
      </c>
      <c r="D940" s="13" t="s">
        <v>2761</v>
      </c>
      <c r="E940" s="13" t="s">
        <v>14</v>
      </c>
      <c r="F940" s="14">
        <v>46071.013888888891</v>
      </c>
      <c r="G940" s="14">
        <v>46072.574305555558</v>
      </c>
      <c r="H940" s="13">
        <v>795857</v>
      </c>
      <c r="I940" s="13" t="s">
        <v>2494</v>
      </c>
      <c r="J940" s="13" t="s">
        <v>50</v>
      </c>
      <c r="K940" s="13">
        <v>0</v>
      </c>
      <c r="L940" s="15" t="s">
        <v>2951</v>
      </c>
      <c r="M940" s="9" t="str" cm="1">
        <f t="array" ref="M940">_xlfn.LET(
_xlpm.Major,I940,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940" t="str">
        <f>IF(COUNTIFS($A$2:A940,A940,$M$2:M940,M940)&gt;1,"Duplicate","Keep")</f>
        <v>Keep</v>
      </c>
      <c r="O940" t="str" cm="1">
        <f t="array" ref="O940">_xlfn.SWITCH(M940,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40">
        <f t="shared" si="28"/>
        <v>1</v>
      </c>
      <c r="Q940" t="str">
        <f t="shared" si="29"/>
        <v>Unique</v>
      </c>
    </row>
    <row r="941" spans="1:17" x14ac:dyDescent="0.75">
      <c r="A941" s="8">
        <v>81555367</v>
      </c>
      <c r="B941" s="9" t="s">
        <v>2762</v>
      </c>
      <c r="C941" s="9" t="s">
        <v>2763</v>
      </c>
      <c r="D941" s="9" t="s">
        <v>2764</v>
      </c>
      <c r="E941" s="9" t="s">
        <v>14</v>
      </c>
      <c r="F941" s="10">
        <v>46071.036111111112</v>
      </c>
      <c r="G941" s="10">
        <v>46072.600694444445</v>
      </c>
      <c r="H941" s="9">
        <v>797056</v>
      </c>
      <c r="I941" s="9" t="s">
        <v>206</v>
      </c>
      <c r="J941" s="9" t="s">
        <v>20</v>
      </c>
      <c r="K941" s="9">
        <v>0</v>
      </c>
      <c r="L941" s="11" t="s">
        <v>2951</v>
      </c>
      <c r="M941" s="9" t="str" cm="1">
        <f t="array" ref="M941">_xlfn.LET(
_xlpm.Major,I941,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941" t="str">
        <f>IF(COUNTIFS($A$2:A941,A941,$M$2:M941,M941)&gt;1,"Duplicate","Keep")</f>
        <v>Keep</v>
      </c>
      <c r="O941" t="str" cm="1">
        <f t="array" ref="O941">_xlfn.SWITCH(M941,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941">
        <f t="shared" si="28"/>
        <v>1</v>
      </c>
      <c r="Q941" t="str">
        <f t="shared" si="29"/>
        <v>Unique</v>
      </c>
    </row>
    <row r="942" spans="1:17" x14ac:dyDescent="0.75">
      <c r="A942" s="12">
        <v>81560382</v>
      </c>
      <c r="B942" s="13" t="s">
        <v>2765</v>
      </c>
      <c r="C942" s="13" t="s">
        <v>2766</v>
      </c>
      <c r="D942" s="13" t="s">
        <v>2767</v>
      </c>
      <c r="E942" s="13" t="s">
        <v>14</v>
      </c>
      <c r="F942" s="14">
        <v>46071.324999999997</v>
      </c>
      <c r="G942" s="14">
        <v>46072.556944444441</v>
      </c>
      <c r="H942" s="13">
        <v>749363</v>
      </c>
      <c r="I942" s="13" t="s">
        <v>1167</v>
      </c>
      <c r="J942" s="13" t="s">
        <v>32</v>
      </c>
      <c r="K942" s="13">
        <v>0</v>
      </c>
      <c r="L942" s="15" t="s">
        <v>2951</v>
      </c>
      <c r="M942" s="9" t="str" cm="1">
        <f t="array" ref="M942">_xlfn.LET(
_xlpm.Major,I942,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942" t="str">
        <f>IF(COUNTIFS($A$2:A942,A942,$M$2:M942,M942)&gt;1,"Duplicate","Keep")</f>
        <v>Keep</v>
      </c>
      <c r="O942" t="str" cm="1">
        <f t="array" ref="O942">_xlfn.SWITCH(M942,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942">
        <f t="shared" si="28"/>
        <v>1</v>
      </c>
      <c r="Q942" t="str">
        <f t="shared" si="29"/>
        <v>Unique</v>
      </c>
    </row>
    <row r="943" spans="1:17" x14ac:dyDescent="0.75">
      <c r="A943" s="8">
        <v>81563854</v>
      </c>
      <c r="B943" s="9" t="s">
        <v>998</v>
      </c>
      <c r="C943" s="9" t="s">
        <v>999</v>
      </c>
      <c r="D943" s="9" t="s">
        <v>1000</v>
      </c>
      <c r="E943" s="9" t="s">
        <v>14</v>
      </c>
      <c r="F943" s="10">
        <v>46071.356249999997</v>
      </c>
      <c r="G943" s="10">
        <v>46072.542361111111</v>
      </c>
      <c r="H943" s="9">
        <v>778667</v>
      </c>
      <c r="I943" s="9" t="s">
        <v>206</v>
      </c>
      <c r="J943" s="9" t="s">
        <v>20</v>
      </c>
      <c r="K943" s="9">
        <v>0</v>
      </c>
      <c r="L943" s="11" t="s">
        <v>2951</v>
      </c>
      <c r="M943" s="9" t="str" cm="1">
        <f t="array" ref="M943">_xlfn.LET(
_xlpm.Major,I943,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943" t="str">
        <f>IF(COUNTIFS($A$2:A943,A943,$M$2:M943,M943)&gt;1,"Duplicate","Keep")</f>
        <v>Keep</v>
      </c>
      <c r="O943" t="str" cm="1">
        <f t="array" ref="O943">_xlfn.SWITCH(M943,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943">
        <f t="shared" si="28"/>
        <v>1</v>
      </c>
      <c r="Q943" t="str">
        <f t="shared" si="29"/>
        <v>Unique</v>
      </c>
    </row>
    <row r="944" spans="1:17" x14ac:dyDescent="0.75">
      <c r="A944" s="12">
        <v>81569227</v>
      </c>
      <c r="B944" s="13" t="s">
        <v>2101</v>
      </c>
      <c r="C944" s="13" t="s">
        <v>1113</v>
      </c>
      <c r="D944" s="13" t="s">
        <v>2768</v>
      </c>
      <c r="E944" s="13" t="s">
        <v>14</v>
      </c>
      <c r="F944" s="14">
        <v>46071.401388888888</v>
      </c>
      <c r="G944" s="14">
        <v>46072.577777777777</v>
      </c>
      <c r="H944" s="13">
        <v>749747</v>
      </c>
      <c r="I944" s="13" t="s">
        <v>905</v>
      </c>
      <c r="J944" s="13" t="s">
        <v>32</v>
      </c>
      <c r="K944" s="13">
        <v>0</v>
      </c>
      <c r="L944" s="15" t="s">
        <v>2951</v>
      </c>
      <c r="M944" s="9" t="str" cm="1">
        <f t="array" ref="M944">_xlfn.LET(
_xlpm.Major,I944,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944" t="str">
        <f>IF(COUNTIFS($A$2:A944,A944,$M$2:M944,M944)&gt;1,"Duplicate","Keep")</f>
        <v>Keep</v>
      </c>
      <c r="O944" t="str" cm="1">
        <f t="array" ref="O944">_xlfn.SWITCH(M944,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944">
        <f t="shared" si="28"/>
        <v>1</v>
      </c>
      <c r="Q944" t="str">
        <f t="shared" si="29"/>
        <v>Unique</v>
      </c>
    </row>
    <row r="945" spans="1:17" x14ac:dyDescent="0.75">
      <c r="A945" s="8">
        <v>81572707</v>
      </c>
      <c r="B945" s="9" t="s">
        <v>1474</v>
      </c>
      <c r="C945" s="9" t="s">
        <v>2769</v>
      </c>
      <c r="D945" s="9" t="s">
        <v>2770</v>
      </c>
      <c r="E945" s="9" t="s">
        <v>14</v>
      </c>
      <c r="F945" s="10">
        <v>46071.426388888889</v>
      </c>
      <c r="G945" s="10">
        <v>46072.575694444444</v>
      </c>
      <c r="H945" s="9">
        <v>775483</v>
      </c>
      <c r="I945" s="9" t="s">
        <v>54</v>
      </c>
      <c r="J945" s="9" t="s">
        <v>20</v>
      </c>
      <c r="K945" s="9">
        <v>0</v>
      </c>
      <c r="L945" s="11" t="s">
        <v>2951</v>
      </c>
      <c r="M945" s="9" t="str" cm="1">
        <f t="array" ref="M945">_xlfn.LET(
_xlpm.Major,I945,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945" t="str">
        <f>IF(COUNTIFS($A$2:A945,A945,$M$2:M945,M945)&gt;1,"Duplicate","Keep")</f>
        <v>Keep</v>
      </c>
      <c r="O945" t="str" cm="1">
        <f t="array" ref="O945">_xlfn.SWITCH(M945,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45">
        <f t="shared" si="28"/>
        <v>1</v>
      </c>
      <c r="Q945" t="str">
        <f t="shared" si="29"/>
        <v>Unique</v>
      </c>
    </row>
    <row r="946" spans="1:17" x14ac:dyDescent="0.75">
      <c r="A946" s="8">
        <v>81586827</v>
      </c>
      <c r="B946" s="9" t="s">
        <v>2771</v>
      </c>
      <c r="C946" s="9" t="s">
        <v>2772</v>
      </c>
      <c r="D946" s="9" t="s">
        <v>2773</v>
      </c>
      <c r="E946" s="9" t="s">
        <v>14</v>
      </c>
      <c r="F946" s="10">
        <v>46071.54791666667</v>
      </c>
      <c r="G946" s="10">
        <v>46072.60833333333</v>
      </c>
      <c r="H946" s="9">
        <v>779308</v>
      </c>
      <c r="I946" s="9" t="s">
        <v>1755</v>
      </c>
      <c r="J946" s="9" t="s">
        <v>40</v>
      </c>
      <c r="K946" s="9">
        <v>0</v>
      </c>
      <c r="L946" s="11" t="s">
        <v>2951</v>
      </c>
      <c r="M946" s="9" t="str" cm="1">
        <f t="array" ref="M946">_xlfn.LET(
_xlpm.Major,I946,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946" t="str">
        <f>IF(COUNTIFS($A$2:A946,A946,$M$2:M946,M946)&gt;1,"Duplicate","Keep")</f>
        <v>Keep</v>
      </c>
      <c r="O946" t="str" cm="1">
        <f t="array" ref="O946">_xlfn.SWITCH(M946,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946">
        <f t="shared" si="28"/>
        <v>2</v>
      </c>
      <c r="Q946" t="str">
        <f t="shared" si="29"/>
        <v>Repeat</v>
      </c>
    </row>
    <row r="947" spans="1:17" x14ac:dyDescent="0.75">
      <c r="A947" s="8">
        <v>81588317</v>
      </c>
      <c r="B947" s="9" t="s">
        <v>2776</v>
      </c>
      <c r="C947" s="9" t="s">
        <v>185</v>
      </c>
      <c r="D947" s="9" t="s">
        <v>2777</v>
      </c>
      <c r="E947" s="9" t="s">
        <v>14</v>
      </c>
      <c r="F947" s="10">
        <v>46071.5625</v>
      </c>
      <c r="G947" s="10">
        <v>46072.546527777777</v>
      </c>
      <c r="H947" s="9">
        <v>766219</v>
      </c>
      <c r="I947" s="9" t="s">
        <v>1167</v>
      </c>
      <c r="J947" s="9" t="s">
        <v>32</v>
      </c>
      <c r="K947" s="9">
        <v>0</v>
      </c>
      <c r="L947" s="11" t="s">
        <v>2951</v>
      </c>
      <c r="M947" s="9" t="str" cm="1">
        <f t="array" ref="M947">_xlfn.LET(
_xlpm.Major,I947,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947" t="str">
        <f>IF(COUNTIFS($A$2:A947,A947,$M$2:M947,M947)&gt;1,"Duplicate","Keep")</f>
        <v>Keep</v>
      </c>
      <c r="O947" t="str" cm="1">
        <f t="array" ref="O947">_xlfn.SWITCH(M947,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947">
        <f t="shared" si="28"/>
        <v>1</v>
      </c>
      <c r="Q947" t="str">
        <f t="shared" si="29"/>
        <v>Unique</v>
      </c>
    </row>
    <row r="948" spans="1:17" x14ac:dyDescent="0.75">
      <c r="A948" s="8">
        <v>81592711</v>
      </c>
      <c r="B948" s="9" t="s">
        <v>1134</v>
      </c>
      <c r="C948" s="9" t="s">
        <v>2781</v>
      </c>
      <c r="D948" s="9" t="s">
        <v>2782</v>
      </c>
      <c r="E948" s="9" t="s">
        <v>14</v>
      </c>
      <c r="F948" s="10">
        <v>46071.625</v>
      </c>
      <c r="G948" s="10">
        <v>46072.551388888889</v>
      </c>
      <c r="H948" s="9">
        <v>791220</v>
      </c>
      <c r="I948" s="9" t="s">
        <v>80</v>
      </c>
      <c r="J948" s="9" t="s">
        <v>50</v>
      </c>
      <c r="K948" s="9">
        <v>0</v>
      </c>
      <c r="L948" s="11" t="s">
        <v>2951</v>
      </c>
      <c r="M948" s="9" t="str" cm="1">
        <f t="array" ref="M948">_xlfn.LET(
_xlpm.Major,I948,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948" t="str">
        <f>IF(COUNTIFS($A$2:A948,A948,$M$2:M948,M948)&gt;1,"Duplicate","Keep")</f>
        <v>Keep</v>
      </c>
      <c r="O948" t="str" cm="1">
        <f t="array" ref="O948">_xlfn.SWITCH(M948,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48">
        <f t="shared" si="28"/>
        <v>1</v>
      </c>
      <c r="Q948" t="str">
        <f t="shared" si="29"/>
        <v>Unique</v>
      </c>
    </row>
    <row r="949" spans="1:17" x14ac:dyDescent="0.75">
      <c r="A949" s="12">
        <v>81593514</v>
      </c>
      <c r="B949" s="13" t="s">
        <v>2783</v>
      </c>
      <c r="C949" s="13" t="s">
        <v>1286</v>
      </c>
      <c r="D949" s="13" t="s">
        <v>2784</v>
      </c>
      <c r="E949" s="13" t="s">
        <v>14</v>
      </c>
      <c r="F949" s="14">
        <v>46071.640277777777</v>
      </c>
      <c r="G949" s="14">
        <v>46072.555555555555</v>
      </c>
      <c r="H949" s="13">
        <v>748976</v>
      </c>
      <c r="I949" s="13" t="s">
        <v>1167</v>
      </c>
      <c r="J949" s="13" t="s">
        <v>32</v>
      </c>
      <c r="K949" s="13">
        <v>0</v>
      </c>
      <c r="L949" s="15" t="s">
        <v>2951</v>
      </c>
      <c r="M949" s="9" t="str" cm="1">
        <f t="array" ref="M949">_xlfn.LET(
_xlpm.Major,I949,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949" t="str">
        <f>IF(COUNTIFS($A$2:A949,A949,$M$2:M949,M949)&gt;1,"Duplicate","Keep")</f>
        <v>Keep</v>
      </c>
      <c r="O949" t="str" cm="1">
        <f t="array" ref="O949">_xlfn.SWITCH(M949,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949">
        <f t="shared" si="28"/>
        <v>1</v>
      </c>
      <c r="Q949" t="str">
        <f t="shared" si="29"/>
        <v>Unique</v>
      </c>
    </row>
    <row r="950" spans="1:17" x14ac:dyDescent="0.75">
      <c r="A950" s="12">
        <v>81596825</v>
      </c>
      <c r="B950" s="13" t="s">
        <v>769</v>
      </c>
      <c r="C950" s="13" t="s">
        <v>770</v>
      </c>
      <c r="D950" s="13" t="s">
        <v>771</v>
      </c>
      <c r="E950" s="13" t="s">
        <v>14</v>
      </c>
      <c r="F950" s="14">
        <v>46071.712500000001</v>
      </c>
      <c r="G950" s="14">
        <v>46072.569444444445</v>
      </c>
      <c r="H950" s="13">
        <v>771698</v>
      </c>
      <c r="I950" s="13" t="s">
        <v>163</v>
      </c>
      <c r="J950" s="13" t="s">
        <v>32</v>
      </c>
      <c r="K950" s="13">
        <v>0</v>
      </c>
      <c r="L950" s="15" t="s">
        <v>2951</v>
      </c>
      <c r="M950" s="9" t="str" cm="1">
        <f t="array" ref="M950">_xlfn.LET(
_xlpm.Major,I950,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950" t="str">
        <f>IF(COUNTIFS($A$2:A950,A950,$M$2:M950,M950)&gt;1,"Duplicate","Keep")</f>
        <v>Keep</v>
      </c>
      <c r="O950" t="str" cm="1">
        <f t="array" ref="O950">_xlfn.SWITCH(M950,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950">
        <f t="shared" si="28"/>
        <v>2</v>
      </c>
      <c r="Q950" t="str">
        <f t="shared" si="29"/>
        <v>Repeat</v>
      </c>
    </row>
    <row r="951" spans="1:17" x14ac:dyDescent="0.75">
      <c r="A951" s="8">
        <v>81597267</v>
      </c>
      <c r="B951" s="9" t="s">
        <v>1131</v>
      </c>
      <c r="C951" s="9" t="s">
        <v>2787</v>
      </c>
      <c r="D951" s="9" t="s">
        <v>2788</v>
      </c>
      <c r="E951" s="9" t="s">
        <v>14</v>
      </c>
      <c r="F951" s="10">
        <v>46071.728472222225</v>
      </c>
      <c r="G951" s="10">
        <v>46072.573611111111</v>
      </c>
      <c r="H951" s="9">
        <v>785950</v>
      </c>
      <c r="I951" s="9" t="s">
        <v>1817</v>
      </c>
      <c r="J951" s="9" t="s">
        <v>50</v>
      </c>
      <c r="K951" s="9">
        <v>0</v>
      </c>
      <c r="L951" s="11" t="s">
        <v>2951</v>
      </c>
      <c r="M951" s="9" t="str" cm="1">
        <f t="array" ref="M951">_xlfn.LET(
_xlpm.Major,I951,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951" t="str">
        <f>IF(COUNTIFS($A$2:A951,A951,$M$2:M951,M951)&gt;1,"Duplicate","Keep")</f>
        <v>Keep</v>
      </c>
      <c r="O951" t="str" cm="1">
        <f t="array" ref="O951">_xlfn.SWITCH(M951,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951">
        <f t="shared" si="28"/>
        <v>1</v>
      </c>
      <c r="Q951" t="str">
        <f t="shared" si="29"/>
        <v>Unique</v>
      </c>
    </row>
    <row r="952" spans="1:17" x14ac:dyDescent="0.75">
      <c r="A952" s="12">
        <v>81597484</v>
      </c>
      <c r="B952" s="13" t="s">
        <v>179</v>
      </c>
      <c r="C952" s="13" t="s">
        <v>180</v>
      </c>
      <c r="D952" s="13" t="s">
        <v>181</v>
      </c>
      <c r="E952" s="13" t="s">
        <v>14</v>
      </c>
      <c r="F952" s="14">
        <v>46071.736805555556</v>
      </c>
      <c r="G952" s="14">
        <v>46072.558333333334</v>
      </c>
      <c r="H952" s="13">
        <v>758346</v>
      </c>
      <c r="I952" s="13" t="s">
        <v>54</v>
      </c>
      <c r="J952" s="13" t="s">
        <v>32</v>
      </c>
      <c r="K952" s="13">
        <v>0</v>
      </c>
      <c r="L952" s="15" t="s">
        <v>2951</v>
      </c>
      <c r="M952" s="9" t="str" cm="1">
        <f t="array" ref="M952">_xlfn.LET(
_xlpm.Major,I952,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952" t="str">
        <f>IF(COUNTIFS($A$2:A952,A952,$M$2:M952,M952)&gt;1,"Duplicate","Keep")</f>
        <v>Keep</v>
      </c>
      <c r="O952" t="str" cm="1">
        <f t="array" ref="O952">_xlfn.SWITCH(M952,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52">
        <f t="shared" si="28"/>
        <v>2</v>
      </c>
      <c r="Q952" t="str">
        <f t="shared" si="29"/>
        <v>Repeat</v>
      </c>
    </row>
    <row r="953" spans="1:17" x14ac:dyDescent="0.75">
      <c r="A953" s="8">
        <v>81599388</v>
      </c>
      <c r="B953" s="9" t="s">
        <v>2789</v>
      </c>
      <c r="C953" s="9" t="s">
        <v>161</v>
      </c>
      <c r="D953" s="9" t="s">
        <v>2790</v>
      </c>
      <c r="E953" s="9" t="s">
        <v>14</v>
      </c>
      <c r="F953" s="10">
        <v>46071.820833333331</v>
      </c>
      <c r="G953" s="10">
        <v>46072.548611111109</v>
      </c>
      <c r="H953" s="9">
        <v>763467</v>
      </c>
      <c r="I953" s="9" t="s">
        <v>163</v>
      </c>
      <c r="J953" s="9" t="s">
        <v>32</v>
      </c>
      <c r="K953" s="9">
        <v>0</v>
      </c>
      <c r="L953" s="11" t="s">
        <v>2951</v>
      </c>
      <c r="M953" s="9" t="str" cm="1">
        <f t="array" ref="M953">_xlfn.LET(
_xlpm.Major,I953,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953" t="str">
        <f>IF(COUNTIFS($A$2:A953,A953,$M$2:M953,M953)&gt;1,"Duplicate","Keep")</f>
        <v>Keep</v>
      </c>
      <c r="O953" t="str" cm="1">
        <f t="array" ref="O953">_xlfn.SWITCH(M953,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953">
        <f t="shared" si="28"/>
        <v>1</v>
      </c>
      <c r="Q953" t="str">
        <f t="shared" si="29"/>
        <v>Unique</v>
      </c>
    </row>
    <row r="954" spans="1:17" x14ac:dyDescent="0.75">
      <c r="A954" s="8">
        <v>81600204</v>
      </c>
      <c r="B954" s="9" t="s">
        <v>2792</v>
      </c>
      <c r="C954" s="9" t="s">
        <v>2793</v>
      </c>
      <c r="D954" s="9" t="s">
        <v>2794</v>
      </c>
      <c r="E954" s="9" t="s">
        <v>14</v>
      </c>
      <c r="F954" s="10">
        <v>46071.879166666666</v>
      </c>
      <c r="G954" s="10">
        <v>46072.568055555559</v>
      </c>
      <c r="H954" s="9">
        <v>778604</v>
      </c>
      <c r="I954" s="9" t="s">
        <v>1506</v>
      </c>
      <c r="J954" s="9" t="s">
        <v>32</v>
      </c>
      <c r="K954" s="9">
        <v>0</v>
      </c>
      <c r="L954" s="11" t="s">
        <v>2951</v>
      </c>
      <c r="M954" s="9" t="str" cm="1">
        <f t="array" ref="M954">_xlfn.LET(
_xlpm.Major,I954,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954" t="str">
        <f>IF(COUNTIFS($A$2:A954,A954,$M$2:M954,M954)&gt;1,"Duplicate","Keep")</f>
        <v>Keep</v>
      </c>
      <c r="O954" t="str" cm="1">
        <f t="array" ref="O954">_xlfn.SWITCH(M954,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954">
        <f t="shared" si="28"/>
        <v>1</v>
      </c>
      <c r="Q954" t="str">
        <f t="shared" si="29"/>
        <v>Unique</v>
      </c>
    </row>
    <row r="955" spans="1:17" x14ac:dyDescent="0.75">
      <c r="A955" s="12">
        <v>81600503</v>
      </c>
      <c r="B955" s="13" t="s">
        <v>2795</v>
      </c>
      <c r="C955" s="13" t="s">
        <v>2796</v>
      </c>
      <c r="D955" s="13" t="s">
        <v>2797</v>
      </c>
      <c r="E955" s="13" t="s">
        <v>14</v>
      </c>
      <c r="F955" s="14">
        <v>46071.908333333333</v>
      </c>
      <c r="G955" s="14">
        <v>46072.543749999997</v>
      </c>
      <c r="H955" s="13">
        <v>746633</v>
      </c>
      <c r="I955" s="13" t="s">
        <v>15</v>
      </c>
      <c r="J955" s="13" t="s">
        <v>16</v>
      </c>
      <c r="K955" s="13">
        <v>0</v>
      </c>
      <c r="L955" s="15" t="s">
        <v>2951</v>
      </c>
      <c r="M955" s="9" t="str" cm="1">
        <f t="array" ref="M955">_xlfn.LET(
_xlpm.Major,I955,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955" t="str">
        <f>IF(COUNTIFS($A$2:A955,A955,$M$2:M955,M955)&gt;1,"Duplicate","Keep")</f>
        <v>Keep</v>
      </c>
      <c r="O955" t="str" cm="1">
        <f t="array" ref="O955">_xlfn.SWITCH(M955,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55">
        <f t="shared" si="28"/>
        <v>1</v>
      </c>
      <c r="Q955" t="str">
        <f t="shared" si="29"/>
        <v>Unique</v>
      </c>
    </row>
    <row r="956" spans="1:17" x14ac:dyDescent="0.75">
      <c r="A956" s="8">
        <v>81600796</v>
      </c>
      <c r="B956" s="9" t="s">
        <v>2798</v>
      </c>
      <c r="C956" s="9" t="s">
        <v>75</v>
      </c>
      <c r="D956" s="9" t="s">
        <v>2799</v>
      </c>
      <c r="E956" s="9" t="s">
        <v>14</v>
      </c>
      <c r="F956" s="10">
        <v>46071.945833333331</v>
      </c>
      <c r="G956" s="10">
        <v>46072.55972222222</v>
      </c>
      <c r="H956" s="9">
        <v>789485</v>
      </c>
      <c r="I956" s="9" t="s">
        <v>2800</v>
      </c>
      <c r="J956" s="9" t="s">
        <v>40</v>
      </c>
      <c r="K956" s="9">
        <v>0</v>
      </c>
      <c r="L956" s="11" t="s">
        <v>2951</v>
      </c>
      <c r="M956" s="9" t="str" cm="1">
        <f t="array" ref="M956">_xlfn.LET(
_xlpm.Major,I956,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956" t="str">
        <f>IF(COUNTIFS($A$2:A956,A956,$M$2:M956,M956)&gt;1,"Duplicate","Keep")</f>
        <v>Keep</v>
      </c>
      <c r="O956" t="str" cm="1">
        <f t="array" ref="O956">_xlfn.SWITCH(M956,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956">
        <f t="shared" si="28"/>
        <v>1</v>
      </c>
      <c r="Q956" t="str">
        <f t="shared" si="29"/>
        <v>Unique</v>
      </c>
    </row>
    <row r="957" spans="1:17" x14ac:dyDescent="0.75">
      <c r="A957" s="12">
        <v>81600878</v>
      </c>
      <c r="B957" s="13" t="s">
        <v>2801</v>
      </c>
      <c r="C957" s="13" t="s">
        <v>2802</v>
      </c>
      <c r="D957" s="13" t="s">
        <v>2803</v>
      </c>
      <c r="E957" s="13" t="s">
        <v>14</v>
      </c>
      <c r="F957" s="14">
        <v>46071.960416666669</v>
      </c>
      <c r="G957" s="14">
        <v>46072.57708333333</v>
      </c>
      <c r="H957" s="13">
        <v>762271</v>
      </c>
      <c r="I957" s="13" t="s">
        <v>828</v>
      </c>
      <c r="J957" s="13" t="s">
        <v>32</v>
      </c>
      <c r="K957" s="13">
        <v>0</v>
      </c>
      <c r="L957" s="15" t="s">
        <v>2951</v>
      </c>
      <c r="M957" s="9" t="str" cm="1">
        <f t="array" ref="M957">_xlfn.LET(
_xlpm.Major,I957,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957" t="str">
        <f>IF(COUNTIFS($A$2:A957,A957,$M$2:M957,M957)&gt;1,"Duplicate","Keep")</f>
        <v>Keep</v>
      </c>
      <c r="O957" t="str" cm="1">
        <f t="array" ref="O957">_xlfn.SWITCH(M957,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957">
        <f t="shared" si="28"/>
        <v>1</v>
      </c>
      <c r="Q957" t="str">
        <f t="shared" si="29"/>
        <v>Unique</v>
      </c>
    </row>
    <row r="958" spans="1:17" x14ac:dyDescent="0.75">
      <c r="A958" s="8">
        <v>81600971</v>
      </c>
      <c r="B958" s="9" t="s">
        <v>385</v>
      </c>
      <c r="C958" s="9" t="s">
        <v>2804</v>
      </c>
      <c r="D958" s="9" t="s">
        <v>2805</v>
      </c>
      <c r="E958" s="9" t="s">
        <v>14</v>
      </c>
      <c r="F958" s="10">
        <v>46071.977083333331</v>
      </c>
      <c r="G958" s="10">
        <v>46072.595138888886</v>
      </c>
      <c r="H958" s="9">
        <v>292244</v>
      </c>
      <c r="I958" s="9" t="s">
        <v>1904</v>
      </c>
      <c r="J958" s="9" t="s">
        <v>40</v>
      </c>
      <c r="K958" s="9">
        <v>0</v>
      </c>
      <c r="L958" s="11" t="s">
        <v>2951</v>
      </c>
      <c r="M958" s="9" t="str" cm="1">
        <f t="array" ref="M958">_xlfn.LET(
_xlpm.Major,I958,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958" t="str">
        <f>IF(COUNTIFS($A$2:A958,A958,$M$2:M958,M958)&gt;1,"Duplicate","Keep")</f>
        <v>Keep</v>
      </c>
      <c r="O958" t="str" cm="1">
        <f t="array" ref="O958">_xlfn.SWITCH(M958,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958">
        <f t="shared" si="28"/>
        <v>1</v>
      </c>
      <c r="Q958" t="str">
        <f t="shared" si="29"/>
        <v>Unique</v>
      </c>
    </row>
    <row r="959" spans="1:17" x14ac:dyDescent="0.75">
      <c r="A959" s="12">
        <v>81600984</v>
      </c>
      <c r="B959" s="13" t="s">
        <v>365</v>
      </c>
      <c r="C959" s="13" t="s">
        <v>2806</v>
      </c>
      <c r="D959" s="13" t="s">
        <v>2807</v>
      </c>
      <c r="E959" s="13" t="s">
        <v>14</v>
      </c>
      <c r="F959" s="14">
        <v>46071.977777777778</v>
      </c>
      <c r="G959" s="14">
        <v>46072.600694444445</v>
      </c>
      <c r="H959" s="13">
        <v>793975</v>
      </c>
      <c r="I959" s="13" t="s">
        <v>15</v>
      </c>
      <c r="J959" s="13" t="s">
        <v>20</v>
      </c>
      <c r="K959" s="13">
        <v>0</v>
      </c>
      <c r="L959" s="15" t="s">
        <v>2951</v>
      </c>
      <c r="M959" s="9" t="str" cm="1">
        <f t="array" ref="M959">_xlfn.LET(
_xlpm.Major,I959,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959" t="str">
        <f>IF(COUNTIFS($A$2:A959,A959,$M$2:M959,M959)&gt;1,"Duplicate","Keep")</f>
        <v>Keep</v>
      </c>
      <c r="O959" t="str" cm="1">
        <f t="array" ref="O959">_xlfn.SWITCH(M959,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59">
        <f t="shared" si="28"/>
        <v>1</v>
      </c>
      <c r="Q959" t="str">
        <f t="shared" si="29"/>
        <v>Unique</v>
      </c>
    </row>
    <row r="960" spans="1:17" x14ac:dyDescent="0.75">
      <c r="A960" s="8">
        <v>81601176</v>
      </c>
      <c r="B960" s="9" t="s">
        <v>127</v>
      </c>
      <c r="C960" s="9" t="s">
        <v>48</v>
      </c>
      <c r="D960" s="9" t="s">
        <v>2808</v>
      </c>
      <c r="E960" s="9" t="s">
        <v>14</v>
      </c>
      <c r="F960" s="10">
        <v>46072.030555555553</v>
      </c>
      <c r="G960" s="10">
        <v>46072.54791666667</v>
      </c>
      <c r="H960" s="9">
        <v>788072</v>
      </c>
      <c r="I960" s="9" t="s">
        <v>1985</v>
      </c>
      <c r="J960" s="9" t="s">
        <v>32</v>
      </c>
      <c r="K960" s="9">
        <v>0</v>
      </c>
      <c r="L960" s="11" t="s">
        <v>2951</v>
      </c>
      <c r="M960" s="9" t="str" cm="1">
        <f t="array" ref="M960">_xlfn.LET(
_xlpm.Major,I960,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960" t="str">
        <f>IF(COUNTIFS($A$2:A960,A960,$M$2:M960,M960)&gt;1,"Duplicate","Keep")</f>
        <v>Keep</v>
      </c>
      <c r="O960" t="str" cm="1">
        <f t="array" ref="O960">_xlfn.SWITCH(M960,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60">
        <f t="shared" si="28"/>
        <v>1</v>
      </c>
      <c r="Q960" t="str">
        <f t="shared" si="29"/>
        <v>Unique</v>
      </c>
    </row>
    <row r="961" spans="1:17" x14ac:dyDescent="0.75">
      <c r="A961" s="12">
        <v>81601190</v>
      </c>
      <c r="B961" s="13" t="s">
        <v>462</v>
      </c>
      <c r="C961" s="13" t="s">
        <v>2809</v>
      </c>
      <c r="D961" s="13" t="s">
        <v>2810</v>
      </c>
      <c r="E961" s="13" t="s">
        <v>14</v>
      </c>
      <c r="F961" s="14">
        <v>46072.039583333331</v>
      </c>
      <c r="G961" s="14">
        <v>46072.636805555558</v>
      </c>
      <c r="H961" s="13">
        <v>787749</v>
      </c>
      <c r="I961" s="13" t="s">
        <v>1985</v>
      </c>
      <c r="J961" s="13" t="s">
        <v>32</v>
      </c>
      <c r="K961" s="13">
        <v>0</v>
      </c>
      <c r="L961" s="15" t="s">
        <v>2951</v>
      </c>
      <c r="M961" s="9" t="str" cm="1">
        <f t="array" ref="M961">_xlfn.LET(
_xlpm.Major,I961,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961" t="str">
        <f>IF(COUNTIFS($A$2:A961,A961,$M$2:M961,M961)&gt;1,"Duplicate","Keep")</f>
        <v>Keep</v>
      </c>
      <c r="O961" t="str" cm="1">
        <f t="array" ref="O961">_xlfn.SWITCH(M961,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61">
        <f t="shared" si="28"/>
        <v>2</v>
      </c>
      <c r="Q961" t="str">
        <f t="shared" si="29"/>
        <v>Repeat</v>
      </c>
    </row>
    <row r="962" spans="1:17" x14ac:dyDescent="0.75">
      <c r="A962" s="8">
        <v>81601213</v>
      </c>
      <c r="B962" s="9" t="s">
        <v>2811</v>
      </c>
      <c r="C962" s="9" t="s">
        <v>605</v>
      </c>
      <c r="D962" s="9" t="s">
        <v>2812</v>
      </c>
      <c r="E962" s="9" t="s">
        <v>14</v>
      </c>
      <c r="F962" s="10">
        <v>46072.04791666667</v>
      </c>
      <c r="G962" s="10">
        <v>46072.548611111109</v>
      </c>
      <c r="H962" s="9">
        <v>760390</v>
      </c>
      <c r="I962" s="9" t="s">
        <v>1985</v>
      </c>
      <c r="J962" s="9" t="s">
        <v>32</v>
      </c>
      <c r="K962" s="9">
        <v>0</v>
      </c>
      <c r="L962" s="11" t="s">
        <v>2951</v>
      </c>
      <c r="M962" s="9" t="str" cm="1">
        <f t="array" ref="M962">_xlfn.LET(
_xlpm.Major,I962,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962" t="str">
        <f>IF(COUNTIFS($A$2:A962,A962,$M$2:M962,M962)&gt;1,"Duplicate","Keep")</f>
        <v>Keep</v>
      </c>
      <c r="O962" t="str" cm="1">
        <f t="array" ref="O962">_xlfn.SWITCH(M962,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62">
        <f t="shared" si="28"/>
        <v>1</v>
      </c>
      <c r="Q962" t="str">
        <f t="shared" si="29"/>
        <v>Unique</v>
      </c>
    </row>
    <row r="963" spans="1:17" x14ac:dyDescent="0.75">
      <c r="A963" s="12">
        <v>81601222</v>
      </c>
      <c r="B963" s="13" t="s">
        <v>2813</v>
      </c>
      <c r="C963" s="13" t="s">
        <v>2814</v>
      </c>
      <c r="D963" s="13" t="s">
        <v>2815</v>
      </c>
      <c r="E963" s="13" t="s">
        <v>14</v>
      </c>
      <c r="F963" s="14">
        <v>46072.051388888889</v>
      </c>
      <c r="G963" s="14">
        <v>46072.605555555558</v>
      </c>
      <c r="H963" s="13">
        <v>783135</v>
      </c>
      <c r="I963" s="13" t="s">
        <v>631</v>
      </c>
      <c r="J963" s="13" t="s">
        <v>40</v>
      </c>
      <c r="K963" s="13">
        <v>0</v>
      </c>
      <c r="L963" s="15" t="s">
        <v>2951</v>
      </c>
      <c r="M963" s="9" t="str" cm="1">
        <f t="array" ref="M963">_xlfn.LET(
_xlpm.Major,I963,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963" t="str">
        <f>IF(COUNTIFS($A$2:A963,A963,$M$2:M963,M963)&gt;1,"Duplicate","Keep")</f>
        <v>Keep</v>
      </c>
      <c r="O963" t="str" cm="1">
        <f t="array" ref="O963">_xlfn.SWITCH(M963,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63">
        <f t="shared" ref="P963:P1026" si="30">COUNTIF(H:H,H963)</f>
        <v>1</v>
      </c>
      <c r="Q963" t="str">
        <f t="shared" ref="Q963:Q1026" si="31">IF(COUNTIF(H:H,H963)=1,"Unique","Repeat")</f>
        <v>Unique</v>
      </c>
    </row>
    <row r="964" spans="1:17" x14ac:dyDescent="0.75">
      <c r="A964" s="8">
        <v>81603514</v>
      </c>
      <c r="B964" s="9" t="s">
        <v>2816</v>
      </c>
      <c r="C964" s="9" t="s">
        <v>2817</v>
      </c>
      <c r="D964" s="9" t="s">
        <v>2818</v>
      </c>
      <c r="E964" s="9" t="s">
        <v>14</v>
      </c>
      <c r="F964" s="10">
        <v>46072.288194444445</v>
      </c>
      <c r="G964" s="10">
        <v>46072.560416666667</v>
      </c>
      <c r="H964" s="9">
        <v>756385</v>
      </c>
      <c r="I964" s="9" t="s">
        <v>2819</v>
      </c>
      <c r="J964" s="9" t="s">
        <v>32</v>
      </c>
      <c r="K964" s="9">
        <v>0</v>
      </c>
      <c r="L964" s="11" t="s">
        <v>2951</v>
      </c>
      <c r="M964" s="9" t="str" cm="1">
        <f t="array" ref="M964">_xlfn.LET(
_xlpm.Major,I964,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Christian Ministries</v>
      </c>
      <c r="N964" t="str">
        <f>IF(COUNTIFS($A$2:A964,A964,$M$2:M964,M964)&gt;1,"Duplicate","Keep")</f>
        <v>Keep</v>
      </c>
      <c r="O964" t="str" cm="1">
        <f t="array" ref="O964">_xlfn.SWITCH(M964,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964">
        <f t="shared" si="30"/>
        <v>1</v>
      </c>
      <c r="Q964" t="str">
        <f t="shared" si="31"/>
        <v>Unique</v>
      </c>
    </row>
    <row r="965" spans="1:17" x14ac:dyDescent="0.75">
      <c r="A965" s="12">
        <v>81605190</v>
      </c>
      <c r="B965" s="13" t="s">
        <v>1598</v>
      </c>
      <c r="C965" s="13" t="s">
        <v>605</v>
      </c>
      <c r="D965" s="13" t="s">
        <v>2820</v>
      </c>
      <c r="E965" s="13" t="s">
        <v>14</v>
      </c>
      <c r="F965" s="14">
        <v>46072.318749999999</v>
      </c>
      <c r="G965" s="14">
        <v>46072.552083333336</v>
      </c>
      <c r="H965" s="13">
        <v>814178</v>
      </c>
      <c r="I965" s="13" t="s">
        <v>809</v>
      </c>
      <c r="J965" s="13" t="s">
        <v>126</v>
      </c>
      <c r="K965" s="13">
        <v>0</v>
      </c>
      <c r="L965" s="15" t="s">
        <v>2951</v>
      </c>
      <c r="M965" s="9" t="str" cm="1">
        <f t="array" ref="M965">_xlfn.LET(
_xlpm.Major,I965,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965" t="str">
        <f>IF(COUNTIFS($A$2:A965,A965,$M$2:M965,M965)&gt;1,"Duplicate","Keep")</f>
        <v>Keep</v>
      </c>
      <c r="O965" t="str" cm="1">
        <f t="array" ref="O965">_xlfn.SWITCH(M965,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965">
        <f t="shared" si="30"/>
        <v>1</v>
      </c>
      <c r="Q965" t="str">
        <f t="shared" si="31"/>
        <v>Unique</v>
      </c>
    </row>
    <row r="966" spans="1:17" x14ac:dyDescent="0.75">
      <c r="A966" s="8">
        <v>81607716</v>
      </c>
      <c r="B966" s="9" t="s">
        <v>101</v>
      </c>
      <c r="C966" s="9" t="s">
        <v>102</v>
      </c>
      <c r="D966" s="9" t="s">
        <v>103</v>
      </c>
      <c r="E966" s="9" t="s">
        <v>14</v>
      </c>
      <c r="F966" s="10">
        <v>46072.350694444445</v>
      </c>
      <c r="G966" s="10">
        <v>46072.556944444441</v>
      </c>
      <c r="H966" s="9">
        <v>775250</v>
      </c>
      <c r="I966" s="9" t="s">
        <v>15</v>
      </c>
      <c r="J966" s="9" t="s">
        <v>20</v>
      </c>
      <c r="K966" s="9">
        <v>0</v>
      </c>
      <c r="L966" s="11" t="s">
        <v>2951</v>
      </c>
      <c r="M966" s="9" t="str" cm="1">
        <f t="array" ref="M966">_xlfn.LET(
_xlpm.Major,I966,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966" t="str">
        <f>IF(COUNTIFS($A$2:A966,A966,$M$2:M966,M966)&gt;1,"Duplicate","Keep")</f>
        <v>Keep</v>
      </c>
      <c r="O966" t="str" cm="1">
        <f t="array" ref="O966">_xlfn.SWITCH(M966,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66">
        <f t="shared" si="30"/>
        <v>2</v>
      </c>
      <c r="Q966" t="str">
        <f t="shared" si="31"/>
        <v>Repeat</v>
      </c>
    </row>
    <row r="967" spans="1:17" x14ac:dyDescent="0.75">
      <c r="A967" s="12">
        <v>81608808</v>
      </c>
      <c r="B967" s="13" t="s">
        <v>810</v>
      </c>
      <c r="C967" s="13" t="s">
        <v>1617</v>
      </c>
      <c r="D967" s="13" t="s">
        <v>1618</v>
      </c>
      <c r="E967" s="13" t="s">
        <v>14</v>
      </c>
      <c r="F967" s="14">
        <v>46072.365277777775</v>
      </c>
      <c r="G967" s="14">
        <v>46072.561111111114</v>
      </c>
      <c r="H967" s="13">
        <v>793800</v>
      </c>
      <c r="I967" s="13" t="s">
        <v>206</v>
      </c>
      <c r="J967" s="13" t="s">
        <v>20</v>
      </c>
      <c r="K967" s="13">
        <v>0</v>
      </c>
      <c r="L967" s="15" t="s">
        <v>2951</v>
      </c>
      <c r="M967" s="9" t="str" cm="1">
        <f t="array" ref="M967">_xlfn.LET(
_xlpm.Major,I967,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967" t="str">
        <f>IF(COUNTIFS($A$2:A967,A967,$M$2:M967,M967)&gt;1,"Duplicate","Keep")</f>
        <v>Keep</v>
      </c>
      <c r="O967" t="str" cm="1">
        <f t="array" ref="O967">_xlfn.SWITCH(M967,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967">
        <f t="shared" si="30"/>
        <v>2</v>
      </c>
      <c r="Q967" t="str">
        <f t="shared" si="31"/>
        <v>Repeat</v>
      </c>
    </row>
    <row r="968" spans="1:17" x14ac:dyDescent="0.75">
      <c r="A968" s="12">
        <v>81612627</v>
      </c>
      <c r="B968" s="13" t="s">
        <v>2821</v>
      </c>
      <c r="C968" s="13" t="s">
        <v>368</v>
      </c>
      <c r="D968" s="13" t="s">
        <v>2822</v>
      </c>
      <c r="E968" s="13" t="s">
        <v>14</v>
      </c>
      <c r="F968" s="14">
        <v>46072.4</v>
      </c>
      <c r="G968" s="14">
        <v>46072.56527777778</v>
      </c>
      <c r="H968" s="13">
        <v>780689</v>
      </c>
      <c r="I968" s="13" t="s">
        <v>15</v>
      </c>
      <c r="J968" s="13" t="s">
        <v>40</v>
      </c>
      <c r="K968" s="13">
        <v>0</v>
      </c>
      <c r="L968" s="15" t="s">
        <v>2951</v>
      </c>
      <c r="M968" s="9" t="str" cm="1">
        <f t="array" ref="M968">_xlfn.LET(
_xlpm.Major,I968,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968" t="str">
        <f>IF(COUNTIFS($A$2:A968,A968,$M$2:M968,M968)&gt;1,"Duplicate","Keep")</f>
        <v>Keep</v>
      </c>
      <c r="O968" t="str" cm="1">
        <f t="array" ref="O968">_xlfn.SWITCH(M968,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68">
        <f t="shared" si="30"/>
        <v>1</v>
      </c>
      <c r="Q968" t="str">
        <f t="shared" si="31"/>
        <v>Unique</v>
      </c>
    </row>
    <row r="969" spans="1:17" x14ac:dyDescent="0.75">
      <c r="A969" s="8">
        <v>81615284</v>
      </c>
      <c r="B969" s="9" t="s">
        <v>187</v>
      </c>
      <c r="C969" s="9" t="s">
        <v>2826</v>
      </c>
      <c r="D969" s="9" t="s">
        <v>2827</v>
      </c>
      <c r="E969" s="9" t="s">
        <v>14</v>
      </c>
      <c r="F969" s="10">
        <v>46072.421527777777</v>
      </c>
      <c r="G969" s="10">
        <v>46072.559027777781</v>
      </c>
      <c r="H969" s="9">
        <v>760576</v>
      </c>
      <c r="I969" s="9" t="s">
        <v>1506</v>
      </c>
      <c r="J969" s="9" t="s">
        <v>32</v>
      </c>
      <c r="K969" s="9">
        <v>0</v>
      </c>
      <c r="L969" s="11" t="s">
        <v>2951</v>
      </c>
      <c r="M969" s="9" t="str" cm="1">
        <f t="array" ref="M969">_xlfn.LET(
_xlpm.Major,I969,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969" t="str">
        <f>IF(COUNTIFS($A$2:A969,A969,$M$2:M969,M969)&gt;1,"Duplicate","Keep")</f>
        <v>Keep</v>
      </c>
      <c r="O969" t="str" cm="1">
        <f t="array" ref="O969">_xlfn.SWITCH(M969,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969">
        <f t="shared" si="30"/>
        <v>1</v>
      </c>
      <c r="Q969" t="str">
        <f t="shared" si="31"/>
        <v>Unique</v>
      </c>
    </row>
    <row r="970" spans="1:17" x14ac:dyDescent="0.75">
      <c r="A970" s="12">
        <v>81616731</v>
      </c>
      <c r="B970" s="13" t="s">
        <v>231</v>
      </c>
      <c r="C970" s="13" t="s">
        <v>232</v>
      </c>
      <c r="D970" s="13" t="s">
        <v>233</v>
      </c>
      <c r="E970" s="13" t="s">
        <v>14</v>
      </c>
      <c r="F970" s="14">
        <v>46072.43472222222</v>
      </c>
      <c r="G970" s="14">
        <v>46072.563194444447</v>
      </c>
      <c r="H970" s="13">
        <v>778186</v>
      </c>
      <c r="I970" s="13" t="s">
        <v>15</v>
      </c>
      <c r="J970" s="13" t="s">
        <v>32</v>
      </c>
      <c r="K970" s="13">
        <v>0</v>
      </c>
      <c r="L970" s="15" t="s">
        <v>2951</v>
      </c>
      <c r="M970" s="9" t="str" cm="1">
        <f t="array" ref="M970">_xlfn.LET(
_xlpm.Major,I970,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970" t="str">
        <f>IF(COUNTIFS($A$2:A970,A970,$M$2:M970,M970)&gt;1,"Duplicate","Keep")</f>
        <v>Keep</v>
      </c>
      <c r="O970" t="str" cm="1">
        <f t="array" ref="O970">_xlfn.SWITCH(M970,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70">
        <f t="shared" si="30"/>
        <v>2</v>
      </c>
      <c r="Q970" t="str">
        <f t="shared" si="31"/>
        <v>Repeat</v>
      </c>
    </row>
    <row r="971" spans="1:17" x14ac:dyDescent="0.75">
      <c r="A971" s="8">
        <v>81617058</v>
      </c>
      <c r="B971" s="9" t="s">
        <v>33</v>
      </c>
      <c r="C971" s="9" t="s">
        <v>34</v>
      </c>
      <c r="D971" s="9" t="s">
        <v>35</v>
      </c>
      <c r="E971" s="9" t="s">
        <v>14</v>
      </c>
      <c r="F971" s="10">
        <v>46072.436805555553</v>
      </c>
      <c r="G971" s="10">
        <v>46072.57708333333</v>
      </c>
      <c r="H971" s="9">
        <v>439249</v>
      </c>
      <c r="I971" s="9" t="s">
        <v>15</v>
      </c>
      <c r="J971" s="9" t="s">
        <v>32</v>
      </c>
      <c r="K971" s="9">
        <v>0</v>
      </c>
      <c r="L971" s="11" t="s">
        <v>2951</v>
      </c>
      <c r="M971" s="9" t="str" cm="1">
        <f t="array" ref="M971">_xlfn.LET(
_xlpm.Major,I971,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971" t="str">
        <f>IF(COUNTIFS($A$2:A971,A971,$M$2:M971,M971)&gt;1,"Duplicate","Keep")</f>
        <v>Keep</v>
      </c>
      <c r="O971" t="str" cm="1">
        <f t="array" ref="O971">_xlfn.SWITCH(M971,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71">
        <f t="shared" si="30"/>
        <v>2</v>
      </c>
      <c r="Q971" t="str">
        <f t="shared" si="31"/>
        <v>Repeat</v>
      </c>
    </row>
    <row r="972" spans="1:17" x14ac:dyDescent="0.75">
      <c r="A972" s="12">
        <v>81617226</v>
      </c>
      <c r="B972" s="13" t="s">
        <v>259</v>
      </c>
      <c r="C972" s="13" t="s">
        <v>2828</v>
      </c>
      <c r="D972" s="13" t="s">
        <v>2829</v>
      </c>
      <c r="E972" s="13" t="s">
        <v>14</v>
      </c>
      <c r="F972" s="14">
        <v>46072.438194444447</v>
      </c>
      <c r="G972" s="14">
        <v>46072.549305555556</v>
      </c>
      <c r="H972" s="13">
        <v>758029</v>
      </c>
      <c r="I972" s="13" t="s">
        <v>1985</v>
      </c>
      <c r="J972" s="13" t="s">
        <v>32</v>
      </c>
      <c r="K972" s="13">
        <v>0</v>
      </c>
      <c r="L972" s="15" t="s">
        <v>2951</v>
      </c>
      <c r="M972" s="9" t="str" cm="1">
        <f t="array" ref="M972">_xlfn.LET(
_xlpm.Major,I972,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972" t="str">
        <f>IF(COUNTIFS($A$2:A972,A972,$M$2:M972,M972)&gt;1,"Duplicate","Keep")</f>
        <v>Keep</v>
      </c>
      <c r="O972" t="str" cm="1">
        <f t="array" ref="O972">_xlfn.SWITCH(M972,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72">
        <f t="shared" si="30"/>
        <v>1</v>
      </c>
      <c r="Q972" t="str">
        <f t="shared" si="31"/>
        <v>Unique</v>
      </c>
    </row>
    <row r="973" spans="1:17" x14ac:dyDescent="0.75">
      <c r="A973" s="8">
        <v>81617745</v>
      </c>
      <c r="B973" s="9" t="s">
        <v>1160</v>
      </c>
      <c r="C973" s="9" t="s">
        <v>2830</v>
      </c>
      <c r="D973" s="9" t="s">
        <v>2831</v>
      </c>
      <c r="E973" s="9" t="s">
        <v>14</v>
      </c>
      <c r="F973" s="10">
        <v>46072.441666666666</v>
      </c>
      <c r="G973" s="10">
        <v>46072.543055555558</v>
      </c>
      <c r="H973" s="9">
        <v>775257</v>
      </c>
      <c r="I973" s="9" t="s">
        <v>2832</v>
      </c>
      <c r="J973" s="9" t="s">
        <v>20</v>
      </c>
      <c r="K973" s="9">
        <v>0</v>
      </c>
      <c r="L973" s="11" t="s">
        <v>2951</v>
      </c>
      <c r="M973" s="9" t="str" cm="1">
        <f t="array" ref="M973">_xlfn.LET(
_xlpm.Major,I973,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973" t="str">
        <f>IF(COUNTIFS($A$2:A973,A973,$M$2:M973,M973)&gt;1,"Duplicate","Keep")</f>
        <v>Keep</v>
      </c>
      <c r="O973" t="str" cm="1">
        <f t="array" ref="O973">_xlfn.SWITCH(M973,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73">
        <f t="shared" si="30"/>
        <v>1</v>
      </c>
      <c r="Q973" t="str">
        <f t="shared" si="31"/>
        <v>Unique</v>
      </c>
    </row>
    <row r="974" spans="1:17" x14ac:dyDescent="0.75">
      <c r="A974" s="12">
        <v>81617999</v>
      </c>
      <c r="B974" s="13" t="s">
        <v>199</v>
      </c>
      <c r="C974" s="13" t="s">
        <v>334</v>
      </c>
      <c r="D974" s="13" t="s">
        <v>335</v>
      </c>
      <c r="E974" s="13" t="s">
        <v>14</v>
      </c>
      <c r="F974" s="14">
        <v>46072.443749999999</v>
      </c>
      <c r="G974" s="14">
        <v>46072.61041666667</v>
      </c>
      <c r="H974" s="13">
        <v>754882</v>
      </c>
      <c r="I974" s="13" t="s">
        <v>80</v>
      </c>
      <c r="J974" s="13" t="s">
        <v>16</v>
      </c>
      <c r="K974" s="13">
        <v>0</v>
      </c>
      <c r="L974" s="15" t="s">
        <v>2951</v>
      </c>
      <c r="M974" s="9" t="str" cm="1">
        <f t="array" ref="M974">_xlfn.LET(
_xlpm.Major,I974,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974" t="str">
        <f>IF(COUNTIFS($A$2:A974,A974,$M$2:M974,M974)&gt;1,"Duplicate","Keep")</f>
        <v>Keep</v>
      </c>
      <c r="O974" t="str" cm="1">
        <f t="array" ref="O974">_xlfn.SWITCH(M974,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74">
        <f t="shared" si="30"/>
        <v>3</v>
      </c>
      <c r="Q974" t="str">
        <f t="shared" si="31"/>
        <v>Repeat</v>
      </c>
    </row>
    <row r="975" spans="1:17" x14ac:dyDescent="0.75">
      <c r="A975" s="8">
        <v>81618178</v>
      </c>
      <c r="B975" s="9" t="s">
        <v>17</v>
      </c>
      <c r="C975" s="9" t="s">
        <v>18</v>
      </c>
      <c r="D975" s="9" t="s">
        <v>19</v>
      </c>
      <c r="E975" s="9" t="s">
        <v>14</v>
      </c>
      <c r="F975" s="10">
        <v>46072.445833333331</v>
      </c>
      <c r="G975" s="10">
        <v>46072.581944444442</v>
      </c>
      <c r="H975" s="9">
        <v>771555</v>
      </c>
      <c r="I975" s="9" t="s">
        <v>15</v>
      </c>
      <c r="J975" s="9" t="s">
        <v>20</v>
      </c>
      <c r="K975" s="9">
        <v>0</v>
      </c>
      <c r="L975" s="11" t="s">
        <v>2951</v>
      </c>
      <c r="M975" s="9" t="str" cm="1">
        <f t="array" ref="M975">_xlfn.LET(
_xlpm.Major,I975,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975" t="str">
        <f>IF(COUNTIFS($A$2:A975,A975,$M$2:M975,M975)&gt;1,"Duplicate","Keep")</f>
        <v>Keep</v>
      </c>
      <c r="O975" t="str" cm="1">
        <f t="array" ref="O975">_xlfn.SWITCH(M975,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75">
        <f t="shared" si="30"/>
        <v>2</v>
      </c>
      <c r="Q975" t="str">
        <f t="shared" si="31"/>
        <v>Repeat</v>
      </c>
    </row>
    <row r="976" spans="1:17" x14ac:dyDescent="0.75">
      <c r="A976" s="12">
        <v>81618861</v>
      </c>
      <c r="B976" s="13" t="s">
        <v>642</v>
      </c>
      <c r="C976" s="13" t="s">
        <v>2833</v>
      </c>
      <c r="D976" s="13" t="s">
        <v>2834</v>
      </c>
      <c r="E976" s="13" t="s">
        <v>14</v>
      </c>
      <c r="F976" s="14">
        <v>46072.45208333333</v>
      </c>
      <c r="G976" s="14">
        <v>46072.543749999997</v>
      </c>
      <c r="H976" s="13">
        <v>672821</v>
      </c>
      <c r="I976" s="13" t="s">
        <v>2835</v>
      </c>
      <c r="J976" s="13" t="s">
        <v>16</v>
      </c>
      <c r="K976" s="13">
        <v>0</v>
      </c>
      <c r="L976" s="15" t="s">
        <v>2951</v>
      </c>
      <c r="M976" s="9" t="str" cm="1">
        <f t="array" ref="M976">_xlfn.LET(
_xlpm.Major,I976,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Christian Ministries</v>
      </c>
      <c r="N976" t="str">
        <f>IF(COUNTIFS($A$2:A976,A976,$M$2:M976,M976)&gt;1,"Duplicate","Keep")</f>
        <v>Keep</v>
      </c>
      <c r="O976" t="str" cm="1">
        <f t="array" ref="O976">_xlfn.SWITCH(M976,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976">
        <f t="shared" si="30"/>
        <v>1</v>
      </c>
      <c r="Q976" t="str">
        <f t="shared" si="31"/>
        <v>Unique</v>
      </c>
    </row>
    <row r="977" spans="1:17" x14ac:dyDescent="0.75">
      <c r="A977" s="8">
        <v>81620038</v>
      </c>
      <c r="B977" s="9" t="s">
        <v>74</v>
      </c>
      <c r="C977" s="9" t="s">
        <v>602</v>
      </c>
      <c r="D977" s="9" t="s">
        <v>603</v>
      </c>
      <c r="E977" s="9" t="s">
        <v>14</v>
      </c>
      <c r="F977" s="10">
        <v>46072.462500000001</v>
      </c>
      <c r="G977" s="10">
        <v>46072.578472222223</v>
      </c>
      <c r="H977" s="9">
        <v>796384</v>
      </c>
      <c r="I977" s="9" t="s">
        <v>553</v>
      </c>
      <c r="J977" s="9" t="s">
        <v>40</v>
      </c>
      <c r="K977" s="9">
        <v>0</v>
      </c>
      <c r="L977" s="11" t="s">
        <v>2951</v>
      </c>
      <c r="M977" s="9" t="str" cm="1">
        <f t="array" ref="M977">_xlfn.LET(
_xlpm.Major,I977,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977" t="str">
        <f>IF(COUNTIFS($A$2:A977,A977,$M$2:M977,M977)&gt;1,"Duplicate","Keep")</f>
        <v>Keep</v>
      </c>
      <c r="O977" t="str" cm="1">
        <f t="array" ref="O977">_xlfn.SWITCH(M977,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977">
        <f t="shared" si="30"/>
        <v>1</v>
      </c>
      <c r="Q977" t="str">
        <f t="shared" si="31"/>
        <v>Unique</v>
      </c>
    </row>
    <row r="978" spans="1:17" x14ac:dyDescent="0.75">
      <c r="A978" s="12">
        <v>81620807</v>
      </c>
      <c r="B978" s="13" t="s">
        <v>2836</v>
      </c>
      <c r="C978" s="13" t="s">
        <v>2837</v>
      </c>
      <c r="D978" s="13" t="s">
        <v>2838</v>
      </c>
      <c r="E978" s="13" t="s">
        <v>14</v>
      </c>
      <c r="F978" s="14">
        <v>46072.470833333333</v>
      </c>
      <c r="G978" s="14">
        <v>46072.543055555558</v>
      </c>
      <c r="H978" s="13">
        <v>803209</v>
      </c>
      <c r="I978" s="13" t="s">
        <v>163</v>
      </c>
      <c r="J978" s="13" t="s">
        <v>20</v>
      </c>
      <c r="K978" s="13">
        <v>0</v>
      </c>
      <c r="L978" s="15" t="s">
        <v>2951</v>
      </c>
      <c r="M978" s="9" t="str" cm="1">
        <f t="array" ref="M978">_xlfn.LET(
_xlpm.Major,I978,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978" t="str">
        <f>IF(COUNTIFS($A$2:A978,A978,$M$2:M978,M978)&gt;1,"Duplicate","Keep")</f>
        <v>Keep</v>
      </c>
      <c r="O978" t="str" cm="1">
        <f t="array" ref="O978">_xlfn.SWITCH(M978,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978">
        <f t="shared" si="30"/>
        <v>1</v>
      </c>
      <c r="Q978" t="str">
        <f t="shared" si="31"/>
        <v>Unique</v>
      </c>
    </row>
    <row r="979" spans="1:17" x14ac:dyDescent="0.75">
      <c r="A979" s="8">
        <v>81621943</v>
      </c>
      <c r="B979" s="9" t="s">
        <v>1200</v>
      </c>
      <c r="C979" s="9" t="s">
        <v>2839</v>
      </c>
      <c r="D979" s="9" t="s">
        <v>2840</v>
      </c>
      <c r="E979" s="9" t="s">
        <v>14</v>
      </c>
      <c r="F979" s="10">
        <v>46072.480555555558</v>
      </c>
      <c r="G979" s="10">
        <v>46072.556944444441</v>
      </c>
      <c r="H979" s="9">
        <v>770512</v>
      </c>
      <c r="I979" s="9" t="s">
        <v>2494</v>
      </c>
      <c r="J979" s="9" t="s">
        <v>20</v>
      </c>
      <c r="K979" s="9">
        <v>0</v>
      </c>
      <c r="L979" s="11" t="s">
        <v>2951</v>
      </c>
      <c r="M979" s="9" t="str" cm="1">
        <f t="array" ref="M979">_xlfn.LET(
_xlpm.Major,I979,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979" t="str">
        <f>IF(COUNTIFS($A$2:A979,A979,$M$2:M979,M979)&gt;1,"Duplicate","Keep")</f>
        <v>Keep</v>
      </c>
      <c r="O979" t="str" cm="1">
        <f t="array" ref="O979">_xlfn.SWITCH(M979,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79">
        <f t="shared" si="30"/>
        <v>1</v>
      </c>
      <c r="Q979" t="str">
        <f t="shared" si="31"/>
        <v>Unique</v>
      </c>
    </row>
    <row r="980" spans="1:17" x14ac:dyDescent="0.75">
      <c r="A980" s="12">
        <v>81622356</v>
      </c>
      <c r="B980" s="13" t="s">
        <v>1589</v>
      </c>
      <c r="C980" s="13" t="s">
        <v>1682</v>
      </c>
      <c r="D980" s="13" t="s">
        <v>1683</v>
      </c>
      <c r="E980" s="13" t="s">
        <v>14</v>
      </c>
      <c r="F980" s="14">
        <v>46072.484027777777</v>
      </c>
      <c r="G980" s="14">
        <v>46072.595833333333</v>
      </c>
      <c r="H980" s="13">
        <v>775075</v>
      </c>
      <c r="I980" s="13" t="s">
        <v>774</v>
      </c>
      <c r="J980" s="13" t="s">
        <v>32</v>
      </c>
      <c r="K980" s="13">
        <v>0</v>
      </c>
      <c r="L980" s="15" t="s">
        <v>2951</v>
      </c>
      <c r="M980" s="9" t="str" cm="1">
        <f t="array" ref="M980">_xlfn.LET(
_xlpm.Major,I980,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980" t="str">
        <f>IF(COUNTIFS($A$2:A980,A980,$M$2:M980,M980)&gt;1,"Duplicate","Keep")</f>
        <v>Keep</v>
      </c>
      <c r="O980" t="str" cm="1">
        <f t="array" ref="O980">_xlfn.SWITCH(M980,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980">
        <f t="shared" si="30"/>
        <v>2</v>
      </c>
      <c r="Q980" t="str">
        <f t="shared" si="31"/>
        <v>Repeat</v>
      </c>
    </row>
    <row r="981" spans="1:17" x14ac:dyDescent="0.75">
      <c r="A981" s="8">
        <v>81623052</v>
      </c>
      <c r="B981" s="9" t="s">
        <v>2060</v>
      </c>
      <c r="C981" s="9" t="s">
        <v>2061</v>
      </c>
      <c r="D981" s="9" t="s">
        <v>2062</v>
      </c>
      <c r="E981" s="9" t="s">
        <v>14</v>
      </c>
      <c r="F981" s="10">
        <v>46072.491666666669</v>
      </c>
      <c r="G981" s="10">
        <v>46072.542361111111</v>
      </c>
      <c r="H981" s="9">
        <v>785682</v>
      </c>
      <c r="I981" s="9" t="s">
        <v>206</v>
      </c>
      <c r="J981" s="9" t="s">
        <v>20</v>
      </c>
      <c r="K981" s="9">
        <v>0</v>
      </c>
      <c r="L981" s="11" t="s">
        <v>2951</v>
      </c>
      <c r="M981" s="9" t="str" cm="1">
        <f t="array" ref="M981">_xlfn.LET(
_xlpm.Major,I981,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981" t="str">
        <f>IF(COUNTIFS($A$2:A981,A981,$M$2:M981,M981)&gt;1,"Duplicate","Keep")</f>
        <v>Keep</v>
      </c>
      <c r="O981" t="str" cm="1">
        <f t="array" ref="O981">_xlfn.SWITCH(M981,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981">
        <f t="shared" si="30"/>
        <v>2</v>
      </c>
      <c r="Q981" t="str">
        <f t="shared" si="31"/>
        <v>Repeat</v>
      </c>
    </row>
    <row r="982" spans="1:17" x14ac:dyDescent="0.75">
      <c r="A982" s="12">
        <v>81624525</v>
      </c>
      <c r="B982" s="13" t="s">
        <v>2841</v>
      </c>
      <c r="C982" s="13" t="s">
        <v>2842</v>
      </c>
      <c r="D982" s="13" t="s">
        <v>2843</v>
      </c>
      <c r="E982" s="13" t="s">
        <v>14</v>
      </c>
      <c r="F982" s="14">
        <v>46072.508333333331</v>
      </c>
      <c r="G982" s="14">
        <v>46072.616666666669</v>
      </c>
      <c r="H982" s="13">
        <v>804707</v>
      </c>
      <c r="I982" s="13" t="s">
        <v>2494</v>
      </c>
      <c r="J982" s="13" t="s">
        <v>32</v>
      </c>
      <c r="K982" s="13">
        <v>0</v>
      </c>
      <c r="L982" s="15" t="s">
        <v>2951</v>
      </c>
      <c r="M982" s="9" t="str" cm="1">
        <f t="array" ref="M982">_xlfn.LET(
_xlpm.Major,I982,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982" t="str">
        <f>IF(COUNTIFS($A$2:A982,A982,$M$2:M982,M982)&gt;1,"Duplicate","Keep")</f>
        <v>Keep</v>
      </c>
      <c r="O982" t="str" cm="1">
        <f t="array" ref="O982">_xlfn.SWITCH(M982,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82">
        <f t="shared" si="30"/>
        <v>2</v>
      </c>
      <c r="Q982" t="str">
        <f t="shared" si="31"/>
        <v>Repeat</v>
      </c>
    </row>
    <row r="983" spans="1:17" x14ac:dyDescent="0.75">
      <c r="A983" s="8">
        <v>81624746</v>
      </c>
      <c r="B983" s="9" t="s">
        <v>305</v>
      </c>
      <c r="C983" s="9" t="s">
        <v>306</v>
      </c>
      <c r="D983" s="9" t="s">
        <v>307</v>
      </c>
      <c r="E983" s="9" t="s">
        <v>14</v>
      </c>
      <c r="F983" s="10">
        <v>46072.511111111111</v>
      </c>
      <c r="G983" s="10">
        <v>46072.62222222222</v>
      </c>
      <c r="H983" s="9">
        <v>767549</v>
      </c>
      <c r="I983" s="9" t="s">
        <v>15</v>
      </c>
      <c r="J983" s="9" t="s">
        <v>32</v>
      </c>
      <c r="K983" s="9">
        <v>0</v>
      </c>
      <c r="L983" s="11" t="s">
        <v>2951</v>
      </c>
      <c r="M983" s="9" t="str" cm="1">
        <f t="array" ref="M983">_xlfn.LET(
_xlpm.Major,I983,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983" t="str">
        <f>IF(COUNTIFS($A$2:A983,A983,$M$2:M983,M983)&gt;1,"Duplicate","Keep")</f>
        <v>Keep</v>
      </c>
      <c r="O983" t="str" cm="1">
        <f t="array" ref="O983">_xlfn.SWITCH(M983,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83">
        <f t="shared" si="30"/>
        <v>2</v>
      </c>
      <c r="Q983" t="str">
        <f t="shared" si="31"/>
        <v>Repeat</v>
      </c>
    </row>
    <row r="984" spans="1:17" x14ac:dyDescent="0.75">
      <c r="A984" s="12">
        <v>81624819</v>
      </c>
      <c r="B984" s="13" t="s">
        <v>2844</v>
      </c>
      <c r="C984" s="13" t="s">
        <v>2444</v>
      </c>
      <c r="D984" s="13" t="s">
        <v>2845</v>
      </c>
      <c r="E984" s="13" t="s">
        <v>14</v>
      </c>
      <c r="F984" s="14">
        <v>46072.512499999997</v>
      </c>
      <c r="G984" s="14">
        <v>46072.57916666667</v>
      </c>
      <c r="H984" s="13">
        <v>763254</v>
      </c>
      <c r="I984" s="13" t="s">
        <v>15</v>
      </c>
      <c r="J984" s="13" t="s">
        <v>32</v>
      </c>
      <c r="K984" s="13">
        <v>0</v>
      </c>
      <c r="L984" s="15" t="s">
        <v>2951</v>
      </c>
      <c r="M984" s="9" t="str" cm="1">
        <f t="array" ref="M984">_xlfn.LET(
_xlpm.Major,I984,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984" t="str">
        <f>IF(COUNTIFS($A$2:A984,A984,$M$2:M984,M984)&gt;1,"Duplicate","Keep")</f>
        <v>Keep</v>
      </c>
      <c r="O984" t="str" cm="1">
        <f t="array" ref="O984">_xlfn.SWITCH(M984,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84">
        <f t="shared" si="30"/>
        <v>1</v>
      </c>
      <c r="Q984" t="str">
        <f t="shared" si="31"/>
        <v>Unique</v>
      </c>
    </row>
    <row r="985" spans="1:17" x14ac:dyDescent="0.75">
      <c r="A985" s="8">
        <v>81625138</v>
      </c>
      <c r="B985" s="9" t="s">
        <v>810</v>
      </c>
      <c r="C985" s="9" t="s">
        <v>868</v>
      </c>
      <c r="D985" s="9" t="s">
        <v>1263</v>
      </c>
      <c r="E985" s="9" t="s">
        <v>14</v>
      </c>
      <c r="F985" s="10">
        <v>46072.515972222223</v>
      </c>
      <c r="G985" s="10">
        <v>46072.554861111108</v>
      </c>
      <c r="H985" s="9">
        <v>754897</v>
      </c>
      <c r="I985" s="9" t="s">
        <v>774</v>
      </c>
      <c r="J985" s="9" t="s">
        <v>32</v>
      </c>
      <c r="K985" s="9">
        <v>0</v>
      </c>
      <c r="L985" s="11" t="s">
        <v>2951</v>
      </c>
      <c r="M985" s="9" t="str" cm="1">
        <f t="array" ref="M985">_xlfn.LET(
_xlpm.Major,I985,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985" t="str">
        <f>IF(COUNTIFS($A$2:A985,A985,$M$2:M985,M985)&gt;1,"Duplicate","Keep")</f>
        <v>Keep</v>
      </c>
      <c r="O985" t="str" cm="1">
        <f t="array" ref="O985">_xlfn.SWITCH(M985,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985">
        <f t="shared" si="30"/>
        <v>2</v>
      </c>
      <c r="Q985" t="str">
        <f t="shared" si="31"/>
        <v>Repeat</v>
      </c>
    </row>
    <row r="986" spans="1:17" x14ac:dyDescent="0.75">
      <c r="A986" s="12">
        <v>81625662</v>
      </c>
      <c r="B986" s="13" t="s">
        <v>449</v>
      </c>
      <c r="C986" s="13" t="s">
        <v>1196</v>
      </c>
      <c r="D986" s="13" t="s">
        <v>2846</v>
      </c>
      <c r="E986" s="13" t="s">
        <v>14</v>
      </c>
      <c r="F986" s="14">
        <v>46072.522222222222</v>
      </c>
      <c r="G986" s="14">
        <v>46072.581944444442</v>
      </c>
      <c r="H986" s="13">
        <v>765257</v>
      </c>
      <c r="I986" s="13" t="s">
        <v>206</v>
      </c>
      <c r="J986" s="13" t="s">
        <v>32</v>
      </c>
      <c r="K986" s="13">
        <v>0</v>
      </c>
      <c r="L986" s="15" t="s">
        <v>2951</v>
      </c>
      <c r="M986" s="9" t="str" cm="1">
        <f t="array" ref="M986">_xlfn.LET(
_xlpm.Major,I986,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986" t="str">
        <f>IF(COUNTIFS($A$2:A986,A986,$M$2:M986,M986)&gt;1,"Duplicate","Keep")</f>
        <v>Keep</v>
      </c>
      <c r="O986" t="str" cm="1">
        <f t="array" ref="O986">_xlfn.SWITCH(M986,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986">
        <f t="shared" si="30"/>
        <v>1</v>
      </c>
      <c r="Q986" t="str">
        <f t="shared" si="31"/>
        <v>Unique</v>
      </c>
    </row>
    <row r="987" spans="1:17" x14ac:dyDescent="0.75">
      <c r="A987" s="8">
        <v>81626107</v>
      </c>
      <c r="B987" s="9" t="s">
        <v>161</v>
      </c>
      <c r="C987" s="9" t="s">
        <v>889</v>
      </c>
      <c r="D987" s="9" t="s">
        <v>890</v>
      </c>
      <c r="E987" s="9" t="s">
        <v>14</v>
      </c>
      <c r="F987" s="10">
        <v>46072.527083333334</v>
      </c>
      <c r="G987" s="10">
        <v>46072.561805555553</v>
      </c>
      <c r="H987" s="9">
        <v>771844</v>
      </c>
      <c r="I987" s="9" t="s">
        <v>566</v>
      </c>
      <c r="J987" s="9" t="s">
        <v>32</v>
      </c>
      <c r="K987" s="9">
        <v>0</v>
      </c>
      <c r="L987" s="11" t="s">
        <v>2951</v>
      </c>
      <c r="M987" s="9" t="str" cm="1">
        <f t="array" ref="M987">_xlfn.LET(
_xlpm.Major,I987,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987" t="str">
        <f>IF(COUNTIFS($A$2:A987,A987,$M$2:M987,M987)&gt;1,"Duplicate","Keep")</f>
        <v>Keep</v>
      </c>
      <c r="O987" t="str" cm="1">
        <f t="array" ref="O987">_xlfn.SWITCH(M987,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987">
        <f t="shared" si="30"/>
        <v>3</v>
      </c>
      <c r="Q987" t="str">
        <f t="shared" si="31"/>
        <v>Repeat</v>
      </c>
    </row>
    <row r="988" spans="1:17" x14ac:dyDescent="0.75">
      <c r="A988" s="12">
        <v>81626319</v>
      </c>
      <c r="B988" s="13" t="s">
        <v>919</v>
      </c>
      <c r="C988" s="13" t="s">
        <v>52</v>
      </c>
      <c r="D988" s="13" t="s">
        <v>1092</v>
      </c>
      <c r="E988" s="13" t="s">
        <v>14</v>
      </c>
      <c r="F988" s="14">
        <v>46072.529861111114</v>
      </c>
      <c r="G988" s="14">
        <v>46072.540277777778</v>
      </c>
      <c r="H988" s="13">
        <v>788696</v>
      </c>
      <c r="I988" s="13" t="s">
        <v>774</v>
      </c>
      <c r="J988" s="13" t="s">
        <v>50</v>
      </c>
      <c r="K988" s="13">
        <v>0</v>
      </c>
      <c r="L988" s="15" t="s">
        <v>2951</v>
      </c>
      <c r="M988" s="9" t="str" cm="1">
        <f t="array" ref="M988">_xlfn.LET(
_xlpm.Major,I988,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988" t="str">
        <f>IF(COUNTIFS($A$2:A988,A988,$M$2:M988,M988)&gt;1,"Duplicate","Keep")</f>
        <v>Keep</v>
      </c>
      <c r="O988" t="str" cm="1">
        <f t="array" ref="O988">_xlfn.SWITCH(M988,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988">
        <f t="shared" si="30"/>
        <v>2</v>
      </c>
      <c r="Q988" t="str">
        <f t="shared" si="31"/>
        <v>Repeat</v>
      </c>
    </row>
    <row r="989" spans="1:17" x14ac:dyDescent="0.75">
      <c r="A989" s="8">
        <v>81626628</v>
      </c>
      <c r="B989" s="9" t="s">
        <v>2847</v>
      </c>
      <c r="C989" s="9" t="s">
        <v>1339</v>
      </c>
      <c r="D989" s="9" t="s">
        <v>2848</v>
      </c>
      <c r="E989" s="9" t="s">
        <v>14</v>
      </c>
      <c r="F989" s="10">
        <v>46072.53402777778</v>
      </c>
      <c r="G989" s="10">
        <v>46072.554166666669</v>
      </c>
      <c r="H989" s="9">
        <v>736590</v>
      </c>
      <c r="I989" s="9" t="s">
        <v>1167</v>
      </c>
      <c r="J989" s="9" t="s">
        <v>32</v>
      </c>
      <c r="K989" s="9">
        <v>0</v>
      </c>
      <c r="L989" s="11" t="s">
        <v>2951</v>
      </c>
      <c r="M989" s="9" t="str" cm="1">
        <f t="array" ref="M989">_xlfn.LET(
_xlpm.Major,I989,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989" t="str">
        <f>IF(COUNTIFS($A$2:A989,A989,$M$2:M989,M989)&gt;1,"Duplicate","Keep")</f>
        <v>Keep</v>
      </c>
      <c r="O989" t="str" cm="1">
        <f t="array" ref="O989">_xlfn.SWITCH(M989,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989">
        <f t="shared" si="30"/>
        <v>2</v>
      </c>
      <c r="Q989" t="str">
        <f t="shared" si="31"/>
        <v>Repeat</v>
      </c>
    </row>
    <row r="990" spans="1:17" x14ac:dyDescent="0.75">
      <c r="A990" s="12">
        <v>81626914</v>
      </c>
      <c r="B990" s="13" t="s">
        <v>1285</v>
      </c>
      <c r="C990" s="13" t="s">
        <v>1286</v>
      </c>
      <c r="D990" s="13" t="s">
        <v>1287</v>
      </c>
      <c r="E990" s="13" t="s">
        <v>14</v>
      </c>
      <c r="F990" s="14"/>
      <c r="G990" s="14">
        <v>46072.537499999999</v>
      </c>
      <c r="H990" s="13">
        <v>752763</v>
      </c>
      <c r="I990" s="13" t="s">
        <v>809</v>
      </c>
      <c r="J990" s="13" t="s">
        <v>32</v>
      </c>
      <c r="K990" s="13">
        <v>0</v>
      </c>
      <c r="L990" s="15" t="s">
        <v>2951</v>
      </c>
      <c r="M990" s="9" t="str" cm="1">
        <f t="array" ref="M990">_xlfn.LET(
_xlpm.Major,I990,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990" t="str">
        <f>IF(COUNTIFS($A$2:A990,A990,$M$2:M990,M990)&gt;1,"Duplicate","Keep")</f>
        <v>Keep</v>
      </c>
      <c r="O990" t="str" cm="1">
        <f t="array" ref="O990">_xlfn.SWITCH(M990,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990">
        <f t="shared" si="30"/>
        <v>2</v>
      </c>
      <c r="Q990" t="str">
        <f t="shared" si="31"/>
        <v>Repeat</v>
      </c>
    </row>
    <row r="991" spans="1:17" x14ac:dyDescent="0.75">
      <c r="A991" s="8">
        <v>81627150</v>
      </c>
      <c r="B991" s="9" t="s">
        <v>37</v>
      </c>
      <c r="C991" s="9" t="s">
        <v>2849</v>
      </c>
      <c r="D991" s="9" t="s">
        <v>2850</v>
      </c>
      <c r="E991" s="9" t="s">
        <v>14</v>
      </c>
      <c r="F991" s="10"/>
      <c r="G991" s="10">
        <v>46072.539583333331</v>
      </c>
      <c r="H991" s="9">
        <v>768534</v>
      </c>
      <c r="I991" s="9" t="s">
        <v>163</v>
      </c>
      <c r="J991" s="9" t="s">
        <v>32</v>
      </c>
      <c r="K991" s="9">
        <v>0</v>
      </c>
      <c r="L991" s="11" t="s">
        <v>2951</v>
      </c>
      <c r="M991" s="9" t="str" cm="1">
        <f t="array" ref="M991">_xlfn.LET(
_xlpm.Major,I991,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991" t="str">
        <f>IF(COUNTIFS($A$2:A991,A991,$M$2:M991,M991)&gt;1,"Duplicate","Keep")</f>
        <v>Keep</v>
      </c>
      <c r="O991" t="str" cm="1">
        <f t="array" ref="O991">_xlfn.SWITCH(M991,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991">
        <f t="shared" si="30"/>
        <v>2</v>
      </c>
      <c r="Q991" t="str">
        <f t="shared" si="31"/>
        <v>Repeat</v>
      </c>
    </row>
    <row r="992" spans="1:17" x14ac:dyDescent="0.75">
      <c r="A992" s="12">
        <v>81627181</v>
      </c>
      <c r="B992" s="13" t="s">
        <v>358</v>
      </c>
      <c r="C992" s="13" t="s">
        <v>880</v>
      </c>
      <c r="D992" s="13" t="s">
        <v>2851</v>
      </c>
      <c r="E992" s="13" t="s">
        <v>14</v>
      </c>
      <c r="F992" s="14"/>
      <c r="G992" s="14">
        <v>46072.540277777778</v>
      </c>
      <c r="H992" s="13">
        <v>814866</v>
      </c>
      <c r="I992" s="13" t="s">
        <v>774</v>
      </c>
      <c r="J992" s="13" t="s">
        <v>50</v>
      </c>
      <c r="K992" s="13">
        <v>0</v>
      </c>
      <c r="L992" s="15" t="s">
        <v>2951</v>
      </c>
      <c r="M992" s="9" t="str" cm="1">
        <f t="array" ref="M992">_xlfn.LET(
_xlpm.Major,I992,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992" t="str">
        <f>IF(COUNTIFS($A$2:A992,A992,$M$2:M992,M992)&gt;1,"Duplicate","Keep")</f>
        <v>Keep</v>
      </c>
      <c r="O992" t="str" cm="1">
        <f t="array" ref="O992">_xlfn.SWITCH(M992,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992">
        <f t="shared" si="30"/>
        <v>1</v>
      </c>
      <c r="Q992" t="str">
        <f t="shared" si="31"/>
        <v>Unique</v>
      </c>
    </row>
    <row r="993" spans="1:17" x14ac:dyDescent="0.75">
      <c r="A993" s="8">
        <v>81627205</v>
      </c>
      <c r="B993" s="9" t="s">
        <v>2852</v>
      </c>
      <c r="C993" s="9" t="s">
        <v>2853</v>
      </c>
      <c r="D993" s="9" t="s">
        <v>2854</v>
      </c>
      <c r="E993" s="9" t="s">
        <v>14</v>
      </c>
      <c r="F993" s="10"/>
      <c r="G993" s="10">
        <v>46072.540277777778</v>
      </c>
      <c r="H993" s="9">
        <v>772203</v>
      </c>
      <c r="I993" s="9" t="s">
        <v>54</v>
      </c>
      <c r="J993" s="9" t="s">
        <v>32</v>
      </c>
      <c r="K993" s="9">
        <v>0</v>
      </c>
      <c r="L993" s="11" t="s">
        <v>2951</v>
      </c>
      <c r="M993" s="9" t="str" cm="1">
        <f t="array" ref="M993">_xlfn.LET(
_xlpm.Major,I993,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993" t="str">
        <f>IF(COUNTIFS($A$2:A993,A993,$M$2:M993,M993)&gt;1,"Duplicate","Keep")</f>
        <v>Keep</v>
      </c>
      <c r="O993" t="str" cm="1">
        <f t="array" ref="O993">_xlfn.SWITCH(M993,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93">
        <f t="shared" si="30"/>
        <v>1</v>
      </c>
      <c r="Q993" t="str">
        <f t="shared" si="31"/>
        <v>Unique</v>
      </c>
    </row>
    <row r="994" spans="1:17" x14ac:dyDescent="0.75">
      <c r="A994" s="12">
        <v>81627242</v>
      </c>
      <c r="B994" s="13" t="s">
        <v>2855</v>
      </c>
      <c r="C994" s="13" t="s">
        <v>2856</v>
      </c>
      <c r="D994" s="13" t="s">
        <v>2857</v>
      </c>
      <c r="E994" s="13" t="s">
        <v>14</v>
      </c>
      <c r="F994" s="14"/>
      <c r="G994" s="14">
        <v>46072.540972222225</v>
      </c>
      <c r="H994" s="13">
        <v>768444</v>
      </c>
      <c r="I994" s="13" t="s">
        <v>15</v>
      </c>
      <c r="J994" s="13" t="s">
        <v>20</v>
      </c>
      <c r="K994" s="13">
        <v>0</v>
      </c>
      <c r="L994" s="15" t="s">
        <v>2951</v>
      </c>
      <c r="M994" s="9" t="str" cm="1">
        <f t="array" ref="M994">_xlfn.LET(
_xlpm.Major,I994,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994" t="str">
        <f>IF(COUNTIFS($A$2:A994,A994,$M$2:M994,M994)&gt;1,"Duplicate","Keep")</f>
        <v>Keep</v>
      </c>
      <c r="O994" t="str" cm="1">
        <f t="array" ref="O994">_xlfn.SWITCH(M994,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94">
        <f t="shared" si="30"/>
        <v>1</v>
      </c>
      <c r="Q994" t="str">
        <f t="shared" si="31"/>
        <v>Unique</v>
      </c>
    </row>
    <row r="995" spans="1:17" x14ac:dyDescent="0.75">
      <c r="A995" s="8">
        <v>81627408</v>
      </c>
      <c r="B995" s="9" t="s">
        <v>37</v>
      </c>
      <c r="C995" s="9" t="s">
        <v>219</v>
      </c>
      <c r="D995" s="9" t="s">
        <v>2858</v>
      </c>
      <c r="E995" s="9" t="s">
        <v>14</v>
      </c>
      <c r="F995" s="10"/>
      <c r="G995" s="10">
        <v>46072.542361111111</v>
      </c>
      <c r="H995" s="9">
        <v>651341</v>
      </c>
      <c r="I995" s="9" t="s">
        <v>1506</v>
      </c>
      <c r="J995" s="9" t="s">
        <v>32</v>
      </c>
      <c r="K995" s="9">
        <v>0</v>
      </c>
      <c r="L995" s="11" t="s">
        <v>2951</v>
      </c>
      <c r="M995" s="9" t="str" cm="1">
        <f t="array" ref="M995">_xlfn.LET(
_xlpm.Major,I995,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995" t="str">
        <f>IF(COUNTIFS($A$2:A995,A995,$M$2:M995,M995)&gt;1,"Duplicate","Keep")</f>
        <v>Keep</v>
      </c>
      <c r="O995" t="str" cm="1">
        <f t="array" ref="O995">_xlfn.SWITCH(M995,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995">
        <f t="shared" si="30"/>
        <v>1</v>
      </c>
      <c r="Q995" t="str">
        <f t="shared" si="31"/>
        <v>Unique</v>
      </c>
    </row>
    <row r="996" spans="1:17" x14ac:dyDescent="0.75">
      <c r="A996" s="12">
        <v>81627462</v>
      </c>
      <c r="B996" s="13" t="s">
        <v>2859</v>
      </c>
      <c r="C996" s="13" t="s">
        <v>2860</v>
      </c>
      <c r="D996" s="13" t="s">
        <v>2861</v>
      </c>
      <c r="E996" s="13" t="s">
        <v>14</v>
      </c>
      <c r="F996" s="14"/>
      <c r="G996" s="14">
        <v>46072.543055555558</v>
      </c>
      <c r="H996" s="13">
        <v>759312</v>
      </c>
      <c r="I996" s="13" t="s">
        <v>2832</v>
      </c>
      <c r="J996" s="13" t="s">
        <v>32</v>
      </c>
      <c r="K996" s="13">
        <v>0</v>
      </c>
      <c r="L996" s="15" t="s">
        <v>2951</v>
      </c>
      <c r="M996" s="9" t="str" cm="1">
        <f t="array" ref="M996">_xlfn.LET(
_xlpm.Major,I996,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996" t="str">
        <f>IF(COUNTIFS($A$2:A996,A996,$M$2:M996,M996)&gt;1,"Duplicate","Keep")</f>
        <v>Keep</v>
      </c>
      <c r="O996" t="str" cm="1">
        <f t="array" ref="O996">_xlfn.SWITCH(M996,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996">
        <f t="shared" si="30"/>
        <v>1</v>
      </c>
      <c r="Q996" t="str">
        <f t="shared" si="31"/>
        <v>Unique</v>
      </c>
    </row>
    <row r="997" spans="1:17" x14ac:dyDescent="0.75">
      <c r="A997" s="8">
        <v>81627539</v>
      </c>
      <c r="B997" s="9" t="s">
        <v>2862</v>
      </c>
      <c r="C997" s="9" t="s">
        <v>2863</v>
      </c>
      <c r="D997" s="9" t="s">
        <v>2864</v>
      </c>
      <c r="E997" s="9" t="s">
        <v>14</v>
      </c>
      <c r="F997" s="10"/>
      <c r="G997" s="10">
        <v>46072.544444444444</v>
      </c>
      <c r="H997" s="9">
        <v>678067</v>
      </c>
      <c r="I997" s="9" t="s">
        <v>1506</v>
      </c>
      <c r="J997" s="9" t="s">
        <v>32</v>
      </c>
      <c r="K997" s="9">
        <v>0</v>
      </c>
      <c r="L997" s="11" t="s">
        <v>2951</v>
      </c>
      <c r="M997" s="9" t="str" cm="1">
        <f t="array" ref="M997">_xlfn.LET(
_xlpm.Major,I997,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997" t="str">
        <f>IF(COUNTIFS($A$2:A997,A997,$M$2:M997,M997)&gt;1,"Duplicate","Keep")</f>
        <v>Keep</v>
      </c>
      <c r="O997" t="str" cm="1">
        <f t="array" ref="O997">_xlfn.SWITCH(M997,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997">
        <f t="shared" si="30"/>
        <v>1</v>
      </c>
      <c r="Q997" t="str">
        <f t="shared" si="31"/>
        <v>Unique</v>
      </c>
    </row>
    <row r="998" spans="1:17" x14ac:dyDescent="0.75">
      <c r="A998" s="12">
        <v>81627570</v>
      </c>
      <c r="B998" s="13" t="s">
        <v>970</v>
      </c>
      <c r="C998" s="13" t="s">
        <v>1501</v>
      </c>
      <c r="D998" s="13" t="s">
        <v>1502</v>
      </c>
      <c r="E998" s="13" t="s">
        <v>14</v>
      </c>
      <c r="F998" s="14"/>
      <c r="G998" s="14">
        <v>46072.545138888891</v>
      </c>
      <c r="H998" s="13">
        <v>786445</v>
      </c>
      <c r="I998" s="13" t="s">
        <v>206</v>
      </c>
      <c r="J998" s="13" t="s">
        <v>20</v>
      </c>
      <c r="K998" s="13">
        <v>0</v>
      </c>
      <c r="L998" s="15" t="s">
        <v>2951</v>
      </c>
      <c r="M998" s="9" t="str" cm="1">
        <f t="array" ref="M998">_xlfn.LET(
_xlpm.Major,I998,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998" t="str">
        <f>IF(COUNTIFS($A$2:A998,A998,$M$2:M998,M998)&gt;1,"Duplicate","Keep")</f>
        <v>Keep</v>
      </c>
      <c r="O998" t="str" cm="1">
        <f t="array" ref="O998">_xlfn.SWITCH(M998,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998">
        <f t="shared" si="30"/>
        <v>2</v>
      </c>
      <c r="Q998" t="str">
        <f t="shared" si="31"/>
        <v>Repeat</v>
      </c>
    </row>
    <row r="999" spans="1:17" x14ac:dyDescent="0.75">
      <c r="A999" s="8">
        <v>81627609</v>
      </c>
      <c r="B999" s="9" t="s">
        <v>2865</v>
      </c>
      <c r="C999" s="9" t="s">
        <v>2866</v>
      </c>
      <c r="D999" s="9" t="s">
        <v>2867</v>
      </c>
      <c r="E999" s="9" t="s">
        <v>14</v>
      </c>
      <c r="F999" s="10"/>
      <c r="G999" s="10">
        <v>46072.545138888891</v>
      </c>
      <c r="H999" s="9">
        <v>757417</v>
      </c>
      <c r="I999" s="9" t="s">
        <v>1506</v>
      </c>
      <c r="J999" s="9" t="s">
        <v>32</v>
      </c>
      <c r="K999" s="9">
        <v>0</v>
      </c>
      <c r="L999" s="11" t="s">
        <v>2951</v>
      </c>
      <c r="M999" s="9" t="str" cm="1">
        <f t="array" ref="M999">_xlfn.LET(
_xlpm.Major,I999,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999" t="str">
        <f>IF(COUNTIFS($A$2:A999,A999,$M$2:M999,M999)&gt;1,"Duplicate","Keep")</f>
        <v>Keep</v>
      </c>
      <c r="O999" t="str" cm="1">
        <f t="array" ref="O999">_xlfn.SWITCH(M999,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999">
        <f t="shared" si="30"/>
        <v>1</v>
      </c>
      <c r="Q999" t="str">
        <f t="shared" si="31"/>
        <v>Unique</v>
      </c>
    </row>
    <row r="1000" spans="1:17" x14ac:dyDescent="0.75">
      <c r="A1000" s="12">
        <v>81627618</v>
      </c>
      <c r="B1000" s="13" t="s">
        <v>986</v>
      </c>
      <c r="C1000" s="13" t="s">
        <v>2868</v>
      </c>
      <c r="D1000" s="13" t="s">
        <v>2869</v>
      </c>
      <c r="E1000" s="13" t="s">
        <v>14</v>
      </c>
      <c r="F1000" s="14"/>
      <c r="G1000" s="14">
        <v>46072.54583333333</v>
      </c>
      <c r="H1000" s="13">
        <v>768615</v>
      </c>
      <c r="I1000" s="13" t="s">
        <v>1506</v>
      </c>
      <c r="J1000" s="13" t="s">
        <v>32</v>
      </c>
      <c r="K1000" s="13">
        <v>0</v>
      </c>
      <c r="L1000" s="15" t="s">
        <v>2951</v>
      </c>
      <c r="M1000" s="9" t="str" cm="1">
        <f t="array" ref="M1000">_xlfn.LET(
_xlpm.Major,I1000,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1000" t="str">
        <f>IF(COUNTIFS($A$2:A1000,A1000,$M$2:M1000,M1000)&gt;1,"Duplicate","Keep")</f>
        <v>Keep</v>
      </c>
      <c r="O1000" t="str" cm="1">
        <f t="array" ref="O1000">_xlfn.SWITCH(M1000,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000">
        <f t="shared" si="30"/>
        <v>1</v>
      </c>
      <c r="Q1000" t="str">
        <f t="shared" si="31"/>
        <v>Unique</v>
      </c>
    </row>
    <row r="1001" spans="1:17" x14ac:dyDescent="0.75">
      <c r="A1001" s="8">
        <v>81627626</v>
      </c>
      <c r="B1001" s="9" t="s">
        <v>2870</v>
      </c>
      <c r="C1001" s="9" t="s">
        <v>2871</v>
      </c>
      <c r="D1001" s="9" t="s">
        <v>2872</v>
      </c>
      <c r="E1001" s="9" t="s">
        <v>14</v>
      </c>
      <c r="F1001" s="10"/>
      <c r="G1001" s="10">
        <v>46072.54583333333</v>
      </c>
      <c r="H1001" s="9">
        <v>574559</v>
      </c>
      <c r="I1001" s="9" t="s">
        <v>774</v>
      </c>
      <c r="J1001" s="9" t="s">
        <v>16</v>
      </c>
      <c r="K1001" s="9">
        <v>0</v>
      </c>
      <c r="L1001" s="11" t="s">
        <v>2951</v>
      </c>
      <c r="M1001" s="9" t="str" cm="1">
        <f t="array" ref="M1001">_xlfn.LET(
_xlpm.Major,I1001,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001" t="str">
        <f>IF(COUNTIFS($A$2:A1001,A1001,$M$2:M1001,M1001)&gt;1,"Duplicate","Keep")</f>
        <v>Keep</v>
      </c>
      <c r="O1001" t="str" cm="1">
        <f t="array" ref="O1001">_xlfn.SWITCH(M1001,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001">
        <f t="shared" si="30"/>
        <v>1</v>
      </c>
      <c r="Q1001" t="str">
        <f t="shared" si="31"/>
        <v>Unique</v>
      </c>
    </row>
    <row r="1002" spans="1:17" x14ac:dyDescent="0.75">
      <c r="A1002" s="12">
        <v>81627645</v>
      </c>
      <c r="B1002" s="13" t="s">
        <v>67</v>
      </c>
      <c r="C1002" s="13" t="s">
        <v>59</v>
      </c>
      <c r="D1002" s="13" t="s">
        <v>1603</v>
      </c>
      <c r="E1002" s="13" t="s">
        <v>14</v>
      </c>
      <c r="F1002" s="14"/>
      <c r="G1002" s="14">
        <v>46072.54583333333</v>
      </c>
      <c r="H1002" s="13">
        <v>794141</v>
      </c>
      <c r="I1002" s="13" t="s">
        <v>206</v>
      </c>
      <c r="J1002" s="13" t="s">
        <v>50</v>
      </c>
      <c r="K1002" s="13">
        <v>0</v>
      </c>
      <c r="L1002" s="15" t="s">
        <v>2951</v>
      </c>
      <c r="M1002" s="9" t="str" cm="1">
        <f t="array" ref="M1002">_xlfn.LET(
_xlpm.Major,I1002,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002" t="str">
        <f>IF(COUNTIFS($A$2:A1002,A1002,$M$2:M1002,M1002)&gt;1,"Duplicate","Keep")</f>
        <v>Keep</v>
      </c>
      <c r="O1002" t="str" cm="1">
        <f t="array" ref="O1002">_xlfn.SWITCH(M1002,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002">
        <f t="shared" si="30"/>
        <v>2</v>
      </c>
      <c r="Q1002" t="str">
        <f t="shared" si="31"/>
        <v>Repeat</v>
      </c>
    </row>
    <row r="1003" spans="1:17" x14ac:dyDescent="0.75">
      <c r="A1003" s="8">
        <v>81627648</v>
      </c>
      <c r="B1003" s="9" t="s">
        <v>21</v>
      </c>
      <c r="C1003" s="9" t="s">
        <v>498</v>
      </c>
      <c r="D1003" s="9" t="s">
        <v>499</v>
      </c>
      <c r="E1003" s="9" t="s">
        <v>14</v>
      </c>
      <c r="F1003" s="10"/>
      <c r="G1003" s="10">
        <v>46072.54583333333</v>
      </c>
      <c r="H1003" s="9">
        <v>760770</v>
      </c>
      <c r="I1003" s="9" t="s">
        <v>24</v>
      </c>
      <c r="J1003" s="9" t="s">
        <v>32</v>
      </c>
      <c r="K1003" s="9">
        <v>0</v>
      </c>
      <c r="L1003" s="11" t="s">
        <v>2951</v>
      </c>
      <c r="M1003" s="9" t="str" cm="1">
        <f t="array" ref="M1003">_xlfn.LET(
_xlpm.Major,I1003,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003" t="str">
        <f>IF(COUNTIFS($A$2:A1003,A1003,$M$2:M1003,M1003)&gt;1,"Duplicate","Keep")</f>
        <v>Keep</v>
      </c>
      <c r="O1003" t="str" cm="1">
        <f t="array" ref="O1003">_xlfn.SWITCH(M1003,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003">
        <f t="shared" si="30"/>
        <v>2</v>
      </c>
      <c r="Q1003" t="str">
        <f t="shared" si="31"/>
        <v>Repeat</v>
      </c>
    </row>
    <row r="1004" spans="1:17" x14ac:dyDescent="0.75">
      <c r="A1004" s="12">
        <v>81627665</v>
      </c>
      <c r="B1004" s="13" t="s">
        <v>696</v>
      </c>
      <c r="C1004" s="13" t="s">
        <v>2873</v>
      </c>
      <c r="D1004" s="13" t="s">
        <v>2874</v>
      </c>
      <c r="E1004" s="13" t="s">
        <v>14</v>
      </c>
      <c r="F1004" s="14"/>
      <c r="G1004" s="14">
        <v>46072.546527777777</v>
      </c>
      <c r="H1004" s="13">
        <v>757339</v>
      </c>
      <c r="I1004" s="13" t="s">
        <v>2875</v>
      </c>
      <c r="J1004" s="13" t="s">
        <v>32</v>
      </c>
      <c r="K1004" s="13">
        <v>0</v>
      </c>
      <c r="L1004" s="15" t="s">
        <v>2951</v>
      </c>
      <c r="M1004" s="9" t="str" cm="1">
        <f t="array" ref="M1004">_xlfn.LET(
_xlpm.Major,I1004,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Christian Ministries</v>
      </c>
      <c r="N1004" t="str">
        <f>IF(COUNTIFS($A$2:A1004,A1004,$M$2:M1004,M1004)&gt;1,"Duplicate","Keep")</f>
        <v>Keep</v>
      </c>
      <c r="O1004" t="str" cm="1">
        <f t="array" ref="O1004">_xlfn.SWITCH(M1004,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004">
        <f t="shared" si="30"/>
        <v>1</v>
      </c>
      <c r="Q1004" t="str">
        <f t="shared" si="31"/>
        <v>Unique</v>
      </c>
    </row>
    <row r="1005" spans="1:17" x14ac:dyDescent="0.75">
      <c r="A1005" s="8">
        <v>81627678</v>
      </c>
      <c r="B1005" s="9" t="s">
        <v>286</v>
      </c>
      <c r="C1005" s="9" t="s">
        <v>960</v>
      </c>
      <c r="D1005" s="9" t="s">
        <v>2876</v>
      </c>
      <c r="E1005" s="9" t="s">
        <v>14</v>
      </c>
      <c r="F1005" s="10"/>
      <c r="G1005" s="10">
        <v>46072.546527777777</v>
      </c>
      <c r="H1005" s="9">
        <v>757075</v>
      </c>
      <c r="I1005" s="9" t="s">
        <v>2877</v>
      </c>
      <c r="J1005" s="9" t="s">
        <v>32</v>
      </c>
      <c r="K1005" s="9">
        <v>0</v>
      </c>
      <c r="L1005" s="11" t="s">
        <v>2951</v>
      </c>
      <c r="M1005" s="9" t="str" cm="1">
        <f t="array" ref="M1005">_xlfn.LET(
_xlpm.Major,I1005,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1005" t="str">
        <f>IF(COUNTIFS($A$2:A1005,A1005,$M$2:M1005,M1005)&gt;1,"Duplicate","Keep")</f>
        <v>Keep</v>
      </c>
      <c r="O1005" t="str" cm="1">
        <f t="array" ref="O1005">_xlfn.SWITCH(M1005,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005">
        <f t="shared" si="30"/>
        <v>1</v>
      </c>
      <c r="Q1005" t="str">
        <f t="shared" si="31"/>
        <v>Unique</v>
      </c>
    </row>
    <row r="1006" spans="1:17" x14ac:dyDescent="0.75">
      <c r="A1006" s="12">
        <v>81627728</v>
      </c>
      <c r="B1006" s="13" t="s">
        <v>445</v>
      </c>
      <c r="C1006" s="13" t="s">
        <v>446</v>
      </c>
      <c r="D1006" s="13" t="s">
        <v>447</v>
      </c>
      <c r="E1006" s="13" t="s">
        <v>14</v>
      </c>
      <c r="F1006" s="14"/>
      <c r="G1006" s="14">
        <v>46072.547222222223</v>
      </c>
      <c r="H1006" s="13">
        <v>771352</v>
      </c>
      <c r="I1006" s="13" t="s">
        <v>448</v>
      </c>
      <c r="J1006" s="13" t="s">
        <v>20</v>
      </c>
      <c r="K1006" s="13">
        <v>0</v>
      </c>
      <c r="L1006" s="15" t="s">
        <v>2951</v>
      </c>
      <c r="M1006" s="9" t="str" cm="1">
        <f t="array" ref="M1006">_xlfn.LET(
_xlpm.Major,I1006,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006" t="str">
        <f>IF(COUNTIFS($A$2:A1006,A1006,$M$2:M1006,M1006)&gt;1,"Duplicate","Keep")</f>
        <v>Keep</v>
      </c>
      <c r="O1006" t="str" cm="1">
        <f t="array" ref="O1006">_xlfn.SWITCH(M1006,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006">
        <f t="shared" si="30"/>
        <v>3</v>
      </c>
      <c r="Q1006" t="str">
        <f t="shared" si="31"/>
        <v>Repeat</v>
      </c>
    </row>
    <row r="1007" spans="1:17" x14ac:dyDescent="0.75">
      <c r="A1007" s="8">
        <v>81627780</v>
      </c>
      <c r="B1007" s="9" t="s">
        <v>2878</v>
      </c>
      <c r="C1007" s="9" t="s">
        <v>2879</v>
      </c>
      <c r="D1007" s="9" t="s">
        <v>2880</v>
      </c>
      <c r="E1007" s="9" t="s">
        <v>14</v>
      </c>
      <c r="F1007" s="10"/>
      <c r="G1007" s="10">
        <v>46072.548611111109</v>
      </c>
      <c r="H1007" s="9">
        <v>796271</v>
      </c>
      <c r="I1007" s="9" t="s">
        <v>1985</v>
      </c>
      <c r="J1007" s="9" t="s">
        <v>32</v>
      </c>
      <c r="K1007" s="9">
        <v>0</v>
      </c>
      <c r="L1007" s="11" t="s">
        <v>2951</v>
      </c>
      <c r="M1007" s="9" t="str" cm="1">
        <f t="array" ref="M1007">_xlfn.LET(
_xlpm.Major,I1007,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1007" t="str">
        <f>IF(COUNTIFS($A$2:A1007,A1007,$M$2:M1007,M1007)&gt;1,"Duplicate","Keep")</f>
        <v>Keep</v>
      </c>
      <c r="O1007" t="str" cm="1">
        <f t="array" ref="O1007">_xlfn.SWITCH(M1007,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007">
        <f t="shared" si="30"/>
        <v>1</v>
      </c>
      <c r="Q1007" t="str">
        <f t="shared" si="31"/>
        <v>Unique</v>
      </c>
    </row>
    <row r="1008" spans="1:17" x14ac:dyDescent="0.75">
      <c r="A1008" s="12">
        <v>81627822</v>
      </c>
      <c r="B1008" s="13" t="s">
        <v>265</v>
      </c>
      <c r="C1008" s="13" t="s">
        <v>2881</v>
      </c>
      <c r="D1008" s="13" t="s">
        <v>2882</v>
      </c>
      <c r="E1008" s="13" t="s">
        <v>14</v>
      </c>
      <c r="F1008" s="14"/>
      <c r="G1008" s="14">
        <v>46072.549305555556</v>
      </c>
      <c r="H1008" s="13">
        <v>812050</v>
      </c>
      <c r="I1008" s="13" t="s">
        <v>774</v>
      </c>
      <c r="J1008" s="13" t="s">
        <v>32</v>
      </c>
      <c r="K1008" s="13">
        <v>0</v>
      </c>
      <c r="L1008" s="15" t="s">
        <v>2951</v>
      </c>
      <c r="M1008" s="9" t="str" cm="1">
        <f t="array" ref="M1008">_xlfn.LET(
_xlpm.Major,I1008,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008" t="str">
        <f>IF(COUNTIFS($A$2:A1008,A1008,$M$2:M1008,M1008)&gt;1,"Duplicate","Keep")</f>
        <v>Keep</v>
      </c>
      <c r="O1008" t="str" cm="1">
        <f t="array" ref="O1008">_xlfn.SWITCH(M1008,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008">
        <f t="shared" si="30"/>
        <v>2</v>
      </c>
      <c r="Q1008" t="str">
        <f t="shared" si="31"/>
        <v>Repeat</v>
      </c>
    </row>
    <row r="1009" spans="1:17" x14ac:dyDescent="0.75">
      <c r="A1009" s="8">
        <v>81627859</v>
      </c>
      <c r="B1009" s="9" t="s">
        <v>385</v>
      </c>
      <c r="C1009" s="9" t="s">
        <v>2883</v>
      </c>
      <c r="D1009" s="9" t="s">
        <v>2884</v>
      </c>
      <c r="E1009" s="9" t="s">
        <v>14</v>
      </c>
      <c r="F1009" s="10"/>
      <c r="G1009" s="10">
        <v>46072.549305555556</v>
      </c>
      <c r="H1009" s="9">
        <v>772812</v>
      </c>
      <c r="I1009" s="9" t="s">
        <v>2885</v>
      </c>
      <c r="J1009" s="9" t="s">
        <v>20</v>
      </c>
      <c r="K1009" s="9">
        <v>0</v>
      </c>
      <c r="L1009" s="11" t="s">
        <v>2951</v>
      </c>
      <c r="M1009" s="9" t="str" cm="1">
        <f t="array" ref="M1009">_xlfn.LET(
_xlpm.Major,I1009,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009" t="str">
        <f>IF(COUNTIFS($A$2:A1009,A1009,$M$2:M1009,M1009)&gt;1,"Duplicate","Keep")</f>
        <v>Keep</v>
      </c>
      <c r="O1009" t="str" cm="1">
        <f t="array" ref="O1009">_xlfn.SWITCH(M1009,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009">
        <f t="shared" si="30"/>
        <v>1</v>
      </c>
      <c r="Q1009" t="str">
        <f t="shared" si="31"/>
        <v>Unique</v>
      </c>
    </row>
    <row r="1010" spans="1:17" x14ac:dyDescent="0.75">
      <c r="A1010" s="12">
        <v>81627874</v>
      </c>
      <c r="B1010" s="13" t="s">
        <v>351</v>
      </c>
      <c r="C1010" s="13" t="s">
        <v>352</v>
      </c>
      <c r="D1010" s="13" t="s">
        <v>353</v>
      </c>
      <c r="E1010" s="13" t="s">
        <v>14</v>
      </c>
      <c r="F1010" s="14"/>
      <c r="G1010" s="14">
        <v>46072.55</v>
      </c>
      <c r="H1010" s="13">
        <v>756071</v>
      </c>
      <c r="I1010" s="13" t="s">
        <v>354</v>
      </c>
      <c r="J1010" s="13" t="s">
        <v>32</v>
      </c>
      <c r="K1010" s="13">
        <v>0</v>
      </c>
      <c r="L1010" s="15" t="s">
        <v>2951</v>
      </c>
      <c r="M1010" s="9" t="str" cm="1">
        <f t="array" ref="M1010">_xlfn.LET(
_xlpm.Major,I1010,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1010" t="str">
        <f>IF(COUNTIFS($A$2:A1010,A1010,$M$2:M1010,M1010)&gt;1,"Duplicate","Keep")</f>
        <v>Keep</v>
      </c>
      <c r="O1010" t="str" cm="1">
        <f t="array" ref="O1010">_xlfn.SWITCH(M1010,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010">
        <f t="shared" si="30"/>
        <v>3</v>
      </c>
      <c r="Q1010" t="str">
        <f t="shared" si="31"/>
        <v>Repeat</v>
      </c>
    </row>
    <row r="1011" spans="1:17" x14ac:dyDescent="0.75">
      <c r="A1011" s="8">
        <v>81627900</v>
      </c>
      <c r="B1011" s="9" t="s">
        <v>67</v>
      </c>
      <c r="C1011" s="9" t="s">
        <v>2886</v>
      </c>
      <c r="D1011" s="9" t="s">
        <v>2887</v>
      </c>
      <c r="E1011" s="9" t="s">
        <v>14</v>
      </c>
      <c r="F1011" s="10"/>
      <c r="G1011" s="10">
        <v>46072.55</v>
      </c>
      <c r="H1011" s="9">
        <v>652222</v>
      </c>
      <c r="I1011" s="9" t="s">
        <v>2888</v>
      </c>
      <c r="J1011" s="9" t="s">
        <v>16</v>
      </c>
      <c r="K1011" s="9">
        <v>0</v>
      </c>
      <c r="L1011" s="11" t="s">
        <v>2951</v>
      </c>
      <c r="M1011" s="9" t="str" cm="1">
        <f t="array" ref="M1011">_xlfn.LET(
_xlpm.Major,I1011,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Performing Arts</v>
      </c>
      <c r="N1011" t="str">
        <f>IF(COUNTIFS($A$2:A1011,A1011,$M$2:M1011,M1011)&gt;1,"Duplicate","Keep")</f>
        <v>Keep</v>
      </c>
      <c r="O1011" t="str" cm="1">
        <f t="array" ref="O1011">_xlfn.SWITCH(M1011,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011">
        <f t="shared" si="30"/>
        <v>1</v>
      </c>
      <c r="Q1011" t="str">
        <f t="shared" si="31"/>
        <v>Unique</v>
      </c>
    </row>
    <row r="1012" spans="1:17" x14ac:dyDescent="0.75">
      <c r="A1012" s="12">
        <v>81628043</v>
      </c>
      <c r="B1012" s="13" t="s">
        <v>98</v>
      </c>
      <c r="C1012" s="13" t="s">
        <v>99</v>
      </c>
      <c r="D1012" s="13" t="s">
        <v>100</v>
      </c>
      <c r="E1012" s="13" t="s">
        <v>14</v>
      </c>
      <c r="F1012" s="14"/>
      <c r="G1012" s="14">
        <v>46072.552083333336</v>
      </c>
      <c r="H1012" s="13">
        <v>770590</v>
      </c>
      <c r="I1012" s="13" t="s">
        <v>24</v>
      </c>
      <c r="J1012" s="13" t="s">
        <v>20</v>
      </c>
      <c r="K1012" s="13">
        <v>0</v>
      </c>
      <c r="L1012" s="15" t="s">
        <v>2951</v>
      </c>
      <c r="M1012" s="9" t="str" cm="1">
        <f t="array" ref="M1012">_xlfn.LET(
_xlpm.Major,I1012,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012" t="str">
        <f>IF(COUNTIFS($A$2:A1012,A1012,$M$2:M1012,M1012)&gt;1,"Duplicate","Keep")</f>
        <v>Keep</v>
      </c>
      <c r="O1012" t="str" cm="1">
        <f t="array" ref="O1012">_xlfn.SWITCH(M1012,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012">
        <f t="shared" si="30"/>
        <v>2</v>
      </c>
      <c r="Q1012" t="str">
        <f t="shared" si="31"/>
        <v>Repeat</v>
      </c>
    </row>
    <row r="1013" spans="1:17" x14ac:dyDescent="0.75">
      <c r="A1013" s="8">
        <v>81628057</v>
      </c>
      <c r="B1013" s="9" t="s">
        <v>986</v>
      </c>
      <c r="C1013" s="9" t="s">
        <v>2889</v>
      </c>
      <c r="D1013" s="9" t="s">
        <v>2890</v>
      </c>
      <c r="E1013" s="9" t="s">
        <v>14</v>
      </c>
      <c r="F1013" s="10"/>
      <c r="G1013" s="10">
        <v>46072.552083333336</v>
      </c>
      <c r="H1013" s="9">
        <v>758901</v>
      </c>
      <c r="I1013" s="9" t="s">
        <v>1167</v>
      </c>
      <c r="J1013" s="9" t="s">
        <v>32</v>
      </c>
      <c r="K1013" s="9">
        <v>0</v>
      </c>
      <c r="L1013" s="11" t="s">
        <v>2951</v>
      </c>
      <c r="M1013" s="9" t="str" cm="1">
        <f t="array" ref="M1013">_xlfn.LET(
_xlpm.Major,I1013,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013" t="str">
        <f>IF(COUNTIFS($A$2:A1013,A1013,$M$2:M1013,M1013)&gt;1,"Duplicate","Keep")</f>
        <v>Keep</v>
      </c>
      <c r="O1013" t="str" cm="1">
        <f t="array" ref="O1013">_xlfn.SWITCH(M1013,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013">
        <f t="shared" si="30"/>
        <v>1</v>
      </c>
      <c r="Q1013" t="str">
        <f t="shared" si="31"/>
        <v>Unique</v>
      </c>
    </row>
    <row r="1014" spans="1:17" x14ac:dyDescent="0.75">
      <c r="A1014" s="12">
        <v>81628128</v>
      </c>
      <c r="B1014" s="13" t="s">
        <v>342</v>
      </c>
      <c r="C1014" s="13" t="s">
        <v>343</v>
      </c>
      <c r="D1014" s="13" t="s">
        <v>344</v>
      </c>
      <c r="E1014" s="13" t="s">
        <v>14</v>
      </c>
      <c r="F1014" s="14"/>
      <c r="G1014" s="14">
        <v>46072.553472222222</v>
      </c>
      <c r="H1014" s="13">
        <v>762822</v>
      </c>
      <c r="I1014" s="13" t="s">
        <v>15</v>
      </c>
      <c r="J1014" s="13" t="s">
        <v>40</v>
      </c>
      <c r="K1014" s="13">
        <v>0</v>
      </c>
      <c r="L1014" s="15" t="s">
        <v>2951</v>
      </c>
      <c r="M1014" s="9" t="str" cm="1">
        <f t="array" ref="M1014">_xlfn.LET(
_xlpm.Major,I1014,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014" t="str">
        <f>IF(COUNTIFS($A$2:A1014,A1014,$M$2:M1014,M1014)&gt;1,"Duplicate","Keep")</f>
        <v>Keep</v>
      </c>
      <c r="O1014" t="str" cm="1">
        <f t="array" ref="O1014">_xlfn.SWITCH(M1014,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014">
        <f t="shared" si="30"/>
        <v>2</v>
      </c>
      <c r="Q1014" t="str">
        <f t="shared" si="31"/>
        <v>Repeat</v>
      </c>
    </row>
    <row r="1015" spans="1:17" x14ac:dyDescent="0.75">
      <c r="A1015" s="8">
        <v>81628141</v>
      </c>
      <c r="B1015" s="9" t="s">
        <v>1160</v>
      </c>
      <c r="C1015" s="9" t="s">
        <v>2891</v>
      </c>
      <c r="D1015" s="9" t="s">
        <v>2892</v>
      </c>
      <c r="E1015" s="9" t="s">
        <v>14</v>
      </c>
      <c r="F1015" s="10"/>
      <c r="G1015" s="10">
        <v>46072.553472222222</v>
      </c>
      <c r="H1015" s="9">
        <v>786058</v>
      </c>
      <c r="I1015" s="9" t="s">
        <v>2893</v>
      </c>
      <c r="J1015" s="9" t="s">
        <v>50</v>
      </c>
      <c r="K1015" s="9">
        <v>0</v>
      </c>
      <c r="L1015" s="11" t="s">
        <v>2951</v>
      </c>
      <c r="M1015" s="9" t="str" cm="1">
        <f t="array" ref="M1015">_xlfn.LET(
_xlpm.Major,I1015,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015" t="str">
        <f>IF(COUNTIFS($A$2:A1015,A1015,$M$2:M1015,M1015)&gt;1,"Duplicate","Keep")</f>
        <v>Keep</v>
      </c>
      <c r="O1015" t="str" cm="1">
        <f t="array" ref="O1015">_xlfn.SWITCH(M1015,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015">
        <f t="shared" si="30"/>
        <v>1</v>
      </c>
      <c r="Q1015" t="str">
        <f t="shared" si="31"/>
        <v>Unique</v>
      </c>
    </row>
    <row r="1016" spans="1:17" x14ac:dyDescent="0.75">
      <c r="A1016" s="12">
        <v>81628199</v>
      </c>
      <c r="B1016" s="13" t="s">
        <v>1015</v>
      </c>
      <c r="C1016" s="13" t="s">
        <v>1113</v>
      </c>
      <c r="D1016" s="13" t="s">
        <v>2894</v>
      </c>
      <c r="E1016" s="13" t="s">
        <v>14</v>
      </c>
      <c r="F1016" s="14"/>
      <c r="G1016" s="14">
        <v>46072.554861111108</v>
      </c>
      <c r="H1016" s="13">
        <v>806021</v>
      </c>
      <c r="I1016" s="13" t="s">
        <v>80</v>
      </c>
      <c r="J1016" s="13" t="s">
        <v>126</v>
      </c>
      <c r="K1016" s="13">
        <v>0</v>
      </c>
      <c r="L1016" s="15" t="s">
        <v>2951</v>
      </c>
      <c r="M1016" s="9" t="str" cm="1">
        <f t="array" ref="M1016">_xlfn.LET(
_xlpm.Major,I1016,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016" t="str">
        <f>IF(COUNTIFS($A$2:A1016,A1016,$M$2:M1016,M1016)&gt;1,"Duplicate","Keep")</f>
        <v>Keep</v>
      </c>
      <c r="O1016" t="str" cm="1">
        <f t="array" ref="O1016">_xlfn.SWITCH(M1016,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016">
        <f t="shared" si="30"/>
        <v>1</v>
      </c>
      <c r="Q1016" t="str">
        <f t="shared" si="31"/>
        <v>Unique</v>
      </c>
    </row>
    <row r="1017" spans="1:17" x14ac:dyDescent="0.75">
      <c r="A1017" s="8">
        <v>81628246</v>
      </c>
      <c r="B1017" s="9" t="s">
        <v>2294</v>
      </c>
      <c r="C1017" s="9" t="s">
        <v>75</v>
      </c>
      <c r="D1017" s="9" t="s">
        <v>2295</v>
      </c>
      <c r="E1017" s="9" t="s">
        <v>14</v>
      </c>
      <c r="F1017" s="10"/>
      <c r="G1017" s="10">
        <v>46072.555555555555</v>
      </c>
      <c r="H1017" s="9">
        <v>805057</v>
      </c>
      <c r="I1017" s="9" t="s">
        <v>471</v>
      </c>
      <c r="J1017" s="9" t="s">
        <v>126</v>
      </c>
      <c r="K1017" s="9">
        <v>0</v>
      </c>
      <c r="L1017" s="11" t="s">
        <v>2951</v>
      </c>
      <c r="M1017" s="9" t="str" cm="1">
        <f t="array" ref="M1017">_xlfn.LET(
_xlpm.Major,I1017,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1017" t="str">
        <f>IF(COUNTIFS($A$2:A1017,A1017,$M$2:M1017,M1017)&gt;1,"Duplicate","Keep")</f>
        <v>Keep</v>
      </c>
      <c r="O1017" t="str" cm="1">
        <f t="array" ref="O1017">_xlfn.SWITCH(M1017,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017">
        <f t="shared" si="30"/>
        <v>2</v>
      </c>
      <c r="Q1017" t="str">
        <f t="shared" si="31"/>
        <v>Repeat</v>
      </c>
    </row>
    <row r="1018" spans="1:17" x14ac:dyDescent="0.75">
      <c r="A1018" s="12">
        <v>81628252</v>
      </c>
      <c r="B1018" s="13" t="s">
        <v>522</v>
      </c>
      <c r="C1018" s="13" t="s">
        <v>1680</v>
      </c>
      <c r="D1018" s="13" t="s">
        <v>1681</v>
      </c>
      <c r="E1018" s="13" t="s">
        <v>14</v>
      </c>
      <c r="F1018" s="14"/>
      <c r="G1018" s="14">
        <v>46072.555555555555</v>
      </c>
      <c r="H1018" s="13">
        <v>757140</v>
      </c>
      <c r="I1018" s="13" t="s">
        <v>774</v>
      </c>
      <c r="J1018" s="13" t="s">
        <v>32</v>
      </c>
      <c r="K1018" s="13">
        <v>0</v>
      </c>
      <c r="L1018" s="15" t="s">
        <v>2951</v>
      </c>
      <c r="M1018" s="9" t="str" cm="1">
        <f t="array" ref="M1018">_xlfn.LET(
_xlpm.Major,I1018,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018" t="str">
        <f>IF(COUNTIFS($A$2:A1018,A1018,$M$2:M1018,M1018)&gt;1,"Duplicate","Keep")</f>
        <v>Keep</v>
      </c>
      <c r="O1018" t="str" cm="1">
        <f t="array" ref="O1018">_xlfn.SWITCH(M1018,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018">
        <f t="shared" si="30"/>
        <v>2</v>
      </c>
      <c r="Q1018" t="str">
        <f t="shared" si="31"/>
        <v>Repeat</v>
      </c>
    </row>
    <row r="1019" spans="1:17" x14ac:dyDescent="0.75">
      <c r="A1019" s="8">
        <v>81628288</v>
      </c>
      <c r="B1019" s="9" t="s">
        <v>708</v>
      </c>
      <c r="C1019" s="9" t="s">
        <v>296</v>
      </c>
      <c r="D1019" s="9" t="s">
        <v>2895</v>
      </c>
      <c r="E1019" s="9" t="s">
        <v>14</v>
      </c>
      <c r="F1019" s="10"/>
      <c r="G1019" s="10">
        <v>46072.556250000001</v>
      </c>
      <c r="H1019" s="9">
        <v>811603</v>
      </c>
      <c r="I1019" s="9" t="s">
        <v>774</v>
      </c>
      <c r="J1019" s="9" t="s">
        <v>32</v>
      </c>
      <c r="K1019" s="9">
        <v>0</v>
      </c>
      <c r="L1019" s="11" t="s">
        <v>2951</v>
      </c>
      <c r="M1019" s="9" t="str" cm="1">
        <f t="array" ref="M1019">_xlfn.LET(
_xlpm.Major,I1019,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019" t="str">
        <f>IF(COUNTIFS($A$2:A1019,A1019,$M$2:M1019,M1019)&gt;1,"Duplicate","Keep")</f>
        <v>Keep</v>
      </c>
      <c r="O1019" t="str" cm="1">
        <f t="array" ref="O1019">_xlfn.SWITCH(M1019,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019">
        <f t="shared" si="30"/>
        <v>1</v>
      </c>
      <c r="Q1019" t="str">
        <f t="shared" si="31"/>
        <v>Unique</v>
      </c>
    </row>
    <row r="1020" spans="1:17" x14ac:dyDescent="0.75">
      <c r="A1020" s="12">
        <v>81628348</v>
      </c>
      <c r="B1020" s="13" t="s">
        <v>107</v>
      </c>
      <c r="C1020" s="13" t="s">
        <v>459</v>
      </c>
      <c r="D1020" s="13" t="s">
        <v>460</v>
      </c>
      <c r="E1020" s="13" t="s">
        <v>14</v>
      </c>
      <c r="F1020" s="14"/>
      <c r="G1020" s="14">
        <v>46072.557638888888</v>
      </c>
      <c r="H1020" s="13">
        <v>757059</v>
      </c>
      <c r="I1020" s="13" t="s">
        <v>461</v>
      </c>
      <c r="J1020" s="13" t="s">
        <v>32</v>
      </c>
      <c r="K1020" s="13">
        <v>0</v>
      </c>
      <c r="L1020" s="15" t="s">
        <v>2951</v>
      </c>
      <c r="M1020" s="9" t="str" cm="1">
        <f t="array" ref="M1020">_xlfn.LET(
_xlpm.Major,I1020,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020" t="str">
        <f>IF(COUNTIFS($A$2:A1020,A1020,$M$2:M1020,M1020)&gt;1,"Duplicate","Keep")</f>
        <v>Keep</v>
      </c>
      <c r="O1020" t="str" cm="1">
        <f t="array" ref="O1020">_xlfn.SWITCH(M1020,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020">
        <f t="shared" si="30"/>
        <v>2</v>
      </c>
      <c r="Q1020" t="str">
        <f t="shared" si="31"/>
        <v>Repeat</v>
      </c>
    </row>
    <row r="1021" spans="1:17" x14ac:dyDescent="0.75">
      <c r="A1021" s="8">
        <v>81628398</v>
      </c>
      <c r="B1021" s="9" t="s">
        <v>400</v>
      </c>
      <c r="C1021" s="9" t="s">
        <v>401</v>
      </c>
      <c r="D1021" s="9" t="s">
        <v>402</v>
      </c>
      <c r="E1021" s="9" t="s">
        <v>14</v>
      </c>
      <c r="F1021" s="10"/>
      <c r="G1021" s="10">
        <v>46072.558333333334</v>
      </c>
      <c r="H1021" s="9">
        <v>772610</v>
      </c>
      <c r="I1021" s="9" t="s">
        <v>15</v>
      </c>
      <c r="J1021" s="9" t="s">
        <v>20</v>
      </c>
      <c r="K1021" s="9">
        <v>0</v>
      </c>
      <c r="L1021" s="11" t="s">
        <v>2951</v>
      </c>
      <c r="M1021" s="9" t="str" cm="1">
        <f t="array" ref="M1021">_xlfn.LET(
_xlpm.Major,I1021,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021" t="str">
        <f>IF(COUNTIFS($A$2:A1021,A1021,$M$2:M1021,M1021)&gt;1,"Duplicate","Keep")</f>
        <v>Keep</v>
      </c>
      <c r="O1021" t="str" cm="1">
        <f t="array" ref="O1021">_xlfn.SWITCH(M1021,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021">
        <f t="shared" si="30"/>
        <v>2</v>
      </c>
      <c r="Q1021" t="str">
        <f t="shared" si="31"/>
        <v>Repeat</v>
      </c>
    </row>
    <row r="1022" spans="1:17" x14ac:dyDescent="0.75">
      <c r="A1022" s="12">
        <v>81628450</v>
      </c>
      <c r="B1022" s="13" t="s">
        <v>116</v>
      </c>
      <c r="C1022" s="13" t="s">
        <v>2896</v>
      </c>
      <c r="D1022" s="13" t="s">
        <v>2897</v>
      </c>
      <c r="E1022" s="13" t="s">
        <v>14</v>
      </c>
      <c r="F1022" s="14"/>
      <c r="G1022" s="14">
        <v>46072.559027777781</v>
      </c>
      <c r="H1022" s="13">
        <v>789900</v>
      </c>
      <c r="I1022" s="13" t="s">
        <v>809</v>
      </c>
      <c r="J1022" s="13" t="s">
        <v>50</v>
      </c>
      <c r="K1022" s="13">
        <v>0</v>
      </c>
      <c r="L1022" s="15" t="s">
        <v>2951</v>
      </c>
      <c r="M1022" s="9" t="str" cm="1">
        <f t="array" ref="M1022">_xlfn.LET(
_xlpm.Major,I1022,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022" t="str">
        <f>IF(COUNTIFS($A$2:A1022,A1022,$M$2:M1022,M1022)&gt;1,"Duplicate","Keep")</f>
        <v>Keep</v>
      </c>
      <c r="O1022" t="str" cm="1">
        <f t="array" ref="O1022">_xlfn.SWITCH(M1022,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022">
        <f t="shared" si="30"/>
        <v>2</v>
      </c>
      <c r="Q1022" t="str">
        <f t="shared" si="31"/>
        <v>Repeat</v>
      </c>
    </row>
    <row r="1023" spans="1:17" x14ac:dyDescent="0.75">
      <c r="A1023" s="8">
        <v>81628458</v>
      </c>
      <c r="B1023" s="9" t="s">
        <v>1217</v>
      </c>
      <c r="C1023" s="9" t="s">
        <v>2898</v>
      </c>
      <c r="D1023" s="9" t="s">
        <v>2899</v>
      </c>
      <c r="E1023" s="9" t="s">
        <v>14</v>
      </c>
      <c r="F1023" s="10"/>
      <c r="G1023" s="10">
        <v>46072.559027777781</v>
      </c>
      <c r="H1023" s="9">
        <v>759258</v>
      </c>
      <c r="I1023" s="9" t="s">
        <v>1506</v>
      </c>
      <c r="J1023" s="9" t="s">
        <v>32</v>
      </c>
      <c r="K1023" s="9">
        <v>0</v>
      </c>
      <c r="L1023" s="11" t="s">
        <v>2951</v>
      </c>
      <c r="M1023" s="9" t="str" cm="1">
        <f t="array" ref="M1023">_xlfn.LET(
_xlpm.Major,I1023,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1023" t="str">
        <f>IF(COUNTIFS($A$2:A1023,A1023,$M$2:M1023,M1023)&gt;1,"Duplicate","Keep")</f>
        <v>Keep</v>
      </c>
      <c r="O1023" t="str" cm="1">
        <f t="array" ref="O1023">_xlfn.SWITCH(M1023,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023">
        <f t="shared" si="30"/>
        <v>1</v>
      </c>
      <c r="Q1023" t="str">
        <f t="shared" si="31"/>
        <v>Unique</v>
      </c>
    </row>
    <row r="1024" spans="1:17" x14ac:dyDescent="0.75">
      <c r="A1024" s="12">
        <v>81628478</v>
      </c>
      <c r="B1024" s="13" t="s">
        <v>462</v>
      </c>
      <c r="C1024" s="13" t="s">
        <v>2047</v>
      </c>
      <c r="D1024" s="13" t="s">
        <v>2048</v>
      </c>
      <c r="E1024" s="13" t="s">
        <v>14</v>
      </c>
      <c r="F1024" s="14"/>
      <c r="G1024" s="14">
        <v>46072.55972222222</v>
      </c>
      <c r="H1024" s="13">
        <v>759030</v>
      </c>
      <c r="I1024" s="13" t="s">
        <v>2049</v>
      </c>
      <c r="J1024" s="13" t="s">
        <v>32</v>
      </c>
      <c r="K1024" s="13">
        <v>0</v>
      </c>
      <c r="L1024" s="15" t="s">
        <v>2951</v>
      </c>
      <c r="M1024" s="9" t="str" cm="1">
        <f t="array" ref="M1024">_xlfn.LET(
_xlpm.Major,I1024,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Christian Ministries</v>
      </c>
      <c r="N1024" t="str">
        <f>IF(COUNTIFS($A$2:A1024,A1024,$M$2:M1024,M1024)&gt;1,"Duplicate","Keep")</f>
        <v>Keep</v>
      </c>
      <c r="O1024" t="str" cm="1">
        <f t="array" ref="O1024">_xlfn.SWITCH(M1024,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024">
        <f t="shared" si="30"/>
        <v>2</v>
      </c>
      <c r="Q1024" t="str">
        <f t="shared" si="31"/>
        <v>Repeat</v>
      </c>
    </row>
    <row r="1025" spans="1:17" x14ac:dyDescent="0.75">
      <c r="A1025" s="8">
        <v>81628540</v>
      </c>
      <c r="B1025" s="9" t="s">
        <v>2284</v>
      </c>
      <c r="C1025" s="9" t="s">
        <v>507</v>
      </c>
      <c r="D1025" s="9" t="s">
        <v>2285</v>
      </c>
      <c r="E1025" s="9" t="s">
        <v>14</v>
      </c>
      <c r="F1025" s="10"/>
      <c r="G1025" s="10">
        <v>46072.560416666667</v>
      </c>
      <c r="H1025" s="9">
        <v>810644</v>
      </c>
      <c r="I1025" s="9" t="s">
        <v>774</v>
      </c>
      <c r="J1025" s="9" t="s">
        <v>20</v>
      </c>
      <c r="K1025" s="9">
        <v>0</v>
      </c>
      <c r="L1025" s="11" t="s">
        <v>2951</v>
      </c>
      <c r="M1025" s="9" t="str" cm="1">
        <f t="array" ref="M1025">_xlfn.LET(
_xlpm.Major,I1025,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025" t="str">
        <f>IF(COUNTIFS($A$2:A1025,A1025,$M$2:M1025,M1025)&gt;1,"Duplicate","Keep")</f>
        <v>Keep</v>
      </c>
      <c r="O1025" t="str" cm="1">
        <f t="array" ref="O1025">_xlfn.SWITCH(M1025,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025">
        <f t="shared" si="30"/>
        <v>2</v>
      </c>
      <c r="Q1025" t="str">
        <f t="shared" si="31"/>
        <v>Repeat</v>
      </c>
    </row>
    <row r="1026" spans="1:17" x14ac:dyDescent="0.75">
      <c r="A1026" s="12">
        <v>81628547</v>
      </c>
      <c r="B1026" s="13" t="s">
        <v>67</v>
      </c>
      <c r="C1026" s="13" t="s">
        <v>1309</v>
      </c>
      <c r="D1026" s="13" t="s">
        <v>1310</v>
      </c>
      <c r="E1026" s="13" t="s">
        <v>14</v>
      </c>
      <c r="F1026" s="14"/>
      <c r="G1026" s="14">
        <v>46072.561111111114</v>
      </c>
      <c r="H1026" s="13">
        <v>756552</v>
      </c>
      <c r="I1026" s="13" t="s">
        <v>774</v>
      </c>
      <c r="J1026" s="13" t="s">
        <v>32</v>
      </c>
      <c r="K1026" s="13">
        <v>0</v>
      </c>
      <c r="L1026" s="15" t="s">
        <v>2951</v>
      </c>
      <c r="M1026" s="9" t="str" cm="1">
        <f t="array" ref="M1026">_xlfn.LET(
_xlpm.Major,I1026,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026" t="str">
        <f>IF(COUNTIFS($A$2:A1026,A1026,$M$2:M1026,M1026)&gt;1,"Duplicate","Keep")</f>
        <v>Keep</v>
      </c>
      <c r="O1026" t="str" cm="1">
        <f t="array" ref="O1026">_xlfn.SWITCH(M1026,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026">
        <f t="shared" si="30"/>
        <v>2</v>
      </c>
      <c r="Q1026" t="str">
        <f t="shared" si="31"/>
        <v>Repeat</v>
      </c>
    </row>
    <row r="1027" spans="1:17" x14ac:dyDescent="0.75">
      <c r="A1027" s="8">
        <v>81628900</v>
      </c>
      <c r="B1027" s="9" t="s">
        <v>2077</v>
      </c>
      <c r="C1027" s="9" t="s">
        <v>2078</v>
      </c>
      <c r="D1027" s="9" t="s">
        <v>2079</v>
      </c>
      <c r="E1027" s="9" t="s">
        <v>14</v>
      </c>
      <c r="F1027" s="10"/>
      <c r="G1027" s="10">
        <v>46072.566666666666</v>
      </c>
      <c r="H1027" s="9">
        <v>712885</v>
      </c>
      <c r="I1027" s="9" t="s">
        <v>553</v>
      </c>
      <c r="J1027" s="9" t="s">
        <v>40</v>
      </c>
      <c r="K1027" s="9">
        <v>0</v>
      </c>
      <c r="L1027" s="11" t="s">
        <v>2951</v>
      </c>
      <c r="M1027" s="9" t="str" cm="1">
        <f t="array" ref="M1027">_xlfn.LET(
_xlpm.Major,I1027,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027" t="str">
        <f>IF(COUNTIFS($A$2:A1027,A1027,$M$2:M1027,M1027)&gt;1,"Duplicate","Keep")</f>
        <v>Keep</v>
      </c>
      <c r="O1027" t="str" cm="1">
        <f t="array" ref="O1027">_xlfn.SWITCH(M1027,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027">
        <f t="shared" ref="P1027:P1090" si="32">COUNTIF(H:H,H1027)</f>
        <v>3</v>
      </c>
      <c r="Q1027" t="str">
        <f t="shared" ref="Q1027:Q1090" si="33">IF(COUNTIF(H:H,H1027)=1,"Unique","Repeat")</f>
        <v>Repeat</v>
      </c>
    </row>
    <row r="1028" spans="1:17" x14ac:dyDescent="0.75">
      <c r="A1028" s="12">
        <v>81629023</v>
      </c>
      <c r="B1028" s="13" t="s">
        <v>2900</v>
      </c>
      <c r="C1028" s="13" t="s">
        <v>2901</v>
      </c>
      <c r="D1028" s="13" t="s">
        <v>2902</v>
      </c>
      <c r="E1028" s="13" t="s">
        <v>14</v>
      </c>
      <c r="F1028" s="14"/>
      <c r="G1028" s="14">
        <v>46072.569444444445</v>
      </c>
      <c r="H1028" s="13">
        <v>721208</v>
      </c>
      <c r="I1028" s="13" t="s">
        <v>553</v>
      </c>
      <c r="J1028" s="13" t="s">
        <v>40</v>
      </c>
      <c r="K1028" s="13">
        <v>0</v>
      </c>
      <c r="L1028" s="15" t="s">
        <v>2951</v>
      </c>
      <c r="M1028" s="9" t="str" cm="1">
        <f t="array" ref="M1028">_xlfn.LET(
_xlpm.Major,I1028,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028" t="str">
        <f>IF(COUNTIFS($A$2:A1028,A1028,$M$2:M1028,M1028)&gt;1,"Duplicate","Keep")</f>
        <v>Keep</v>
      </c>
      <c r="O1028" t="str" cm="1">
        <f t="array" ref="O1028">_xlfn.SWITCH(M1028,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028">
        <f t="shared" si="32"/>
        <v>1</v>
      </c>
      <c r="Q1028" t="str">
        <f t="shared" si="33"/>
        <v>Unique</v>
      </c>
    </row>
    <row r="1029" spans="1:17" x14ac:dyDescent="0.75">
      <c r="A1029" s="8">
        <v>81629031</v>
      </c>
      <c r="B1029" s="9" t="s">
        <v>2903</v>
      </c>
      <c r="C1029" s="9" t="s">
        <v>2904</v>
      </c>
      <c r="D1029" s="9" t="s">
        <v>2905</v>
      </c>
      <c r="E1029" s="9" t="s">
        <v>14</v>
      </c>
      <c r="F1029" s="10"/>
      <c r="G1029" s="10">
        <v>46072.569444444445</v>
      </c>
      <c r="H1029" s="9">
        <v>795373</v>
      </c>
      <c r="I1029" s="9" t="s">
        <v>1755</v>
      </c>
      <c r="J1029" s="9" t="s">
        <v>40</v>
      </c>
      <c r="K1029" s="9">
        <v>0</v>
      </c>
      <c r="L1029" s="11" t="s">
        <v>2951</v>
      </c>
      <c r="M1029" s="9" t="str" cm="1">
        <f t="array" ref="M1029">_xlfn.LET(
_xlpm.Major,I1029,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029" t="str">
        <f>IF(COUNTIFS($A$2:A1029,A1029,$M$2:M1029,M1029)&gt;1,"Duplicate","Keep")</f>
        <v>Keep</v>
      </c>
      <c r="O1029" t="str" cm="1">
        <f t="array" ref="O1029">_xlfn.SWITCH(M1029,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029">
        <f t="shared" si="32"/>
        <v>2</v>
      </c>
      <c r="Q1029" t="str">
        <f t="shared" si="33"/>
        <v>Repeat</v>
      </c>
    </row>
    <row r="1030" spans="1:17" x14ac:dyDescent="0.75">
      <c r="A1030" s="12">
        <v>81629053</v>
      </c>
      <c r="B1030" s="13" t="s">
        <v>2906</v>
      </c>
      <c r="C1030" s="13" t="s">
        <v>59</v>
      </c>
      <c r="D1030" s="13" t="s">
        <v>2907</v>
      </c>
      <c r="E1030" s="13" t="s">
        <v>14</v>
      </c>
      <c r="F1030" s="14"/>
      <c r="G1030" s="14">
        <v>46072.570138888892</v>
      </c>
      <c r="H1030" s="13">
        <v>758972</v>
      </c>
      <c r="I1030" s="13" t="s">
        <v>1167</v>
      </c>
      <c r="J1030" s="13" t="s">
        <v>32</v>
      </c>
      <c r="K1030" s="13">
        <v>0</v>
      </c>
      <c r="L1030" s="15" t="s">
        <v>2951</v>
      </c>
      <c r="M1030" s="9" t="str" cm="1">
        <f t="array" ref="M1030">_xlfn.LET(
_xlpm.Major,I1030,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030" t="str">
        <f>IF(COUNTIFS($A$2:A1030,A1030,$M$2:M1030,M1030)&gt;1,"Duplicate","Keep")</f>
        <v>Keep</v>
      </c>
      <c r="O1030" t="str" cm="1">
        <f t="array" ref="O1030">_xlfn.SWITCH(M1030,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030">
        <f t="shared" si="32"/>
        <v>2</v>
      </c>
      <c r="Q1030" t="str">
        <f t="shared" si="33"/>
        <v>Repeat</v>
      </c>
    </row>
    <row r="1031" spans="1:17" x14ac:dyDescent="0.75">
      <c r="A1031" s="8">
        <v>81629100</v>
      </c>
      <c r="B1031" s="9" t="s">
        <v>1801</v>
      </c>
      <c r="C1031" s="9" t="s">
        <v>2908</v>
      </c>
      <c r="D1031" s="9" t="s">
        <v>2909</v>
      </c>
      <c r="E1031" s="9" t="s">
        <v>14</v>
      </c>
      <c r="F1031" s="10"/>
      <c r="G1031" s="10">
        <v>46072.570833333331</v>
      </c>
      <c r="H1031" s="9">
        <v>756979</v>
      </c>
      <c r="I1031" s="9" t="s">
        <v>1506</v>
      </c>
      <c r="J1031" s="9" t="s">
        <v>32</v>
      </c>
      <c r="K1031" s="9">
        <v>0</v>
      </c>
      <c r="L1031" s="11" t="s">
        <v>2951</v>
      </c>
      <c r="M1031" s="9" t="str" cm="1">
        <f t="array" ref="M1031">_xlfn.LET(
_xlpm.Major,I1031,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1031" t="str">
        <f>IF(COUNTIFS($A$2:A1031,A1031,$M$2:M1031,M1031)&gt;1,"Duplicate","Keep")</f>
        <v>Keep</v>
      </c>
      <c r="O1031" t="str" cm="1">
        <f t="array" ref="O1031">_xlfn.SWITCH(M1031,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031">
        <f t="shared" si="32"/>
        <v>1</v>
      </c>
      <c r="Q1031" t="str">
        <f t="shared" si="33"/>
        <v>Unique</v>
      </c>
    </row>
    <row r="1032" spans="1:17" x14ac:dyDescent="0.75">
      <c r="A1032" s="12">
        <v>81629105</v>
      </c>
      <c r="B1032" s="13" t="s">
        <v>2910</v>
      </c>
      <c r="C1032" s="13" t="s">
        <v>2911</v>
      </c>
      <c r="D1032" s="13" t="s">
        <v>2912</v>
      </c>
      <c r="E1032" s="13" t="s">
        <v>14</v>
      </c>
      <c r="F1032" s="14"/>
      <c r="G1032" s="14">
        <v>46072.570833333331</v>
      </c>
      <c r="H1032" s="13">
        <v>782983</v>
      </c>
      <c r="I1032" s="13" t="s">
        <v>631</v>
      </c>
      <c r="J1032" s="13" t="s">
        <v>20</v>
      </c>
      <c r="K1032" s="13">
        <v>0</v>
      </c>
      <c r="L1032" s="15" t="s">
        <v>2951</v>
      </c>
      <c r="M1032" s="9" t="str" cm="1">
        <f t="array" ref="M1032">_xlfn.LET(
_xlpm.Major,I1032,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1032" t="str">
        <f>IF(COUNTIFS($A$2:A1032,A1032,$M$2:M1032,M1032)&gt;1,"Duplicate","Keep")</f>
        <v>Keep</v>
      </c>
      <c r="O1032" t="str" cm="1">
        <f t="array" ref="O1032">_xlfn.SWITCH(M1032,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032">
        <f t="shared" si="32"/>
        <v>1</v>
      </c>
      <c r="Q1032" t="str">
        <f t="shared" si="33"/>
        <v>Unique</v>
      </c>
    </row>
    <row r="1033" spans="1:17" x14ac:dyDescent="0.75">
      <c r="A1033" s="8">
        <v>81629167</v>
      </c>
      <c r="B1033" s="9" t="s">
        <v>465</v>
      </c>
      <c r="C1033" s="9" t="s">
        <v>466</v>
      </c>
      <c r="D1033" s="9" t="s">
        <v>467</v>
      </c>
      <c r="E1033" s="9" t="s">
        <v>14</v>
      </c>
      <c r="F1033" s="10"/>
      <c r="G1033" s="10">
        <v>46072.572222222225</v>
      </c>
      <c r="H1033" s="9">
        <v>786895</v>
      </c>
      <c r="I1033" s="9" t="s">
        <v>80</v>
      </c>
      <c r="J1033" s="9" t="s">
        <v>32</v>
      </c>
      <c r="K1033" s="9">
        <v>0</v>
      </c>
      <c r="L1033" s="11" t="s">
        <v>2951</v>
      </c>
      <c r="M1033" s="9" t="str" cm="1">
        <f t="array" ref="M1033">_xlfn.LET(
_xlpm.Major,I1033,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033" t="str">
        <f>IF(COUNTIFS($A$2:A1033,A1033,$M$2:M1033,M1033)&gt;1,"Duplicate","Keep")</f>
        <v>Keep</v>
      </c>
      <c r="O1033" t="str" cm="1">
        <f t="array" ref="O1033">_xlfn.SWITCH(M1033,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033">
        <f t="shared" si="32"/>
        <v>2</v>
      </c>
      <c r="Q1033" t="str">
        <f t="shared" si="33"/>
        <v>Repeat</v>
      </c>
    </row>
    <row r="1034" spans="1:17" x14ac:dyDescent="0.75">
      <c r="A1034" s="12">
        <v>81629266</v>
      </c>
      <c r="B1034" s="13" t="s">
        <v>2913</v>
      </c>
      <c r="C1034" s="13" t="s">
        <v>2914</v>
      </c>
      <c r="D1034" s="13" t="s">
        <v>2915</v>
      </c>
      <c r="E1034" s="13" t="s">
        <v>14</v>
      </c>
      <c r="F1034" s="14"/>
      <c r="G1034" s="14">
        <v>46072.574305555558</v>
      </c>
      <c r="H1034" s="13">
        <v>790836</v>
      </c>
      <c r="I1034" s="13" t="s">
        <v>1814</v>
      </c>
      <c r="J1034" s="13" t="s">
        <v>50</v>
      </c>
      <c r="K1034" s="13">
        <v>0</v>
      </c>
      <c r="L1034" s="15" t="s">
        <v>2951</v>
      </c>
      <c r="M1034" s="9" t="str" cm="1">
        <f t="array" ref="M1034">_xlfn.LET(
_xlpm.Major,I1034,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034" t="str">
        <f>IF(COUNTIFS($A$2:A1034,A1034,$M$2:M1034,M1034)&gt;1,"Duplicate","Keep")</f>
        <v>Keep</v>
      </c>
      <c r="O1034" t="str" cm="1">
        <f t="array" ref="O1034">_xlfn.SWITCH(M1034,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034">
        <f t="shared" si="32"/>
        <v>1</v>
      </c>
      <c r="Q1034" t="str">
        <f t="shared" si="33"/>
        <v>Unique</v>
      </c>
    </row>
    <row r="1035" spans="1:17" x14ac:dyDescent="0.75">
      <c r="A1035" s="8">
        <v>81629336</v>
      </c>
      <c r="B1035" s="9" t="s">
        <v>280</v>
      </c>
      <c r="C1035" s="9" t="s">
        <v>1651</v>
      </c>
      <c r="D1035" s="9" t="s">
        <v>2916</v>
      </c>
      <c r="E1035" s="9" t="s">
        <v>14</v>
      </c>
      <c r="F1035" s="10"/>
      <c r="G1035" s="10">
        <v>46072.575694444444</v>
      </c>
      <c r="H1035" s="9">
        <v>805859</v>
      </c>
      <c r="I1035" s="9" t="s">
        <v>703</v>
      </c>
      <c r="J1035" s="9" t="s">
        <v>20</v>
      </c>
      <c r="K1035" s="9">
        <v>0</v>
      </c>
      <c r="L1035" s="11" t="s">
        <v>2951</v>
      </c>
      <c r="M1035" s="9" t="str" cm="1">
        <f t="array" ref="M1035">_xlfn.LET(
_xlpm.Major,I1035,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035" t="str">
        <f>IF(COUNTIFS($A$2:A1035,A1035,$M$2:M1035,M1035)&gt;1,"Duplicate","Keep")</f>
        <v>Keep</v>
      </c>
      <c r="O1035" t="str" cm="1">
        <f t="array" ref="O1035">_xlfn.SWITCH(M1035,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035">
        <f t="shared" si="32"/>
        <v>1</v>
      </c>
      <c r="Q1035" t="str">
        <f t="shared" si="33"/>
        <v>Unique</v>
      </c>
    </row>
    <row r="1036" spans="1:17" x14ac:dyDescent="0.75">
      <c r="A1036" s="12">
        <v>81629432</v>
      </c>
      <c r="B1036" s="13" t="s">
        <v>187</v>
      </c>
      <c r="C1036" s="13" t="s">
        <v>59</v>
      </c>
      <c r="D1036" s="13" t="s">
        <v>884</v>
      </c>
      <c r="E1036" s="13" t="s">
        <v>14</v>
      </c>
      <c r="F1036" s="14"/>
      <c r="G1036" s="14">
        <v>46072.577777777777</v>
      </c>
      <c r="H1036" s="13">
        <v>776264</v>
      </c>
      <c r="I1036" s="13" t="s">
        <v>885</v>
      </c>
      <c r="J1036" s="13" t="s">
        <v>32</v>
      </c>
      <c r="K1036" s="13">
        <v>0</v>
      </c>
      <c r="L1036" s="15" t="s">
        <v>2951</v>
      </c>
      <c r="M1036" s="9" t="str" cm="1">
        <f t="array" ref="M1036">_xlfn.LET(
_xlpm.Major,I1036,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036" t="str">
        <f>IF(COUNTIFS($A$2:A1036,A1036,$M$2:M1036,M1036)&gt;1,"Duplicate","Keep")</f>
        <v>Keep</v>
      </c>
      <c r="O1036" t="str" cm="1">
        <f t="array" ref="O1036">_xlfn.SWITCH(M1036,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036">
        <f t="shared" si="32"/>
        <v>2</v>
      </c>
      <c r="Q1036" t="str">
        <f t="shared" si="33"/>
        <v>Repeat</v>
      </c>
    </row>
    <row r="1037" spans="1:17" x14ac:dyDescent="0.75">
      <c r="A1037" s="8">
        <v>81629531</v>
      </c>
      <c r="B1037" s="9" t="s">
        <v>1378</v>
      </c>
      <c r="C1037" s="9" t="s">
        <v>1379</v>
      </c>
      <c r="D1037" s="9" t="s">
        <v>1380</v>
      </c>
      <c r="E1037" s="9" t="s">
        <v>14</v>
      </c>
      <c r="F1037" s="10"/>
      <c r="G1037" s="10">
        <v>46072.57916666667</v>
      </c>
      <c r="H1037" s="9">
        <v>764192</v>
      </c>
      <c r="I1037" s="9" t="s">
        <v>774</v>
      </c>
      <c r="J1037" s="9" t="s">
        <v>32</v>
      </c>
      <c r="K1037" s="9">
        <v>0</v>
      </c>
      <c r="L1037" s="11" t="s">
        <v>2951</v>
      </c>
      <c r="M1037" s="9" t="str" cm="1">
        <f t="array" ref="M1037">_xlfn.LET(
_xlpm.Major,I1037,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037" t="str">
        <f>IF(COUNTIFS($A$2:A1037,A1037,$M$2:M1037,M1037)&gt;1,"Duplicate","Keep")</f>
        <v>Keep</v>
      </c>
      <c r="O1037" t="str" cm="1">
        <f t="array" ref="O1037">_xlfn.SWITCH(M1037,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037">
        <f t="shared" si="32"/>
        <v>2</v>
      </c>
      <c r="Q1037" t="str">
        <f t="shared" si="33"/>
        <v>Repeat</v>
      </c>
    </row>
    <row r="1038" spans="1:17" x14ac:dyDescent="0.75">
      <c r="A1038" s="12">
        <v>81629724</v>
      </c>
      <c r="B1038" s="13" t="s">
        <v>2917</v>
      </c>
      <c r="C1038" s="13" t="s">
        <v>2918</v>
      </c>
      <c r="D1038" s="13" t="s">
        <v>2919</v>
      </c>
      <c r="E1038" s="13" t="s">
        <v>14</v>
      </c>
      <c r="F1038" s="14"/>
      <c r="G1038" s="14">
        <v>46072.581944444442</v>
      </c>
      <c r="H1038" s="13">
        <v>758967</v>
      </c>
      <c r="I1038" s="13" t="s">
        <v>503</v>
      </c>
      <c r="J1038" s="13" t="s">
        <v>32</v>
      </c>
      <c r="K1038" s="13">
        <v>0</v>
      </c>
      <c r="L1038" s="15" t="s">
        <v>2951</v>
      </c>
      <c r="M1038" s="9" t="str" cm="1">
        <f t="array" ref="M1038">_xlfn.LET(
_xlpm.Major,I1038,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1038" t="str">
        <f>IF(COUNTIFS($A$2:A1038,A1038,$M$2:M1038,M1038)&gt;1,"Duplicate","Keep")</f>
        <v>Keep</v>
      </c>
      <c r="O1038" t="str" cm="1">
        <f t="array" ref="O1038">_xlfn.SWITCH(M1038,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038">
        <f t="shared" si="32"/>
        <v>1</v>
      </c>
      <c r="Q1038" t="str">
        <f t="shared" si="33"/>
        <v>Unique</v>
      </c>
    </row>
    <row r="1039" spans="1:17" x14ac:dyDescent="0.75">
      <c r="A1039" s="8">
        <v>81629744</v>
      </c>
      <c r="B1039" s="9" t="s">
        <v>381</v>
      </c>
      <c r="C1039" s="9" t="s">
        <v>382</v>
      </c>
      <c r="D1039" s="9" t="s">
        <v>383</v>
      </c>
      <c r="E1039" s="9" t="s">
        <v>14</v>
      </c>
      <c r="F1039" s="10"/>
      <c r="G1039" s="10">
        <v>46072.581944444442</v>
      </c>
      <c r="H1039" s="9">
        <v>759980</v>
      </c>
      <c r="I1039" s="9" t="s">
        <v>384</v>
      </c>
      <c r="J1039" s="9" t="s">
        <v>32</v>
      </c>
      <c r="K1039" s="9">
        <v>0</v>
      </c>
      <c r="L1039" s="11" t="s">
        <v>2951</v>
      </c>
      <c r="M1039" s="9" t="str" cm="1">
        <f t="array" ref="M1039">_xlfn.LET(
_xlpm.Major,I1039,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1039" t="str">
        <f>IF(COUNTIFS($A$2:A1039,A1039,$M$2:M1039,M1039)&gt;1,"Duplicate","Keep")</f>
        <v>Keep</v>
      </c>
      <c r="O1039" t="str" cm="1">
        <f t="array" ref="O1039">_xlfn.SWITCH(M1039,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039">
        <f t="shared" si="32"/>
        <v>2</v>
      </c>
      <c r="Q1039" t="str">
        <f t="shared" si="33"/>
        <v>Repeat</v>
      </c>
    </row>
    <row r="1040" spans="1:17" x14ac:dyDescent="0.75">
      <c r="A1040" s="12">
        <v>81629828</v>
      </c>
      <c r="B1040" s="13" t="s">
        <v>967</v>
      </c>
      <c r="C1040" s="13" t="s">
        <v>968</v>
      </c>
      <c r="D1040" s="13" t="s">
        <v>969</v>
      </c>
      <c r="E1040" s="13" t="s">
        <v>14</v>
      </c>
      <c r="F1040" s="14"/>
      <c r="G1040" s="14">
        <v>46072.583333333336</v>
      </c>
      <c r="H1040" s="13">
        <v>775727</v>
      </c>
      <c r="I1040" s="13" t="s">
        <v>206</v>
      </c>
      <c r="J1040" s="13" t="s">
        <v>20</v>
      </c>
      <c r="K1040" s="13">
        <v>0</v>
      </c>
      <c r="L1040" s="15" t="s">
        <v>2951</v>
      </c>
      <c r="M1040" s="9" t="str" cm="1">
        <f t="array" ref="M1040">_xlfn.LET(
_xlpm.Major,I1040,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040" t="str">
        <f>IF(COUNTIFS($A$2:A1040,A1040,$M$2:M1040,M1040)&gt;1,"Duplicate","Keep")</f>
        <v>Keep</v>
      </c>
      <c r="O1040" t="str" cm="1">
        <f t="array" ref="O1040">_xlfn.SWITCH(M1040,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040">
        <f t="shared" si="32"/>
        <v>2</v>
      </c>
      <c r="Q1040" t="str">
        <f t="shared" si="33"/>
        <v>Repeat</v>
      </c>
    </row>
    <row r="1041" spans="1:17" x14ac:dyDescent="0.75">
      <c r="A1041" s="8">
        <v>81629908</v>
      </c>
      <c r="B1041" s="9" t="s">
        <v>2920</v>
      </c>
      <c r="C1041" s="9" t="s">
        <v>1209</v>
      </c>
      <c r="D1041" s="9" t="s">
        <v>2921</v>
      </c>
      <c r="E1041" s="9" t="s">
        <v>14</v>
      </c>
      <c r="F1041" s="10"/>
      <c r="G1041" s="10">
        <v>46072.584027777775</v>
      </c>
      <c r="H1041" s="9">
        <v>782369</v>
      </c>
      <c r="I1041" s="9" t="s">
        <v>1506</v>
      </c>
      <c r="J1041" s="9" t="s">
        <v>32</v>
      </c>
      <c r="K1041" s="9">
        <v>0</v>
      </c>
      <c r="L1041" s="11" t="s">
        <v>2951</v>
      </c>
      <c r="M1041" s="9" t="str" cm="1">
        <f t="array" ref="M1041">_xlfn.LET(
_xlpm.Major,I1041,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1041" t="str">
        <f>IF(COUNTIFS($A$2:A1041,A1041,$M$2:M1041,M1041)&gt;1,"Duplicate","Keep")</f>
        <v>Keep</v>
      </c>
      <c r="O1041" t="str" cm="1">
        <f t="array" ref="O1041">_xlfn.SWITCH(M1041,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041">
        <f t="shared" si="32"/>
        <v>1</v>
      </c>
      <c r="Q1041" t="str">
        <f t="shared" si="33"/>
        <v>Unique</v>
      </c>
    </row>
    <row r="1042" spans="1:17" x14ac:dyDescent="0.75">
      <c r="A1042" s="12">
        <v>81629962</v>
      </c>
      <c r="B1042" s="13" t="s">
        <v>2922</v>
      </c>
      <c r="C1042" s="13" t="s">
        <v>2922</v>
      </c>
      <c r="D1042" s="13" t="s">
        <v>2923</v>
      </c>
      <c r="E1042" s="13" t="s">
        <v>14</v>
      </c>
      <c r="F1042" s="14"/>
      <c r="G1042" s="14">
        <v>46072.584722222222</v>
      </c>
      <c r="H1042" s="13">
        <v>769676</v>
      </c>
      <c r="I1042" s="13" t="s">
        <v>206</v>
      </c>
      <c r="J1042" s="13" t="s">
        <v>32</v>
      </c>
      <c r="K1042" s="13">
        <v>0</v>
      </c>
      <c r="L1042" s="15" t="s">
        <v>2951</v>
      </c>
      <c r="M1042" s="9" t="str" cm="1">
        <f t="array" ref="M1042">_xlfn.LET(
_xlpm.Major,I1042,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042" t="str">
        <f>IF(COUNTIFS($A$2:A1042,A1042,$M$2:M1042,M1042)&gt;1,"Duplicate","Keep")</f>
        <v>Keep</v>
      </c>
      <c r="O1042" t="str" cm="1">
        <f t="array" ref="O1042">_xlfn.SWITCH(M1042,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042">
        <f t="shared" si="32"/>
        <v>1</v>
      </c>
      <c r="Q1042" t="str">
        <f t="shared" si="33"/>
        <v>Unique</v>
      </c>
    </row>
    <row r="1043" spans="1:17" x14ac:dyDescent="0.75">
      <c r="A1043" s="8">
        <v>81629969</v>
      </c>
      <c r="B1043" s="9" t="s">
        <v>849</v>
      </c>
      <c r="C1043" s="9" t="s">
        <v>1075</v>
      </c>
      <c r="D1043" s="9" t="s">
        <v>1076</v>
      </c>
      <c r="E1043" s="9" t="s">
        <v>14</v>
      </c>
      <c r="F1043" s="10"/>
      <c r="G1043" s="10">
        <v>46072.584722222222</v>
      </c>
      <c r="H1043" s="9">
        <v>774655</v>
      </c>
      <c r="I1043" s="9" t="s">
        <v>774</v>
      </c>
      <c r="J1043" s="9" t="s">
        <v>32</v>
      </c>
      <c r="K1043" s="9">
        <v>0</v>
      </c>
      <c r="L1043" s="11" t="s">
        <v>2951</v>
      </c>
      <c r="M1043" s="9" t="str" cm="1">
        <f t="array" ref="M1043">_xlfn.LET(
_xlpm.Major,I1043,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043" t="str">
        <f>IF(COUNTIFS($A$2:A1043,A1043,$M$2:M1043,M1043)&gt;1,"Duplicate","Keep")</f>
        <v>Keep</v>
      </c>
      <c r="O1043" t="str" cm="1">
        <f t="array" ref="O1043">_xlfn.SWITCH(M1043,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043">
        <f t="shared" si="32"/>
        <v>2</v>
      </c>
      <c r="Q1043" t="str">
        <f t="shared" si="33"/>
        <v>Repeat</v>
      </c>
    </row>
    <row r="1044" spans="1:17" x14ac:dyDescent="0.75">
      <c r="A1044" s="12">
        <v>81629991</v>
      </c>
      <c r="B1044" s="13" t="s">
        <v>934</v>
      </c>
      <c r="C1044" s="13" t="s">
        <v>2924</v>
      </c>
      <c r="D1044" s="13" t="s">
        <v>2925</v>
      </c>
      <c r="E1044" s="13" t="s">
        <v>14</v>
      </c>
      <c r="F1044" s="14"/>
      <c r="G1044" s="14">
        <v>46072.585416666669</v>
      </c>
      <c r="H1044" s="13">
        <v>805004</v>
      </c>
      <c r="I1044" s="13" t="s">
        <v>809</v>
      </c>
      <c r="J1044" s="13" t="s">
        <v>20</v>
      </c>
      <c r="K1044" s="13">
        <v>0</v>
      </c>
      <c r="L1044" s="15" t="s">
        <v>2951</v>
      </c>
      <c r="M1044" s="9" t="str" cm="1">
        <f t="array" ref="M1044">_xlfn.LET(
_xlpm.Major,I1044,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044" t="str">
        <f>IF(COUNTIFS($A$2:A1044,A1044,$M$2:M1044,M1044)&gt;1,"Duplicate","Keep")</f>
        <v>Keep</v>
      </c>
      <c r="O1044" t="str" cm="1">
        <f t="array" ref="O1044">_xlfn.SWITCH(M1044,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044">
        <f t="shared" si="32"/>
        <v>1</v>
      </c>
      <c r="Q1044" t="str">
        <f t="shared" si="33"/>
        <v>Unique</v>
      </c>
    </row>
    <row r="1045" spans="1:17" x14ac:dyDescent="0.75">
      <c r="A1045" s="8">
        <v>81630110</v>
      </c>
      <c r="B1045" s="9" t="s">
        <v>2926</v>
      </c>
      <c r="C1045" s="9" t="s">
        <v>2927</v>
      </c>
      <c r="D1045" s="9" t="s">
        <v>2928</v>
      </c>
      <c r="E1045" s="9" t="s">
        <v>14</v>
      </c>
      <c r="F1045" s="10"/>
      <c r="G1045" s="10">
        <v>46072.587500000001</v>
      </c>
      <c r="H1045" s="9">
        <v>784839</v>
      </c>
      <c r="I1045" s="9" t="s">
        <v>1981</v>
      </c>
      <c r="J1045" s="9" t="s">
        <v>20</v>
      </c>
      <c r="K1045" s="9">
        <v>0</v>
      </c>
      <c r="L1045" s="11" t="s">
        <v>2951</v>
      </c>
      <c r="M1045" s="9" t="str" cm="1">
        <f t="array" ref="M1045">_xlfn.LET(
_xlpm.Major,I1045,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1045" t="str">
        <f>IF(COUNTIFS($A$2:A1045,A1045,$M$2:M1045,M1045)&gt;1,"Duplicate","Keep")</f>
        <v>Keep</v>
      </c>
      <c r="O1045" t="str" cm="1">
        <f t="array" ref="O1045">_xlfn.SWITCH(M1045,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045">
        <f t="shared" si="32"/>
        <v>1</v>
      </c>
      <c r="Q1045" t="str">
        <f t="shared" si="33"/>
        <v>Unique</v>
      </c>
    </row>
    <row r="1046" spans="1:17" x14ac:dyDescent="0.75">
      <c r="A1046" s="12">
        <v>81630167</v>
      </c>
      <c r="B1046" s="13" t="s">
        <v>311</v>
      </c>
      <c r="C1046" s="13" t="s">
        <v>2929</v>
      </c>
      <c r="D1046" s="13" t="s">
        <v>2930</v>
      </c>
      <c r="E1046" s="13" t="s">
        <v>14</v>
      </c>
      <c r="F1046" s="14"/>
      <c r="G1046" s="14">
        <v>46072.588194444441</v>
      </c>
      <c r="H1046" s="13">
        <v>788018</v>
      </c>
      <c r="I1046" s="13" t="s">
        <v>809</v>
      </c>
      <c r="J1046" s="13" t="s">
        <v>126</v>
      </c>
      <c r="K1046" s="13">
        <v>0</v>
      </c>
      <c r="L1046" s="15" t="s">
        <v>2951</v>
      </c>
      <c r="M1046" s="9" t="str" cm="1">
        <f t="array" ref="M1046">_xlfn.LET(
_xlpm.Major,I1046,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046" t="str">
        <f>IF(COUNTIFS($A$2:A1046,A1046,$M$2:M1046,M1046)&gt;1,"Duplicate","Keep")</f>
        <v>Keep</v>
      </c>
      <c r="O1046" t="str" cm="1">
        <f t="array" ref="O1046">_xlfn.SWITCH(M1046,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046">
        <f t="shared" si="32"/>
        <v>1</v>
      </c>
      <c r="Q1046" t="str">
        <f t="shared" si="33"/>
        <v>Unique</v>
      </c>
    </row>
    <row r="1047" spans="1:17" x14ac:dyDescent="0.75">
      <c r="A1047" s="8">
        <v>81630283</v>
      </c>
      <c r="B1047" s="9" t="s">
        <v>822</v>
      </c>
      <c r="C1047" s="9" t="s">
        <v>1638</v>
      </c>
      <c r="D1047" s="9" t="s">
        <v>1639</v>
      </c>
      <c r="E1047" s="9" t="s">
        <v>14</v>
      </c>
      <c r="F1047" s="10"/>
      <c r="G1047" s="10">
        <v>46072.590277777781</v>
      </c>
      <c r="H1047" s="9">
        <v>785270</v>
      </c>
      <c r="I1047" s="9" t="s">
        <v>206</v>
      </c>
      <c r="J1047" s="9" t="s">
        <v>20</v>
      </c>
      <c r="K1047" s="9">
        <v>0</v>
      </c>
      <c r="L1047" s="11" t="s">
        <v>2951</v>
      </c>
      <c r="M1047" s="9" t="str" cm="1">
        <f t="array" ref="M1047">_xlfn.LET(
_xlpm.Major,I1047,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047" t="str">
        <f>IF(COUNTIFS($A$2:A1047,A1047,$M$2:M1047,M1047)&gt;1,"Duplicate","Keep")</f>
        <v>Keep</v>
      </c>
      <c r="O1047" t="str" cm="1">
        <f t="array" ref="O1047">_xlfn.SWITCH(M1047,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047">
        <f t="shared" si="32"/>
        <v>2</v>
      </c>
      <c r="Q1047" t="str">
        <f t="shared" si="33"/>
        <v>Repeat</v>
      </c>
    </row>
    <row r="1048" spans="1:17" x14ac:dyDescent="0.75">
      <c r="A1048" s="12">
        <v>81630387</v>
      </c>
      <c r="B1048" s="13" t="s">
        <v>1895</v>
      </c>
      <c r="C1048" s="13" t="s">
        <v>1896</v>
      </c>
      <c r="D1048" s="13" t="s">
        <v>1897</v>
      </c>
      <c r="E1048" s="13" t="s">
        <v>14</v>
      </c>
      <c r="F1048" s="14"/>
      <c r="G1048" s="14">
        <v>46072.592361111114</v>
      </c>
      <c r="H1048" s="13">
        <v>797843</v>
      </c>
      <c r="I1048" s="13" t="s">
        <v>652</v>
      </c>
      <c r="J1048" s="13" t="s">
        <v>40</v>
      </c>
      <c r="K1048" s="13">
        <v>0</v>
      </c>
      <c r="L1048" s="15" t="s">
        <v>2951</v>
      </c>
      <c r="M1048" s="9" t="str" cm="1">
        <f t="array" ref="M1048">_xlfn.LET(
_xlpm.Major,I1048,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048" t="str">
        <f>IF(COUNTIFS($A$2:A1048,A1048,$M$2:M1048,M1048)&gt;1,"Duplicate","Keep")</f>
        <v>Keep</v>
      </c>
      <c r="O1048" t="str" cm="1">
        <f t="array" ref="O1048">_xlfn.SWITCH(M1048,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048">
        <f t="shared" si="32"/>
        <v>3</v>
      </c>
      <c r="Q1048" t="str">
        <f t="shared" si="33"/>
        <v>Repeat</v>
      </c>
    </row>
    <row r="1049" spans="1:17" x14ac:dyDescent="0.75">
      <c r="A1049" s="8">
        <v>81630420</v>
      </c>
      <c r="B1049" s="9" t="s">
        <v>522</v>
      </c>
      <c r="C1049" s="9" t="s">
        <v>2931</v>
      </c>
      <c r="D1049" s="9" t="s">
        <v>2932</v>
      </c>
      <c r="E1049" s="9" t="s">
        <v>14</v>
      </c>
      <c r="F1049" s="10"/>
      <c r="G1049" s="10">
        <v>46072.593055555553</v>
      </c>
      <c r="H1049" s="9">
        <v>760162</v>
      </c>
      <c r="I1049" s="9" t="s">
        <v>15</v>
      </c>
      <c r="J1049" s="9" t="s">
        <v>32</v>
      </c>
      <c r="K1049" s="9">
        <v>0</v>
      </c>
      <c r="L1049" s="11" t="s">
        <v>2951</v>
      </c>
      <c r="M1049" s="9" t="str" cm="1">
        <f t="array" ref="M1049">_xlfn.LET(
_xlpm.Major,I1049,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049" t="str">
        <f>IF(COUNTIFS($A$2:A1049,A1049,$M$2:M1049,M1049)&gt;1,"Duplicate","Keep")</f>
        <v>Keep</v>
      </c>
      <c r="O1049" t="str" cm="1">
        <f t="array" ref="O1049">_xlfn.SWITCH(M1049,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049">
        <f t="shared" si="32"/>
        <v>1</v>
      </c>
      <c r="Q1049" t="str">
        <f t="shared" si="33"/>
        <v>Unique</v>
      </c>
    </row>
    <row r="1050" spans="1:17" x14ac:dyDescent="0.75">
      <c r="A1050" s="12">
        <v>81630550</v>
      </c>
      <c r="B1050" s="13" t="s">
        <v>1916</v>
      </c>
      <c r="C1050" s="13" t="s">
        <v>633</v>
      </c>
      <c r="D1050" s="13" t="s">
        <v>1917</v>
      </c>
      <c r="E1050" s="13" t="s">
        <v>14</v>
      </c>
      <c r="F1050" s="14"/>
      <c r="G1050" s="14">
        <v>46072.594444444447</v>
      </c>
      <c r="H1050" s="13">
        <v>767433</v>
      </c>
      <c r="I1050" s="13" t="s">
        <v>471</v>
      </c>
      <c r="J1050" s="13" t="s">
        <v>32</v>
      </c>
      <c r="K1050" s="13">
        <v>0</v>
      </c>
      <c r="L1050" s="15" t="s">
        <v>2951</v>
      </c>
      <c r="M1050" s="9" t="str" cm="1">
        <f t="array" ref="M1050">_xlfn.LET(
_xlpm.Major,I1050,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1050" t="str">
        <f>IF(COUNTIFS($A$2:A1050,A1050,$M$2:M1050,M1050)&gt;1,"Duplicate","Keep")</f>
        <v>Keep</v>
      </c>
      <c r="O1050" t="str" cm="1">
        <f t="array" ref="O1050">_xlfn.SWITCH(M1050,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050">
        <f t="shared" si="32"/>
        <v>3</v>
      </c>
      <c r="Q1050" t="str">
        <f t="shared" si="33"/>
        <v>Repeat</v>
      </c>
    </row>
    <row r="1051" spans="1:17" x14ac:dyDescent="0.75">
      <c r="A1051" s="8">
        <v>81630759</v>
      </c>
      <c r="B1051" s="9" t="s">
        <v>1457</v>
      </c>
      <c r="C1051" s="9" t="s">
        <v>1458</v>
      </c>
      <c r="D1051" s="9" t="s">
        <v>1459</v>
      </c>
      <c r="E1051" s="9" t="s">
        <v>14</v>
      </c>
      <c r="F1051" s="10"/>
      <c r="G1051" s="10">
        <v>46072.598611111112</v>
      </c>
      <c r="H1051" s="9">
        <v>744863</v>
      </c>
      <c r="I1051" s="9" t="s">
        <v>566</v>
      </c>
      <c r="J1051" s="9" t="s">
        <v>32</v>
      </c>
      <c r="K1051" s="9">
        <v>0</v>
      </c>
      <c r="L1051" s="11" t="s">
        <v>2951</v>
      </c>
      <c r="M1051" s="9" t="str" cm="1">
        <f t="array" ref="M1051">_xlfn.LET(
_xlpm.Major,I1051,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051" t="str">
        <f>IF(COUNTIFS($A$2:A1051,A1051,$M$2:M1051,M1051)&gt;1,"Duplicate","Keep")</f>
        <v>Keep</v>
      </c>
      <c r="O1051" t="str" cm="1">
        <f t="array" ref="O1051">_xlfn.SWITCH(M1051,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051">
        <f t="shared" si="32"/>
        <v>2</v>
      </c>
      <c r="Q1051" t="str">
        <f t="shared" si="33"/>
        <v>Repeat</v>
      </c>
    </row>
    <row r="1052" spans="1:17" x14ac:dyDescent="0.75">
      <c r="A1052" s="12">
        <v>81630802</v>
      </c>
      <c r="B1052" s="13" t="s">
        <v>1336</v>
      </c>
      <c r="C1052" s="13" t="s">
        <v>1337</v>
      </c>
      <c r="D1052" s="13" t="s">
        <v>1338</v>
      </c>
      <c r="E1052" s="13" t="s">
        <v>14</v>
      </c>
      <c r="F1052" s="14"/>
      <c r="G1052" s="14">
        <v>46072.599305555559</v>
      </c>
      <c r="H1052" s="13">
        <v>790863</v>
      </c>
      <c r="I1052" s="13" t="s">
        <v>809</v>
      </c>
      <c r="J1052" s="13" t="s">
        <v>20</v>
      </c>
      <c r="K1052" s="13">
        <v>0</v>
      </c>
      <c r="L1052" s="15" t="s">
        <v>2951</v>
      </c>
      <c r="M1052" s="9" t="str" cm="1">
        <f t="array" ref="M1052">_xlfn.LET(
_xlpm.Major,I1052,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052" t="str">
        <f>IF(COUNTIFS($A$2:A1052,A1052,$M$2:M1052,M1052)&gt;1,"Duplicate","Keep")</f>
        <v>Keep</v>
      </c>
      <c r="O1052" t="str" cm="1">
        <f t="array" ref="O1052">_xlfn.SWITCH(M1052,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052">
        <f t="shared" si="32"/>
        <v>2</v>
      </c>
      <c r="Q1052" t="str">
        <f t="shared" si="33"/>
        <v>Repeat</v>
      </c>
    </row>
    <row r="1053" spans="1:17" x14ac:dyDescent="0.75">
      <c r="A1053" s="8">
        <v>81630894</v>
      </c>
      <c r="B1053" s="9" t="s">
        <v>265</v>
      </c>
      <c r="C1053" s="9" t="s">
        <v>2933</v>
      </c>
      <c r="D1053" s="9" t="s">
        <v>2934</v>
      </c>
      <c r="E1053" s="9" t="s">
        <v>14</v>
      </c>
      <c r="F1053" s="10"/>
      <c r="G1053" s="10">
        <v>46072.601388888892</v>
      </c>
      <c r="H1053" s="9">
        <v>762222</v>
      </c>
      <c r="I1053" s="9" t="s">
        <v>2835</v>
      </c>
      <c r="J1053" s="9" t="s">
        <v>32</v>
      </c>
      <c r="K1053" s="9">
        <v>0</v>
      </c>
      <c r="L1053" s="11" t="s">
        <v>2951</v>
      </c>
      <c r="M1053" s="9" t="str" cm="1">
        <f t="array" ref="M1053">_xlfn.LET(
_xlpm.Major,I1053,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Christian Ministries</v>
      </c>
      <c r="N1053" t="str">
        <f>IF(COUNTIFS($A$2:A1053,A1053,$M$2:M1053,M1053)&gt;1,"Duplicate","Keep")</f>
        <v>Keep</v>
      </c>
      <c r="O1053" t="str" cm="1">
        <f t="array" ref="O1053">_xlfn.SWITCH(M1053,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053">
        <f t="shared" si="32"/>
        <v>1</v>
      </c>
      <c r="Q1053" t="str">
        <f t="shared" si="33"/>
        <v>Unique</v>
      </c>
    </row>
    <row r="1054" spans="1:17" x14ac:dyDescent="0.75">
      <c r="A1054" s="12">
        <v>81630939</v>
      </c>
      <c r="B1054" s="13" t="s">
        <v>116</v>
      </c>
      <c r="C1054" s="13" t="s">
        <v>2935</v>
      </c>
      <c r="D1054" s="13" t="s">
        <v>2936</v>
      </c>
      <c r="E1054" s="13" t="s">
        <v>14</v>
      </c>
      <c r="F1054" s="14"/>
      <c r="G1054" s="14">
        <v>46072.602083333331</v>
      </c>
      <c r="H1054" s="13">
        <v>783933</v>
      </c>
      <c r="I1054" s="13" t="s">
        <v>549</v>
      </c>
      <c r="J1054" s="13" t="s">
        <v>32</v>
      </c>
      <c r="K1054" s="13">
        <v>0</v>
      </c>
      <c r="L1054" s="15" t="s">
        <v>2951</v>
      </c>
      <c r="M1054" s="9" t="str" cm="1">
        <f t="array" ref="M1054">_xlfn.LET(
_xlpm.Major,I1054,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054" t="str">
        <f>IF(COUNTIFS($A$2:A1054,A1054,$M$2:M1054,M1054)&gt;1,"Duplicate","Keep")</f>
        <v>Keep</v>
      </c>
      <c r="O1054" t="str" cm="1">
        <f t="array" ref="O1054">_xlfn.SWITCH(M1054,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054">
        <f t="shared" si="32"/>
        <v>1</v>
      </c>
      <c r="Q1054" t="str">
        <f t="shared" si="33"/>
        <v>Unique</v>
      </c>
    </row>
    <row r="1055" spans="1:17" x14ac:dyDescent="0.75">
      <c r="A1055" s="8">
        <v>81631005</v>
      </c>
      <c r="B1055" s="9" t="s">
        <v>1328</v>
      </c>
      <c r="C1055" s="9" t="s">
        <v>1329</v>
      </c>
      <c r="D1055" s="9" t="s">
        <v>1330</v>
      </c>
      <c r="E1055" s="9" t="s">
        <v>14</v>
      </c>
      <c r="F1055" s="10"/>
      <c r="G1055" s="10">
        <v>46072.603472222225</v>
      </c>
      <c r="H1055" s="9">
        <v>811600</v>
      </c>
      <c r="I1055" s="9" t="s">
        <v>566</v>
      </c>
      <c r="J1055" s="9" t="s">
        <v>20</v>
      </c>
      <c r="K1055" s="9">
        <v>0</v>
      </c>
      <c r="L1055" s="11" t="s">
        <v>2951</v>
      </c>
      <c r="M1055" s="9" t="str" cm="1">
        <f t="array" ref="M1055">_xlfn.LET(
_xlpm.Major,I1055,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055" t="str">
        <f>IF(COUNTIFS($A$2:A1055,A1055,$M$2:M1055,M1055)&gt;1,"Duplicate","Keep")</f>
        <v>Keep</v>
      </c>
      <c r="O1055" t="str" cm="1">
        <f t="array" ref="O1055">_xlfn.SWITCH(M1055,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055">
        <f t="shared" si="32"/>
        <v>2</v>
      </c>
      <c r="Q1055" t="str">
        <f t="shared" si="33"/>
        <v>Repeat</v>
      </c>
    </row>
    <row r="1056" spans="1:17" x14ac:dyDescent="0.75">
      <c r="A1056" s="12">
        <v>81631164</v>
      </c>
      <c r="B1056" s="13" t="s">
        <v>967</v>
      </c>
      <c r="C1056" s="13" t="s">
        <v>51</v>
      </c>
      <c r="D1056" s="13" t="s">
        <v>1035</v>
      </c>
      <c r="E1056" s="13" t="s">
        <v>14</v>
      </c>
      <c r="F1056" s="14"/>
      <c r="G1056" s="14">
        <v>46072.607638888891</v>
      </c>
      <c r="H1056" s="13">
        <v>774066</v>
      </c>
      <c r="I1056" s="13" t="s">
        <v>206</v>
      </c>
      <c r="J1056" s="13" t="s">
        <v>32</v>
      </c>
      <c r="K1056" s="13">
        <v>0</v>
      </c>
      <c r="L1056" s="15" t="s">
        <v>2951</v>
      </c>
      <c r="M1056" s="9" t="str" cm="1">
        <f t="array" ref="M1056">_xlfn.LET(
_xlpm.Major,I1056,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056" t="str">
        <f>IF(COUNTIFS($A$2:A1056,A1056,$M$2:M1056,M1056)&gt;1,"Duplicate","Keep")</f>
        <v>Keep</v>
      </c>
      <c r="O1056" t="str" cm="1">
        <f t="array" ref="O1056">_xlfn.SWITCH(M1056,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056">
        <f t="shared" si="32"/>
        <v>2</v>
      </c>
      <c r="Q1056" t="str">
        <f t="shared" si="33"/>
        <v>Repeat</v>
      </c>
    </row>
    <row r="1057" spans="1:17" x14ac:dyDescent="0.75">
      <c r="A1057" s="8">
        <v>81631203</v>
      </c>
      <c r="B1057" s="9" t="s">
        <v>813</v>
      </c>
      <c r="C1057" s="9" t="s">
        <v>2937</v>
      </c>
      <c r="D1057" s="9" t="s">
        <v>2938</v>
      </c>
      <c r="E1057" s="9" t="s">
        <v>14</v>
      </c>
      <c r="F1057" s="10"/>
      <c r="G1057" s="10">
        <v>46072.60833333333</v>
      </c>
      <c r="H1057" s="9">
        <v>760432</v>
      </c>
      <c r="I1057" s="9" t="s">
        <v>1506</v>
      </c>
      <c r="J1057" s="9" t="s">
        <v>32</v>
      </c>
      <c r="K1057" s="9">
        <v>0</v>
      </c>
      <c r="L1057" s="11" t="s">
        <v>2951</v>
      </c>
      <c r="M1057" s="9" t="str" cm="1">
        <f t="array" ref="M1057">_xlfn.LET(
_xlpm.Major,I1057,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1057" t="str">
        <f>IF(COUNTIFS($A$2:A1057,A1057,$M$2:M1057,M1057)&gt;1,"Duplicate","Keep")</f>
        <v>Keep</v>
      </c>
      <c r="O1057" t="str" cm="1">
        <f t="array" ref="O1057">_xlfn.SWITCH(M1057,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057">
        <f t="shared" si="32"/>
        <v>1</v>
      </c>
      <c r="Q1057" t="str">
        <f t="shared" si="33"/>
        <v>Unique</v>
      </c>
    </row>
    <row r="1058" spans="1:17" x14ac:dyDescent="0.75">
      <c r="A1058" s="12">
        <v>81631212</v>
      </c>
      <c r="B1058" s="13" t="s">
        <v>2939</v>
      </c>
      <c r="C1058" s="13" t="s">
        <v>2940</v>
      </c>
      <c r="D1058" s="13" t="s">
        <v>2941</v>
      </c>
      <c r="E1058" s="13" t="s">
        <v>14</v>
      </c>
      <c r="F1058" s="14"/>
      <c r="G1058" s="14">
        <v>46072.60833333333</v>
      </c>
      <c r="H1058" s="13">
        <v>761292</v>
      </c>
      <c r="I1058" s="13" t="s">
        <v>1506</v>
      </c>
      <c r="J1058" s="13" t="s">
        <v>32</v>
      </c>
      <c r="K1058" s="13">
        <v>0</v>
      </c>
      <c r="L1058" s="15" t="s">
        <v>2951</v>
      </c>
      <c r="M1058" s="9" t="str" cm="1">
        <f t="array" ref="M1058">_xlfn.LET(
_xlpm.Major,I1058,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1058" t="str">
        <f>IF(COUNTIFS($A$2:A1058,A1058,$M$2:M1058,M1058)&gt;1,"Duplicate","Keep")</f>
        <v>Keep</v>
      </c>
      <c r="O1058" t="str" cm="1">
        <f t="array" ref="O1058">_xlfn.SWITCH(M1058,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058">
        <f t="shared" si="32"/>
        <v>1</v>
      </c>
      <c r="Q1058" t="str">
        <f t="shared" si="33"/>
        <v>Unique</v>
      </c>
    </row>
    <row r="1059" spans="1:17" x14ac:dyDescent="0.75">
      <c r="A1059" s="8">
        <v>81631475</v>
      </c>
      <c r="B1059" s="9" t="s">
        <v>550</v>
      </c>
      <c r="C1059" s="9" t="s">
        <v>551</v>
      </c>
      <c r="D1059" s="9" t="s">
        <v>552</v>
      </c>
      <c r="E1059" s="9" t="s">
        <v>14</v>
      </c>
      <c r="F1059" s="10"/>
      <c r="G1059" s="10">
        <v>46072.613888888889</v>
      </c>
      <c r="H1059" s="9">
        <v>780895</v>
      </c>
      <c r="I1059" s="9" t="s">
        <v>553</v>
      </c>
      <c r="J1059" s="9" t="s">
        <v>40</v>
      </c>
      <c r="K1059" s="9">
        <v>0</v>
      </c>
      <c r="L1059" s="11" t="s">
        <v>2951</v>
      </c>
      <c r="M1059" s="9" t="str" cm="1">
        <f t="array" ref="M1059">_xlfn.LET(
_xlpm.Major,I1059,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059" t="str">
        <f>IF(COUNTIFS($A$2:A1059,A1059,$M$2:M1059,M1059)&gt;1,"Duplicate","Keep")</f>
        <v>Keep</v>
      </c>
      <c r="O1059" t="str" cm="1">
        <f t="array" ref="O1059">_xlfn.SWITCH(M1059,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059">
        <f t="shared" si="32"/>
        <v>2</v>
      </c>
      <c r="Q1059" t="str">
        <f t="shared" si="33"/>
        <v>Repeat</v>
      </c>
    </row>
    <row r="1060" spans="1:17" x14ac:dyDescent="0.75">
      <c r="A1060" s="12">
        <v>81631478</v>
      </c>
      <c r="B1060" s="13" t="s">
        <v>392</v>
      </c>
      <c r="C1060" s="13" t="s">
        <v>2942</v>
      </c>
      <c r="D1060" s="13" t="s">
        <v>2943</v>
      </c>
      <c r="E1060" s="13" t="s">
        <v>14</v>
      </c>
      <c r="F1060" s="14"/>
      <c r="G1060" s="14">
        <v>46072.613888888889</v>
      </c>
      <c r="H1060" s="13">
        <v>769517</v>
      </c>
      <c r="I1060" s="13" t="s">
        <v>429</v>
      </c>
      <c r="J1060" s="13" t="s">
        <v>50</v>
      </c>
      <c r="K1060" s="13">
        <v>0</v>
      </c>
      <c r="L1060" s="15" t="s">
        <v>2951</v>
      </c>
      <c r="M1060" s="9" t="str" cm="1">
        <f t="array" ref="M1060">_xlfn.LET(
_xlpm.Major,I1060,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060" t="str">
        <f>IF(COUNTIFS($A$2:A1060,A1060,$M$2:M1060,M1060)&gt;1,"Duplicate","Keep")</f>
        <v>Keep</v>
      </c>
      <c r="O1060" t="str" cm="1">
        <f t="array" ref="O1060">_xlfn.SWITCH(M1060,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060">
        <f t="shared" si="32"/>
        <v>1</v>
      </c>
      <c r="Q1060" t="str">
        <f t="shared" si="33"/>
        <v>Unique</v>
      </c>
    </row>
    <row r="1061" spans="1:17" x14ac:dyDescent="0.75">
      <c r="A1061" s="8">
        <v>81631483</v>
      </c>
      <c r="B1061" s="9" t="s">
        <v>2944</v>
      </c>
      <c r="C1061" s="9" t="s">
        <v>1530</v>
      </c>
      <c r="D1061" s="9" t="s">
        <v>2945</v>
      </c>
      <c r="E1061" s="9" t="s">
        <v>14</v>
      </c>
      <c r="F1061" s="10"/>
      <c r="G1061" s="10">
        <v>46072.613888888889</v>
      </c>
      <c r="H1061" s="9">
        <v>781737</v>
      </c>
      <c r="I1061" s="9" t="s">
        <v>80</v>
      </c>
      <c r="J1061" s="9" t="s">
        <v>20</v>
      </c>
      <c r="K1061" s="9">
        <v>0</v>
      </c>
      <c r="L1061" s="11" t="s">
        <v>2951</v>
      </c>
      <c r="M1061" s="9" t="str" cm="1">
        <f t="array" ref="M1061">_xlfn.LET(
_xlpm.Major,I1061,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061" t="str">
        <f>IF(COUNTIFS($A$2:A1061,A1061,$M$2:M1061,M1061)&gt;1,"Duplicate","Keep")</f>
        <v>Keep</v>
      </c>
      <c r="O1061" t="str" cm="1">
        <f t="array" ref="O1061">_xlfn.SWITCH(M1061,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061">
        <f t="shared" si="32"/>
        <v>1</v>
      </c>
      <c r="Q1061" t="str">
        <f t="shared" si="33"/>
        <v>Unique</v>
      </c>
    </row>
    <row r="1062" spans="1:17" x14ac:dyDescent="0.75">
      <c r="A1062" s="12">
        <v>81631516</v>
      </c>
      <c r="B1062" s="13" t="s">
        <v>1614</v>
      </c>
      <c r="C1062" s="13" t="s">
        <v>1615</v>
      </c>
      <c r="D1062" s="13" t="s">
        <v>1616</v>
      </c>
      <c r="E1062" s="13" t="s">
        <v>14</v>
      </c>
      <c r="F1062" s="14"/>
      <c r="G1062" s="14">
        <v>46072.614583333336</v>
      </c>
      <c r="H1062" s="13">
        <v>787341</v>
      </c>
      <c r="I1062" s="13" t="s">
        <v>809</v>
      </c>
      <c r="J1062" s="13" t="s">
        <v>50</v>
      </c>
      <c r="K1062" s="13">
        <v>0</v>
      </c>
      <c r="L1062" s="15" t="s">
        <v>2951</v>
      </c>
      <c r="M1062" s="9" t="str" cm="1">
        <f t="array" ref="M1062">_xlfn.LET(
_xlpm.Major,I1062,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062" t="str">
        <f>IF(COUNTIFS($A$2:A1062,A1062,$M$2:M1062,M1062)&gt;1,"Duplicate","Keep")</f>
        <v>Keep</v>
      </c>
      <c r="O1062" t="str" cm="1">
        <f t="array" ref="O1062">_xlfn.SWITCH(M1062,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062">
        <f t="shared" si="32"/>
        <v>2</v>
      </c>
      <c r="Q1062" t="str">
        <f t="shared" si="33"/>
        <v>Repeat</v>
      </c>
    </row>
    <row r="1063" spans="1:17" x14ac:dyDescent="0.75">
      <c r="A1063" s="8">
        <v>81631679</v>
      </c>
      <c r="B1063" s="9" t="s">
        <v>445</v>
      </c>
      <c r="C1063" s="9" t="s">
        <v>2946</v>
      </c>
      <c r="D1063" s="9" t="s">
        <v>2947</v>
      </c>
      <c r="E1063" s="9" t="s">
        <v>14</v>
      </c>
      <c r="F1063" s="10"/>
      <c r="G1063" s="10">
        <v>46072.618055555555</v>
      </c>
      <c r="H1063" s="9">
        <v>784869</v>
      </c>
      <c r="I1063" s="9" t="s">
        <v>549</v>
      </c>
      <c r="J1063" s="9" t="s">
        <v>20</v>
      </c>
      <c r="K1063" s="9">
        <v>0</v>
      </c>
      <c r="L1063" s="11" t="s">
        <v>2951</v>
      </c>
      <c r="M1063" s="9" t="str" cm="1">
        <f t="array" ref="M1063">_xlfn.LET(
_xlpm.Major,I1063,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063" t="str">
        <f>IF(COUNTIFS($A$2:A1063,A1063,$M$2:M1063,M1063)&gt;1,"Duplicate","Keep")</f>
        <v>Keep</v>
      </c>
      <c r="O1063" t="str" cm="1">
        <f t="array" ref="O1063">_xlfn.SWITCH(M1063,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063">
        <f t="shared" si="32"/>
        <v>1</v>
      </c>
      <c r="Q1063" t="str">
        <f t="shared" si="33"/>
        <v>Unique</v>
      </c>
    </row>
    <row r="1064" spans="1:17" x14ac:dyDescent="0.75">
      <c r="A1064" s="12">
        <v>81631685</v>
      </c>
      <c r="B1064" s="13" t="s">
        <v>2948</v>
      </c>
      <c r="C1064" s="13" t="s">
        <v>332</v>
      </c>
      <c r="D1064" s="13" t="s">
        <v>2949</v>
      </c>
      <c r="E1064" s="13" t="s">
        <v>14</v>
      </c>
      <c r="F1064" s="14"/>
      <c r="G1064" s="14">
        <v>46072.618055555555</v>
      </c>
      <c r="H1064" s="13">
        <v>781357</v>
      </c>
      <c r="I1064" s="13" t="s">
        <v>1482</v>
      </c>
      <c r="J1064" s="13" t="s">
        <v>50</v>
      </c>
      <c r="K1064" s="13">
        <v>0</v>
      </c>
      <c r="L1064" s="15" t="s">
        <v>2951</v>
      </c>
      <c r="M1064" s="9" t="str" cm="1">
        <f t="array" ref="M1064">_xlfn.LET(
_xlpm.Major,I1064,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1064" t="str">
        <f>IF(COUNTIFS($A$2:A1064,A1064,$M$2:M1064,M1064)&gt;1,"Duplicate","Keep")</f>
        <v>Keep</v>
      </c>
      <c r="O1064" t="str" cm="1">
        <f t="array" ref="O1064">_xlfn.SWITCH(M1064,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064">
        <f t="shared" si="32"/>
        <v>1</v>
      </c>
      <c r="Q1064" t="str">
        <f t="shared" si="33"/>
        <v>Unique</v>
      </c>
    </row>
    <row r="1065" spans="1:17" x14ac:dyDescent="0.75">
      <c r="A1065" s="8">
        <v>81631779</v>
      </c>
      <c r="B1065" s="9" t="s">
        <v>110</v>
      </c>
      <c r="C1065" s="9" t="s">
        <v>191</v>
      </c>
      <c r="D1065" s="9" t="s">
        <v>2950</v>
      </c>
      <c r="E1065" s="9" t="s">
        <v>14</v>
      </c>
      <c r="F1065" s="10"/>
      <c r="G1065" s="10">
        <v>46072.620138888888</v>
      </c>
      <c r="H1065" s="9">
        <v>737973</v>
      </c>
      <c r="I1065" s="9" t="s">
        <v>163</v>
      </c>
      <c r="J1065" s="9" t="s">
        <v>32</v>
      </c>
      <c r="K1065" s="9">
        <v>0</v>
      </c>
      <c r="L1065" s="11" t="s">
        <v>2951</v>
      </c>
      <c r="M1065" s="9" t="str" cm="1">
        <f t="array" ref="M1065">_xlfn.LET(
_xlpm.Major,I1065,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065" t="str">
        <f>IF(COUNTIFS($A$2:A1065,A1065,$M$2:M1065,M1065)&gt;1,"Duplicate","Keep")</f>
        <v>Keep</v>
      </c>
      <c r="O1065" t="str" cm="1">
        <f t="array" ref="O1065">_xlfn.SWITCH(M1065,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065">
        <f t="shared" si="32"/>
        <v>1</v>
      </c>
      <c r="Q1065" t="str">
        <f t="shared" si="33"/>
        <v>Unique</v>
      </c>
    </row>
    <row r="1066" spans="1:17" x14ac:dyDescent="0.75">
      <c r="A1066" s="12">
        <v>81631858</v>
      </c>
      <c r="B1066" s="13" t="s">
        <v>1358</v>
      </c>
      <c r="C1066" s="13" t="s">
        <v>1359</v>
      </c>
      <c r="D1066" s="13" t="s">
        <v>1360</v>
      </c>
      <c r="E1066" s="13" t="s">
        <v>14</v>
      </c>
      <c r="F1066" s="14"/>
      <c r="G1066" s="14">
        <v>46072.621527777781</v>
      </c>
      <c r="H1066" s="13">
        <v>775910</v>
      </c>
      <c r="I1066" s="13" t="s">
        <v>163</v>
      </c>
      <c r="J1066" s="13" t="s">
        <v>20</v>
      </c>
      <c r="K1066" s="13">
        <v>0</v>
      </c>
      <c r="L1066" s="15" t="s">
        <v>2951</v>
      </c>
      <c r="M1066" s="9" t="str" cm="1">
        <f t="array" ref="M1066">_xlfn.LET(
_xlpm.Major,I1066,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066" t="str">
        <f>IF(COUNTIFS($A$2:A1066,A1066,$M$2:M1066,M1066)&gt;1,"Duplicate","Keep")</f>
        <v>Keep</v>
      </c>
      <c r="O1066" t="str" cm="1">
        <f t="array" ref="O1066">_xlfn.SWITCH(M1066,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066">
        <f t="shared" si="32"/>
        <v>2</v>
      </c>
      <c r="Q1066" t="str">
        <f t="shared" si="33"/>
        <v>Repeat</v>
      </c>
    </row>
    <row r="1067" spans="1:17" x14ac:dyDescent="0.75">
      <c r="A1067" s="8">
        <v>81632404</v>
      </c>
      <c r="B1067" s="9" t="s">
        <v>1434</v>
      </c>
      <c r="C1067" s="9" t="s">
        <v>1435</v>
      </c>
      <c r="D1067" s="9" t="s">
        <v>1436</v>
      </c>
      <c r="E1067" s="9" t="s">
        <v>14</v>
      </c>
      <c r="F1067" s="10"/>
      <c r="G1067" s="10">
        <v>46072.631944444445</v>
      </c>
      <c r="H1067" s="9">
        <v>778839</v>
      </c>
      <c r="I1067" s="9" t="s">
        <v>163</v>
      </c>
      <c r="J1067" s="9" t="s">
        <v>32</v>
      </c>
      <c r="K1067" s="9">
        <v>0</v>
      </c>
      <c r="L1067" s="11" t="s">
        <v>2951</v>
      </c>
      <c r="M1067" s="9" t="str" cm="1">
        <f t="array" ref="M1067">_xlfn.LET(
_xlpm.Major,I1067,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067" t="str">
        <f>IF(COUNTIFS($A$2:A1067,A1067,$M$2:M1067,M1067)&gt;1,"Duplicate","Keep")</f>
        <v>Keep</v>
      </c>
      <c r="O1067" t="str" cm="1">
        <f t="array" ref="O1067">_xlfn.SWITCH(M1067,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067">
        <f t="shared" si="32"/>
        <v>2</v>
      </c>
      <c r="Q1067" t="str">
        <f t="shared" si="33"/>
        <v>Repeat</v>
      </c>
    </row>
    <row r="1068" spans="1:17" ht="15.5" thickBot="1" x14ac:dyDescent="0.9">
      <c r="A1068" s="12">
        <v>81632418</v>
      </c>
      <c r="B1068" s="13" t="s">
        <v>277</v>
      </c>
      <c r="C1068" s="13" t="s">
        <v>278</v>
      </c>
      <c r="D1068" s="13" t="s">
        <v>279</v>
      </c>
      <c r="E1068" s="13" t="s">
        <v>14</v>
      </c>
      <c r="F1068" s="14"/>
      <c r="G1068" s="14">
        <v>46072.632638888892</v>
      </c>
      <c r="H1068" s="13">
        <v>806425</v>
      </c>
      <c r="I1068" s="13" t="s">
        <v>15</v>
      </c>
      <c r="J1068" s="13" t="s">
        <v>40</v>
      </c>
      <c r="K1068" s="13">
        <v>0</v>
      </c>
      <c r="L1068" s="4" t="s">
        <v>2951</v>
      </c>
      <c r="M1068" s="9" t="str" cm="1">
        <f t="array" ref="M1068">_xlfn.LET(
_xlpm.Major,I1068,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068" t="str">
        <f>IF(COUNTIFS($A$2:A1068,A1068,$M$2:M1068,M1068)&gt;1,"Duplicate","Keep")</f>
        <v>Keep</v>
      </c>
      <c r="O1068" t="str" cm="1">
        <f t="array" ref="O1068">_xlfn.SWITCH(M1068,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068">
        <f t="shared" si="32"/>
        <v>3</v>
      </c>
      <c r="Q1068" t="str">
        <f t="shared" si="33"/>
        <v>Repeat</v>
      </c>
    </row>
    <row r="1069" spans="1:17" ht="15.5" thickTop="1" x14ac:dyDescent="0.75">
      <c r="A1069" s="28">
        <v>79638317</v>
      </c>
      <c r="B1069" s="29" t="s">
        <v>2952</v>
      </c>
      <c r="C1069" s="29" t="s">
        <v>880</v>
      </c>
      <c r="D1069" s="29" t="s">
        <v>2953</v>
      </c>
      <c r="E1069" s="29" t="s">
        <v>14</v>
      </c>
      <c r="F1069" s="30">
        <v>46075.827777777777</v>
      </c>
      <c r="G1069" s="30">
        <v>46100.654861111114</v>
      </c>
      <c r="H1069" s="29">
        <v>361870</v>
      </c>
      <c r="I1069" s="29" t="s">
        <v>2954</v>
      </c>
      <c r="J1069" s="29" t="s">
        <v>40</v>
      </c>
      <c r="K1069" s="29">
        <v>0</v>
      </c>
      <c r="L1069" s="29" t="s">
        <v>3533</v>
      </c>
      <c r="M1069" s="9" t="str" cm="1">
        <f t="array" ref="M1069">_xlfn.LET(
_xlpm.Major,I1069,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069" t="str">
        <f>IF(COUNTIFS($A$2:A1069,A1069,$M$2:M1069,M1069)&gt;1,"Duplicate","Keep")</f>
        <v>Keep</v>
      </c>
      <c r="O1069" t="str" cm="1">
        <f t="array" ref="O1069">_xlfn.SWITCH(M1069,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069">
        <f t="shared" si="32"/>
        <v>1</v>
      </c>
      <c r="Q1069" t="str">
        <f t="shared" si="33"/>
        <v>Unique</v>
      </c>
    </row>
    <row r="1070" spans="1:17" x14ac:dyDescent="0.75">
      <c r="A1070" s="33">
        <v>80055742</v>
      </c>
      <c r="B1070" s="34" t="s">
        <v>385</v>
      </c>
      <c r="C1070" s="34" t="s">
        <v>2624</v>
      </c>
      <c r="D1070" s="34" t="s">
        <v>2955</v>
      </c>
      <c r="E1070" s="34" t="s">
        <v>14</v>
      </c>
      <c r="F1070" s="35">
        <v>45964.742361111108</v>
      </c>
      <c r="G1070" s="35">
        <v>46100.679166666669</v>
      </c>
      <c r="H1070" s="34">
        <v>700312</v>
      </c>
      <c r="I1070" s="34" t="s">
        <v>2024</v>
      </c>
      <c r="J1070" s="34" t="s">
        <v>40</v>
      </c>
      <c r="K1070" s="34">
        <v>0</v>
      </c>
      <c r="L1070" s="34" t="s">
        <v>3533</v>
      </c>
      <c r="M1070" s="9" t="str" cm="1">
        <f t="array" ref="M1070">_xlfn.LET(
_xlpm.Major,I1070,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070" t="str">
        <f>IF(COUNTIFS($A$2:A1070,A1070,$M$2:M1070,M1070)&gt;1,"Duplicate","Keep")</f>
        <v>Keep</v>
      </c>
      <c r="O1070" t="str" cm="1">
        <f t="array" ref="O1070">_xlfn.SWITCH(M1070,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070">
        <f t="shared" si="32"/>
        <v>1</v>
      </c>
      <c r="Q1070" t="str">
        <f t="shared" si="33"/>
        <v>Unique</v>
      </c>
    </row>
    <row r="1071" spans="1:17" x14ac:dyDescent="0.75">
      <c r="A1071" s="31">
        <v>80055753</v>
      </c>
      <c r="B1071" s="27" t="s">
        <v>29</v>
      </c>
      <c r="C1071" s="27" t="s">
        <v>2956</v>
      </c>
      <c r="D1071" s="27" t="s">
        <v>2957</v>
      </c>
      <c r="E1071" s="27" t="s">
        <v>14</v>
      </c>
      <c r="F1071" s="32">
        <v>45964.743055555555</v>
      </c>
      <c r="G1071" s="32">
        <v>46100.65347222222</v>
      </c>
      <c r="H1071" s="27">
        <v>737329</v>
      </c>
      <c r="I1071" s="27" t="s">
        <v>2958</v>
      </c>
      <c r="J1071" s="27" t="s">
        <v>16</v>
      </c>
      <c r="K1071" s="27">
        <v>0</v>
      </c>
      <c r="L1071" s="27" t="s">
        <v>3533</v>
      </c>
      <c r="M1071" s="9" t="str" cm="1">
        <f t="array" ref="M1071">_xlfn.LET(
_xlpm.Major,I1071,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071" t="str">
        <f>IF(COUNTIFS($A$2:A1071,A1071,$M$2:M1071,M1071)&gt;1,"Duplicate","Keep")</f>
        <v>Keep</v>
      </c>
      <c r="O1071" t="str" cm="1">
        <f t="array" ref="O1071">_xlfn.SWITCH(M1071,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071">
        <f t="shared" si="32"/>
        <v>1</v>
      </c>
      <c r="Q1071" t="str">
        <f t="shared" si="33"/>
        <v>Unique</v>
      </c>
    </row>
    <row r="1072" spans="1:17" x14ac:dyDescent="0.75">
      <c r="A1072" s="31">
        <v>80624847</v>
      </c>
      <c r="B1072" s="27" t="s">
        <v>426</v>
      </c>
      <c r="C1072" s="27" t="s">
        <v>68</v>
      </c>
      <c r="D1072" s="27" t="s">
        <v>2959</v>
      </c>
      <c r="E1072" s="27" t="s">
        <v>14</v>
      </c>
      <c r="F1072" s="32">
        <v>46034.731944444444</v>
      </c>
      <c r="G1072" s="32">
        <v>46100.640972222223</v>
      </c>
      <c r="H1072" s="27">
        <v>759594</v>
      </c>
      <c r="I1072" s="27" t="s">
        <v>2960</v>
      </c>
      <c r="J1072" s="27" t="s">
        <v>32</v>
      </c>
      <c r="K1072" s="27">
        <v>0</v>
      </c>
      <c r="L1072" s="27" t="s">
        <v>3533</v>
      </c>
      <c r="M1072" s="9" t="str" cm="1">
        <f t="array" ref="M1072">_xlfn.LET(
_xlpm.Major,I1072,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072" t="str">
        <f>IF(COUNTIFS($A$2:A1072,A1072,$M$2:M1072,M1072)&gt;1,"Duplicate","Keep")</f>
        <v>Keep</v>
      </c>
      <c r="O1072" t="str" cm="1">
        <f t="array" ref="O1072">_xlfn.SWITCH(M1072,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072">
        <f t="shared" si="32"/>
        <v>1</v>
      </c>
      <c r="Q1072" t="str">
        <f t="shared" si="33"/>
        <v>Unique</v>
      </c>
    </row>
    <row r="1073" spans="1:17" x14ac:dyDescent="0.75">
      <c r="A1073" s="33">
        <v>80899331</v>
      </c>
      <c r="B1073" s="34" t="s">
        <v>1851</v>
      </c>
      <c r="C1073" s="34" t="s">
        <v>1852</v>
      </c>
      <c r="D1073" s="34" t="s">
        <v>1853</v>
      </c>
      <c r="E1073" s="34" t="s">
        <v>14</v>
      </c>
      <c r="F1073" s="35">
        <v>46048.502083333333</v>
      </c>
      <c r="G1073" s="35">
        <v>46100.661111111112</v>
      </c>
      <c r="H1073" s="34">
        <v>767759</v>
      </c>
      <c r="I1073" s="34" t="s">
        <v>1854</v>
      </c>
      <c r="J1073" s="34" t="s">
        <v>16</v>
      </c>
      <c r="K1073" s="34">
        <v>0</v>
      </c>
      <c r="L1073" s="34" t="s">
        <v>3533</v>
      </c>
      <c r="M1073" s="9" t="str" cm="1">
        <f t="array" ref="M1073">_xlfn.LET(
_xlpm.Major,I1073,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073" t="str">
        <f>IF(COUNTIFS($A$2:A1073,A1073,$M$2:M1073,M1073)&gt;1,"Duplicate","Keep")</f>
        <v>Keep</v>
      </c>
      <c r="O1073" t="str" cm="1">
        <f t="array" ref="O1073">_xlfn.SWITCH(M1073,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073">
        <f t="shared" si="32"/>
        <v>1</v>
      </c>
      <c r="Q1073" t="str">
        <f t="shared" si="33"/>
        <v>Unique</v>
      </c>
    </row>
    <row r="1074" spans="1:17" x14ac:dyDescent="0.75">
      <c r="A1074" s="31">
        <v>81043363</v>
      </c>
      <c r="B1074" s="27" t="s">
        <v>1434</v>
      </c>
      <c r="C1074" s="27" t="s">
        <v>2961</v>
      </c>
      <c r="D1074" s="27" t="s">
        <v>2962</v>
      </c>
      <c r="E1074" s="27" t="s">
        <v>14</v>
      </c>
      <c r="F1074" s="32">
        <v>46052.769444444442</v>
      </c>
      <c r="G1074" s="32">
        <v>46100.65625</v>
      </c>
      <c r="H1074" s="27">
        <v>729131</v>
      </c>
      <c r="I1074" s="27" t="s">
        <v>2963</v>
      </c>
      <c r="J1074" s="27" t="s">
        <v>40</v>
      </c>
      <c r="K1074" s="27">
        <v>0</v>
      </c>
      <c r="L1074" s="27" t="s">
        <v>3533</v>
      </c>
      <c r="M1074" s="9" t="str" cm="1">
        <f t="array" ref="M1074">_xlfn.LET(
_xlpm.Major,I1074,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074" t="str">
        <f>IF(COUNTIFS($A$2:A1074,A1074,$M$2:M1074,M1074)&gt;1,"Duplicate","Keep")</f>
        <v>Keep</v>
      </c>
      <c r="O1074" t="str" cm="1">
        <f t="array" ref="O1074">_xlfn.SWITCH(M1074,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074">
        <f t="shared" si="32"/>
        <v>1</v>
      </c>
      <c r="Q1074" t="str">
        <f t="shared" si="33"/>
        <v>Unique</v>
      </c>
    </row>
    <row r="1075" spans="1:17" x14ac:dyDescent="0.75">
      <c r="A1075" s="33">
        <v>81195449</v>
      </c>
      <c r="B1075" s="34" t="s">
        <v>1012</v>
      </c>
      <c r="C1075" s="34" t="s">
        <v>2529</v>
      </c>
      <c r="D1075" s="34" t="s">
        <v>2530</v>
      </c>
      <c r="E1075" s="34" t="s">
        <v>14</v>
      </c>
      <c r="F1075" s="35">
        <v>46057.859722222223</v>
      </c>
      <c r="G1075" s="35">
        <v>46100.656944444447</v>
      </c>
      <c r="H1075" s="34">
        <v>770244</v>
      </c>
      <c r="I1075" s="34" t="s">
        <v>549</v>
      </c>
      <c r="J1075" s="34" t="s">
        <v>20</v>
      </c>
      <c r="K1075" s="34">
        <v>0</v>
      </c>
      <c r="L1075" s="34" t="s">
        <v>3533</v>
      </c>
      <c r="M1075" s="9" t="str" cm="1">
        <f t="array" ref="M1075">_xlfn.LET(
_xlpm.Major,I1075,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075" t="str">
        <f>IF(COUNTIFS($A$2:A1075,A1075,$M$2:M1075,M1075)&gt;1,"Duplicate","Keep")</f>
        <v>Keep</v>
      </c>
      <c r="O1075" t="str" cm="1">
        <f t="array" ref="O1075">_xlfn.SWITCH(M1075,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075">
        <f t="shared" si="32"/>
        <v>2</v>
      </c>
      <c r="Q1075" t="str">
        <f t="shared" si="33"/>
        <v>Repeat</v>
      </c>
    </row>
    <row r="1076" spans="1:17" x14ac:dyDescent="0.75">
      <c r="A1076" s="31">
        <v>81328239</v>
      </c>
      <c r="B1076" s="27" t="s">
        <v>1586</v>
      </c>
      <c r="C1076" s="27" t="s">
        <v>185</v>
      </c>
      <c r="D1076" s="27" t="s">
        <v>2969</v>
      </c>
      <c r="E1076" s="27" t="s">
        <v>14</v>
      </c>
      <c r="F1076" s="32">
        <v>46063.411111111112</v>
      </c>
      <c r="G1076" s="32">
        <v>46100.642361111109</v>
      </c>
      <c r="H1076" s="27">
        <v>760472</v>
      </c>
      <c r="I1076" s="27" t="s">
        <v>2960</v>
      </c>
      <c r="J1076" s="27" t="s">
        <v>32</v>
      </c>
      <c r="K1076" s="27">
        <v>0</v>
      </c>
      <c r="L1076" s="27" t="s">
        <v>3533</v>
      </c>
      <c r="M1076" s="9" t="str" cm="1">
        <f t="array" ref="M1076">_xlfn.LET(
_xlpm.Major,I1076,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076" t="str">
        <f>IF(COUNTIFS($A$2:A1076,A1076,$M$2:M1076,M1076)&gt;1,"Duplicate","Keep")</f>
        <v>Keep</v>
      </c>
      <c r="O1076" t="str" cm="1">
        <f t="array" ref="O1076">_xlfn.SWITCH(M1076,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076">
        <f t="shared" si="32"/>
        <v>1</v>
      </c>
      <c r="Q1076" t="str">
        <f t="shared" si="33"/>
        <v>Unique</v>
      </c>
    </row>
    <row r="1077" spans="1:17" x14ac:dyDescent="0.75">
      <c r="A1077" s="33">
        <v>81328575</v>
      </c>
      <c r="B1077" s="34" t="s">
        <v>2970</v>
      </c>
      <c r="C1077" s="34" t="s">
        <v>2971</v>
      </c>
      <c r="D1077" s="34" t="s">
        <v>2972</v>
      </c>
      <c r="E1077" s="34" t="s">
        <v>14</v>
      </c>
      <c r="F1077" s="35">
        <v>46063.414583333331</v>
      </c>
      <c r="G1077" s="35">
        <v>46100.642361111109</v>
      </c>
      <c r="H1077" s="34">
        <v>759165</v>
      </c>
      <c r="I1077" s="34" t="s">
        <v>2960</v>
      </c>
      <c r="J1077" s="34" t="s">
        <v>32</v>
      </c>
      <c r="K1077" s="34">
        <v>0</v>
      </c>
      <c r="L1077" s="34" t="s">
        <v>3533</v>
      </c>
      <c r="M1077" s="9" t="str" cm="1">
        <f t="array" ref="M1077">_xlfn.LET(
_xlpm.Major,I1077,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077" t="str">
        <f>IF(COUNTIFS($A$2:A1077,A1077,$M$2:M1077,M1077)&gt;1,"Duplicate","Keep")</f>
        <v>Keep</v>
      </c>
      <c r="O1077" t="str" cm="1">
        <f t="array" ref="O1077">_xlfn.SWITCH(M1077,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077">
        <f t="shared" si="32"/>
        <v>1</v>
      </c>
      <c r="Q1077" t="str">
        <f t="shared" si="33"/>
        <v>Unique</v>
      </c>
    </row>
    <row r="1078" spans="1:17" x14ac:dyDescent="0.75">
      <c r="A1078" s="31">
        <v>81504481</v>
      </c>
      <c r="B1078" s="27" t="s">
        <v>259</v>
      </c>
      <c r="C1078" s="27" t="s">
        <v>2973</v>
      </c>
      <c r="D1078" s="27" t="s">
        <v>2974</v>
      </c>
      <c r="E1078" s="27" t="s">
        <v>14</v>
      </c>
      <c r="F1078" s="32">
        <v>46069.559027777781</v>
      </c>
      <c r="G1078" s="32">
        <v>46100.668055555558</v>
      </c>
      <c r="H1078" s="27">
        <v>668338</v>
      </c>
      <c r="I1078" s="27" t="s">
        <v>2024</v>
      </c>
      <c r="J1078" s="27" t="s">
        <v>40</v>
      </c>
      <c r="K1078" s="27">
        <v>0</v>
      </c>
      <c r="L1078" s="27" t="s">
        <v>3533</v>
      </c>
      <c r="M1078" s="9" t="str" cm="1">
        <f t="array" ref="M1078">_xlfn.LET(
_xlpm.Major,I1078,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078" t="str">
        <f>IF(COUNTIFS($A$2:A1078,A1078,$M$2:M1078,M1078)&gt;1,"Duplicate","Keep")</f>
        <v>Keep</v>
      </c>
      <c r="O1078" t="str" cm="1">
        <f t="array" ref="O1078">_xlfn.SWITCH(M1078,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078">
        <f t="shared" si="32"/>
        <v>1</v>
      </c>
      <c r="Q1078" t="str">
        <f t="shared" si="33"/>
        <v>Unique</v>
      </c>
    </row>
    <row r="1079" spans="1:17" x14ac:dyDescent="0.75">
      <c r="A1079" s="33">
        <v>81509050</v>
      </c>
      <c r="B1079" s="34" t="s">
        <v>2435</v>
      </c>
      <c r="C1079" s="34" t="s">
        <v>2977</v>
      </c>
      <c r="D1079" s="34" t="s">
        <v>2978</v>
      </c>
      <c r="E1079" s="34" t="s">
        <v>14</v>
      </c>
      <c r="F1079" s="35">
        <v>46069.688888888886</v>
      </c>
      <c r="G1079" s="35">
        <v>46100.662499999999</v>
      </c>
      <c r="H1079" s="34">
        <v>676125</v>
      </c>
      <c r="I1079" s="34" t="s">
        <v>2024</v>
      </c>
      <c r="J1079" s="34" t="s">
        <v>16</v>
      </c>
      <c r="K1079" s="34">
        <v>0</v>
      </c>
      <c r="L1079" s="34" t="s">
        <v>3533</v>
      </c>
      <c r="M1079" s="9" t="str" cm="1">
        <f t="array" ref="M1079">_xlfn.LET(
_xlpm.Major,I1079,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079" t="str">
        <f>IF(COUNTIFS($A$2:A1079,A1079,$M$2:M1079,M1079)&gt;1,"Duplicate","Keep")</f>
        <v>Keep</v>
      </c>
      <c r="O1079" t="str" cm="1">
        <f t="array" ref="O1079">_xlfn.SWITCH(M1079,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079">
        <f t="shared" si="32"/>
        <v>1</v>
      </c>
      <c r="Q1079" t="str">
        <f t="shared" si="33"/>
        <v>Unique</v>
      </c>
    </row>
    <row r="1080" spans="1:17" x14ac:dyDescent="0.75">
      <c r="A1080" s="31">
        <v>81512654</v>
      </c>
      <c r="B1080" s="27" t="s">
        <v>586</v>
      </c>
      <c r="C1080" s="27" t="s">
        <v>2979</v>
      </c>
      <c r="D1080" s="27" t="s">
        <v>2980</v>
      </c>
      <c r="E1080" s="27" t="s">
        <v>14</v>
      </c>
      <c r="F1080" s="32">
        <v>46069.854861111111</v>
      </c>
      <c r="G1080" s="32">
        <v>46100.65</v>
      </c>
      <c r="H1080" s="27">
        <v>667947</v>
      </c>
      <c r="I1080" s="27" t="s">
        <v>2963</v>
      </c>
      <c r="J1080" s="27" t="s">
        <v>40</v>
      </c>
      <c r="K1080" s="27">
        <v>0</v>
      </c>
      <c r="L1080" s="27" t="s">
        <v>3533</v>
      </c>
      <c r="M1080" s="9" t="str" cm="1">
        <f t="array" ref="M1080">_xlfn.LET(
_xlpm.Major,I1080,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080" t="str">
        <f>IF(COUNTIFS($A$2:A1080,A1080,$M$2:M1080,M1080)&gt;1,"Duplicate","Keep")</f>
        <v>Keep</v>
      </c>
      <c r="O1080" t="str" cm="1">
        <f t="array" ref="O1080">_xlfn.SWITCH(M1080,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080">
        <f t="shared" si="32"/>
        <v>1</v>
      </c>
      <c r="Q1080" t="str">
        <f t="shared" si="33"/>
        <v>Unique</v>
      </c>
    </row>
    <row r="1081" spans="1:17" x14ac:dyDescent="0.75">
      <c r="A1081" s="33">
        <v>81541737</v>
      </c>
      <c r="B1081" s="34" t="s">
        <v>2981</v>
      </c>
      <c r="C1081" s="34" t="s">
        <v>1329</v>
      </c>
      <c r="D1081" s="34" t="s">
        <v>2982</v>
      </c>
      <c r="E1081" s="34" t="s">
        <v>14</v>
      </c>
      <c r="F1081" s="35">
        <v>46070.554166666669</v>
      </c>
      <c r="G1081" s="35">
        <v>46100.676388888889</v>
      </c>
      <c r="H1081" s="34">
        <v>701176</v>
      </c>
      <c r="I1081" s="34" t="s">
        <v>2983</v>
      </c>
      <c r="J1081" s="34" t="s">
        <v>16</v>
      </c>
      <c r="K1081" s="34">
        <v>0</v>
      </c>
      <c r="L1081" s="34" t="s">
        <v>3533</v>
      </c>
      <c r="M1081" s="9" t="str" cm="1">
        <f t="array" ref="M1081">_xlfn.LET(
_xlpm.Major,I1081,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1081" t="str">
        <f>IF(COUNTIFS($A$2:A1081,A1081,$M$2:M1081,M1081)&gt;1,"Duplicate","Keep")</f>
        <v>Keep</v>
      </c>
      <c r="O1081" t="str" cm="1">
        <f t="array" ref="O1081">_xlfn.SWITCH(M1081,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081">
        <f t="shared" si="32"/>
        <v>1</v>
      </c>
      <c r="Q1081" t="str">
        <f t="shared" si="33"/>
        <v>Unique</v>
      </c>
    </row>
    <row r="1082" spans="1:17" x14ac:dyDescent="0.75">
      <c r="A1082" s="33">
        <v>81693438</v>
      </c>
      <c r="B1082" s="34" t="s">
        <v>927</v>
      </c>
      <c r="C1082" s="34" t="s">
        <v>2985</v>
      </c>
      <c r="D1082" s="34" t="s">
        <v>2986</v>
      </c>
      <c r="E1082" s="34" t="s">
        <v>14</v>
      </c>
      <c r="F1082" s="35">
        <v>46076.540972222225</v>
      </c>
      <c r="G1082" s="35">
        <v>46100.647222222222</v>
      </c>
      <c r="H1082" s="34">
        <v>813444</v>
      </c>
      <c r="I1082" s="34" t="s">
        <v>2024</v>
      </c>
      <c r="J1082" s="34" t="s">
        <v>40</v>
      </c>
      <c r="K1082" s="34">
        <v>0</v>
      </c>
      <c r="L1082" s="34" t="s">
        <v>3533</v>
      </c>
      <c r="M1082" s="9" t="str" cm="1">
        <f t="array" ref="M1082">_xlfn.LET(
_xlpm.Major,I1082,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082" t="str">
        <f>IF(COUNTIFS($A$2:A1082,A1082,$M$2:M1082,M1082)&gt;1,"Duplicate","Keep")</f>
        <v>Keep</v>
      </c>
      <c r="O1082" t="str" cm="1">
        <f t="array" ref="O1082">_xlfn.SWITCH(M1082,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082">
        <f t="shared" si="32"/>
        <v>1</v>
      </c>
      <c r="Q1082" t="str">
        <f t="shared" si="33"/>
        <v>Unique</v>
      </c>
    </row>
    <row r="1083" spans="1:17" x14ac:dyDescent="0.75">
      <c r="A1083" s="31">
        <v>81700691</v>
      </c>
      <c r="B1083" s="27" t="s">
        <v>2612</v>
      </c>
      <c r="C1083" s="27" t="s">
        <v>2987</v>
      </c>
      <c r="D1083" s="27" t="s">
        <v>2988</v>
      </c>
      <c r="E1083" s="27" t="s">
        <v>14</v>
      </c>
      <c r="F1083" s="32">
        <v>46076.674305555556</v>
      </c>
      <c r="G1083" s="32">
        <v>46100.644444444442</v>
      </c>
      <c r="H1083" s="27">
        <v>749971</v>
      </c>
      <c r="I1083" s="27" t="s">
        <v>2963</v>
      </c>
      <c r="J1083" s="27" t="s">
        <v>40</v>
      </c>
      <c r="K1083" s="27">
        <v>0</v>
      </c>
      <c r="L1083" s="27" t="s">
        <v>3533</v>
      </c>
      <c r="M1083" s="9" t="str" cm="1">
        <f t="array" ref="M1083">_xlfn.LET(
_xlpm.Major,I1083,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083" t="str">
        <f>IF(COUNTIFS($A$2:A1083,A1083,$M$2:M1083,M1083)&gt;1,"Duplicate","Keep")</f>
        <v>Keep</v>
      </c>
      <c r="O1083" t="str" cm="1">
        <f t="array" ref="O1083">_xlfn.SWITCH(M1083,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083">
        <f t="shared" si="32"/>
        <v>2</v>
      </c>
      <c r="Q1083" t="str">
        <f t="shared" si="33"/>
        <v>Repeat</v>
      </c>
    </row>
    <row r="1084" spans="1:17" x14ac:dyDescent="0.75">
      <c r="A1084" s="33">
        <v>81700732</v>
      </c>
      <c r="B1084" s="34" t="s">
        <v>2989</v>
      </c>
      <c r="C1084" s="34" t="s">
        <v>2990</v>
      </c>
      <c r="D1084" s="34" t="s">
        <v>2991</v>
      </c>
      <c r="E1084" s="34" t="s">
        <v>14</v>
      </c>
      <c r="F1084" s="35">
        <v>46076.675694444442</v>
      </c>
      <c r="G1084" s="35">
        <v>46100.662499999999</v>
      </c>
      <c r="H1084" s="34">
        <v>788671</v>
      </c>
      <c r="I1084" s="34" t="s">
        <v>2024</v>
      </c>
      <c r="J1084" s="34" t="s">
        <v>40</v>
      </c>
      <c r="K1084" s="34">
        <v>0</v>
      </c>
      <c r="L1084" s="34" t="s">
        <v>3533</v>
      </c>
      <c r="M1084" s="9" t="str" cm="1">
        <f t="array" ref="M1084">_xlfn.LET(
_xlpm.Major,I1084,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084" t="str">
        <f>IF(COUNTIFS($A$2:A1084,A1084,$M$2:M1084,M1084)&gt;1,"Duplicate","Keep")</f>
        <v>Keep</v>
      </c>
      <c r="O1084" t="str" cm="1">
        <f t="array" ref="O1084">_xlfn.SWITCH(M1084,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084">
        <f t="shared" si="32"/>
        <v>1</v>
      </c>
      <c r="Q1084" t="str">
        <f t="shared" si="33"/>
        <v>Unique</v>
      </c>
    </row>
    <row r="1085" spans="1:17" x14ac:dyDescent="0.75">
      <c r="A1085" s="33">
        <v>81704342</v>
      </c>
      <c r="B1085" s="34" t="s">
        <v>289</v>
      </c>
      <c r="C1085" s="34" t="s">
        <v>275</v>
      </c>
      <c r="D1085" s="34" t="s">
        <v>2995</v>
      </c>
      <c r="E1085" s="34" t="s">
        <v>14</v>
      </c>
      <c r="F1085" s="35">
        <v>46076.802083333336</v>
      </c>
      <c r="G1085" s="35">
        <v>46100.647222222222</v>
      </c>
      <c r="H1085" s="34">
        <v>759044</v>
      </c>
      <c r="I1085" s="34" t="s">
        <v>2960</v>
      </c>
      <c r="J1085" s="34" t="s">
        <v>32</v>
      </c>
      <c r="K1085" s="34">
        <v>0</v>
      </c>
      <c r="L1085" s="34" t="s">
        <v>3533</v>
      </c>
      <c r="M1085" s="9" t="str" cm="1">
        <f t="array" ref="M1085">_xlfn.LET(
_xlpm.Major,I1085,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085" t="str">
        <f>IF(COUNTIFS($A$2:A1085,A1085,$M$2:M1085,M1085)&gt;1,"Duplicate","Keep")</f>
        <v>Keep</v>
      </c>
      <c r="O1085" t="str" cm="1">
        <f t="array" ref="O1085">_xlfn.SWITCH(M1085,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085">
        <f t="shared" si="32"/>
        <v>1</v>
      </c>
      <c r="Q1085" t="str">
        <f t="shared" si="33"/>
        <v>Unique</v>
      </c>
    </row>
    <row r="1086" spans="1:17" x14ac:dyDescent="0.75">
      <c r="A1086" s="31">
        <v>81704702</v>
      </c>
      <c r="B1086" s="27" t="s">
        <v>2996</v>
      </c>
      <c r="C1086" s="27" t="s">
        <v>2997</v>
      </c>
      <c r="D1086" s="27" t="s">
        <v>2998</v>
      </c>
      <c r="E1086" s="27" t="s">
        <v>14</v>
      </c>
      <c r="F1086" s="32">
        <v>46076.817361111112</v>
      </c>
      <c r="G1086" s="32">
        <v>46100.654166666667</v>
      </c>
      <c r="H1086" s="27">
        <v>794583</v>
      </c>
      <c r="I1086" s="27" t="s">
        <v>2963</v>
      </c>
      <c r="J1086" s="27" t="s">
        <v>40</v>
      </c>
      <c r="K1086" s="27">
        <v>0</v>
      </c>
      <c r="L1086" s="27" t="s">
        <v>3533</v>
      </c>
      <c r="M1086" s="9" t="str" cm="1">
        <f t="array" ref="M1086">_xlfn.LET(
_xlpm.Major,I1086,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086" t="str">
        <f>IF(COUNTIFS($A$2:A1086,A1086,$M$2:M1086,M1086)&gt;1,"Duplicate","Keep")</f>
        <v>Keep</v>
      </c>
      <c r="O1086" t="str" cm="1">
        <f t="array" ref="O1086">_xlfn.SWITCH(M1086,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086">
        <f t="shared" si="32"/>
        <v>1</v>
      </c>
      <c r="Q1086" t="str">
        <f t="shared" si="33"/>
        <v>Unique</v>
      </c>
    </row>
    <row r="1087" spans="1:17" x14ac:dyDescent="0.75">
      <c r="A1087" s="33">
        <v>81706680</v>
      </c>
      <c r="B1087" s="34" t="s">
        <v>2999</v>
      </c>
      <c r="C1087" s="34" t="s">
        <v>1512</v>
      </c>
      <c r="D1087" s="34" t="s">
        <v>3000</v>
      </c>
      <c r="E1087" s="34" t="s">
        <v>14</v>
      </c>
      <c r="F1087" s="35">
        <v>46076.92083333333</v>
      </c>
      <c r="G1087" s="35">
        <v>46100.644444444442</v>
      </c>
      <c r="H1087" s="34">
        <v>474974</v>
      </c>
      <c r="I1087" s="34" t="s">
        <v>2024</v>
      </c>
      <c r="J1087" s="34" t="s">
        <v>40</v>
      </c>
      <c r="K1087" s="34">
        <v>0</v>
      </c>
      <c r="L1087" s="34" t="s">
        <v>3533</v>
      </c>
      <c r="M1087" s="9" t="str" cm="1">
        <f t="array" ref="M1087">_xlfn.LET(
_xlpm.Major,I1087,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087" t="str">
        <f>IF(COUNTIFS($A$2:A1087,A1087,$M$2:M1087,M1087)&gt;1,"Duplicate","Keep")</f>
        <v>Keep</v>
      </c>
      <c r="O1087" t="str" cm="1">
        <f t="array" ref="O1087">_xlfn.SWITCH(M1087,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087">
        <f t="shared" si="32"/>
        <v>1</v>
      </c>
      <c r="Q1087" t="str">
        <f t="shared" si="33"/>
        <v>Unique</v>
      </c>
    </row>
    <row r="1088" spans="1:17" x14ac:dyDescent="0.75">
      <c r="A1088" s="33">
        <v>81711528</v>
      </c>
      <c r="B1088" s="34" t="s">
        <v>3003</v>
      </c>
      <c r="C1088" s="34" t="s">
        <v>3004</v>
      </c>
      <c r="D1088" s="34" t="s">
        <v>3005</v>
      </c>
      <c r="E1088" s="34" t="s">
        <v>14</v>
      </c>
      <c r="F1088" s="35">
        <v>46077.30972222222</v>
      </c>
      <c r="G1088" s="35">
        <v>46100.640972222223</v>
      </c>
      <c r="H1088" s="34">
        <v>757131</v>
      </c>
      <c r="I1088" s="34" t="s">
        <v>2960</v>
      </c>
      <c r="J1088" s="34" t="s">
        <v>32</v>
      </c>
      <c r="K1088" s="34">
        <v>0</v>
      </c>
      <c r="L1088" s="34" t="s">
        <v>3533</v>
      </c>
      <c r="M1088" s="9" t="str" cm="1">
        <f t="array" ref="M1088">_xlfn.LET(
_xlpm.Major,I1088,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088" t="str">
        <f>IF(COUNTIFS($A$2:A1088,A1088,$M$2:M1088,M1088)&gt;1,"Duplicate","Keep")</f>
        <v>Keep</v>
      </c>
      <c r="O1088" t="str" cm="1">
        <f t="array" ref="O1088">_xlfn.SWITCH(M1088,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088">
        <f t="shared" si="32"/>
        <v>1</v>
      </c>
      <c r="Q1088" t="str">
        <f t="shared" si="33"/>
        <v>Unique</v>
      </c>
    </row>
    <row r="1089" spans="1:17" x14ac:dyDescent="0.75">
      <c r="A1089" s="31">
        <v>81714115</v>
      </c>
      <c r="B1089" s="27" t="s">
        <v>679</v>
      </c>
      <c r="C1089" s="27" t="s">
        <v>3006</v>
      </c>
      <c r="D1089" s="27" t="s">
        <v>3007</v>
      </c>
      <c r="E1089" s="27" t="s">
        <v>14</v>
      </c>
      <c r="F1089" s="32">
        <v>46077.344444444447</v>
      </c>
      <c r="G1089" s="32">
        <v>46100.644444444442</v>
      </c>
      <c r="H1089" s="27">
        <v>795440</v>
      </c>
      <c r="I1089" s="27" t="s">
        <v>2024</v>
      </c>
      <c r="J1089" s="27" t="s">
        <v>40</v>
      </c>
      <c r="K1089" s="27">
        <v>0</v>
      </c>
      <c r="L1089" s="27" t="s">
        <v>3533</v>
      </c>
      <c r="M1089" s="9" t="str" cm="1">
        <f t="array" ref="M1089">_xlfn.LET(
_xlpm.Major,I1089,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089" t="str">
        <f>IF(COUNTIFS($A$2:A1089,A1089,$M$2:M1089,M1089)&gt;1,"Duplicate","Keep")</f>
        <v>Keep</v>
      </c>
      <c r="O1089" t="str" cm="1">
        <f t="array" ref="O1089">_xlfn.SWITCH(M1089,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089">
        <f t="shared" si="32"/>
        <v>1</v>
      </c>
      <c r="Q1089" t="str">
        <f t="shared" si="33"/>
        <v>Unique</v>
      </c>
    </row>
    <row r="1090" spans="1:17" x14ac:dyDescent="0.75">
      <c r="A1090" s="33">
        <v>81731169</v>
      </c>
      <c r="B1090" s="34" t="s">
        <v>2635</v>
      </c>
      <c r="C1090" s="34" t="s">
        <v>3008</v>
      </c>
      <c r="D1090" s="34" t="s">
        <v>3009</v>
      </c>
      <c r="E1090" s="34" t="s">
        <v>14</v>
      </c>
      <c r="F1090" s="35">
        <v>46077.479166666664</v>
      </c>
      <c r="G1090" s="35">
        <v>46100.640972222223</v>
      </c>
      <c r="H1090" s="34">
        <v>770588</v>
      </c>
      <c r="I1090" s="34" t="s">
        <v>2960</v>
      </c>
      <c r="J1090" s="34" t="s">
        <v>32</v>
      </c>
      <c r="K1090" s="34">
        <v>0</v>
      </c>
      <c r="L1090" s="34" t="s">
        <v>3533</v>
      </c>
      <c r="M1090" s="9" t="str" cm="1">
        <f t="array" ref="M1090">_xlfn.LET(
_xlpm.Major,I1090,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090" t="str">
        <f>IF(COUNTIFS($A$2:A1090,A1090,$M$2:M1090,M1090)&gt;1,"Duplicate","Keep")</f>
        <v>Keep</v>
      </c>
      <c r="O1090" t="str" cm="1">
        <f t="array" ref="O1090">_xlfn.SWITCH(M1090,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090">
        <f t="shared" si="32"/>
        <v>1</v>
      </c>
      <c r="Q1090" t="str">
        <f t="shared" si="33"/>
        <v>Unique</v>
      </c>
    </row>
    <row r="1091" spans="1:17" x14ac:dyDescent="0.75">
      <c r="A1091" s="31">
        <v>81750664</v>
      </c>
      <c r="B1091" s="27" t="s">
        <v>1851</v>
      </c>
      <c r="C1091" s="27" t="s">
        <v>3010</v>
      </c>
      <c r="D1091" s="27" t="s">
        <v>3011</v>
      </c>
      <c r="E1091" s="27" t="s">
        <v>14</v>
      </c>
      <c r="F1091" s="32">
        <v>46077.769444444442</v>
      </c>
      <c r="G1091" s="32">
        <v>46100.647916666669</v>
      </c>
      <c r="H1091" s="27">
        <v>703946</v>
      </c>
      <c r="I1091" s="27" t="s">
        <v>3012</v>
      </c>
      <c r="J1091" s="27" t="s">
        <v>40</v>
      </c>
      <c r="K1091" s="27">
        <v>0</v>
      </c>
      <c r="L1091" s="27" t="s">
        <v>3533</v>
      </c>
      <c r="M1091" s="9" t="str" cm="1">
        <f t="array" ref="M1091">_xlfn.LET(
_xlpm.Major,I1091,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091" t="str">
        <f>IF(COUNTIFS($A$2:A1091,A1091,$M$2:M1091,M1091)&gt;1,"Duplicate","Keep")</f>
        <v>Keep</v>
      </c>
      <c r="O1091" t="str" cm="1">
        <f t="array" ref="O1091">_xlfn.SWITCH(M1091,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091">
        <f t="shared" ref="P1091:P1154" si="34">COUNTIF(H:H,H1091)</f>
        <v>1</v>
      </c>
      <c r="Q1091" t="str">
        <f t="shared" ref="Q1091:Q1154" si="35">IF(COUNTIF(H:H,H1091)=1,"Unique","Repeat")</f>
        <v>Unique</v>
      </c>
    </row>
    <row r="1092" spans="1:17" x14ac:dyDescent="0.75">
      <c r="A1092" s="33">
        <v>81752566</v>
      </c>
      <c r="B1092" s="34" t="s">
        <v>3013</v>
      </c>
      <c r="C1092" s="34" t="s">
        <v>870</v>
      </c>
      <c r="D1092" s="34" t="s">
        <v>3014</v>
      </c>
      <c r="E1092" s="34" t="s">
        <v>14</v>
      </c>
      <c r="F1092" s="35">
        <v>46077.863888888889</v>
      </c>
      <c r="G1092" s="35">
        <v>46100.669444444444</v>
      </c>
      <c r="H1092" s="34">
        <v>790074</v>
      </c>
      <c r="I1092" s="34" t="s">
        <v>2954</v>
      </c>
      <c r="J1092" s="34" t="s">
        <v>40</v>
      </c>
      <c r="K1092" s="34">
        <v>0</v>
      </c>
      <c r="L1092" s="34" t="s">
        <v>3533</v>
      </c>
      <c r="M1092" s="9" t="str" cm="1">
        <f t="array" ref="M1092">_xlfn.LET(
_xlpm.Major,I1092,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092" t="str">
        <f>IF(COUNTIFS($A$2:A1092,A1092,$M$2:M1092,M1092)&gt;1,"Duplicate","Keep")</f>
        <v>Keep</v>
      </c>
      <c r="O1092" t="str" cm="1">
        <f t="array" ref="O1092">_xlfn.SWITCH(M1092,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092">
        <f t="shared" si="34"/>
        <v>1</v>
      </c>
      <c r="Q1092" t="str">
        <f t="shared" si="35"/>
        <v>Unique</v>
      </c>
    </row>
    <row r="1093" spans="1:17" x14ac:dyDescent="0.75">
      <c r="A1093" s="31">
        <v>81754036</v>
      </c>
      <c r="B1093" s="27" t="s">
        <v>3015</v>
      </c>
      <c r="C1093" s="27" t="s">
        <v>880</v>
      </c>
      <c r="D1093" s="27" t="s">
        <v>3016</v>
      </c>
      <c r="E1093" s="27" t="s">
        <v>14</v>
      </c>
      <c r="F1093" s="32">
        <v>46078.013888888891</v>
      </c>
      <c r="G1093" s="32">
        <v>46100.651388888888</v>
      </c>
      <c r="H1093" s="27">
        <v>719364</v>
      </c>
      <c r="I1093" s="27" t="s">
        <v>2024</v>
      </c>
      <c r="J1093" s="27" t="s">
        <v>40</v>
      </c>
      <c r="K1093" s="27">
        <v>0</v>
      </c>
      <c r="L1093" s="27" t="s">
        <v>3533</v>
      </c>
      <c r="M1093" s="9" t="str" cm="1">
        <f t="array" ref="M1093">_xlfn.LET(
_xlpm.Major,I1093,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093" t="str">
        <f>IF(COUNTIFS($A$2:A1093,A1093,$M$2:M1093,M1093)&gt;1,"Duplicate","Keep")</f>
        <v>Keep</v>
      </c>
      <c r="O1093" t="str" cm="1">
        <f t="array" ref="O1093">_xlfn.SWITCH(M1093,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093">
        <f t="shared" si="34"/>
        <v>1</v>
      </c>
      <c r="Q1093" t="str">
        <f t="shared" si="35"/>
        <v>Unique</v>
      </c>
    </row>
    <row r="1094" spans="1:17" x14ac:dyDescent="0.75">
      <c r="A1094" s="33">
        <v>81766585</v>
      </c>
      <c r="B1094" s="34" t="s">
        <v>916</v>
      </c>
      <c r="C1094" s="34" t="s">
        <v>3017</v>
      </c>
      <c r="D1094" s="34" t="s">
        <v>3018</v>
      </c>
      <c r="E1094" s="34" t="s">
        <v>14</v>
      </c>
      <c r="F1094" s="35">
        <v>46078.386805555558</v>
      </c>
      <c r="G1094" s="35">
        <v>46100.69027777778</v>
      </c>
      <c r="H1094" s="34">
        <v>776276</v>
      </c>
      <c r="I1094" s="34" t="s">
        <v>2960</v>
      </c>
      <c r="J1094" s="34" t="s">
        <v>32</v>
      </c>
      <c r="K1094" s="34">
        <v>0</v>
      </c>
      <c r="L1094" s="34" t="s">
        <v>3533</v>
      </c>
      <c r="M1094" s="9" t="str" cm="1">
        <f t="array" ref="M1094">_xlfn.LET(
_xlpm.Major,I1094,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094" t="str">
        <f>IF(COUNTIFS($A$2:A1094,A1094,$M$2:M1094,M1094)&gt;1,"Duplicate","Keep")</f>
        <v>Keep</v>
      </c>
      <c r="O1094" t="str" cm="1">
        <f t="array" ref="O1094">_xlfn.SWITCH(M1094,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094">
        <f t="shared" si="34"/>
        <v>1</v>
      </c>
      <c r="Q1094" t="str">
        <f t="shared" si="35"/>
        <v>Unique</v>
      </c>
    </row>
    <row r="1095" spans="1:17" x14ac:dyDescent="0.75">
      <c r="A1095" s="31">
        <v>81798091</v>
      </c>
      <c r="B1095" s="27" t="s">
        <v>3019</v>
      </c>
      <c r="C1095" s="27" t="s">
        <v>3020</v>
      </c>
      <c r="D1095" s="27" t="s">
        <v>3021</v>
      </c>
      <c r="E1095" s="27" t="s">
        <v>14</v>
      </c>
      <c r="F1095" s="32">
        <v>46078.638888888891</v>
      </c>
      <c r="G1095" s="32">
        <v>46100.643750000003</v>
      </c>
      <c r="H1095" s="27">
        <v>756333</v>
      </c>
      <c r="I1095" s="27" t="s">
        <v>2963</v>
      </c>
      <c r="J1095" s="27" t="s">
        <v>40</v>
      </c>
      <c r="K1095" s="27">
        <v>0</v>
      </c>
      <c r="L1095" s="27" t="s">
        <v>3533</v>
      </c>
      <c r="M1095" s="9" t="str" cm="1">
        <f t="array" ref="M1095">_xlfn.LET(
_xlpm.Major,I1095,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095" t="str">
        <f>IF(COUNTIFS($A$2:A1095,A1095,$M$2:M1095,M1095)&gt;1,"Duplicate","Keep")</f>
        <v>Keep</v>
      </c>
      <c r="O1095" t="str" cm="1">
        <f t="array" ref="O1095">_xlfn.SWITCH(M1095,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095">
        <f t="shared" si="34"/>
        <v>1</v>
      </c>
      <c r="Q1095" t="str">
        <f t="shared" si="35"/>
        <v>Unique</v>
      </c>
    </row>
    <row r="1096" spans="1:17" x14ac:dyDescent="0.75">
      <c r="A1096" s="33">
        <v>81798125</v>
      </c>
      <c r="B1096" s="34" t="s">
        <v>2350</v>
      </c>
      <c r="C1096" s="34" t="s">
        <v>3022</v>
      </c>
      <c r="D1096" s="34" t="s">
        <v>3023</v>
      </c>
      <c r="E1096" s="34" t="s">
        <v>14</v>
      </c>
      <c r="F1096" s="35">
        <v>46078.63958333333</v>
      </c>
      <c r="G1096" s="35">
        <v>46100.645138888889</v>
      </c>
      <c r="H1096" s="34">
        <v>795112</v>
      </c>
      <c r="I1096" s="34" t="s">
        <v>2963</v>
      </c>
      <c r="J1096" s="34" t="s">
        <v>40</v>
      </c>
      <c r="K1096" s="34">
        <v>0</v>
      </c>
      <c r="L1096" s="34" t="s">
        <v>3533</v>
      </c>
      <c r="M1096" s="9" t="str" cm="1">
        <f t="array" ref="M1096">_xlfn.LET(
_xlpm.Major,I1096,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096" t="str">
        <f>IF(COUNTIFS($A$2:A1096,A1096,$M$2:M1096,M1096)&gt;1,"Duplicate","Keep")</f>
        <v>Keep</v>
      </c>
      <c r="O1096" t="str" cm="1">
        <f t="array" ref="O1096">_xlfn.SWITCH(M1096,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096">
        <f t="shared" si="34"/>
        <v>1</v>
      </c>
      <c r="Q1096" t="str">
        <f t="shared" si="35"/>
        <v>Unique</v>
      </c>
    </row>
    <row r="1097" spans="1:17" x14ac:dyDescent="0.75">
      <c r="A1097" s="31">
        <v>81798204</v>
      </c>
      <c r="B1097" s="27" t="s">
        <v>996</v>
      </c>
      <c r="C1097" s="27" t="s">
        <v>789</v>
      </c>
      <c r="D1097" s="27" t="s">
        <v>3024</v>
      </c>
      <c r="E1097" s="27" t="s">
        <v>14</v>
      </c>
      <c r="F1097" s="32">
        <v>46078.640972222223</v>
      </c>
      <c r="G1097" s="32">
        <v>46100.648611111108</v>
      </c>
      <c r="H1097" s="27">
        <v>794609</v>
      </c>
      <c r="I1097" s="27" t="s">
        <v>2963</v>
      </c>
      <c r="J1097" s="27" t="s">
        <v>40</v>
      </c>
      <c r="K1097" s="27">
        <v>0</v>
      </c>
      <c r="L1097" s="27" t="s">
        <v>3533</v>
      </c>
      <c r="M1097" s="9" t="str" cm="1">
        <f t="array" ref="M1097">_xlfn.LET(
_xlpm.Major,I1097,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097" t="str">
        <f>IF(COUNTIFS($A$2:A1097,A1097,$M$2:M1097,M1097)&gt;1,"Duplicate","Keep")</f>
        <v>Keep</v>
      </c>
      <c r="O1097" t="str" cm="1">
        <f t="array" ref="O1097">_xlfn.SWITCH(M1097,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097">
        <f t="shared" si="34"/>
        <v>1</v>
      </c>
      <c r="Q1097" t="str">
        <f t="shared" si="35"/>
        <v>Unique</v>
      </c>
    </row>
    <row r="1098" spans="1:17" x14ac:dyDescent="0.75">
      <c r="A1098" s="33">
        <v>81811381</v>
      </c>
      <c r="B1098" s="34" t="s">
        <v>3025</v>
      </c>
      <c r="C1098" s="34" t="s">
        <v>404</v>
      </c>
      <c r="D1098" s="34" t="s">
        <v>3026</v>
      </c>
      <c r="E1098" s="34" t="s">
        <v>14</v>
      </c>
      <c r="F1098" s="35">
        <v>46079.352777777778</v>
      </c>
      <c r="G1098" s="35">
        <v>46100.647222222222</v>
      </c>
      <c r="H1098" s="34">
        <v>713401</v>
      </c>
      <c r="I1098" s="34" t="s">
        <v>2963</v>
      </c>
      <c r="J1098" s="34" t="s">
        <v>40</v>
      </c>
      <c r="K1098" s="34">
        <v>0</v>
      </c>
      <c r="L1098" s="34" t="s">
        <v>3533</v>
      </c>
      <c r="M1098" s="9" t="str" cm="1">
        <f t="array" ref="M1098">_xlfn.LET(
_xlpm.Major,I1098,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098" t="str">
        <f>IF(COUNTIFS($A$2:A1098,A1098,$M$2:M1098,M1098)&gt;1,"Duplicate","Keep")</f>
        <v>Keep</v>
      </c>
      <c r="O1098" t="str" cm="1">
        <f t="array" ref="O1098">_xlfn.SWITCH(M1098,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098">
        <f t="shared" si="34"/>
        <v>1</v>
      </c>
      <c r="Q1098" t="str">
        <f t="shared" si="35"/>
        <v>Unique</v>
      </c>
    </row>
    <row r="1099" spans="1:17" x14ac:dyDescent="0.75">
      <c r="A1099" s="33">
        <v>81843906</v>
      </c>
      <c r="B1099" s="34" t="s">
        <v>3029</v>
      </c>
      <c r="C1099" s="34" t="s">
        <v>3030</v>
      </c>
      <c r="D1099" s="34" t="s">
        <v>3031</v>
      </c>
      <c r="E1099" s="34" t="s">
        <v>14</v>
      </c>
      <c r="F1099" s="35">
        <v>46079.790277777778</v>
      </c>
      <c r="G1099" s="35">
        <v>46100.676388888889</v>
      </c>
      <c r="H1099" s="34">
        <v>419123</v>
      </c>
      <c r="I1099" s="34" t="s">
        <v>2024</v>
      </c>
      <c r="J1099" s="34" t="s">
        <v>40</v>
      </c>
      <c r="K1099" s="34">
        <v>0</v>
      </c>
      <c r="L1099" s="34" t="s">
        <v>3533</v>
      </c>
      <c r="M1099" s="9" t="str" cm="1">
        <f t="array" ref="M1099">_xlfn.LET(
_xlpm.Major,I1099,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099" t="str">
        <f>IF(COUNTIFS($A$2:A1099,A1099,$M$2:M1099,M1099)&gt;1,"Duplicate","Keep")</f>
        <v>Keep</v>
      </c>
      <c r="O1099" t="str" cm="1">
        <f t="array" ref="O1099">_xlfn.SWITCH(M1099,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099">
        <f t="shared" si="34"/>
        <v>1</v>
      </c>
      <c r="Q1099" t="str">
        <f t="shared" si="35"/>
        <v>Unique</v>
      </c>
    </row>
    <row r="1100" spans="1:17" x14ac:dyDescent="0.75">
      <c r="A1100" s="33">
        <v>81844472</v>
      </c>
      <c r="B1100" s="34" t="s">
        <v>3034</v>
      </c>
      <c r="C1100" s="34" t="s">
        <v>3035</v>
      </c>
      <c r="D1100" s="34" t="s">
        <v>3036</v>
      </c>
      <c r="E1100" s="34" t="s">
        <v>14</v>
      </c>
      <c r="F1100" s="35">
        <v>46079.836111111108</v>
      </c>
      <c r="G1100" s="35">
        <v>46100.650694444441</v>
      </c>
      <c r="H1100" s="34">
        <v>769939</v>
      </c>
      <c r="I1100" s="34" t="s">
        <v>3037</v>
      </c>
      <c r="J1100" s="34" t="s">
        <v>20</v>
      </c>
      <c r="K1100" s="34">
        <v>0</v>
      </c>
      <c r="L1100" s="34" t="s">
        <v>3533</v>
      </c>
      <c r="M1100" s="9" t="str" cm="1">
        <f t="array" ref="M1100">_xlfn.LET(
_xlpm.Major,I1100,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00" t="str">
        <f>IF(COUNTIFS($A$2:A1100,A1100,$M$2:M1100,M1100)&gt;1,"Duplicate","Keep")</f>
        <v>Keep</v>
      </c>
      <c r="O1100" t="str" cm="1">
        <f t="array" ref="O1100">_xlfn.SWITCH(M1100,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00">
        <f t="shared" si="34"/>
        <v>1</v>
      </c>
      <c r="Q1100" t="str">
        <f t="shared" si="35"/>
        <v>Unique</v>
      </c>
    </row>
    <row r="1101" spans="1:17" x14ac:dyDescent="0.75">
      <c r="A1101" s="31">
        <v>81856713</v>
      </c>
      <c r="B1101" s="27" t="s">
        <v>500</v>
      </c>
      <c r="C1101" s="27" t="s">
        <v>3038</v>
      </c>
      <c r="D1101" s="27" t="s">
        <v>3039</v>
      </c>
      <c r="E1101" s="27" t="s">
        <v>14</v>
      </c>
      <c r="F1101" s="32">
        <v>46080.479861111111</v>
      </c>
      <c r="G1101" s="32">
        <v>46100.643055555556</v>
      </c>
      <c r="H1101" s="27">
        <v>794843</v>
      </c>
      <c r="I1101" s="27" t="s">
        <v>2024</v>
      </c>
      <c r="J1101" s="27" t="s">
        <v>40</v>
      </c>
      <c r="K1101" s="27">
        <v>0</v>
      </c>
      <c r="L1101" s="27" t="s">
        <v>3533</v>
      </c>
      <c r="M1101" s="9" t="str" cm="1">
        <f t="array" ref="M1101">_xlfn.LET(
_xlpm.Major,I1101,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01" t="str">
        <f>IF(COUNTIFS($A$2:A1101,A1101,$M$2:M1101,M1101)&gt;1,"Duplicate","Keep")</f>
        <v>Keep</v>
      </c>
      <c r="O1101" t="str" cm="1">
        <f t="array" ref="O1101">_xlfn.SWITCH(M1101,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01">
        <f t="shared" si="34"/>
        <v>1</v>
      </c>
      <c r="Q1101" t="str">
        <f t="shared" si="35"/>
        <v>Unique</v>
      </c>
    </row>
    <row r="1102" spans="1:17" x14ac:dyDescent="0.75">
      <c r="A1102" s="33">
        <v>81856911</v>
      </c>
      <c r="B1102" s="34" t="s">
        <v>916</v>
      </c>
      <c r="C1102" s="34" t="s">
        <v>2029</v>
      </c>
      <c r="D1102" s="34" t="s">
        <v>3040</v>
      </c>
      <c r="E1102" s="34" t="s">
        <v>14</v>
      </c>
      <c r="F1102" s="35">
        <v>46080.484027777777</v>
      </c>
      <c r="G1102" s="35">
        <v>46100.643055555556</v>
      </c>
      <c r="H1102" s="34">
        <v>692333</v>
      </c>
      <c r="I1102" s="34" t="s">
        <v>2024</v>
      </c>
      <c r="J1102" s="34" t="s">
        <v>40</v>
      </c>
      <c r="K1102" s="34">
        <v>0</v>
      </c>
      <c r="L1102" s="34" t="s">
        <v>3533</v>
      </c>
      <c r="M1102" s="9" t="str" cm="1">
        <f t="array" ref="M1102">_xlfn.LET(
_xlpm.Major,I1102,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02" t="str">
        <f>IF(COUNTIFS($A$2:A1102,A1102,$M$2:M1102,M1102)&gt;1,"Duplicate","Keep")</f>
        <v>Keep</v>
      </c>
      <c r="O1102" t="str" cm="1">
        <f t="array" ref="O1102">_xlfn.SWITCH(M1102,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02">
        <f t="shared" si="34"/>
        <v>1</v>
      </c>
      <c r="Q1102" t="str">
        <f t="shared" si="35"/>
        <v>Unique</v>
      </c>
    </row>
    <row r="1103" spans="1:17" x14ac:dyDescent="0.75">
      <c r="A1103" s="33">
        <v>81858318</v>
      </c>
      <c r="B1103" s="34" t="s">
        <v>720</v>
      </c>
      <c r="C1103" s="34" t="s">
        <v>3044</v>
      </c>
      <c r="D1103" s="34" t="s">
        <v>3045</v>
      </c>
      <c r="E1103" s="34" t="s">
        <v>14</v>
      </c>
      <c r="F1103" s="35">
        <v>46080.524305555555</v>
      </c>
      <c r="G1103" s="35">
        <v>46100.65</v>
      </c>
      <c r="H1103" s="34">
        <v>786943</v>
      </c>
      <c r="I1103" s="34" t="s">
        <v>549</v>
      </c>
      <c r="J1103" s="34" t="s">
        <v>32</v>
      </c>
      <c r="K1103" s="34">
        <v>0</v>
      </c>
      <c r="L1103" s="34" t="s">
        <v>3533</v>
      </c>
      <c r="M1103" s="9" t="str" cm="1">
        <f t="array" ref="M1103">_xlfn.LET(
_xlpm.Major,I1103,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103" t="str">
        <f>IF(COUNTIFS($A$2:A1103,A1103,$M$2:M1103,M1103)&gt;1,"Duplicate","Keep")</f>
        <v>Keep</v>
      </c>
      <c r="O1103" t="str" cm="1">
        <f t="array" ref="O1103">_xlfn.SWITCH(M1103,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103">
        <f t="shared" si="34"/>
        <v>1</v>
      </c>
      <c r="Q1103" t="str">
        <f t="shared" si="35"/>
        <v>Unique</v>
      </c>
    </row>
    <row r="1104" spans="1:17" x14ac:dyDescent="0.75">
      <c r="A1104" s="31">
        <v>81859132</v>
      </c>
      <c r="B1104" s="27" t="s">
        <v>3046</v>
      </c>
      <c r="C1104" s="27" t="s">
        <v>3047</v>
      </c>
      <c r="D1104" s="27" t="s">
        <v>3048</v>
      </c>
      <c r="E1104" s="27" t="s">
        <v>14</v>
      </c>
      <c r="F1104" s="32">
        <v>46080.547222222223</v>
      </c>
      <c r="G1104" s="32">
        <v>46100.686805555553</v>
      </c>
      <c r="H1104" s="27">
        <v>797057</v>
      </c>
      <c r="I1104" s="27" t="s">
        <v>2024</v>
      </c>
      <c r="J1104" s="27" t="s">
        <v>40</v>
      </c>
      <c r="K1104" s="27">
        <v>0</v>
      </c>
      <c r="L1104" s="27" t="s">
        <v>3533</v>
      </c>
      <c r="M1104" s="9" t="str" cm="1">
        <f t="array" ref="M1104">_xlfn.LET(
_xlpm.Major,I1104,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04" t="str">
        <f>IF(COUNTIFS($A$2:A1104,A1104,$M$2:M1104,M1104)&gt;1,"Duplicate","Keep")</f>
        <v>Keep</v>
      </c>
      <c r="O1104" t="str" cm="1">
        <f t="array" ref="O1104">_xlfn.SWITCH(M1104,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04">
        <f t="shared" si="34"/>
        <v>1</v>
      </c>
      <c r="Q1104" t="str">
        <f t="shared" si="35"/>
        <v>Unique</v>
      </c>
    </row>
    <row r="1105" spans="1:17" x14ac:dyDescent="0.75">
      <c r="A1105" s="33">
        <v>81859361</v>
      </c>
      <c r="B1105" s="34" t="s">
        <v>3049</v>
      </c>
      <c r="C1105" s="34" t="s">
        <v>3050</v>
      </c>
      <c r="D1105" s="34" t="s">
        <v>3051</v>
      </c>
      <c r="E1105" s="34" t="s">
        <v>14</v>
      </c>
      <c r="F1105" s="35">
        <v>46080.557638888888</v>
      </c>
      <c r="G1105" s="35">
        <v>46100.647916666669</v>
      </c>
      <c r="H1105" s="34">
        <v>793831</v>
      </c>
      <c r="I1105" s="34" t="s">
        <v>2024</v>
      </c>
      <c r="J1105" s="34" t="s">
        <v>40</v>
      </c>
      <c r="K1105" s="34">
        <v>0</v>
      </c>
      <c r="L1105" s="34" t="s">
        <v>3533</v>
      </c>
      <c r="M1105" s="9" t="str" cm="1">
        <f t="array" ref="M1105">_xlfn.LET(
_xlpm.Major,I1105,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05" t="str">
        <f>IF(COUNTIFS($A$2:A1105,A1105,$M$2:M1105,M1105)&gt;1,"Duplicate","Keep")</f>
        <v>Keep</v>
      </c>
      <c r="O1105" t="str" cm="1">
        <f t="array" ref="O1105">_xlfn.SWITCH(M1105,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05">
        <f t="shared" si="34"/>
        <v>1</v>
      </c>
      <c r="Q1105" t="str">
        <f t="shared" si="35"/>
        <v>Unique</v>
      </c>
    </row>
    <row r="1106" spans="1:17" x14ac:dyDescent="0.75">
      <c r="A1106" s="31">
        <v>81862225</v>
      </c>
      <c r="B1106" s="27" t="s">
        <v>3052</v>
      </c>
      <c r="C1106" s="27" t="s">
        <v>970</v>
      </c>
      <c r="D1106" s="27" t="s">
        <v>3053</v>
      </c>
      <c r="E1106" s="27" t="s">
        <v>14</v>
      </c>
      <c r="F1106" s="32">
        <v>46080.74722222222</v>
      </c>
      <c r="G1106" s="32">
        <v>46100.645138888889</v>
      </c>
      <c r="H1106" s="27">
        <v>765036</v>
      </c>
      <c r="I1106" s="27" t="s">
        <v>2960</v>
      </c>
      <c r="J1106" s="27" t="s">
        <v>32</v>
      </c>
      <c r="K1106" s="27">
        <v>0</v>
      </c>
      <c r="L1106" s="27" t="s">
        <v>3533</v>
      </c>
      <c r="M1106" s="9" t="str" cm="1">
        <f t="array" ref="M1106">_xlfn.LET(
_xlpm.Major,I1106,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06" t="str">
        <f>IF(COUNTIFS($A$2:A1106,A1106,$M$2:M1106,M1106)&gt;1,"Duplicate","Keep")</f>
        <v>Keep</v>
      </c>
      <c r="O1106" t="str" cm="1">
        <f t="array" ref="O1106">_xlfn.SWITCH(M1106,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06">
        <f t="shared" si="34"/>
        <v>1</v>
      </c>
      <c r="Q1106" t="str">
        <f t="shared" si="35"/>
        <v>Unique</v>
      </c>
    </row>
    <row r="1107" spans="1:17" x14ac:dyDescent="0.75">
      <c r="A1107" s="33">
        <v>81862782</v>
      </c>
      <c r="B1107" s="34" t="s">
        <v>262</v>
      </c>
      <c r="C1107" s="34" t="s">
        <v>3054</v>
      </c>
      <c r="D1107" s="34" t="s">
        <v>3055</v>
      </c>
      <c r="E1107" s="34" t="s">
        <v>14</v>
      </c>
      <c r="F1107" s="35">
        <v>46080.84652777778</v>
      </c>
      <c r="G1107" s="35">
        <v>46100.643750000003</v>
      </c>
      <c r="H1107" s="34">
        <v>755324</v>
      </c>
      <c r="I1107" s="34" t="s">
        <v>2024</v>
      </c>
      <c r="J1107" s="34" t="s">
        <v>40</v>
      </c>
      <c r="K1107" s="34">
        <v>0</v>
      </c>
      <c r="L1107" s="34" t="s">
        <v>3533</v>
      </c>
      <c r="M1107" s="9" t="str" cm="1">
        <f t="array" ref="M1107">_xlfn.LET(
_xlpm.Major,I1107,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07" t="str">
        <f>IF(COUNTIFS($A$2:A1107,A1107,$M$2:M1107,M1107)&gt;1,"Duplicate","Keep")</f>
        <v>Keep</v>
      </c>
      <c r="O1107" t="str" cm="1">
        <f t="array" ref="O1107">_xlfn.SWITCH(M1107,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07">
        <f t="shared" si="34"/>
        <v>1</v>
      </c>
      <c r="Q1107" t="str">
        <f t="shared" si="35"/>
        <v>Unique</v>
      </c>
    </row>
    <row r="1108" spans="1:17" x14ac:dyDescent="0.75">
      <c r="A1108" s="31">
        <v>81863352</v>
      </c>
      <c r="B1108" s="27" t="s">
        <v>791</v>
      </c>
      <c r="C1108" s="27" t="s">
        <v>3056</v>
      </c>
      <c r="D1108" s="27" t="s">
        <v>3057</v>
      </c>
      <c r="E1108" s="27" t="s">
        <v>14</v>
      </c>
      <c r="F1108" s="32">
        <v>46081.060416666667</v>
      </c>
      <c r="G1108" s="32">
        <v>46100.670138888891</v>
      </c>
      <c r="H1108" s="27">
        <v>795489</v>
      </c>
      <c r="I1108" s="27" t="s">
        <v>2024</v>
      </c>
      <c r="J1108" s="27" t="s">
        <v>40</v>
      </c>
      <c r="K1108" s="27">
        <v>0</v>
      </c>
      <c r="L1108" s="27" t="s">
        <v>3533</v>
      </c>
      <c r="M1108" s="9" t="str" cm="1">
        <f t="array" ref="M1108">_xlfn.LET(
_xlpm.Major,I1108,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08" t="str">
        <f>IF(COUNTIFS($A$2:A1108,A1108,$M$2:M1108,M1108)&gt;1,"Duplicate","Keep")</f>
        <v>Keep</v>
      </c>
      <c r="O1108" t="str" cm="1">
        <f t="array" ref="O1108">_xlfn.SWITCH(M1108,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08">
        <f t="shared" si="34"/>
        <v>1</v>
      </c>
      <c r="Q1108" t="str">
        <f t="shared" si="35"/>
        <v>Unique</v>
      </c>
    </row>
    <row r="1109" spans="1:17" x14ac:dyDescent="0.75">
      <c r="A1109" s="31">
        <v>81865640</v>
      </c>
      <c r="B1109" s="27" t="s">
        <v>3061</v>
      </c>
      <c r="C1109" s="27" t="s">
        <v>3062</v>
      </c>
      <c r="D1109" s="27" t="s">
        <v>3063</v>
      </c>
      <c r="E1109" s="27" t="s">
        <v>14</v>
      </c>
      <c r="F1109" s="32">
        <v>46081.67083333333</v>
      </c>
      <c r="G1109" s="32">
        <v>46100.65347222222</v>
      </c>
      <c r="H1109" s="27">
        <v>330808</v>
      </c>
      <c r="I1109" s="27" t="s">
        <v>2024</v>
      </c>
      <c r="J1109" s="27" t="s">
        <v>40</v>
      </c>
      <c r="K1109" s="27">
        <v>0</v>
      </c>
      <c r="L1109" s="27" t="s">
        <v>3533</v>
      </c>
      <c r="M1109" s="9" t="str" cm="1">
        <f t="array" ref="M1109">_xlfn.LET(
_xlpm.Major,I1109,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09" t="str">
        <f>IF(COUNTIFS($A$2:A1109,A1109,$M$2:M1109,M1109)&gt;1,"Duplicate","Keep")</f>
        <v>Keep</v>
      </c>
      <c r="O1109" t="str" cm="1">
        <f t="array" ref="O1109">_xlfn.SWITCH(M1109,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09">
        <f t="shared" si="34"/>
        <v>1</v>
      </c>
      <c r="Q1109" t="str">
        <f t="shared" si="35"/>
        <v>Unique</v>
      </c>
    </row>
    <row r="1110" spans="1:17" x14ac:dyDescent="0.75">
      <c r="A1110" s="33">
        <v>81866343</v>
      </c>
      <c r="B1110" s="34" t="s">
        <v>3064</v>
      </c>
      <c r="C1110" s="34" t="s">
        <v>3065</v>
      </c>
      <c r="D1110" s="34" t="s">
        <v>3066</v>
      </c>
      <c r="E1110" s="34" t="s">
        <v>14</v>
      </c>
      <c r="F1110" s="35">
        <v>46081.705555555556</v>
      </c>
      <c r="G1110" s="35">
        <v>46100.647916666669</v>
      </c>
      <c r="H1110" s="34">
        <v>747402</v>
      </c>
      <c r="I1110" s="34" t="s">
        <v>2954</v>
      </c>
      <c r="J1110" s="34" t="s">
        <v>40</v>
      </c>
      <c r="K1110" s="34">
        <v>0</v>
      </c>
      <c r="L1110" s="34" t="s">
        <v>3533</v>
      </c>
      <c r="M1110" s="9" t="str" cm="1">
        <f t="array" ref="M1110">_xlfn.LET(
_xlpm.Major,I1110,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10" t="str">
        <f>IF(COUNTIFS($A$2:A1110,A1110,$M$2:M1110,M1110)&gt;1,"Duplicate","Keep")</f>
        <v>Keep</v>
      </c>
      <c r="O1110" t="str" cm="1">
        <f t="array" ref="O1110">_xlfn.SWITCH(M1110,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10">
        <f t="shared" si="34"/>
        <v>1</v>
      </c>
      <c r="Q1110" t="str">
        <f t="shared" si="35"/>
        <v>Unique</v>
      </c>
    </row>
    <row r="1111" spans="1:17" x14ac:dyDescent="0.75">
      <c r="A1111" s="31">
        <v>81866556</v>
      </c>
      <c r="B1111" s="27" t="s">
        <v>3067</v>
      </c>
      <c r="C1111" s="27" t="s">
        <v>3068</v>
      </c>
      <c r="D1111" s="27" t="s">
        <v>3069</v>
      </c>
      <c r="E1111" s="27" t="s">
        <v>14</v>
      </c>
      <c r="F1111" s="32">
        <v>46081.757638888892</v>
      </c>
      <c r="G1111" s="32">
        <v>46100.644444444442</v>
      </c>
      <c r="H1111" s="27">
        <v>699021</v>
      </c>
      <c r="I1111" s="27" t="s">
        <v>2024</v>
      </c>
      <c r="J1111" s="27" t="s">
        <v>40</v>
      </c>
      <c r="K1111" s="27">
        <v>0</v>
      </c>
      <c r="L1111" s="27" t="s">
        <v>3533</v>
      </c>
      <c r="M1111" s="9" t="str" cm="1">
        <f t="array" ref="M1111">_xlfn.LET(
_xlpm.Major,I1111,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11" t="str">
        <f>IF(COUNTIFS($A$2:A1111,A1111,$M$2:M1111,M1111)&gt;1,"Duplicate","Keep")</f>
        <v>Keep</v>
      </c>
      <c r="O1111" t="str" cm="1">
        <f t="array" ref="O1111">_xlfn.SWITCH(M1111,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11">
        <f t="shared" si="34"/>
        <v>1</v>
      </c>
      <c r="Q1111" t="str">
        <f t="shared" si="35"/>
        <v>Unique</v>
      </c>
    </row>
    <row r="1112" spans="1:17" x14ac:dyDescent="0.75">
      <c r="A1112" s="33">
        <v>81871793</v>
      </c>
      <c r="B1112" s="34" t="s">
        <v>3070</v>
      </c>
      <c r="C1112" s="34" t="s">
        <v>3071</v>
      </c>
      <c r="D1112" s="34" t="s">
        <v>3072</v>
      </c>
      <c r="E1112" s="34" t="s">
        <v>14</v>
      </c>
      <c r="F1112" s="35">
        <v>46082.788194444445</v>
      </c>
      <c r="G1112" s="35">
        <v>46100.643750000003</v>
      </c>
      <c r="H1112" s="34">
        <v>756895</v>
      </c>
      <c r="I1112" s="34" t="s">
        <v>2960</v>
      </c>
      <c r="J1112" s="34" t="s">
        <v>32</v>
      </c>
      <c r="K1112" s="34">
        <v>0</v>
      </c>
      <c r="L1112" s="34" t="s">
        <v>3533</v>
      </c>
      <c r="M1112" s="9" t="str" cm="1">
        <f t="array" ref="M1112">_xlfn.LET(
_xlpm.Major,I1112,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12" t="str">
        <f>IF(COUNTIFS($A$2:A1112,A1112,$M$2:M1112,M1112)&gt;1,"Duplicate","Keep")</f>
        <v>Keep</v>
      </c>
      <c r="O1112" t="str" cm="1">
        <f t="array" ref="O1112">_xlfn.SWITCH(M1112,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12">
        <f t="shared" si="34"/>
        <v>1</v>
      </c>
      <c r="Q1112" t="str">
        <f t="shared" si="35"/>
        <v>Unique</v>
      </c>
    </row>
    <row r="1113" spans="1:17" x14ac:dyDescent="0.75">
      <c r="A1113" s="33">
        <v>81881519</v>
      </c>
      <c r="B1113" s="34" t="s">
        <v>2118</v>
      </c>
      <c r="C1113" s="34" t="s">
        <v>2427</v>
      </c>
      <c r="D1113" s="34" t="s">
        <v>3074</v>
      </c>
      <c r="E1113" s="34" t="s">
        <v>14</v>
      </c>
      <c r="F1113" s="35">
        <v>46083.40347222222</v>
      </c>
      <c r="G1113" s="35">
        <v>46100.647916666669</v>
      </c>
      <c r="H1113" s="34">
        <v>756890</v>
      </c>
      <c r="I1113" s="34" t="s">
        <v>2960</v>
      </c>
      <c r="J1113" s="34" t="s">
        <v>32</v>
      </c>
      <c r="K1113" s="34">
        <v>0</v>
      </c>
      <c r="L1113" s="34" t="s">
        <v>3533</v>
      </c>
      <c r="M1113" s="9" t="str" cm="1">
        <f t="array" ref="M1113">_xlfn.LET(
_xlpm.Major,I1113,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13" t="str">
        <f>IF(COUNTIFS($A$2:A1113,A1113,$M$2:M1113,M1113)&gt;1,"Duplicate","Keep")</f>
        <v>Keep</v>
      </c>
      <c r="O1113" t="str" cm="1">
        <f t="array" ref="O1113">_xlfn.SWITCH(M1113,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13">
        <f t="shared" si="34"/>
        <v>1</v>
      </c>
      <c r="Q1113" t="str">
        <f t="shared" si="35"/>
        <v>Unique</v>
      </c>
    </row>
    <row r="1114" spans="1:17" x14ac:dyDescent="0.75">
      <c r="A1114" s="31">
        <v>81891044</v>
      </c>
      <c r="B1114" s="27" t="s">
        <v>1048</v>
      </c>
      <c r="C1114" s="27" t="s">
        <v>2729</v>
      </c>
      <c r="D1114" s="27" t="s">
        <v>3075</v>
      </c>
      <c r="E1114" s="27" t="s">
        <v>14</v>
      </c>
      <c r="F1114" s="32">
        <v>46083.538194444445</v>
      </c>
      <c r="G1114" s="32">
        <v>46100.647916666669</v>
      </c>
      <c r="H1114" s="27">
        <v>761022</v>
      </c>
      <c r="I1114" s="27" t="s">
        <v>2960</v>
      </c>
      <c r="J1114" s="27" t="s">
        <v>32</v>
      </c>
      <c r="K1114" s="27">
        <v>0</v>
      </c>
      <c r="L1114" s="27" t="s">
        <v>3533</v>
      </c>
      <c r="M1114" s="9" t="str" cm="1">
        <f t="array" ref="M1114">_xlfn.LET(
_xlpm.Major,I1114,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14" t="str">
        <f>IF(COUNTIFS($A$2:A1114,A1114,$M$2:M1114,M1114)&gt;1,"Duplicate","Keep")</f>
        <v>Keep</v>
      </c>
      <c r="O1114" t="str" cm="1">
        <f t="array" ref="O1114">_xlfn.SWITCH(M1114,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14">
        <f t="shared" si="34"/>
        <v>1</v>
      </c>
      <c r="Q1114" t="str">
        <f t="shared" si="35"/>
        <v>Unique</v>
      </c>
    </row>
    <row r="1115" spans="1:17" x14ac:dyDescent="0.75">
      <c r="A1115" s="33">
        <v>81899471</v>
      </c>
      <c r="B1115" s="34" t="s">
        <v>2966</v>
      </c>
      <c r="C1115" s="34" t="s">
        <v>75</v>
      </c>
      <c r="D1115" s="34" t="s">
        <v>3076</v>
      </c>
      <c r="E1115" s="34" t="s">
        <v>14</v>
      </c>
      <c r="F1115" s="35">
        <v>46083.722222222219</v>
      </c>
      <c r="G1115" s="35">
        <v>46100.629861111112</v>
      </c>
      <c r="H1115" s="34">
        <v>715331</v>
      </c>
      <c r="I1115" s="34" t="s">
        <v>3077</v>
      </c>
      <c r="J1115" s="34" t="s">
        <v>40</v>
      </c>
      <c r="K1115" s="34">
        <v>0</v>
      </c>
      <c r="L1115" s="34" t="s">
        <v>3533</v>
      </c>
      <c r="M1115" s="9" t="str" cm="1">
        <f t="array" ref="M1115">_xlfn.LET(
_xlpm.Major,I1115,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15" t="str">
        <f>IF(COUNTIFS($A$2:A1115,A1115,$M$2:M1115,M1115)&gt;1,"Duplicate","Keep")</f>
        <v>Keep</v>
      </c>
      <c r="O1115" t="str" cm="1">
        <f t="array" ref="O1115">_xlfn.SWITCH(M1115,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15">
        <f t="shared" si="34"/>
        <v>1</v>
      </c>
      <c r="Q1115" t="str">
        <f t="shared" si="35"/>
        <v>Unique</v>
      </c>
    </row>
    <row r="1116" spans="1:17" x14ac:dyDescent="0.75">
      <c r="A1116" s="31">
        <v>81899937</v>
      </c>
      <c r="B1116" s="27" t="s">
        <v>810</v>
      </c>
      <c r="C1116" s="27" t="s">
        <v>3078</v>
      </c>
      <c r="D1116" s="27" t="s">
        <v>3079</v>
      </c>
      <c r="E1116" s="27" t="s">
        <v>14</v>
      </c>
      <c r="F1116" s="32">
        <v>46083.750694444447</v>
      </c>
      <c r="G1116" s="32">
        <v>46100.668749999997</v>
      </c>
      <c r="H1116" s="27">
        <v>757240</v>
      </c>
      <c r="I1116" s="27" t="s">
        <v>3080</v>
      </c>
      <c r="J1116" s="27" t="s">
        <v>32</v>
      </c>
      <c r="K1116" s="27">
        <v>0</v>
      </c>
      <c r="L1116" s="27" t="s">
        <v>3533</v>
      </c>
      <c r="M1116" s="9" t="str" cm="1">
        <f t="array" ref="M1116">_xlfn.LET(
_xlpm.Major,I1116,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16" t="str">
        <f>IF(COUNTIFS($A$2:A1116,A1116,$M$2:M1116,M1116)&gt;1,"Duplicate","Keep")</f>
        <v>Keep</v>
      </c>
      <c r="O1116" t="str" cm="1">
        <f t="array" ref="O1116">_xlfn.SWITCH(M1116,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16">
        <f t="shared" si="34"/>
        <v>1</v>
      </c>
      <c r="Q1116" t="str">
        <f t="shared" si="35"/>
        <v>Unique</v>
      </c>
    </row>
    <row r="1117" spans="1:17" x14ac:dyDescent="0.75">
      <c r="A1117" s="33">
        <v>81900853</v>
      </c>
      <c r="B1117" s="34" t="s">
        <v>93</v>
      </c>
      <c r="C1117" s="34" t="s">
        <v>219</v>
      </c>
      <c r="D1117" s="34" t="s">
        <v>3081</v>
      </c>
      <c r="E1117" s="34" t="s">
        <v>14</v>
      </c>
      <c r="F1117" s="35">
        <v>46083.804861111108</v>
      </c>
      <c r="G1117" s="35">
        <v>46100.686805555553</v>
      </c>
      <c r="H1117" s="34">
        <v>768529</v>
      </c>
      <c r="I1117" s="34" t="s">
        <v>2024</v>
      </c>
      <c r="J1117" s="34" t="s">
        <v>40</v>
      </c>
      <c r="K1117" s="34">
        <v>0</v>
      </c>
      <c r="L1117" s="34" t="s">
        <v>3533</v>
      </c>
      <c r="M1117" s="9" t="str" cm="1">
        <f t="array" ref="M1117">_xlfn.LET(
_xlpm.Major,I1117,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17" t="str">
        <f>IF(COUNTIFS($A$2:A1117,A1117,$M$2:M1117,M1117)&gt;1,"Duplicate","Keep")</f>
        <v>Keep</v>
      </c>
      <c r="O1117" t="str" cm="1">
        <f t="array" ref="O1117">_xlfn.SWITCH(M1117,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17">
        <f t="shared" si="34"/>
        <v>1</v>
      </c>
      <c r="Q1117" t="str">
        <f t="shared" si="35"/>
        <v>Unique</v>
      </c>
    </row>
    <row r="1118" spans="1:17" x14ac:dyDescent="0.75">
      <c r="A1118" s="31">
        <v>81901859</v>
      </c>
      <c r="B1118" s="27" t="s">
        <v>916</v>
      </c>
      <c r="C1118" s="27" t="s">
        <v>3082</v>
      </c>
      <c r="D1118" s="27" t="s">
        <v>3083</v>
      </c>
      <c r="E1118" s="27" t="s">
        <v>14</v>
      </c>
      <c r="F1118" s="32">
        <v>46083.880555555559</v>
      </c>
      <c r="G1118" s="32">
        <v>46100.656944444447</v>
      </c>
      <c r="H1118" s="27">
        <v>757107</v>
      </c>
      <c r="I1118" s="27" t="s">
        <v>2960</v>
      </c>
      <c r="J1118" s="27" t="s">
        <v>32</v>
      </c>
      <c r="K1118" s="27">
        <v>0</v>
      </c>
      <c r="L1118" s="27" t="s">
        <v>3533</v>
      </c>
      <c r="M1118" s="9" t="str" cm="1">
        <f t="array" ref="M1118">_xlfn.LET(
_xlpm.Major,I1118,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18" t="str">
        <f>IF(COUNTIFS($A$2:A1118,A1118,$M$2:M1118,M1118)&gt;1,"Duplicate","Keep")</f>
        <v>Keep</v>
      </c>
      <c r="O1118" t="str" cm="1">
        <f t="array" ref="O1118">_xlfn.SWITCH(M1118,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18">
        <f t="shared" si="34"/>
        <v>1</v>
      </c>
      <c r="Q1118" t="str">
        <f t="shared" si="35"/>
        <v>Unique</v>
      </c>
    </row>
    <row r="1119" spans="1:17" x14ac:dyDescent="0.75">
      <c r="A1119" s="33">
        <v>81917045</v>
      </c>
      <c r="B1119" s="34" t="s">
        <v>2544</v>
      </c>
      <c r="C1119" s="34" t="s">
        <v>880</v>
      </c>
      <c r="D1119" s="34" t="s">
        <v>3084</v>
      </c>
      <c r="E1119" s="34" t="s">
        <v>14</v>
      </c>
      <c r="F1119" s="35">
        <v>46084.445833333331</v>
      </c>
      <c r="G1119" s="35">
        <v>46100.645138888889</v>
      </c>
      <c r="H1119" s="34">
        <v>796611</v>
      </c>
      <c r="I1119" s="34" t="s">
        <v>1850</v>
      </c>
      <c r="J1119" s="34" t="s">
        <v>50</v>
      </c>
      <c r="K1119" s="34">
        <v>0</v>
      </c>
      <c r="L1119" s="34" t="s">
        <v>3533</v>
      </c>
      <c r="M1119" s="9" t="str" cm="1">
        <f t="array" ref="M1119">_xlfn.LET(
_xlpm.Major,I1119,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19" t="str">
        <f>IF(COUNTIFS($A$2:A1119,A1119,$M$2:M1119,M1119)&gt;1,"Duplicate","Keep")</f>
        <v>Keep</v>
      </c>
      <c r="O1119" t="str" cm="1">
        <f t="array" ref="O1119">_xlfn.SWITCH(M1119,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19">
        <f t="shared" si="34"/>
        <v>1</v>
      </c>
      <c r="Q1119" t="str">
        <f t="shared" si="35"/>
        <v>Unique</v>
      </c>
    </row>
    <row r="1120" spans="1:17" x14ac:dyDescent="0.75">
      <c r="A1120" s="31">
        <v>81921493</v>
      </c>
      <c r="B1120" s="27" t="s">
        <v>1018</v>
      </c>
      <c r="C1120" s="27" t="s">
        <v>3085</v>
      </c>
      <c r="D1120" s="27" t="s">
        <v>3086</v>
      </c>
      <c r="E1120" s="27" t="s">
        <v>14</v>
      </c>
      <c r="F1120" s="32">
        <v>46084.490972222222</v>
      </c>
      <c r="G1120" s="32">
        <v>46100.64166666667</v>
      </c>
      <c r="H1120" s="27">
        <v>758362</v>
      </c>
      <c r="I1120" s="27" t="s">
        <v>3087</v>
      </c>
      <c r="J1120" s="27" t="s">
        <v>32</v>
      </c>
      <c r="K1120" s="27">
        <v>0</v>
      </c>
      <c r="L1120" s="27" t="s">
        <v>3533</v>
      </c>
      <c r="M1120" s="9" t="str" cm="1">
        <f t="array" ref="M1120">_xlfn.LET(
_xlpm.Major,I1120,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20" t="str">
        <f>IF(COUNTIFS($A$2:A1120,A1120,$M$2:M1120,M1120)&gt;1,"Duplicate","Keep")</f>
        <v>Keep</v>
      </c>
      <c r="O1120" t="str" cm="1">
        <f t="array" ref="O1120">_xlfn.SWITCH(M1120,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20">
        <f t="shared" si="34"/>
        <v>1</v>
      </c>
      <c r="Q1120" t="str">
        <f t="shared" si="35"/>
        <v>Unique</v>
      </c>
    </row>
    <row r="1121" spans="1:17" x14ac:dyDescent="0.75">
      <c r="A1121" s="33">
        <v>81929911</v>
      </c>
      <c r="B1121" s="34" t="s">
        <v>3088</v>
      </c>
      <c r="C1121" s="34" t="s">
        <v>3089</v>
      </c>
      <c r="D1121" s="34" t="s">
        <v>3090</v>
      </c>
      <c r="E1121" s="34" t="s">
        <v>14</v>
      </c>
      <c r="F1121" s="35">
        <v>46084.588194444441</v>
      </c>
      <c r="G1121" s="35">
        <v>46100.644444444442</v>
      </c>
      <c r="H1121" s="34">
        <v>649593</v>
      </c>
      <c r="I1121" s="34" t="s">
        <v>2024</v>
      </c>
      <c r="J1121" s="34" t="s">
        <v>40</v>
      </c>
      <c r="K1121" s="34">
        <v>0</v>
      </c>
      <c r="L1121" s="34" t="s">
        <v>3533</v>
      </c>
      <c r="M1121" s="9" t="str" cm="1">
        <f t="array" ref="M1121">_xlfn.LET(
_xlpm.Major,I1121,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21" t="str">
        <f>IF(COUNTIFS($A$2:A1121,A1121,$M$2:M1121,M1121)&gt;1,"Duplicate","Keep")</f>
        <v>Keep</v>
      </c>
      <c r="O1121" t="str" cm="1">
        <f t="array" ref="O1121">_xlfn.SWITCH(M1121,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21">
        <f t="shared" si="34"/>
        <v>1</v>
      </c>
      <c r="Q1121" t="str">
        <f t="shared" si="35"/>
        <v>Unique</v>
      </c>
    </row>
    <row r="1122" spans="1:17" x14ac:dyDescent="0.75">
      <c r="A1122" s="31">
        <v>81932176</v>
      </c>
      <c r="B1122" s="27" t="s">
        <v>3091</v>
      </c>
      <c r="C1122" s="27" t="s">
        <v>3092</v>
      </c>
      <c r="D1122" s="27" t="s">
        <v>3093</v>
      </c>
      <c r="E1122" s="27" t="s">
        <v>14</v>
      </c>
      <c r="F1122" s="32">
        <v>46084.650694444441</v>
      </c>
      <c r="G1122" s="32">
        <v>46100.693055555559</v>
      </c>
      <c r="H1122" s="27">
        <v>796439</v>
      </c>
      <c r="I1122" s="27" t="s">
        <v>2024</v>
      </c>
      <c r="J1122" s="27" t="s">
        <v>40</v>
      </c>
      <c r="K1122" s="27">
        <v>0</v>
      </c>
      <c r="L1122" s="27" t="s">
        <v>3533</v>
      </c>
      <c r="M1122" s="9" t="str" cm="1">
        <f t="array" ref="M1122">_xlfn.LET(
_xlpm.Major,I1122,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22" t="str">
        <f>IF(COUNTIFS($A$2:A1122,A1122,$M$2:M1122,M1122)&gt;1,"Duplicate","Keep")</f>
        <v>Keep</v>
      </c>
      <c r="O1122" t="str" cm="1">
        <f t="array" ref="O1122">_xlfn.SWITCH(M1122,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22">
        <f t="shared" si="34"/>
        <v>1</v>
      </c>
      <c r="Q1122" t="str">
        <f t="shared" si="35"/>
        <v>Unique</v>
      </c>
    </row>
    <row r="1123" spans="1:17" x14ac:dyDescent="0.75">
      <c r="A1123" s="33">
        <v>81933733</v>
      </c>
      <c r="B1123" s="34" t="s">
        <v>829</v>
      </c>
      <c r="C1123" s="34" t="s">
        <v>3094</v>
      </c>
      <c r="D1123" s="34" t="s">
        <v>3095</v>
      </c>
      <c r="E1123" s="34" t="s">
        <v>14</v>
      </c>
      <c r="F1123" s="35">
        <v>46084.701388888891</v>
      </c>
      <c r="G1123" s="35">
        <v>46100.64166666667</v>
      </c>
      <c r="H1123" s="34">
        <v>780961</v>
      </c>
      <c r="I1123" s="34" t="s">
        <v>2024</v>
      </c>
      <c r="J1123" s="34" t="s">
        <v>40</v>
      </c>
      <c r="K1123" s="34">
        <v>0</v>
      </c>
      <c r="L1123" s="34" t="s">
        <v>3533</v>
      </c>
      <c r="M1123" s="9" t="str" cm="1">
        <f t="array" ref="M1123">_xlfn.LET(
_xlpm.Major,I1123,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23" t="str">
        <f>IF(COUNTIFS($A$2:A1123,A1123,$M$2:M1123,M1123)&gt;1,"Duplicate","Keep")</f>
        <v>Keep</v>
      </c>
      <c r="O1123" t="str" cm="1">
        <f t="array" ref="O1123">_xlfn.SWITCH(M1123,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23">
        <f t="shared" si="34"/>
        <v>1</v>
      </c>
      <c r="Q1123" t="str">
        <f t="shared" si="35"/>
        <v>Unique</v>
      </c>
    </row>
    <row r="1124" spans="1:17" x14ac:dyDescent="0.75">
      <c r="A1124" s="31">
        <v>81933736</v>
      </c>
      <c r="B1124" s="27" t="s">
        <v>1769</v>
      </c>
      <c r="C1124" s="27" t="s">
        <v>3096</v>
      </c>
      <c r="D1124" s="27" t="s">
        <v>3097</v>
      </c>
      <c r="E1124" s="27" t="s">
        <v>14</v>
      </c>
      <c r="F1124" s="32">
        <v>46084.701388888891</v>
      </c>
      <c r="G1124" s="32">
        <v>46100.645138888889</v>
      </c>
      <c r="H1124" s="27">
        <v>771246</v>
      </c>
      <c r="I1124" s="27" t="s">
        <v>2960</v>
      </c>
      <c r="J1124" s="27" t="s">
        <v>32</v>
      </c>
      <c r="K1124" s="27">
        <v>0</v>
      </c>
      <c r="L1124" s="27" t="s">
        <v>3533</v>
      </c>
      <c r="M1124" s="9" t="str" cm="1">
        <f t="array" ref="M1124">_xlfn.LET(
_xlpm.Major,I1124,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24" t="str">
        <f>IF(COUNTIFS($A$2:A1124,A1124,$M$2:M1124,M1124)&gt;1,"Duplicate","Keep")</f>
        <v>Keep</v>
      </c>
      <c r="O1124" t="str" cm="1">
        <f t="array" ref="O1124">_xlfn.SWITCH(M1124,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24">
        <f t="shared" si="34"/>
        <v>1</v>
      </c>
      <c r="Q1124" t="str">
        <f t="shared" si="35"/>
        <v>Unique</v>
      </c>
    </row>
    <row r="1125" spans="1:17" x14ac:dyDescent="0.75">
      <c r="A1125" s="33">
        <v>81934836</v>
      </c>
      <c r="B1125" s="34" t="s">
        <v>3098</v>
      </c>
      <c r="C1125" s="34" t="s">
        <v>3099</v>
      </c>
      <c r="D1125" s="34" t="s">
        <v>3100</v>
      </c>
      <c r="E1125" s="34" t="s">
        <v>14</v>
      </c>
      <c r="F1125" s="35">
        <v>46084.759722222225</v>
      </c>
      <c r="G1125" s="35">
        <v>46100.65</v>
      </c>
      <c r="H1125" s="34">
        <v>762221</v>
      </c>
      <c r="I1125" s="34" t="s">
        <v>3101</v>
      </c>
      <c r="J1125" s="34" t="s">
        <v>32</v>
      </c>
      <c r="K1125" s="34">
        <v>0</v>
      </c>
      <c r="L1125" s="34" t="s">
        <v>3533</v>
      </c>
      <c r="M1125" s="9" t="str" cm="1">
        <f t="array" ref="M1125">_xlfn.LET(
_xlpm.Major,I1125,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25" t="str">
        <f>IF(COUNTIFS($A$2:A1125,A1125,$M$2:M1125,M1125)&gt;1,"Duplicate","Keep")</f>
        <v>Keep</v>
      </c>
      <c r="O1125" t="str" cm="1">
        <f t="array" ref="O1125">_xlfn.SWITCH(M1125,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25">
        <f t="shared" si="34"/>
        <v>1</v>
      </c>
      <c r="Q1125" t="str">
        <f t="shared" si="35"/>
        <v>Unique</v>
      </c>
    </row>
    <row r="1126" spans="1:17" x14ac:dyDescent="0.75">
      <c r="A1126" s="31">
        <v>81936266</v>
      </c>
      <c r="B1126" s="27" t="s">
        <v>2926</v>
      </c>
      <c r="C1126" s="27" t="s">
        <v>3102</v>
      </c>
      <c r="D1126" s="27" t="s">
        <v>3103</v>
      </c>
      <c r="E1126" s="27" t="s">
        <v>14</v>
      </c>
      <c r="F1126" s="32">
        <v>46084.856944444444</v>
      </c>
      <c r="G1126" s="32">
        <v>46100.654166666667</v>
      </c>
      <c r="H1126" s="27">
        <v>758417</v>
      </c>
      <c r="I1126" s="27" t="s">
        <v>2960</v>
      </c>
      <c r="J1126" s="27" t="s">
        <v>32</v>
      </c>
      <c r="K1126" s="27">
        <v>0</v>
      </c>
      <c r="L1126" s="27" t="s">
        <v>3533</v>
      </c>
      <c r="M1126" s="9" t="str" cm="1">
        <f t="array" ref="M1126">_xlfn.LET(
_xlpm.Major,I1126,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26" t="str">
        <f>IF(COUNTIFS($A$2:A1126,A1126,$M$2:M1126,M1126)&gt;1,"Duplicate","Keep")</f>
        <v>Keep</v>
      </c>
      <c r="O1126" t="str" cm="1">
        <f t="array" ref="O1126">_xlfn.SWITCH(M1126,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26">
        <f t="shared" si="34"/>
        <v>1</v>
      </c>
      <c r="Q1126" t="str">
        <f t="shared" si="35"/>
        <v>Unique</v>
      </c>
    </row>
    <row r="1127" spans="1:17" x14ac:dyDescent="0.75">
      <c r="A1127" s="31">
        <v>81961453</v>
      </c>
      <c r="B1127" s="27" t="s">
        <v>3105</v>
      </c>
      <c r="C1127" s="27" t="s">
        <v>2427</v>
      </c>
      <c r="D1127" s="27" t="s">
        <v>3106</v>
      </c>
      <c r="E1127" s="27" t="s">
        <v>14</v>
      </c>
      <c r="F1127" s="32">
        <v>46085.526388888888</v>
      </c>
      <c r="G1127" s="32">
        <v>46100.645833333336</v>
      </c>
      <c r="H1127" s="27">
        <v>768733</v>
      </c>
      <c r="I1127" s="27" t="s">
        <v>2954</v>
      </c>
      <c r="J1127" s="27" t="s">
        <v>40</v>
      </c>
      <c r="K1127" s="27">
        <v>0</v>
      </c>
      <c r="L1127" s="27" t="s">
        <v>3533</v>
      </c>
      <c r="M1127" s="9" t="str" cm="1">
        <f t="array" ref="M1127">_xlfn.LET(
_xlpm.Major,I1127,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27" t="str">
        <f>IF(COUNTIFS($A$2:A1127,A1127,$M$2:M1127,M1127)&gt;1,"Duplicate","Keep")</f>
        <v>Keep</v>
      </c>
      <c r="O1127" t="str" cm="1">
        <f t="array" ref="O1127">_xlfn.SWITCH(M1127,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27">
        <f t="shared" si="34"/>
        <v>1</v>
      </c>
      <c r="Q1127" t="str">
        <f t="shared" si="35"/>
        <v>Unique</v>
      </c>
    </row>
    <row r="1128" spans="1:17" x14ac:dyDescent="0.75">
      <c r="A1128" s="33">
        <v>81964331</v>
      </c>
      <c r="B1128" s="34" t="s">
        <v>610</v>
      </c>
      <c r="C1128" s="34" t="s">
        <v>1957</v>
      </c>
      <c r="D1128" s="34" t="s">
        <v>3107</v>
      </c>
      <c r="E1128" s="34" t="s">
        <v>14</v>
      </c>
      <c r="F1128" s="35">
        <v>46085.565972222219</v>
      </c>
      <c r="G1128" s="35">
        <v>46100.658333333333</v>
      </c>
      <c r="H1128" s="34">
        <v>810474</v>
      </c>
      <c r="I1128" s="34" t="s">
        <v>2024</v>
      </c>
      <c r="J1128" s="34" t="s">
        <v>40</v>
      </c>
      <c r="K1128" s="34">
        <v>0</v>
      </c>
      <c r="L1128" s="34" t="s">
        <v>3533</v>
      </c>
      <c r="M1128" s="9" t="str" cm="1">
        <f t="array" ref="M1128">_xlfn.LET(
_xlpm.Major,I1128,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28" t="str">
        <f>IF(COUNTIFS($A$2:A1128,A1128,$M$2:M1128,M1128)&gt;1,"Duplicate","Keep")</f>
        <v>Keep</v>
      </c>
      <c r="O1128" t="str" cm="1">
        <f t="array" ref="O1128">_xlfn.SWITCH(M1128,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28">
        <f t="shared" si="34"/>
        <v>1</v>
      </c>
      <c r="Q1128" t="str">
        <f t="shared" si="35"/>
        <v>Unique</v>
      </c>
    </row>
    <row r="1129" spans="1:17" x14ac:dyDescent="0.75">
      <c r="A1129" s="31">
        <v>81965561</v>
      </c>
      <c r="B1129" s="27" t="s">
        <v>724</v>
      </c>
      <c r="C1129" s="27" t="s">
        <v>3108</v>
      </c>
      <c r="D1129" s="27" t="s">
        <v>3109</v>
      </c>
      <c r="E1129" s="27" t="s">
        <v>14</v>
      </c>
      <c r="F1129" s="32">
        <v>46085.588888888888</v>
      </c>
      <c r="G1129" s="32">
        <v>46100.64166666667</v>
      </c>
      <c r="H1129" s="27">
        <v>795919</v>
      </c>
      <c r="I1129" s="27" t="s">
        <v>2024</v>
      </c>
      <c r="J1129" s="27" t="s">
        <v>40</v>
      </c>
      <c r="K1129" s="27">
        <v>0</v>
      </c>
      <c r="L1129" s="27" t="s">
        <v>3533</v>
      </c>
      <c r="M1129" s="9" t="str" cm="1">
        <f t="array" ref="M1129">_xlfn.LET(
_xlpm.Major,I1129,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29" t="str">
        <f>IF(COUNTIFS($A$2:A1129,A1129,$M$2:M1129,M1129)&gt;1,"Duplicate","Keep")</f>
        <v>Keep</v>
      </c>
      <c r="O1129" t="str" cm="1">
        <f t="array" ref="O1129">_xlfn.SWITCH(M1129,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29">
        <f t="shared" si="34"/>
        <v>1</v>
      </c>
      <c r="Q1129" t="str">
        <f t="shared" si="35"/>
        <v>Unique</v>
      </c>
    </row>
    <row r="1130" spans="1:17" x14ac:dyDescent="0.75">
      <c r="A1130" s="33">
        <v>81965928</v>
      </c>
      <c r="B1130" s="34" t="s">
        <v>3110</v>
      </c>
      <c r="C1130" s="34" t="s">
        <v>870</v>
      </c>
      <c r="D1130" s="34" t="s">
        <v>3111</v>
      </c>
      <c r="E1130" s="34" t="s">
        <v>14</v>
      </c>
      <c r="F1130" s="35">
        <v>46085.597222222219</v>
      </c>
      <c r="G1130" s="35">
        <v>46100.667361111111</v>
      </c>
      <c r="H1130" s="34">
        <v>782960</v>
      </c>
      <c r="I1130" s="34" t="s">
        <v>2960</v>
      </c>
      <c r="J1130" s="34" t="s">
        <v>32</v>
      </c>
      <c r="K1130" s="34">
        <v>0</v>
      </c>
      <c r="L1130" s="34" t="s">
        <v>3533</v>
      </c>
      <c r="M1130" s="9" t="str" cm="1">
        <f t="array" ref="M1130">_xlfn.LET(
_xlpm.Major,I1130,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30" t="str">
        <f>IF(COUNTIFS($A$2:A1130,A1130,$M$2:M1130,M1130)&gt;1,"Duplicate","Keep")</f>
        <v>Keep</v>
      </c>
      <c r="O1130" t="str" cm="1">
        <f t="array" ref="O1130">_xlfn.SWITCH(M1130,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30">
        <f t="shared" si="34"/>
        <v>1</v>
      </c>
      <c r="Q1130" t="str">
        <f t="shared" si="35"/>
        <v>Unique</v>
      </c>
    </row>
    <row r="1131" spans="1:17" x14ac:dyDescent="0.75">
      <c r="A1131" s="31">
        <v>81972035</v>
      </c>
      <c r="B1131" s="27" t="s">
        <v>2635</v>
      </c>
      <c r="C1131" s="27" t="s">
        <v>498</v>
      </c>
      <c r="D1131" s="27" t="s">
        <v>3112</v>
      </c>
      <c r="E1131" s="27" t="s">
        <v>14</v>
      </c>
      <c r="F1131" s="32">
        <v>46085.904166666667</v>
      </c>
      <c r="G1131" s="32">
        <v>46100.642361111109</v>
      </c>
      <c r="H1131" s="27">
        <v>647197</v>
      </c>
      <c r="I1131" s="27" t="s">
        <v>3113</v>
      </c>
      <c r="J1131" s="27" t="s">
        <v>16</v>
      </c>
      <c r="K1131" s="27">
        <v>0</v>
      </c>
      <c r="L1131" s="27" t="s">
        <v>3533</v>
      </c>
      <c r="M1131" s="9" t="str" cm="1">
        <f t="array" ref="M1131">_xlfn.LET(
_xlpm.Major,I1131,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31" t="str">
        <f>IF(COUNTIFS($A$2:A1131,A1131,$M$2:M1131,M1131)&gt;1,"Duplicate","Keep")</f>
        <v>Keep</v>
      </c>
      <c r="O1131" t="str" cm="1">
        <f t="array" ref="O1131">_xlfn.SWITCH(M1131,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31">
        <f t="shared" si="34"/>
        <v>1</v>
      </c>
      <c r="Q1131" t="str">
        <f t="shared" si="35"/>
        <v>Unique</v>
      </c>
    </row>
    <row r="1132" spans="1:17" x14ac:dyDescent="0.75">
      <c r="A1132" s="33">
        <v>81981662</v>
      </c>
      <c r="B1132" s="34" t="s">
        <v>829</v>
      </c>
      <c r="C1132" s="34" t="s">
        <v>3114</v>
      </c>
      <c r="D1132" s="34" t="s">
        <v>3115</v>
      </c>
      <c r="E1132" s="34" t="s">
        <v>14</v>
      </c>
      <c r="F1132" s="35">
        <v>46086.425694444442</v>
      </c>
      <c r="G1132" s="35">
        <v>46100.651388888888</v>
      </c>
      <c r="H1132" s="34">
        <v>793832</v>
      </c>
      <c r="I1132" s="34" t="s">
        <v>2024</v>
      </c>
      <c r="J1132" s="34" t="s">
        <v>40</v>
      </c>
      <c r="K1132" s="34">
        <v>0</v>
      </c>
      <c r="L1132" s="34" t="s">
        <v>3533</v>
      </c>
      <c r="M1132" s="9" t="str" cm="1">
        <f t="array" ref="M1132">_xlfn.LET(
_xlpm.Major,I1132,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32" t="str">
        <f>IF(COUNTIFS($A$2:A1132,A1132,$M$2:M1132,M1132)&gt;1,"Duplicate","Keep")</f>
        <v>Keep</v>
      </c>
      <c r="O1132" t="str" cm="1">
        <f t="array" ref="O1132">_xlfn.SWITCH(M1132,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32">
        <f t="shared" si="34"/>
        <v>1</v>
      </c>
      <c r="Q1132" t="str">
        <f t="shared" si="35"/>
        <v>Unique</v>
      </c>
    </row>
    <row r="1133" spans="1:17" x14ac:dyDescent="0.75">
      <c r="A1133" s="33">
        <v>82015667</v>
      </c>
      <c r="B1133" s="34" t="s">
        <v>385</v>
      </c>
      <c r="C1133" s="34" t="s">
        <v>3123</v>
      </c>
      <c r="D1133" s="34" t="s">
        <v>3124</v>
      </c>
      <c r="E1133" s="34" t="s">
        <v>14</v>
      </c>
      <c r="F1133" s="35">
        <v>46088.875</v>
      </c>
      <c r="G1133" s="35">
        <v>46100.647916666669</v>
      </c>
      <c r="H1133" s="34">
        <v>792351</v>
      </c>
      <c r="I1133" s="34" t="s">
        <v>2963</v>
      </c>
      <c r="J1133" s="34" t="s">
        <v>40</v>
      </c>
      <c r="K1133" s="34">
        <v>0</v>
      </c>
      <c r="L1133" s="34" t="s">
        <v>3533</v>
      </c>
      <c r="M1133" s="9" t="str" cm="1">
        <f t="array" ref="M1133">_xlfn.LET(
_xlpm.Major,I1133,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133" t="str">
        <f>IF(COUNTIFS($A$2:A1133,A1133,$M$2:M1133,M1133)&gt;1,"Duplicate","Keep")</f>
        <v>Keep</v>
      </c>
      <c r="O1133" t="str" cm="1">
        <f t="array" ref="O1133">_xlfn.SWITCH(M1133,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133">
        <f t="shared" si="34"/>
        <v>1</v>
      </c>
      <c r="Q1133" t="str">
        <f t="shared" si="35"/>
        <v>Unique</v>
      </c>
    </row>
    <row r="1134" spans="1:17" x14ac:dyDescent="0.75">
      <c r="A1134" s="33">
        <v>82037121</v>
      </c>
      <c r="B1134" s="34" t="s">
        <v>2070</v>
      </c>
      <c r="C1134" s="34" t="s">
        <v>1353</v>
      </c>
      <c r="D1134" s="34" t="s">
        <v>2071</v>
      </c>
      <c r="E1134" s="34" t="s">
        <v>14</v>
      </c>
      <c r="F1134" s="35">
        <v>46090.666666666664</v>
      </c>
      <c r="G1134" s="35">
        <v>46100.64166666667</v>
      </c>
      <c r="H1134" s="34">
        <v>781552</v>
      </c>
      <c r="I1134" s="34" t="s">
        <v>2024</v>
      </c>
      <c r="J1134" s="34" t="s">
        <v>16</v>
      </c>
      <c r="K1134" s="34">
        <v>0</v>
      </c>
      <c r="L1134" s="34" t="s">
        <v>3533</v>
      </c>
      <c r="M1134" s="9" t="str" cm="1">
        <f t="array" ref="M1134">_xlfn.LET(
_xlpm.Major,I1134,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34" t="str">
        <f>IF(COUNTIFS($A$2:A1134,A1134,$M$2:M1134,M1134)&gt;1,"Duplicate","Keep")</f>
        <v>Keep</v>
      </c>
      <c r="O1134" t="str" cm="1">
        <f t="array" ref="O1134">_xlfn.SWITCH(M1134,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34">
        <f t="shared" si="34"/>
        <v>2</v>
      </c>
      <c r="Q1134" t="str">
        <f t="shared" si="35"/>
        <v>Repeat</v>
      </c>
    </row>
    <row r="1135" spans="1:17" x14ac:dyDescent="0.75">
      <c r="A1135" s="31">
        <v>82037128</v>
      </c>
      <c r="B1135" s="27" t="s">
        <v>3128</v>
      </c>
      <c r="C1135" s="27" t="s">
        <v>3129</v>
      </c>
      <c r="D1135" s="27" t="s">
        <v>3130</v>
      </c>
      <c r="E1135" s="27" t="s">
        <v>14</v>
      </c>
      <c r="F1135" s="32">
        <v>46090.667361111111</v>
      </c>
      <c r="G1135" s="32">
        <v>46100.642361111109</v>
      </c>
      <c r="H1135" s="27">
        <v>805407</v>
      </c>
      <c r="I1135" s="27" t="s">
        <v>2024</v>
      </c>
      <c r="J1135" s="27" t="s">
        <v>40</v>
      </c>
      <c r="K1135" s="27">
        <v>0</v>
      </c>
      <c r="L1135" s="27" t="s">
        <v>3533</v>
      </c>
      <c r="M1135" s="9" t="str" cm="1">
        <f t="array" ref="M1135">_xlfn.LET(
_xlpm.Major,I1135,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35" t="str">
        <f>IF(COUNTIFS($A$2:A1135,A1135,$M$2:M1135,M1135)&gt;1,"Duplicate","Keep")</f>
        <v>Keep</v>
      </c>
      <c r="O1135" t="str" cm="1">
        <f t="array" ref="O1135">_xlfn.SWITCH(M1135,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35">
        <f t="shared" si="34"/>
        <v>1</v>
      </c>
      <c r="Q1135" t="str">
        <f t="shared" si="35"/>
        <v>Unique</v>
      </c>
    </row>
    <row r="1136" spans="1:17" x14ac:dyDescent="0.75">
      <c r="A1136" s="33">
        <v>82037517</v>
      </c>
      <c r="B1136" s="34" t="s">
        <v>3131</v>
      </c>
      <c r="C1136" s="34" t="s">
        <v>3132</v>
      </c>
      <c r="D1136" s="34" t="s">
        <v>3133</v>
      </c>
      <c r="E1136" s="34" t="s">
        <v>14</v>
      </c>
      <c r="F1136" s="35">
        <v>46090.681250000001</v>
      </c>
      <c r="G1136" s="35">
        <v>46100.642361111109</v>
      </c>
      <c r="H1136" s="34">
        <v>758228</v>
      </c>
      <c r="I1136" s="34" t="s">
        <v>2960</v>
      </c>
      <c r="J1136" s="34" t="s">
        <v>32</v>
      </c>
      <c r="K1136" s="34">
        <v>0</v>
      </c>
      <c r="L1136" s="34" t="s">
        <v>3533</v>
      </c>
      <c r="M1136" s="9" t="str" cm="1">
        <f t="array" ref="M1136">_xlfn.LET(
_xlpm.Major,I1136,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36" t="str">
        <f>IF(COUNTIFS($A$2:A1136,A1136,$M$2:M1136,M1136)&gt;1,"Duplicate","Keep")</f>
        <v>Keep</v>
      </c>
      <c r="O1136" t="str" cm="1">
        <f t="array" ref="O1136">_xlfn.SWITCH(M1136,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36">
        <f t="shared" si="34"/>
        <v>1</v>
      </c>
      <c r="Q1136" t="str">
        <f t="shared" si="35"/>
        <v>Unique</v>
      </c>
    </row>
    <row r="1137" spans="1:17" x14ac:dyDescent="0.75">
      <c r="A1137" s="31">
        <v>82037999</v>
      </c>
      <c r="B1137" s="27" t="s">
        <v>3134</v>
      </c>
      <c r="C1137" s="27" t="s">
        <v>3135</v>
      </c>
      <c r="D1137" s="27" t="s">
        <v>3136</v>
      </c>
      <c r="E1137" s="27" t="s">
        <v>14</v>
      </c>
      <c r="F1137" s="32">
        <v>46090.711111111108</v>
      </c>
      <c r="G1137" s="32">
        <v>46100.651388888888</v>
      </c>
      <c r="H1137" s="27">
        <v>801335</v>
      </c>
      <c r="I1137" s="27" t="s">
        <v>2024</v>
      </c>
      <c r="J1137" s="27" t="s">
        <v>40</v>
      </c>
      <c r="K1137" s="27">
        <v>0</v>
      </c>
      <c r="L1137" s="27" t="s">
        <v>3533</v>
      </c>
      <c r="M1137" s="9" t="str" cm="1">
        <f t="array" ref="M1137">_xlfn.LET(
_xlpm.Major,I1137,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37" t="str">
        <f>IF(COUNTIFS($A$2:A1137,A1137,$M$2:M1137,M1137)&gt;1,"Duplicate","Keep")</f>
        <v>Keep</v>
      </c>
      <c r="O1137" t="str" cm="1">
        <f t="array" ref="O1137">_xlfn.SWITCH(M1137,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37">
        <f t="shared" si="34"/>
        <v>1</v>
      </c>
      <c r="Q1137" t="str">
        <f t="shared" si="35"/>
        <v>Unique</v>
      </c>
    </row>
    <row r="1138" spans="1:17" x14ac:dyDescent="0.75">
      <c r="A1138" s="33">
        <v>82038004</v>
      </c>
      <c r="B1138" s="34" t="s">
        <v>479</v>
      </c>
      <c r="C1138" s="34" t="s">
        <v>3137</v>
      </c>
      <c r="D1138" s="34" t="s">
        <v>3138</v>
      </c>
      <c r="E1138" s="34" t="s">
        <v>14</v>
      </c>
      <c r="F1138" s="35">
        <v>46090.711111111108</v>
      </c>
      <c r="G1138" s="35">
        <v>46100.684027777781</v>
      </c>
      <c r="H1138" s="34">
        <v>738376</v>
      </c>
      <c r="I1138" s="34" t="s">
        <v>2960</v>
      </c>
      <c r="J1138" s="34" t="s">
        <v>32</v>
      </c>
      <c r="K1138" s="34">
        <v>0</v>
      </c>
      <c r="L1138" s="34" t="s">
        <v>3533</v>
      </c>
      <c r="M1138" s="9" t="str" cm="1">
        <f t="array" ref="M1138">_xlfn.LET(
_xlpm.Major,I1138,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38" t="str">
        <f>IF(COUNTIFS($A$2:A1138,A1138,$M$2:M1138,M1138)&gt;1,"Duplicate","Keep")</f>
        <v>Keep</v>
      </c>
      <c r="O1138" t="str" cm="1">
        <f t="array" ref="O1138">_xlfn.SWITCH(M1138,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38">
        <f t="shared" si="34"/>
        <v>1</v>
      </c>
      <c r="Q1138" t="str">
        <f t="shared" si="35"/>
        <v>Unique</v>
      </c>
    </row>
    <row r="1139" spans="1:17" x14ac:dyDescent="0.75">
      <c r="A1139" s="31">
        <v>82038032</v>
      </c>
      <c r="B1139" s="27" t="s">
        <v>3139</v>
      </c>
      <c r="C1139" s="27" t="s">
        <v>473</v>
      </c>
      <c r="D1139" s="27" t="s">
        <v>3140</v>
      </c>
      <c r="E1139" s="27" t="s">
        <v>14</v>
      </c>
      <c r="F1139" s="32">
        <v>46090.713194444441</v>
      </c>
      <c r="G1139" s="32">
        <v>46100.683333333334</v>
      </c>
      <c r="H1139" s="27">
        <v>765000</v>
      </c>
      <c r="I1139" s="27" t="s">
        <v>2960</v>
      </c>
      <c r="J1139" s="27" t="s">
        <v>32</v>
      </c>
      <c r="K1139" s="27">
        <v>0</v>
      </c>
      <c r="L1139" s="27" t="s">
        <v>3533</v>
      </c>
      <c r="M1139" s="9" t="str" cm="1">
        <f t="array" ref="M1139">_xlfn.LET(
_xlpm.Major,I1139,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39" t="str">
        <f>IF(COUNTIFS($A$2:A1139,A1139,$M$2:M1139,M1139)&gt;1,"Duplicate","Keep")</f>
        <v>Keep</v>
      </c>
      <c r="O1139" t="str" cm="1">
        <f t="array" ref="O1139">_xlfn.SWITCH(M1139,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39">
        <f t="shared" si="34"/>
        <v>1</v>
      </c>
      <c r="Q1139" t="str">
        <f t="shared" si="35"/>
        <v>Unique</v>
      </c>
    </row>
    <row r="1140" spans="1:17" x14ac:dyDescent="0.75">
      <c r="A1140" s="33">
        <v>82038054</v>
      </c>
      <c r="B1140" s="34" t="s">
        <v>3141</v>
      </c>
      <c r="C1140" s="34" t="s">
        <v>880</v>
      </c>
      <c r="D1140" s="34" t="s">
        <v>3142</v>
      </c>
      <c r="E1140" s="34" t="s">
        <v>14</v>
      </c>
      <c r="F1140" s="35">
        <v>46090.714583333334</v>
      </c>
      <c r="G1140" s="35">
        <v>46100.654166666667</v>
      </c>
      <c r="H1140" s="34">
        <v>757170</v>
      </c>
      <c r="I1140" s="34" t="s">
        <v>2954</v>
      </c>
      <c r="J1140" s="34" t="s">
        <v>40</v>
      </c>
      <c r="K1140" s="34">
        <v>0</v>
      </c>
      <c r="L1140" s="34" t="s">
        <v>3533</v>
      </c>
      <c r="M1140" s="9" t="str" cm="1">
        <f t="array" ref="M1140">_xlfn.LET(
_xlpm.Major,I1140,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40" t="str">
        <f>IF(COUNTIFS($A$2:A1140,A1140,$M$2:M1140,M1140)&gt;1,"Duplicate","Keep")</f>
        <v>Keep</v>
      </c>
      <c r="O1140" t="str" cm="1">
        <f t="array" ref="O1140">_xlfn.SWITCH(M1140,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40">
        <f t="shared" si="34"/>
        <v>1</v>
      </c>
      <c r="Q1140" t="str">
        <f t="shared" si="35"/>
        <v>Unique</v>
      </c>
    </row>
    <row r="1141" spans="1:17" x14ac:dyDescent="0.75">
      <c r="A1141" s="31">
        <v>82038679</v>
      </c>
      <c r="B1141" s="27" t="s">
        <v>224</v>
      </c>
      <c r="C1141" s="27" t="s">
        <v>3143</v>
      </c>
      <c r="D1141" s="27" t="s">
        <v>3144</v>
      </c>
      <c r="E1141" s="27" t="s">
        <v>14</v>
      </c>
      <c r="F1141" s="32">
        <v>46090.765277777777</v>
      </c>
      <c r="G1141" s="32">
        <v>46100.645138888889</v>
      </c>
      <c r="H1141" s="27">
        <v>757211</v>
      </c>
      <c r="I1141" s="27" t="s">
        <v>3101</v>
      </c>
      <c r="J1141" s="27" t="s">
        <v>32</v>
      </c>
      <c r="K1141" s="27">
        <v>0</v>
      </c>
      <c r="L1141" s="27" t="s">
        <v>3533</v>
      </c>
      <c r="M1141" s="9" t="str" cm="1">
        <f t="array" ref="M1141">_xlfn.LET(
_xlpm.Major,I1141,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41" t="str">
        <f>IF(COUNTIFS($A$2:A1141,A1141,$M$2:M1141,M1141)&gt;1,"Duplicate","Keep")</f>
        <v>Keep</v>
      </c>
      <c r="O1141" t="str" cm="1">
        <f t="array" ref="O1141">_xlfn.SWITCH(M1141,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41">
        <f t="shared" si="34"/>
        <v>1</v>
      </c>
      <c r="Q1141" t="str">
        <f t="shared" si="35"/>
        <v>Unique</v>
      </c>
    </row>
    <row r="1142" spans="1:17" x14ac:dyDescent="0.75">
      <c r="A1142" s="33">
        <v>82038688</v>
      </c>
      <c r="B1142" s="34" t="s">
        <v>2435</v>
      </c>
      <c r="C1142" s="34" t="s">
        <v>3145</v>
      </c>
      <c r="D1142" s="34" t="s">
        <v>3146</v>
      </c>
      <c r="E1142" s="34" t="s">
        <v>14</v>
      </c>
      <c r="F1142" s="35">
        <v>46090.765277777777</v>
      </c>
      <c r="G1142" s="35">
        <v>46100.643750000003</v>
      </c>
      <c r="H1142" s="34">
        <v>787486</v>
      </c>
      <c r="I1142" s="34" t="s">
        <v>2024</v>
      </c>
      <c r="J1142" s="34" t="s">
        <v>40</v>
      </c>
      <c r="K1142" s="34">
        <v>0</v>
      </c>
      <c r="L1142" s="34" t="s">
        <v>3533</v>
      </c>
      <c r="M1142" s="9" t="str" cm="1">
        <f t="array" ref="M1142">_xlfn.LET(
_xlpm.Major,I1142,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42" t="str">
        <f>IF(COUNTIFS($A$2:A1142,A1142,$M$2:M1142,M1142)&gt;1,"Duplicate","Keep")</f>
        <v>Keep</v>
      </c>
      <c r="O1142" t="str" cm="1">
        <f t="array" ref="O1142">_xlfn.SWITCH(M1142,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42">
        <f t="shared" si="34"/>
        <v>1</v>
      </c>
      <c r="Q1142" t="str">
        <f t="shared" si="35"/>
        <v>Unique</v>
      </c>
    </row>
    <row r="1143" spans="1:17" x14ac:dyDescent="0.75">
      <c r="A1143" s="31">
        <v>82038702</v>
      </c>
      <c r="B1143" s="27" t="s">
        <v>3147</v>
      </c>
      <c r="C1143" s="27" t="s">
        <v>3148</v>
      </c>
      <c r="D1143" s="27" t="s">
        <v>3149</v>
      </c>
      <c r="E1143" s="27" t="s">
        <v>14</v>
      </c>
      <c r="F1143" s="32">
        <v>46090.76666666667</v>
      </c>
      <c r="G1143" s="32">
        <v>46100.645833333336</v>
      </c>
      <c r="H1143" s="27">
        <v>785300</v>
      </c>
      <c r="I1143" s="27" t="s">
        <v>2024</v>
      </c>
      <c r="J1143" s="27" t="s">
        <v>16</v>
      </c>
      <c r="K1143" s="27">
        <v>0</v>
      </c>
      <c r="L1143" s="27" t="s">
        <v>3533</v>
      </c>
      <c r="M1143" s="9" t="str" cm="1">
        <f t="array" ref="M1143">_xlfn.LET(
_xlpm.Major,I1143,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43" t="str">
        <f>IF(COUNTIFS($A$2:A1143,A1143,$M$2:M1143,M1143)&gt;1,"Duplicate","Keep")</f>
        <v>Keep</v>
      </c>
      <c r="O1143" t="str" cm="1">
        <f t="array" ref="O1143">_xlfn.SWITCH(M1143,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43">
        <f t="shared" si="34"/>
        <v>1</v>
      </c>
      <c r="Q1143" t="str">
        <f t="shared" si="35"/>
        <v>Unique</v>
      </c>
    </row>
    <row r="1144" spans="1:17" x14ac:dyDescent="0.75">
      <c r="A1144" s="33">
        <v>82038873</v>
      </c>
      <c r="B1144" s="34" t="s">
        <v>1586</v>
      </c>
      <c r="C1144" s="34" t="s">
        <v>3150</v>
      </c>
      <c r="D1144" s="34" t="s">
        <v>3151</v>
      </c>
      <c r="E1144" s="34" t="s">
        <v>14</v>
      </c>
      <c r="F1144" s="35">
        <v>46090.782638888886</v>
      </c>
      <c r="G1144" s="35">
        <v>46100.67083333333</v>
      </c>
      <c r="H1144" s="34">
        <v>732687</v>
      </c>
      <c r="I1144" s="34" t="s">
        <v>2954</v>
      </c>
      <c r="J1144" s="34" t="s">
        <v>40</v>
      </c>
      <c r="K1144" s="34">
        <v>0</v>
      </c>
      <c r="L1144" s="34" t="s">
        <v>3533</v>
      </c>
      <c r="M1144" s="9" t="str" cm="1">
        <f t="array" ref="M1144">_xlfn.LET(
_xlpm.Major,I1144,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44" t="str">
        <f>IF(COUNTIFS($A$2:A1144,A1144,$M$2:M1144,M1144)&gt;1,"Duplicate","Keep")</f>
        <v>Keep</v>
      </c>
      <c r="O1144" t="str" cm="1">
        <f t="array" ref="O1144">_xlfn.SWITCH(M1144,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44">
        <f t="shared" si="34"/>
        <v>1</v>
      </c>
      <c r="Q1144" t="str">
        <f t="shared" si="35"/>
        <v>Unique</v>
      </c>
    </row>
    <row r="1145" spans="1:17" x14ac:dyDescent="0.75">
      <c r="A1145" s="31">
        <v>82039121</v>
      </c>
      <c r="B1145" s="27" t="s">
        <v>3152</v>
      </c>
      <c r="C1145" s="27" t="s">
        <v>3153</v>
      </c>
      <c r="D1145" s="27" t="s">
        <v>3154</v>
      </c>
      <c r="E1145" s="27" t="s">
        <v>14</v>
      </c>
      <c r="F1145" s="32">
        <v>46090.800694444442</v>
      </c>
      <c r="G1145" s="32">
        <v>46100.642361111109</v>
      </c>
      <c r="H1145" s="27">
        <v>792122</v>
      </c>
      <c r="I1145" s="27" t="s">
        <v>2024</v>
      </c>
      <c r="J1145" s="27" t="s">
        <v>40</v>
      </c>
      <c r="K1145" s="27">
        <v>0</v>
      </c>
      <c r="L1145" s="27" t="s">
        <v>3533</v>
      </c>
      <c r="M1145" s="9" t="str" cm="1">
        <f t="array" ref="M1145">_xlfn.LET(
_xlpm.Major,I1145,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45" t="str">
        <f>IF(COUNTIFS($A$2:A1145,A1145,$M$2:M1145,M1145)&gt;1,"Duplicate","Keep")</f>
        <v>Keep</v>
      </c>
      <c r="O1145" t="str" cm="1">
        <f t="array" ref="O1145">_xlfn.SWITCH(M1145,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45">
        <f t="shared" si="34"/>
        <v>1</v>
      </c>
      <c r="Q1145" t="str">
        <f t="shared" si="35"/>
        <v>Unique</v>
      </c>
    </row>
    <row r="1146" spans="1:17" x14ac:dyDescent="0.75">
      <c r="A1146" s="33">
        <v>82039360</v>
      </c>
      <c r="B1146" s="34" t="s">
        <v>586</v>
      </c>
      <c r="C1146" s="34" t="s">
        <v>3155</v>
      </c>
      <c r="D1146" s="34" t="s">
        <v>3156</v>
      </c>
      <c r="E1146" s="34" t="s">
        <v>14</v>
      </c>
      <c r="F1146" s="35">
        <v>46090.820138888892</v>
      </c>
      <c r="G1146" s="35">
        <v>46100.654166666667</v>
      </c>
      <c r="H1146" s="34">
        <v>758451</v>
      </c>
      <c r="I1146" s="34" t="s">
        <v>2954</v>
      </c>
      <c r="J1146" s="34" t="s">
        <v>40</v>
      </c>
      <c r="K1146" s="34">
        <v>0</v>
      </c>
      <c r="L1146" s="34" t="s">
        <v>3533</v>
      </c>
      <c r="M1146" s="9" t="str" cm="1">
        <f t="array" ref="M1146">_xlfn.LET(
_xlpm.Major,I1146,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46" t="str">
        <f>IF(COUNTIFS($A$2:A1146,A1146,$M$2:M1146,M1146)&gt;1,"Duplicate","Keep")</f>
        <v>Keep</v>
      </c>
      <c r="O1146" t="str" cm="1">
        <f t="array" ref="O1146">_xlfn.SWITCH(M1146,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46">
        <f t="shared" si="34"/>
        <v>1</v>
      </c>
      <c r="Q1146" t="str">
        <f t="shared" si="35"/>
        <v>Unique</v>
      </c>
    </row>
    <row r="1147" spans="1:17" x14ac:dyDescent="0.75">
      <c r="A1147" s="31">
        <v>82039537</v>
      </c>
      <c r="B1147" s="27" t="s">
        <v>3157</v>
      </c>
      <c r="C1147" s="27" t="s">
        <v>2878</v>
      </c>
      <c r="D1147" s="27" t="s">
        <v>3158</v>
      </c>
      <c r="E1147" s="27" t="s">
        <v>14</v>
      </c>
      <c r="F1147" s="32">
        <v>46090.836111111108</v>
      </c>
      <c r="G1147" s="32">
        <v>46100.649305555555</v>
      </c>
      <c r="H1147" s="27">
        <v>797559</v>
      </c>
      <c r="I1147" s="27" t="s">
        <v>2024</v>
      </c>
      <c r="J1147" s="27" t="s">
        <v>40</v>
      </c>
      <c r="K1147" s="27">
        <v>0</v>
      </c>
      <c r="L1147" s="27" t="s">
        <v>3533</v>
      </c>
      <c r="M1147" s="9" t="str" cm="1">
        <f t="array" ref="M1147">_xlfn.LET(
_xlpm.Major,I1147,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47" t="str">
        <f>IF(COUNTIFS($A$2:A1147,A1147,$M$2:M1147,M1147)&gt;1,"Duplicate","Keep")</f>
        <v>Keep</v>
      </c>
      <c r="O1147" t="str" cm="1">
        <f t="array" ref="O1147">_xlfn.SWITCH(M1147,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47">
        <f t="shared" si="34"/>
        <v>1</v>
      </c>
      <c r="Q1147" t="str">
        <f t="shared" si="35"/>
        <v>Unique</v>
      </c>
    </row>
    <row r="1148" spans="1:17" x14ac:dyDescent="0.75">
      <c r="A1148" s="33">
        <v>82039539</v>
      </c>
      <c r="B1148" s="34" t="s">
        <v>3159</v>
      </c>
      <c r="C1148" s="34" t="s">
        <v>735</v>
      </c>
      <c r="D1148" s="34" t="s">
        <v>3160</v>
      </c>
      <c r="E1148" s="34" t="s">
        <v>14</v>
      </c>
      <c r="F1148" s="35">
        <v>46090.836111111108</v>
      </c>
      <c r="G1148" s="35">
        <v>46100.640972222223</v>
      </c>
      <c r="H1148" s="34">
        <v>804863</v>
      </c>
      <c r="I1148" s="34" t="s">
        <v>2024</v>
      </c>
      <c r="J1148" s="34" t="s">
        <v>40</v>
      </c>
      <c r="K1148" s="34">
        <v>0</v>
      </c>
      <c r="L1148" s="34" t="s">
        <v>3533</v>
      </c>
      <c r="M1148" s="9" t="str" cm="1">
        <f t="array" ref="M1148">_xlfn.LET(
_xlpm.Major,I1148,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48" t="str">
        <f>IF(COUNTIFS($A$2:A1148,A1148,$M$2:M1148,M1148)&gt;1,"Duplicate","Keep")</f>
        <v>Keep</v>
      </c>
      <c r="O1148" t="str" cm="1">
        <f t="array" ref="O1148">_xlfn.SWITCH(M1148,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48">
        <f t="shared" si="34"/>
        <v>1</v>
      </c>
      <c r="Q1148" t="str">
        <f t="shared" si="35"/>
        <v>Unique</v>
      </c>
    </row>
    <row r="1149" spans="1:17" x14ac:dyDescent="0.75">
      <c r="A1149" s="31">
        <v>82039819</v>
      </c>
      <c r="B1149" s="27" t="s">
        <v>679</v>
      </c>
      <c r="C1149" s="27" t="s">
        <v>3161</v>
      </c>
      <c r="D1149" s="27" t="s">
        <v>3162</v>
      </c>
      <c r="E1149" s="27" t="s">
        <v>14</v>
      </c>
      <c r="F1149" s="32">
        <v>46090.859722222223</v>
      </c>
      <c r="G1149" s="32">
        <v>46100.645833333336</v>
      </c>
      <c r="H1149" s="27">
        <v>735309</v>
      </c>
      <c r="I1149" s="27" t="s">
        <v>2960</v>
      </c>
      <c r="J1149" s="27" t="s">
        <v>32</v>
      </c>
      <c r="K1149" s="27">
        <v>0</v>
      </c>
      <c r="L1149" s="27" t="s">
        <v>3533</v>
      </c>
      <c r="M1149" s="9" t="str" cm="1">
        <f t="array" ref="M1149">_xlfn.LET(
_xlpm.Major,I1149,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49" t="str">
        <f>IF(COUNTIFS($A$2:A1149,A1149,$M$2:M1149,M1149)&gt;1,"Duplicate","Keep")</f>
        <v>Keep</v>
      </c>
      <c r="O1149" t="str" cm="1">
        <f t="array" ref="O1149">_xlfn.SWITCH(M1149,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49">
        <f t="shared" si="34"/>
        <v>1</v>
      </c>
      <c r="Q1149" t="str">
        <f t="shared" si="35"/>
        <v>Unique</v>
      </c>
    </row>
    <row r="1150" spans="1:17" x14ac:dyDescent="0.75">
      <c r="A1150" s="33">
        <v>82039854</v>
      </c>
      <c r="B1150" s="34" t="s">
        <v>2435</v>
      </c>
      <c r="C1150" s="34" t="s">
        <v>1483</v>
      </c>
      <c r="D1150" s="34" t="s">
        <v>3163</v>
      </c>
      <c r="E1150" s="34" t="s">
        <v>14</v>
      </c>
      <c r="F1150" s="35">
        <v>46090.862500000003</v>
      </c>
      <c r="G1150" s="35">
        <v>46100.663194444445</v>
      </c>
      <c r="H1150" s="34">
        <v>765181</v>
      </c>
      <c r="I1150" s="34" t="s">
        <v>2960</v>
      </c>
      <c r="J1150" s="34" t="s">
        <v>32</v>
      </c>
      <c r="K1150" s="34">
        <v>0</v>
      </c>
      <c r="L1150" s="34" t="s">
        <v>3533</v>
      </c>
      <c r="M1150" s="9" t="str" cm="1">
        <f t="array" ref="M1150">_xlfn.LET(
_xlpm.Major,I1150,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50" t="str">
        <f>IF(COUNTIFS($A$2:A1150,A1150,$M$2:M1150,M1150)&gt;1,"Duplicate","Keep")</f>
        <v>Keep</v>
      </c>
      <c r="O1150" t="str" cm="1">
        <f t="array" ref="O1150">_xlfn.SWITCH(M1150,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50">
        <f t="shared" si="34"/>
        <v>1</v>
      </c>
      <c r="Q1150" t="str">
        <f t="shared" si="35"/>
        <v>Unique</v>
      </c>
    </row>
    <row r="1151" spans="1:17" x14ac:dyDescent="0.75">
      <c r="A1151" s="33">
        <v>82043922</v>
      </c>
      <c r="B1151" s="34" t="s">
        <v>355</v>
      </c>
      <c r="C1151" s="34" t="s">
        <v>3164</v>
      </c>
      <c r="D1151" s="34" t="s">
        <v>3165</v>
      </c>
      <c r="E1151" s="34" t="s">
        <v>14</v>
      </c>
      <c r="F1151" s="35">
        <v>46091.335416666669</v>
      </c>
      <c r="G1151" s="35">
        <v>46100.642361111109</v>
      </c>
      <c r="H1151" s="34">
        <v>721837</v>
      </c>
      <c r="I1151" s="34" t="s">
        <v>2024</v>
      </c>
      <c r="J1151" s="34" t="s">
        <v>40</v>
      </c>
      <c r="K1151" s="34">
        <v>0</v>
      </c>
      <c r="L1151" s="34" t="s">
        <v>3533</v>
      </c>
      <c r="M1151" s="9" t="str" cm="1">
        <f t="array" ref="M1151">_xlfn.LET(
_xlpm.Major,I1151,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51" t="str">
        <f>IF(COUNTIFS($A$2:A1151,A1151,$M$2:M1151,M1151)&gt;1,"Duplicate","Keep")</f>
        <v>Keep</v>
      </c>
      <c r="O1151" t="str" cm="1">
        <f t="array" ref="O1151">_xlfn.SWITCH(M1151,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51">
        <f t="shared" si="34"/>
        <v>1</v>
      </c>
      <c r="Q1151" t="str">
        <f t="shared" si="35"/>
        <v>Unique</v>
      </c>
    </row>
    <row r="1152" spans="1:17" x14ac:dyDescent="0.75">
      <c r="A1152" s="31">
        <v>82044609</v>
      </c>
      <c r="B1152" s="27" t="s">
        <v>142</v>
      </c>
      <c r="C1152" s="27" t="s">
        <v>3166</v>
      </c>
      <c r="D1152" s="27" t="s">
        <v>3167</v>
      </c>
      <c r="E1152" s="27" t="s">
        <v>14</v>
      </c>
      <c r="F1152" s="32">
        <v>46091.351388888892</v>
      </c>
      <c r="G1152" s="32">
        <v>46100.647222222222</v>
      </c>
      <c r="H1152" s="27">
        <v>760521</v>
      </c>
      <c r="I1152" s="27" t="s">
        <v>2960</v>
      </c>
      <c r="J1152" s="27" t="s">
        <v>32</v>
      </c>
      <c r="K1152" s="27">
        <v>0</v>
      </c>
      <c r="L1152" s="27" t="s">
        <v>3533</v>
      </c>
      <c r="M1152" s="9" t="str" cm="1">
        <f t="array" ref="M1152">_xlfn.LET(
_xlpm.Major,I1152,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52" t="str">
        <f>IF(COUNTIFS($A$2:A1152,A1152,$M$2:M1152,M1152)&gt;1,"Duplicate","Keep")</f>
        <v>Keep</v>
      </c>
      <c r="O1152" t="str" cm="1">
        <f t="array" ref="O1152">_xlfn.SWITCH(M1152,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52">
        <f t="shared" si="34"/>
        <v>1</v>
      </c>
      <c r="Q1152" t="str">
        <f t="shared" si="35"/>
        <v>Unique</v>
      </c>
    </row>
    <row r="1153" spans="1:17" x14ac:dyDescent="0.75">
      <c r="A1153" s="33">
        <v>82046000</v>
      </c>
      <c r="B1153" s="34" t="s">
        <v>67</v>
      </c>
      <c r="C1153" s="34" t="s">
        <v>1148</v>
      </c>
      <c r="D1153" s="34" t="s">
        <v>3168</v>
      </c>
      <c r="E1153" s="34" t="s">
        <v>14</v>
      </c>
      <c r="F1153" s="35">
        <v>46091.379861111112</v>
      </c>
      <c r="G1153" s="35">
        <v>46100.643055555556</v>
      </c>
      <c r="H1153" s="34">
        <v>756851</v>
      </c>
      <c r="I1153" s="34" t="s">
        <v>2024</v>
      </c>
      <c r="J1153" s="34" t="s">
        <v>40</v>
      </c>
      <c r="K1153" s="34">
        <v>0</v>
      </c>
      <c r="L1153" s="34" t="s">
        <v>3533</v>
      </c>
      <c r="M1153" s="9" t="str" cm="1">
        <f t="array" ref="M1153">_xlfn.LET(
_xlpm.Major,I1153,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53" t="str">
        <f>IF(COUNTIFS($A$2:A1153,A1153,$M$2:M1153,M1153)&gt;1,"Duplicate","Keep")</f>
        <v>Keep</v>
      </c>
      <c r="O1153" t="str" cm="1">
        <f t="array" ref="O1153">_xlfn.SWITCH(M1153,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53">
        <f t="shared" si="34"/>
        <v>1</v>
      </c>
      <c r="Q1153" t="str">
        <f t="shared" si="35"/>
        <v>Unique</v>
      </c>
    </row>
    <row r="1154" spans="1:17" x14ac:dyDescent="0.75">
      <c r="A1154" s="31">
        <v>82052128</v>
      </c>
      <c r="B1154" s="27" t="s">
        <v>2412</v>
      </c>
      <c r="C1154" s="27" t="s">
        <v>2427</v>
      </c>
      <c r="D1154" s="27" t="s">
        <v>3169</v>
      </c>
      <c r="E1154" s="27" t="s">
        <v>14</v>
      </c>
      <c r="F1154" s="32">
        <v>46091.5</v>
      </c>
      <c r="G1154" s="32">
        <v>46100.643055555556</v>
      </c>
      <c r="H1154" s="27">
        <v>802036</v>
      </c>
      <c r="I1154" s="27" t="s">
        <v>2033</v>
      </c>
      <c r="J1154" s="27" t="s">
        <v>20</v>
      </c>
      <c r="K1154" s="27">
        <v>0</v>
      </c>
      <c r="L1154" s="27" t="s">
        <v>3533</v>
      </c>
      <c r="M1154" s="9" t="str" cm="1">
        <f t="array" ref="M1154">_xlfn.LET(
_xlpm.Major,I1154,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54" t="str">
        <f>IF(COUNTIFS($A$2:A1154,A1154,$M$2:M1154,M1154)&gt;1,"Duplicate","Keep")</f>
        <v>Keep</v>
      </c>
      <c r="O1154" t="str" cm="1">
        <f t="array" ref="O1154">_xlfn.SWITCH(M1154,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54">
        <f t="shared" si="34"/>
        <v>1</v>
      </c>
      <c r="Q1154" t="str">
        <f t="shared" si="35"/>
        <v>Unique</v>
      </c>
    </row>
    <row r="1155" spans="1:17" x14ac:dyDescent="0.75">
      <c r="A1155" s="33">
        <v>82058618</v>
      </c>
      <c r="B1155" s="34" t="s">
        <v>1375</v>
      </c>
      <c r="C1155" s="34" t="s">
        <v>1101</v>
      </c>
      <c r="D1155" s="34" t="s">
        <v>3170</v>
      </c>
      <c r="E1155" s="34" t="s">
        <v>14</v>
      </c>
      <c r="F1155" s="35">
        <v>46091.741666666669</v>
      </c>
      <c r="G1155" s="35">
        <v>46100.643750000003</v>
      </c>
      <c r="H1155" s="34">
        <v>758111</v>
      </c>
      <c r="I1155" s="34" t="s">
        <v>2960</v>
      </c>
      <c r="J1155" s="34" t="s">
        <v>32</v>
      </c>
      <c r="K1155" s="34">
        <v>0</v>
      </c>
      <c r="L1155" s="34" t="s">
        <v>3533</v>
      </c>
      <c r="M1155" s="9" t="str" cm="1">
        <f t="array" ref="M1155">_xlfn.LET(
_xlpm.Major,I1155,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55" t="str">
        <f>IF(COUNTIFS($A$2:A1155,A1155,$M$2:M1155,M1155)&gt;1,"Duplicate","Keep")</f>
        <v>Keep</v>
      </c>
      <c r="O1155" t="str" cm="1">
        <f t="array" ref="O1155">_xlfn.SWITCH(M1155,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55">
        <f t="shared" ref="P1155:P1218" si="36">COUNTIF(H:H,H1155)</f>
        <v>1</v>
      </c>
      <c r="Q1155" t="str">
        <f t="shared" ref="Q1155:Q1218" si="37">IF(COUNTIF(H:H,H1155)=1,"Unique","Repeat")</f>
        <v>Unique</v>
      </c>
    </row>
    <row r="1156" spans="1:17" x14ac:dyDescent="0.75">
      <c r="A1156" s="31">
        <v>82058644</v>
      </c>
      <c r="B1156" s="27" t="s">
        <v>336</v>
      </c>
      <c r="C1156" s="27" t="s">
        <v>3171</v>
      </c>
      <c r="D1156" s="27" t="s">
        <v>3172</v>
      </c>
      <c r="E1156" s="27" t="s">
        <v>14</v>
      </c>
      <c r="F1156" s="32">
        <v>46091.744444444441</v>
      </c>
      <c r="G1156" s="32">
        <v>46100.647222222222</v>
      </c>
      <c r="H1156" s="27">
        <v>765637</v>
      </c>
      <c r="I1156" s="27" t="s">
        <v>2960</v>
      </c>
      <c r="J1156" s="27" t="s">
        <v>32</v>
      </c>
      <c r="K1156" s="27">
        <v>0</v>
      </c>
      <c r="L1156" s="27" t="s">
        <v>3533</v>
      </c>
      <c r="M1156" s="9" t="str" cm="1">
        <f t="array" ref="M1156">_xlfn.LET(
_xlpm.Major,I1156,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56" t="str">
        <f>IF(COUNTIFS($A$2:A1156,A1156,$M$2:M1156,M1156)&gt;1,"Duplicate","Keep")</f>
        <v>Keep</v>
      </c>
      <c r="O1156" t="str" cm="1">
        <f t="array" ref="O1156">_xlfn.SWITCH(M1156,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56">
        <f t="shared" si="36"/>
        <v>1</v>
      </c>
      <c r="Q1156" t="str">
        <f t="shared" si="37"/>
        <v>Unique</v>
      </c>
    </row>
    <row r="1157" spans="1:17" x14ac:dyDescent="0.75">
      <c r="A1157" s="33">
        <v>82058907</v>
      </c>
      <c r="B1157" s="34" t="s">
        <v>593</v>
      </c>
      <c r="C1157" s="34" t="s">
        <v>3173</v>
      </c>
      <c r="D1157" s="34" t="s">
        <v>3174</v>
      </c>
      <c r="E1157" s="34" t="s">
        <v>14</v>
      </c>
      <c r="F1157" s="35">
        <v>46091.768055555556</v>
      </c>
      <c r="G1157" s="35">
        <v>46100.655555555553</v>
      </c>
      <c r="H1157" s="34">
        <v>795900</v>
      </c>
      <c r="I1157" s="34" t="s">
        <v>2024</v>
      </c>
      <c r="J1157" s="34" t="s">
        <v>40</v>
      </c>
      <c r="K1157" s="34">
        <v>0</v>
      </c>
      <c r="L1157" s="34" t="s">
        <v>3533</v>
      </c>
      <c r="M1157" s="9" t="str" cm="1">
        <f t="array" ref="M1157">_xlfn.LET(
_xlpm.Major,I1157,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57" t="str">
        <f>IF(COUNTIFS($A$2:A1157,A1157,$M$2:M1157,M1157)&gt;1,"Duplicate","Keep")</f>
        <v>Keep</v>
      </c>
      <c r="O1157" t="str" cm="1">
        <f t="array" ref="O1157">_xlfn.SWITCH(M1157,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57">
        <f t="shared" si="36"/>
        <v>1</v>
      </c>
      <c r="Q1157" t="str">
        <f t="shared" si="37"/>
        <v>Unique</v>
      </c>
    </row>
    <row r="1158" spans="1:17" x14ac:dyDescent="0.75">
      <c r="A1158" s="31">
        <v>82059370</v>
      </c>
      <c r="B1158" s="27" t="s">
        <v>3175</v>
      </c>
      <c r="C1158" s="27" t="s">
        <v>52</v>
      </c>
      <c r="D1158" s="27" t="s">
        <v>3176</v>
      </c>
      <c r="E1158" s="27" t="s">
        <v>14</v>
      </c>
      <c r="F1158" s="32">
        <v>46091.807638888888</v>
      </c>
      <c r="G1158" s="32">
        <v>46100.646527777775</v>
      </c>
      <c r="H1158" s="27">
        <v>640155</v>
      </c>
      <c r="I1158" s="27" t="s">
        <v>2024</v>
      </c>
      <c r="J1158" s="27" t="s">
        <v>16</v>
      </c>
      <c r="K1158" s="27">
        <v>0</v>
      </c>
      <c r="L1158" s="27" t="s">
        <v>3533</v>
      </c>
      <c r="M1158" s="9" t="str" cm="1">
        <f t="array" ref="M1158">_xlfn.LET(
_xlpm.Major,I1158,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58" t="str">
        <f>IF(COUNTIFS($A$2:A1158,A1158,$M$2:M1158,M1158)&gt;1,"Duplicate","Keep")</f>
        <v>Keep</v>
      </c>
      <c r="O1158" t="str" cm="1">
        <f t="array" ref="O1158">_xlfn.SWITCH(M1158,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58">
        <f t="shared" si="36"/>
        <v>1</v>
      </c>
      <c r="Q1158" t="str">
        <f t="shared" si="37"/>
        <v>Unique</v>
      </c>
    </row>
    <row r="1159" spans="1:17" x14ac:dyDescent="0.75">
      <c r="A1159" s="33">
        <v>82059848</v>
      </c>
      <c r="B1159" s="34" t="s">
        <v>986</v>
      </c>
      <c r="C1159" s="34" t="s">
        <v>3177</v>
      </c>
      <c r="D1159" s="34" t="s">
        <v>3178</v>
      </c>
      <c r="E1159" s="34" t="s">
        <v>14</v>
      </c>
      <c r="F1159" s="35">
        <v>46091.853472222225</v>
      </c>
      <c r="G1159" s="35">
        <v>46100.643750000003</v>
      </c>
      <c r="H1159" s="34">
        <v>759716</v>
      </c>
      <c r="I1159" s="34" t="s">
        <v>2024</v>
      </c>
      <c r="J1159" s="34" t="s">
        <v>32</v>
      </c>
      <c r="K1159" s="34">
        <v>0</v>
      </c>
      <c r="L1159" s="34" t="s">
        <v>3533</v>
      </c>
      <c r="M1159" s="9" t="str" cm="1">
        <f t="array" ref="M1159">_xlfn.LET(
_xlpm.Major,I1159,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59" t="str">
        <f>IF(COUNTIFS($A$2:A1159,A1159,$M$2:M1159,M1159)&gt;1,"Duplicate","Keep")</f>
        <v>Keep</v>
      </c>
      <c r="O1159" t="str" cm="1">
        <f t="array" ref="O1159">_xlfn.SWITCH(M1159,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59">
        <f t="shared" si="36"/>
        <v>1</v>
      </c>
      <c r="Q1159" t="str">
        <f t="shared" si="37"/>
        <v>Unique</v>
      </c>
    </row>
    <row r="1160" spans="1:17" x14ac:dyDescent="0.75">
      <c r="A1160" s="31">
        <v>82081337</v>
      </c>
      <c r="B1160" s="27" t="s">
        <v>3179</v>
      </c>
      <c r="C1160" s="27" t="s">
        <v>3180</v>
      </c>
      <c r="D1160" s="27" t="s">
        <v>3181</v>
      </c>
      <c r="E1160" s="27" t="s">
        <v>14</v>
      </c>
      <c r="F1160" s="32">
        <v>46092.605555555558</v>
      </c>
      <c r="G1160" s="32">
        <v>46100.650694444441</v>
      </c>
      <c r="H1160" s="27">
        <v>729780</v>
      </c>
      <c r="I1160" s="27" t="s">
        <v>2960</v>
      </c>
      <c r="J1160" s="27" t="s">
        <v>16</v>
      </c>
      <c r="K1160" s="27">
        <v>0</v>
      </c>
      <c r="L1160" s="27" t="s">
        <v>3533</v>
      </c>
      <c r="M1160" s="9" t="str" cm="1">
        <f t="array" ref="M1160">_xlfn.LET(
_xlpm.Major,I1160,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60" t="str">
        <f>IF(COUNTIFS($A$2:A1160,A1160,$M$2:M1160,M1160)&gt;1,"Duplicate","Keep")</f>
        <v>Keep</v>
      </c>
      <c r="O1160" t="str" cm="1">
        <f t="array" ref="O1160">_xlfn.SWITCH(M1160,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60">
        <f t="shared" si="36"/>
        <v>1</v>
      </c>
      <c r="Q1160" t="str">
        <f t="shared" si="37"/>
        <v>Unique</v>
      </c>
    </row>
    <row r="1161" spans="1:17" x14ac:dyDescent="0.75">
      <c r="A1161" s="33">
        <v>82082507</v>
      </c>
      <c r="B1161" s="34" t="s">
        <v>385</v>
      </c>
      <c r="C1161" s="34" t="s">
        <v>1084</v>
      </c>
      <c r="D1161" s="34" t="s">
        <v>3182</v>
      </c>
      <c r="E1161" s="34" t="s">
        <v>14</v>
      </c>
      <c r="F1161" s="35">
        <v>46092.640972222223</v>
      </c>
      <c r="G1161" s="35">
        <v>46100.647222222222</v>
      </c>
      <c r="H1161" s="34">
        <v>794813</v>
      </c>
      <c r="I1161" s="34" t="s">
        <v>2024</v>
      </c>
      <c r="J1161" s="34" t="s">
        <v>16</v>
      </c>
      <c r="K1161" s="34">
        <v>0</v>
      </c>
      <c r="L1161" s="34" t="s">
        <v>3533</v>
      </c>
      <c r="M1161" s="9" t="str" cm="1">
        <f t="array" ref="M1161">_xlfn.LET(
_xlpm.Major,I1161,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61" t="str">
        <f>IF(COUNTIFS($A$2:A1161,A1161,$M$2:M1161,M1161)&gt;1,"Duplicate","Keep")</f>
        <v>Keep</v>
      </c>
      <c r="O1161" t="str" cm="1">
        <f t="array" ref="O1161">_xlfn.SWITCH(M1161,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61">
        <f t="shared" si="36"/>
        <v>1</v>
      </c>
      <c r="Q1161" t="str">
        <f t="shared" si="37"/>
        <v>Unique</v>
      </c>
    </row>
    <row r="1162" spans="1:17" x14ac:dyDescent="0.75">
      <c r="A1162" s="31">
        <v>82083364</v>
      </c>
      <c r="B1162" s="27" t="s">
        <v>1886</v>
      </c>
      <c r="C1162" s="27" t="s">
        <v>3183</v>
      </c>
      <c r="D1162" s="27" t="s">
        <v>3184</v>
      </c>
      <c r="E1162" s="27" t="s">
        <v>14</v>
      </c>
      <c r="F1162" s="32">
        <v>46092.679166666669</v>
      </c>
      <c r="G1162" s="32">
        <v>46100.645138888889</v>
      </c>
      <c r="H1162" s="27">
        <v>707618</v>
      </c>
      <c r="I1162" s="27" t="s">
        <v>2954</v>
      </c>
      <c r="J1162" s="27" t="s">
        <v>40</v>
      </c>
      <c r="K1162" s="27">
        <v>0</v>
      </c>
      <c r="L1162" s="27" t="s">
        <v>3533</v>
      </c>
      <c r="M1162" s="9" t="str" cm="1">
        <f t="array" ref="M1162">_xlfn.LET(
_xlpm.Major,I1162,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62" t="str">
        <f>IF(COUNTIFS($A$2:A1162,A1162,$M$2:M1162,M1162)&gt;1,"Duplicate","Keep")</f>
        <v>Keep</v>
      </c>
      <c r="O1162" t="str" cm="1">
        <f t="array" ref="O1162">_xlfn.SWITCH(M1162,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62">
        <f t="shared" si="36"/>
        <v>1</v>
      </c>
      <c r="Q1162" t="str">
        <f t="shared" si="37"/>
        <v>Unique</v>
      </c>
    </row>
    <row r="1163" spans="1:17" x14ac:dyDescent="0.75">
      <c r="A1163" s="33">
        <v>82086013</v>
      </c>
      <c r="B1163" s="34" t="s">
        <v>3185</v>
      </c>
      <c r="C1163" s="34" t="s">
        <v>3186</v>
      </c>
      <c r="D1163" s="34" t="s">
        <v>3187</v>
      </c>
      <c r="E1163" s="34" t="s">
        <v>14</v>
      </c>
      <c r="F1163" s="35">
        <v>46092.918749999997</v>
      </c>
      <c r="G1163" s="35">
        <v>46100.65</v>
      </c>
      <c r="H1163" s="34">
        <v>719808</v>
      </c>
      <c r="I1163" s="34" t="s">
        <v>2954</v>
      </c>
      <c r="J1163" s="34" t="s">
        <v>40</v>
      </c>
      <c r="K1163" s="34">
        <v>0</v>
      </c>
      <c r="L1163" s="34" t="s">
        <v>3533</v>
      </c>
      <c r="M1163" s="9" t="str" cm="1">
        <f t="array" ref="M1163">_xlfn.LET(
_xlpm.Major,I1163,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63" t="str">
        <f>IF(COUNTIFS($A$2:A1163,A1163,$M$2:M1163,M1163)&gt;1,"Duplicate","Keep")</f>
        <v>Keep</v>
      </c>
      <c r="O1163" t="str" cm="1">
        <f t="array" ref="O1163">_xlfn.SWITCH(M1163,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63">
        <f t="shared" si="36"/>
        <v>1</v>
      </c>
      <c r="Q1163" t="str">
        <f t="shared" si="37"/>
        <v>Unique</v>
      </c>
    </row>
    <row r="1164" spans="1:17" x14ac:dyDescent="0.75">
      <c r="A1164" s="31">
        <v>82092835</v>
      </c>
      <c r="B1164" s="27" t="s">
        <v>2975</v>
      </c>
      <c r="C1164" s="27" t="s">
        <v>3188</v>
      </c>
      <c r="D1164" s="27" t="s">
        <v>3189</v>
      </c>
      <c r="E1164" s="27" t="s">
        <v>14</v>
      </c>
      <c r="F1164" s="32">
        <v>46093.411111111112</v>
      </c>
      <c r="G1164" s="32">
        <v>46100.64166666667</v>
      </c>
      <c r="H1164" s="27">
        <v>720462</v>
      </c>
      <c r="I1164" s="27" t="s">
        <v>2024</v>
      </c>
      <c r="J1164" s="27" t="s">
        <v>40</v>
      </c>
      <c r="K1164" s="27">
        <v>0</v>
      </c>
      <c r="L1164" s="27" t="s">
        <v>3533</v>
      </c>
      <c r="M1164" s="9" t="str" cm="1">
        <f t="array" ref="M1164">_xlfn.LET(
_xlpm.Major,I1164,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64" t="str">
        <f>IF(COUNTIFS($A$2:A1164,A1164,$M$2:M1164,M1164)&gt;1,"Duplicate","Keep")</f>
        <v>Keep</v>
      </c>
      <c r="O1164" t="str" cm="1">
        <f t="array" ref="O1164">_xlfn.SWITCH(M1164,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64">
        <f t="shared" si="36"/>
        <v>1</v>
      </c>
      <c r="Q1164" t="str">
        <f t="shared" si="37"/>
        <v>Unique</v>
      </c>
    </row>
    <row r="1165" spans="1:17" x14ac:dyDescent="0.75">
      <c r="A1165" s="33">
        <v>82095482</v>
      </c>
      <c r="B1165" s="34" t="s">
        <v>1065</v>
      </c>
      <c r="C1165" s="34" t="s">
        <v>3190</v>
      </c>
      <c r="D1165" s="34" t="s">
        <v>3191</v>
      </c>
      <c r="E1165" s="34" t="s">
        <v>14</v>
      </c>
      <c r="F1165" s="35">
        <v>46093.459722222222</v>
      </c>
      <c r="G1165" s="35">
        <v>46100.64166666667</v>
      </c>
      <c r="H1165" s="34">
        <v>758298</v>
      </c>
      <c r="I1165" s="34" t="s">
        <v>2960</v>
      </c>
      <c r="J1165" s="34" t="s">
        <v>32</v>
      </c>
      <c r="K1165" s="34">
        <v>0</v>
      </c>
      <c r="L1165" s="34" t="s">
        <v>3533</v>
      </c>
      <c r="M1165" s="9" t="str" cm="1">
        <f t="array" ref="M1165">_xlfn.LET(
_xlpm.Major,I1165,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65" t="str">
        <f>IF(COUNTIFS($A$2:A1165,A1165,$M$2:M1165,M1165)&gt;1,"Duplicate","Keep")</f>
        <v>Keep</v>
      </c>
      <c r="O1165" t="str" cm="1">
        <f t="array" ref="O1165">_xlfn.SWITCH(M1165,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65">
        <f t="shared" si="36"/>
        <v>1</v>
      </c>
      <c r="Q1165" t="str">
        <f t="shared" si="37"/>
        <v>Unique</v>
      </c>
    </row>
    <row r="1166" spans="1:17" x14ac:dyDescent="0.75">
      <c r="A1166" s="31">
        <v>82101790</v>
      </c>
      <c r="B1166" s="27" t="s">
        <v>381</v>
      </c>
      <c r="C1166" s="27" t="s">
        <v>1113</v>
      </c>
      <c r="D1166" s="27" t="s">
        <v>3192</v>
      </c>
      <c r="E1166" s="27" t="s">
        <v>14</v>
      </c>
      <c r="F1166" s="32">
        <v>46093.634722222225</v>
      </c>
      <c r="G1166" s="32">
        <v>46100.649305555555</v>
      </c>
      <c r="H1166" s="27">
        <v>693725</v>
      </c>
      <c r="I1166" s="27" t="s">
        <v>2024</v>
      </c>
      <c r="J1166" s="27" t="s">
        <v>40</v>
      </c>
      <c r="K1166" s="27">
        <v>0</v>
      </c>
      <c r="L1166" s="27" t="s">
        <v>3533</v>
      </c>
      <c r="M1166" s="9" t="str" cm="1">
        <f t="array" ref="M1166">_xlfn.LET(
_xlpm.Major,I1166,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66" t="str">
        <f>IF(COUNTIFS($A$2:A1166,A1166,$M$2:M1166,M1166)&gt;1,"Duplicate","Keep")</f>
        <v>Keep</v>
      </c>
      <c r="O1166" t="str" cm="1">
        <f t="array" ref="O1166">_xlfn.SWITCH(M1166,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66">
        <f t="shared" si="36"/>
        <v>1</v>
      </c>
      <c r="Q1166" t="str">
        <f t="shared" si="37"/>
        <v>Unique</v>
      </c>
    </row>
    <row r="1167" spans="1:17" x14ac:dyDescent="0.75">
      <c r="A1167" s="33">
        <v>82103445</v>
      </c>
      <c r="B1167" s="34" t="s">
        <v>3193</v>
      </c>
      <c r="C1167" s="34" t="s">
        <v>3194</v>
      </c>
      <c r="D1167" s="34" t="s">
        <v>3195</v>
      </c>
      <c r="E1167" s="34" t="s">
        <v>14</v>
      </c>
      <c r="F1167" s="35">
        <v>46093.738194444442</v>
      </c>
      <c r="G1167" s="35">
        <v>46100.643750000003</v>
      </c>
      <c r="H1167" s="34">
        <v>798053</v>
      </c>
      <c r="I1167" s="34" t="s">
        <v>2024</v>
      </c>
      <c r="J1167" s="34" t="s">
        <v>40</v>
      </c>
      <c r="K1167" s="34">
        <v>0</v>
      </c>
      <c r="L1167" s="34" t="s">
        <v>3533</v>
      </c>
      <c r="M1167" s="9" t="str" cm="1">
        <f t="array" ref="M1167">_xlfn.LET(
_xlpm.Major,I1167,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67" t="str">
        <f>IF(COUNTIFS($A$2:A1167,A1167,$M$2:M1167,M1167)&gt;1,"Duplicate","Keep")</f>
        <v>Keep</v>
      </c>
      <c r="O1167" t="str" cm="1">
        <f t="array" ref="O1167">_xlfn.SWITCH(M1167,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67">
        <f t="shared" si="36"/>
        <v>1</v>
      </c>
      <c r="Q1167" t="str">
        <f t="shared" si="37"/>
        <v>Unique</v>
      </c>
    </row>
    <row r="1168" spans="1:17" x14ac:dyDescent="0.75">
      <c r="A1168" s="31">
        <v>82103453</v>
      </c>
      <c r="B1168" s="27" t="s">
        <v>3196</v>
      </c>
      <c r="C1168" s="27" t="s">
        <v>52</v>
      </c>
      <c r="D1168" s="27" t="s">
        <v>3197</v>
      </c>
      <c r="E1168" s="27" t="s">
        <v>14</v>
      </c>
      <c r="F1168" s="32">
        <v>46093.738888888889</v>
      </c>
      <c r="G1168" s="32">
        <v>46100.646527777775</v>
      </c>
      <c r="H1168" s="27">
        <v>480861</v>
      </c>
      <c r="I1168" s="27" t="s">
        <v>2954</v>
      </c>
      <c r="J1168" s="27" t="s">
        <v>40</v>
      </c>
      <c r="K1168" s="27">
        <v>0</v>
      </c>
      <c r="L1168" s="27" t="s">
        <v>3533</v>
      </c>
      <c r="M1168" s="9" t="str" cm="1">
        <f t="array" ref="M1168">_xlfn.LET(
_xlpm.Major,I1168,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68" t="str">
        <f>IF(COUNTIFS($A$2:A1168,A1168,$M$2:M1168,M1168)&gt;1,"Duplicate","Keep")</f>
        <v>Keep</v>
      </c>
      <c r="O1168" t="str" cm="1">
        <f t="array" ref="O1168">_xlfn.SWITCH(M1168,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68">
        <f t="shared" si="36"/>
        <v>1</v>
      </c>
      <c r="Q1168" t="str">
        <f t="shared" si="37"/>
        <v>Unique</v>
      </c>
    </row>
    <row r="1169" spans="1:17" x14ac:dyDescent="0.75">
      <c r="A1169" s="31">
        <v>82103462</v>
      </c>
      <c r="B1169" s="27" t="s">
        <v>3201</v>
      </c>
      <c r="C1169" s="27" t="s">
        <v>3202</v>
      </c>
      <c r="D1169" s="27" t="s">
        <v>3203</v>
      </c>
      <c r="E1169" s="27" t="s">
        <v>14</v>
      </c>
      <c r="F1169" s="32">
        <v>46093.739583333336</v>
      </c>
      <c r="G1169" s="32">
        <v>46100.674305555556</v>
      </c>
      <c r="H1169" s="27">
        <v>714480</v>
      </c>
      <c r="I1169" s="27" t="s">
        <v>2024</v>
      </c>
      <c r="J1169" s="27" t="s">
        <v>40</v>
      </c>
      <c r="K1169" s="27">
        <v>0</v>
      </c>
      <c r="L1169" s="27" t="s">
        <v>3533</v>
      </c>
      <c r="M1169" s="9" t="str" cm="1">
        <f t="array" ref="M1169">_xlfn.LET(
_xlpm.Major,I1169,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69" t="str">
        <f>IF(COUNTIFS($A$2:A1169,A1169,$M$2:M1169,M1169)&gt;1,"Duplicate","Keep")</f>
        <v>Keep</v>
      </c>
      <c r="O1169" t="str" cm="1">
        <f t="array" ref="O1169">_xlfn.SWITCH(M1169,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69">
        <f t="shared" si="36"/>
        <v>1</v>
      </c>
      <c r="Q1169" t="str">
        <f t="shared" si="37"/>
        <v>Unique</v>
      </c>
    </row>
    <row r="1170" spans="1:17" x14ac:dyDescent="0.75">
      <c r="A1170" s="33">
        <v>82103516</v>
      </c>
      <c r="B1170" s="34" t="s">
        <v>3204</v>
      </c>
      <c r="C1170" s="34" t="s">
        <v>1691</v>
      </c>
      <c r="D1170" s="34" t="s">
        <v>3205</v>
      </c>
      <c r="E1170" s="34" t="s">
        <v>14</v>
      </c>
      <c r="F1170" s="35">
        <v>46093.745833333334</v>
      </c>
      <c r="G1170" s="35">
        <v>46100.65902777778</v>
      </c>
      <c r="H1170" s="34">
        <v>756703</v>
      </c>
      <c r="I1170" s="34" t="s">
        <v>2960</v>
      </c>
      <c r="J1170" s="34" t="s">
        <v>32</v>
      </c>
      <c r="K1170" s="34">
        <v>0</v>
      </c>
      <c r="L1170" s="34" t="s">
        <v>3533</v>
      </c>
      <c r="M1170" s="9" t="str" cm="1">
        <f t="array" ref="M1170">_xlfn.LET(
_xlpm.Major,I1170,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70" t="str">
        <f>IF(COUNTIFS($A$2:A1170,A1170,$M$2:M1170,M1170)&gt;1,"Duplicate","Keep")</f>
        <v>Keep</v>
      </c>
      <c r="O1170" t="str" cm="1">
        <f t="array" ref="O1170">_xlfn.SWITCH(M1170,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70">
        <f t="shared" si="36"/>
        <v>1</v>
      </c>
      <c r="Q1170" t="str">
        <f t="shared" si="37"/>
        <v>Unique</v>
      </c>
    </row>
    <row r="1171" spans="1:17" x14ac:dyDescent="0.75">
      <c r="A1171" s="31">
        <v>82103531</v>
      </c>
      <c r="B1171" s="27" t="s">
        <v>670</v>
      </c>
      <c r="C1171" s="27" t="s">
        <v>3206</v>
      </c>
      <c r="D1171" s="27" t="s">
        <v>3207</v>
      </c>
      <c r="E1171" s="27" t="s">
        <v>14</v>
      </c>
      <c r="F1171" s="32">
        <v>46093.74722222222</v>
      </c>
      <c r="G1171" s="32">
        <v>46100.64166666667</v>
      </c>
      <c r="H1171" s="27">
        <v>780638</v>
      </c>
      <c r="I1171" s="27" t="s">
        <v>3208</v>
      </c>
      <c r="J1171" s="27" t="s">
        <v>40</v>
      </c>
      <c r="K1171" s="27">
        <v>0</v>
      </c>
      <c r="L1171" s="27" t="s">
        <v>3533</v>
      </c>
      <c r="M1171" s="9" t="str" cm="1">
        <f t="array" ref="M1171">_xlfn.LET(
_xlpm.Major,I1171,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171" t="str">
        <f>IF(COUNTIFS($A$2:A1171,A1171,$M$2:M1171,M1171)&gt;1,"Duplicate","Keep")</f>
        <v>Keep</v>
      </c>
      <c r="O1171" t="str" cm="1">
        <f t="array" ref="O1171">_xlfn.SWITCH(M1171,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171">
        <f t="shared" si="36"/>
        <v>1</v>
      </c>
      <c r="Q1171" t="str">
        <f t="shared" si="37"/>
        <v>Unique</v>
      </c>
    </row>
    <row r="1172" spans="1:17" x14ac:dyDescent="0.75">
      <c r="A1172" s="33">
        <v>82103534</v>
      </c>
      <c r="B1172" s="34" t="s">
        <v>3209</v>
      </c>
      <c r="C1172" s="34" t="s">
        <v>3210</v>
      </c>
      <c r="D1172" s="34" t="s">
        <v>3211</v>
      </c>
      <c r="E1172" s="34" t="s">
        <v>14</v>
      </c>
      <c r="F1172" s="35">
        <v>46093.74722222222</v>
      </c>
      <c r="G1172" s="35">
        <v>46100.664583333331</v>
      </c>
      <c r="H1172" s="34">
        <v>778352</v>
      </c>
      <c r="I1172" s="34" t="s">
        <v>1854</v>
      </c>
      <c r="J1172" s="34" t="s">
        <v>40</v>
      </c>
      <c r="K1172" s="34">
        <v>0</v>
      </c>
      <c r="L1172" s="34" t="s">
        <v>3533</v>
      </c>
      <c r="M1172" s="9" t="str" cm="1">
        <f t="array" ref="M1172">_xlfn.LET(
_xlpm.Major,I1172,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72" t="str">
        <f>IF(COUNTIFS($A$2:A1172,A1172,$M$2:M1172,M1172)&gt;1,"Duplicate","Keep")</f>
        <v>Keep</v>
      </c>
      <c r="O1172" t="str" cm="1">
        <f t="array" ref="O1172">_xlfn.SWITCH(M1172,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72">
        <f t="shared" si="36"/>
        <v>1</v>
      </c>
      <c r="Q1172" t="str">
        <f t="shared" si="37"/>
        <v>Unique</v>
      </c>
    </row>
    <row r="1173" spans="1:17" x14ac:dyDescent="0.75">
      <c r="A1173" s="31">
        <v>82103909</v>
      </c>
      <c r="B1173" s="27" t="s">
        <v>3212</v>
      </c>
      <c r="C1173" s="27" t="s">
        <v>880</v>
      </c>
      <c r="D1173" s="27" t="s">
        <v>3213</v>
      </c>
      <c r="E1173" s="27" t="s">
        <v>14</v>
      </c>
      <c r="F1173" s="32">
        <v>46093.78125</v>
      </c>
      <c r="G1173" s="32">
        <v>46100.64166666667</v>
      </c>
      <c r="H1173" s="27">
        <v>795471</v>
      </c>
      <c r="I1173" s="27" t="s">
        <v>2024</v>
      </c>
      <c r="J1173" s="27" t="s">
        <v>40</v>
      </c>
      <c r="K1173" s="27">
        <v>0</v>
      </c>
      <c r="L1173" s="27" t="s">
        <v>3533</v>
      </c>
      <c r="M1173" s="9" t="str" cm="1">
        <f t="array" ref="M1173">_xlfn.LET(
_xlpm.Major,I1173,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73" t="str">
        <f>IF(COUNTIFS($A$2:A1173,A1173,$M$2:M1173,M1173)&gt;1,"Duplicate","Keep")</f>
        <v>Keep</v>
      </c>
      <c r="O1173" t="str" cm="1">
        <f t="array" ref="O1173">_xlfn.SWITCH(M1173,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73">
        <f t="shared" si="36"/>
        <v>1</v>
      </c>
      <c r="Q1173" t="str">
        <f t="shared" si="37"/>
        <v>Unique</v>
      </c>
    </row>
    <row r="1174" spans="1:17" x14ac:dyDescent="0.75">
      <c r="A1174" s="33">
        <v>82104988</v>
      </c>
      <c r="B1174" s="34" t="s">
        <v>2080</v>
      </c>
      <c r="C1174" s="34" t="s">
        <v>3214</v>
      </c>
      <c r="D1174" s="34" t="s">
        <v>3215</v>
      </c>
      <c r="E1174" s="34" t="s">
        <v>14</v>
      </c>
      <c r="F1174" s="35">
        <v>46093.956944444442</v>
      </c>
      <c r="G1174" s="35">
        <v>46100.649305555555</v>
      </c>
      <c r="H1174" s="34">
        <v>682491</v>
      </c>
      <c r="I1174" s="34" t="s">
        <v>1854</v>
      </c>
      <c r="J1174" s="34" t="s">
        <v>40</v>
      </c>
      <c r="K1174" s="34">
        <v>0</v>
      </c>
      <c r="L1174" s="34" t="s">
        <v>3533</v>
      </c>
      <c r="M1174" s="9" t="str" cm="1">
        <f t="array" ref="M1174">_xlfn.LET(
_xlpm.Major,I1174,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74" t="str">
        <f>IF(COUNTIFS($A$2:A1174,A1174,$M$2:M1174,M1174)&gt;1,"Duplicate","Keep")</f>
        <v>Keep</v>
      </c>
      <c r="O1174" t="str" cm="1">
        <f t="array" ref="O1174">_xlfn.SWITCH(M1174,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74">
        <f t="shared" si="36"/>
        <v>1</v>
      </c>
      <c r="Q1174" t="str">
        <f t="shared" si="37"/>
        <v>Unique</v>
      </c>
    </row>
    <row r="1175" spans="1:17" x14ac:dyDescent="0.75">
      <c r="A1175" s="31">
        <v>82105650</v>
      </c>
      <c r="B1175" s="27" t="s">
        <v>970</v>
      </c>
      <c r="C1175" s="27" t="s">
        <v>2549</v>
      </c>
      <c r="D1175" s="27" t="s">
        <v>3216</v>
      </c>
      <c r="E1175" s="27" t="s">
        <v>14</v>
      </c>
      <c r="F1175" s="32">
        <v>46094.244444444441</v>
      </c>
      <c r="G1175" s="32">
        <v>46100.664583333331</v>
      </c>
      <c r="H1175" s="27">
        <v>711665</v>
      </c>
      <c r="I1175" s="27" t="s">
        <v>2954</v>
      </c>
      <c r="J1175" s="27" t="s">
        <v>40</v>
      </c>
      <c r="K1175" s="27">
        <v>0</v>
      </c>
      <c r="L1175" s="27" t="s">
        <v>3533</v>
      </c>
      <c r="M1175" s="9" t="str" cm="1">
        <f t="array" ref="M1175">_xlfn.LET(
_xlpm.Major,I1175,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75" t="str">
        <f>IF(COUNTIFS($A$2:A1175,A1175,$M$2:M1175,M1175)&gt;1,"Duplicate","Keep")</f>
        <v>Keep</v>
      </c>
      <c r="O1175" t="str" cm="1">
        <f t="array" ref="O1175">_xlfn.SWITCH(M1175,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75">
        <f t="shared" si="36"/>
        <v>1</v>
      </c>
      <c r="Q1175" t="str">
        <f t="shared" si="37"/>
        <v>Unique</v>
      </c>
    </row>
    <row r="1176" spans="1:17" x14ac:dyDescent="0.75">
      <c r="A1176" s="33">
        <v>82107911</v>
      </c>
      <c r="B1176" s="34" t="s">
        <v>3217</v>
      </c>
      <c r="C1176" s="34" t="s">
        <v>3218</v>
      </c>
      <c r="D1176" s="34" t="s">
        <v>3219</v>
      </c>
      <c r="E1176" s="34" t="s">
        <v>14</v>
      </c>
      <c r="F1176" s="35">
        <v>46094.363194444442</v>
      </c>
      <c r="G1176" s="35">
        <v>46100.652083333334</v>
      </c>
      <c r="H1176" s="34">
        <v>759330</v>
      </c>
      <c r="I1176" s="34" t="s">
        <v>2033</v>
      </c>
      <c r="J1176" s="34" t="s">
        <v>32</v>
      </c>
      <c r="K1176" s="34">
        <v>0</v>
      </c>
      <c r="L1176" s="34" t="s">
        <v>3533</v>
      </c>
      <c r="M1176" s="9" t="str" cm="1">
        <f t="array" ref="M1176">_xlfn.LET(
_xlpm.Major,I1176,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76" t="str">
        <f>IF(COUNTIFS($A$2:A1176,A1176,$M$2:M1176,M1176)&gt;1,"Duplicate","Keep")</f>
        <v>Keep</v>
      </c>
      <c r="O1176" t="str" cm="1">
        <f t="array" ref="O1176">_xlfn.SWITCH(M1176,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76">
        <f t="shared" si="36"/>
        <v>1</v>
      </c>
      <c r="Q1176" t="str">
        <f t="shared" si="37"/>
        <v>Unique</v>
      </c>
    </row>
    <row r="1177" spans="1:17" x14ac:dyDescent="0.75">
      <c r="A1177" s="31">
        <v>82114439</v>
      </c>
      <c r="B1177" s="27" t="s">
        <v>766</v>
      </c>
      <c r="C1177" s="27" t="s">
        <v>75</v>
      </c>
      <c r="D1177" s="27" t="s">
        <v>2528</v>
      </c>
      <c r="E1177" s="27" t="s">
        <v>14</v>
      </c>
      <c r="F1177" s="32">
        <v>46094.78402777778</v>
      </c>
      <c r="G1177" s="32">
        <v>46100.648611111108</v>
      </c>
      <c r="H1177" s="27">
        <v>752370</v>
      </c>
      <c r="I1177" s="27" t="s">
        <v>652</v>
      </c>
      <c r="J1177" s="27" t="s">
        <v>40</v>
      </c>
      <c r="K1177" s="27">
        <v>0</v>
      </c>
      <c r="L1177" s="27" t="s">
        <v>3533</v>
      </c>
      <c r="M1177" s="9" t="str" cm="1">
        <f t="array" ref="M1177">_xlfn.LET(
_xlpm.Major,I1177,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177" t="str">
        <f>IF(COUNTIFS($A$2:A1177,A1177,$M$2:M1177,M1177)&gt;1,"Duplicate","Keep")</f>
        <v>Keep</v>
      </c>
      <c r="O1177" t="str" cm="1">
        <f t="array" ref="O1177">_xlfn.SWITCH(M1177,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177">
        <f t="shared" si="36"/>
        <v>2</v>
      </c>
      <c r="Q1177" t="str">
        <f t="shared" si="37"/>
        <v>Repeat</v>
      </c>
    </row>
    <row r="1178" spans="1:17" x14ac:dyDescent="0.75">
      <c r="A1178" s="33">
        <v>82114950</v>
      </c>
      <c r="B1178" s="34" t="s">
        <v>561</v>
      </c>
      <c r="C1178" s="34" t="s">
        <v>680</v>
      </c>
      <c r="D1178" s="34" t="s">
        <v>3220</v>
      </c>
      <c r="E1178" s="34" t="s">
        <v>14</v>
      </c>
      <c r="F1178" s="35">
        <v>46094.902777777781</v>
      </c>
      <c r="G1178" s="35">
        <v>46100.65902777778</v>
      </c>
      <c r="H1178" s="34">
        <v>790449</v>
      </c>
      <c r="I1178" s="34" t="s">
        <v>2954</v>
      </c>
      <c r="J1178" s="34" t="s">
        <v>40</v>
      </c>
      <c r="K1178" s="34">
        <v>0</v>
      </c>
      <c r="L1178" s="34" t="s">
        <v>3533</v>
      </c>
      <c r="M1178" s="9" t="str" cm="1">
        <f t="array" ref="M1178">_xlfn.LET(
_xlpm.Major,I1178,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78" t="str">
        <f>IF(COUNTIFS($A$2:A1178,A1178,$M$2:M1178,M1178)&gt;1,"Duplicate","Keep")</f>
        <v>Keep</v>
      </c>
      <c r="O1178" t="str" cm="1">
        <f t="array" ref="O1178">_xlfn.SWITCH(M1178,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78">
        <f t="shared" si="36"/>
        <v>1</v>
      </c>
      <c r="Q1178" t="str">
        <f t="shared" si="37"/>
        <v>Unique</v>
      </c>
    </row>
    <row r="1179" spans="1:17" x14ac:dyDescent="0.75">
      <c r="A1179" s="31">
        <v>82115092</v>
      </c>
      <c r="B1179" s="27" t="s">
        <v>3221</v>
      </c>
      <c r="C1179" s="27" t="s">
        <v>422</v>
      </c>
      <c r="D1179" s="27" t="s">
        <v>3222</v>
      </c>
      <c r="E1179" s="27" t="s">
        <v>14</v>
      </c>
      <c r="F1179" s="32">
        <v>46094.955555555556</v>
      </c>
      <c r="G1179" s="32">
        <v>46100.677777777775</v>
      </c>
      <c r="H1179" s="27">
        <v>768241</v>
      </c>
      <c r="I1179" s="27" t="s">
        <v>3223</v>
      </c>
      <c r="J1179" s="27" t="s">
        <v>322</v>
      </c>
      <c r="K1179" s="27">
        <v>0</v>
      </c>
      <c r="L1179" s="27" t="s">
        <v>3533</v>
      </c>
      <c r="M1179" s="9" t="str" cm="1">
        <f t="array" ref="M1179">_xlfn.LET(
_xlpm.Major,I1179,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179" t="str">
        <f>IF(COUNTIFS($A$2:A1179,A1179,$M$2:M1179,M1179)&gt;1,"Duplicate","Keep")</f>
        <v>Keep</v>
      </c>
      <c r="O1179" t="str" cm="1">
        <f t="array" ref="O1179">_xlfn.SWITCH(M1179,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179">
        <f t="shared" si="36"/>
        <v>1</v>
      </c>
      <c r="Q1179" t="str">
        <f t="shared" si="37"/>
        <v>Unique</v>
      </c>
    </row>
    <row r="1180" spans="1:17" x14ac:dyDescent="0.75">
      <c r="A1180" s="33">
        <v>82115965</v>
      </c>
      <c r="B1180" s="34" t="s">
        <v>3224</v>
      </c>
      <c r="C1180" s="34" t="s">
        <v>3225</v>
      </c>
      <c r="D1180" s="34" t="s">
        <v>3226</v>
      </c>
      <c r="E1180" s="34" t="s">
        <v>14</v>
      </c>
      <c r="F1180" s="35">
        <v>46095.45416666667</v>
      </c>
      <c r="G1180" s="35">
        <v>46100.640972222223</v>
      </c>
      <c r="H1180" s="34">
        <v>768596</v>
      </c>
      <c r="I1180" s="34" t="s">
        <v>2960</v>
      </c>
      <c r="J1180" s="34" t="s">
        <v>32</v>
      </c>
      <c r="K1180" s="34">
        <v>0</v>
      </c>
      <c r="L1180" s="34" t="s">
        <v>3533</v>
      </c>
      <c r="M1180" s="9" t="str" cm="1">
        <f t="array" ref="M1180">_xlfn.LET(
_xlpm.Major,I1180,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80" t="str">
        <f>IF(COUNTIFS($A$2:A1180,A1180,$M$2:M1180,M1180)&gt;1,"Duplicate","Keep")</f>
        <v>Keep</v>
      </c>
      <c r="O1180" t="str" cm="1">
        <f t="array" ref="O1180">_xlfn.SWITCH(M1180,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80">
        <f t="shared" si="36"/>
        <v>1</v>
      </c>
      <c r="Q1180" t="str">
        <f t="shared" si="37"/>
        <v>Unique</v>
      </c>
    </row>
    <row r="1181" spans="1:17" x14ac:dyDescent="0.75">
      <c r="A1181" s="33">
        <v>82117280</v>
      </c>
      <c r="B1181" s="34" t="s">
        <v>2975</v>
      </c>
      <c r="C1181" s="34" t="s">
        <v>3137</v>
      </c>
      <c r="D1181" s="34" t="s">
        <v>3229</v>
      </c>
      <c r="E1181" s="34" t="s">
        <v>14</v>
      </c>
      <c r="F1181" s="35">
        <v>46095.88958333333</v>
      </c>
      <c r="G1181" s="35">
        <v>46100.647916666669</v>
      </c>
      <c r="H1181" s="34">
        <v>762351</v>
      </c>
      <c r="I1181" s="34" t="s">
        <v>3230</v>
      </c>
      <c r="J1181" s="34" t="s">
        <v>32</v>
      </c>
      <c r="K1181" s="34">
        <v>0</v>
      </c>
      <c r="L1181" s="34" t="s">
        <v>3533</v>
      </c>
      <c r="M1181" s="9" t="str" cm="1">
        <f t="array" ref="M1181">_xlfn.LET(
_xlpm.Major,I1181,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81" t="str">
        <f>IF(COUNTIFS($A$2:A1181,A1181,$M$2:M1181,M1181)&gt;1,"Duplicate","Keep")</f>
        <v>Keep</v>
      </c>
      <c r="O1181" t="str" cm="1">
        <f t="array" ref="O1181">_xlfn.SWITCH(M1181,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81">
        <f t="shared" si="36"/>
        <v>1</v>
      </c>
      <c r="Q1181" t="str">
        <f t="shared" si="37"/>
        <v>Unique</v>
      </c>
    </row>
    <row r="1182" spans="1:17" x14ac:dyDescent="0.75">
      <c r="A1182" s="31">
        <v>82119434</v>
      </c>
      <c r="B1182" s="27" t="s">
        <v>2966</v>
      </c>
      <c r="C1182" s="27" t="s">
        <v>3231</v>
      </c>
      <c r="D1182" s="27" t="s">
        <v>3232</v>
      </c>
      <c r="E1182" s="27" t="s">
        <v>14</v>
      </c>
      <c r="F1182" s="32">
        <v>46096.591666666667</v>
      </c>
      <c r="G1182" s="32">
        <v>46100.682638888888</v>
      </c>
      <c r="H1182" s="27">
        <v>670513</v>
      </c>
      <c r="I1182" s="27" t="s">
        <v>2024</v>
      </c>
      <c r="J1182" s="27" t="s">
        <v>40</v>
      </c>
      <c r="K1182" s="27">
        <v>0</v>
      </c>
      <c r="L1182" s="27" t="s">
        <v>3533</v>
      </c>
      <c r="M1182" s="9" t="str" cm="1">
        <f t="array" ref="M1182">_xlfn.LET(
_xlpm.Major,I1182,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82" t="str">
        <f>IF(COUNTIFS($A$2:A1182,A1182,$M$2:M1182,M1182)&gt;1,"Duplicate","Keep")</f>
        <v>Keep</v>
      </c>
      <c r="O1182" t="str" cm="1">
        <f t="array" ref="O1182">_xlfn.SWITCH(M1182,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82">
        <f t="shared" si="36"/>
        <v>1</v>
      </c>
      <c r="Q1182" t="str">
        <f t="shared" si="37"/>
        <v>Unique</v>
      </c>
    </row>
    <row r="1183" spans="1:17" x14ac:dyDescent="0.75">
      <c r="A1183" s="31">
        <v>82124975</v>
      </c>
      <c r="B1183" s="27" t="s">
        <v>3015</v>
      </c>
      <c r="C1183" s="27" t="s">
        <v>3236</v>
      </c>
      <c r="D1183" s="27" t="s">
        <v>3237</v>
      </c>
      <c r="E1183" s="27" t="s">
        <v>14</v>
      </c>
      <c r="F1183" s="32">
        <v>46097.347222222219</v>
      </c>
      <c r="G1183" s="32">
        <v>46100.654166666667</v>
      </c>
      <c r="H1183" s="27">
        <v>782377</v>
      </c>
      <c r="I1183" s="27" t="s">
        <v>2960</v>
      </c>
      <c r="J1183" s="27" t="s">
        <v>20</v>
      </c>
      <c r="K1183" s="27">
        <v>0</v>
      </c>
      <c r="L1183" s="27" t="s">
        <v>3533</v>
      </c>
      <c r="M1183" s="9" t="str" cm="1">
        <f t="array" ref="M1183">_xlfn.LET(
_xlpm.Major,I1183,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83" t="str">
        <f>IF(COUNTIFS($A$2:A1183,A1183,$M$2:M1183,M1183)&gt;1,"Duplicate","Keep")</f>
        <v>Keep</v>
      </c>
      <c r="O1183" t="str" cm="1">
        <f t="array" ref="O1183">_xlfn.SWITCH(M1183,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83">
        <f t="shared" si="36"/>
        <v>1</v>
      </c>
      <c r="Q1183" t="str">
        <f t="shared" si="37"/>
        <v>Unique</v>
      </c>
    </row>
    <row r="1184" spans="1:17" x14ac:dyDescent="0.75">
      <c r="A1184" s="33">
        <v>82124979</v>
      </c>
      <c r="B1184" s="34" t="s">
        <v>3238</v>
      </c>
      <c r="C1184" s="34" t="s">
        <v>1989</v>
      </c>
      <c r="D1184" s="34" t="s">
        <v>3239</v>
      </c>
      <c r="E1184" s="34" t="s">
        <v>14</v>
      </c>
      <c r="F1184" s="35">
        <v>46097.347222222219</v>
      </c>
      <c r="G1184" s="35">
        <v>46100.652777777781</v>
      </c>
      <c r="H1184" s="34">
        <v>779333</v>
      </c>
      <c r="I1184" s="34" t="s">
        <v>2033</v>
      </c>
      <c r="J1184" s="34" t="s">
        <v>20</v>
      </c>
      <c r="K1184" s="34">
        <v>0</v>
      </c>
      <c r="L1184" s="34" t="s">
        <v>3533</v>
      </c>
      <c r="M1184" s="9" t="str" cm="1">
        <f t="array" ref="M1184">_xlfn.LET(
_xlpm.Major,I1184,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84" t="str">
        <f>IF(COUNTIFS($A$2:A1184,A1184,$M$2:M1184,M1184)&gt;1,"Duplicate","Keep")</f>
        <v>Keep</v>
      </c>
      <c r="O1184" t="str" cm="1">
        <f t="array" ref="O1184">_xlfn.SWITCH(M1184,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84">
        <f t="shared" si="36"/>
        <v>1</v>
      </c>
      <c r="Q1184" t="str">
        <f t="shared" si="37"/>
        <v>Unique</v>
      </c>
    </row>
    <row r="1185" spans="1:17" x14ac:dyDescent="0.75">
      <c r="A1185" s="33">
        <v>82125440</v>
      </c>
      <c r="B1185" s="34" t="s">
        <v>3242</v>
      </c>
      <c r="C1185" s="34" t="s">
        <v>3243</v>
      </c>
      <c r="D1185" s="34" t="s">
        <v>3244</v>
      </c>
      <c r="E1185" s="34" t="s">
        <v>14</v>
      </c>
      <c r="F1185" s="35">
        <v>46097.362500000003</v>
      </c>
      <c r="G1185" s="35">
        <v>46100.697916666664</v>
      </c>
      <c r="H1185" s="34">
        <v>758495</v>
      </c>
      <c r="I1185" s="34" t="s">
        <v>2960</v>
      </c>
      <c r="J1185" s="34" t="s">
        <v>32</v>
      </c>
      <c r="K1185" s="34">
        <v>0</v>
      </c>
      <c r="L1185" s="34" t="s">
        <v>3533</v>
      </c>
      <c r="M1185" s="9" t="str" cm="1">
        <f t="array" ref="M1185">_xlfn.LET(
_xlpm.Major,I1185,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85" t="str">
        <f>IF(COUNTIFS($A$2:A1185,A1185,$M$2:M1185,M1185)&gt;1,"Duplicate","Keep")</f>
        <v>Keep</v>
      </c>
      <c r="O1185" t="str" cm="1">
        <f t="array" ref="O1185">_xlfn.SWITCH(M1185,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85">
        <f t="shared" si="36"/>
        <v>1</v>
      </c>
      <c r="Q1185" t="str">
        <f t="shared" si="37"/>
        <v>Unique</v>
      </c>
    </row>
    <row r="1186" spans="1:17" x14ac:dyDescent="0.75">
      <c r="A1186" s="31">
        <v>82125828</v>
      </c>
      <c r="B1186" s="27" t="s">
        <v>213</v>
      </c>
      <c r="C1186" s="27" t="s">
        <v>3245</v>
      </c>
      <c r="D1186" s="27" t="s">
        <v>3246</v>
      </c>
      <c r="E1186" s="27" t="s">
        <v>14</v>
      </c>
      <c r="F1186" s="32">
        <v>46097.377083333333</v>
      </c>
      <c r="G1186" s="32">
        <v>46100.686111111114</v>
      </c>
      <c r="H1186" s="27">
        <v>737949</v>
      </c>
      <c r="I1186" s="27" t="s">
        <v>3247</v>
      </c>
      <c r="J1186" s="27" t="s">
        <v>32</v>
      </c>
      <c r="K1186" s="27">
        <v>0</v>
      </c>
      <c r="L1186" s="27" t="s">
        <v>3533</v>
      </c>
      <c r="M1186" s="9" t="str" cm="1">
        <f t="array" ref="M1186">_xlfn.LET(
_xlpm.Major,I1186,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86" t="str">
        <f>IF(COUNTIFS($A$2:A1186,A1186,$M$2:M1186,M1186)&gt;1,"Duplicate","Keep")</f>
        <v>Keep</v>
      </c>
      <c r="O1186" t="str" cm="1">
        <f t="array" ref="O1186">_xlfn.SWITCH(M1186,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86">
        <f t="shared" si="36"/>
        <v>1</v>
      </c>
      <c r="Q1186" t="str">
        <f t="shared" si="37"/>
        <v>Unique</v>
      </c>
    </row>
    <row r="1187" spans="1:17" x14ac:dyDescent="0.75">
      <c r="A1187" s="33">
        <v>82127322</v>
      </c>
      <c r="B1187" s="34" t="s">
        <v>3248</v>
      </c>
      <c r="C1187" s="34" t="s">
        <v>3225</v>
      </c>
      <c r="D1187" s="34" t="s">
        <v>3249</v>
      </c>
      <c r="E1187" s="34" t="s">
        <v>14</v>
      </c>
      <c r="F1187" s="35">
        <v>46097.412499999999</v>
      </c>
      <c r="G1187" s="35">
        <v>46100.654166666667</v>
      </c>
      <c r="H1187" s="34">
        <v>770782</v>
      </c>
      <c r="I1187" s="34" t="s">
        <v>2960</v>
      </c>
      <c r="J1187" s="34" t="s">
        <v>32</v>
      </c>
      <c r="K1187" s="34">
        <v>0</v>
      </c>
      <c r="L1187" s="34" t="s">
        <v>3533</v>
      </c>
      <c r="M1187" s="9" t="str" cm="1">
        <f t="array" ref="M1187">_xlfn.LET(
_xlpm.Major,I1187,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87" t="str">
        <f>IF(COUNTIFS($A$2:A1187,A1187,$M$2:M1187,M1187)&gt;1,"Duplicate","Keep")</f>
        <v>Keep</v>
      </c>
      <c r="O1187" t="str" cm="1">
        <f t="array" ref="O1187">_xlfn.SWITCH(M1187,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87">
        <f t="shared" si="36"/>
        <v>1</v>
      </c>
      <c r="Q1187" t="str">
        <f t="shared" si="37"/>
        <v>Unique</v>
      </c>
    </row>
    <row r="1188" spans="1:17" x14ac:dyDescent="0.75">
      <c r="A1188" s="31">
        <v>82127708</v>
      </c>
      <c r="B1188" s="27" t="s">
        <v>259</v>
      </c>
      <c r="C1188" s="27" t="s">
        <v>3250</v>
      </c>
      <c r="D1188" s="27" t="s">
        <v>3251</v>
      </c>
      <c r="E1188" s="27" t="s">
        <v>14</v>
      </c>
      <c r="F1188" s="32">
        <v>46097.421527777777</v>
      </c>
      <c r="G1188" s="32">
        <v>46100.676388888889</v>
      </c>
      <c r="H1188" s="27">
        <v>599140</v>
      </c>
      <c r="I1188" s="27" t="s">
        <v>2024</v>
      </c>
      <c r="J1188" s="27" t="s">
        <v>40</v>
      </c>
      <c r="K1188" s="27">
        <v>0</v>
      </c>
      <c r="L1188" s="27" t="s">
        <v>3533</v>
      </c>
      <c r="M1188" s="9" t="str" cm="1">
        <f t="array" ref="M1188">_xlfn.LET(
_xlpm.Major,I1188,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88" t="str">
        <f>IF(COUNTIFS($A$2:A1188,A1188,$M$2:M1188,M1188)&gt;1,"Duplicate","Keep")</f>
        <v>Keep</v>
      </c>
      <c r="O1188" t="str" cm="1">
        <f t="array" ref="O1188">_xlfn.SWITCH(M1188,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88">
        <f t="shared" si="36"/>
        <v>1</v>
      </c>
      <c r="Q1188" t="str">
        <f t="shared" si="37"/>
        <v>Unique</v>
      </c>
    </row>
    <row r="1189" spans="1:17" x14ac:dyDescent="0.75">
      <c r="A1189" s="33">
        <v>82127904</v>
      </c>
      <c r="B1189" s="34" t="s">
        <v>2101</v>
      </c>
      <c r="C1189" s="34" t="s">
        <v>2973</v>
      </c>
      <c r="D1189" s="34" t="s">
        <v>3252</v>
      </c>
      <c r="E1189" s="34" t="s">
        <v>14</v>
      </c>
      <c r="F1189" s="35">
        <v>46097.425694444442</v>
      </c>
      <c r="G1189" s="35">
        <v>46100.658333333333</v>
      </c>
      <c r="H1189" s="34">
        <v>619091</v>
      </c>
      <c r="I1189" s="34" t="s">
        <v>2024</v>
      </c>
      <c r="J1189" s="34" t="s">
        <v>40</v>
      </c>
      <c r="K1189" s="34">
        <v>0</v>
      </c>
      <c r="L1189" s="34" t="s">
        <v>3533</v>
      </c>
      <c r="M1189" s="9" t="str" cm="1">
        <f t="array" ref="M1189">_xlfn.LET(
_xlpm.Major,I1189,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89" t="str">
        <f>IF(COUNTIFS($A$2:A1189,A1189,$M$2:M1189,M1189)&gt;1,"Duplicate","Keep")</f>
        <v>Keep</v>
      </c>
      <c r="O1189" t="str" cm="1">
        <f t="array" ref="O1189">_xlfn.SWITCH(M1189,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89">
        <f t="shared" si="36"/>
        <v>1</v>
      </c>
      <c r="Q1189" t="str">
        <f t="shared" si="37"/>
        <v>Unique</v>
      </c>
    </row>
    <row r="1190" spans="1:17" x14ac:dyDescent="0.75">
      <c r="A1190" s="31">
        <v>82132549</v>
      </c>
      <c r="B1190" s="27" t="s">
        <v>3253</v>
      </c>
      <c r="C1190" s="27" t="s">
        <v>3254</v>
      </c>
      <c r="D1190" s="27" t="s">
        <v>3255</v>
      </c>
      <c r="E1190" s="27" t="s">
        <v>14</v>
      </c>
      <c r="F1190" s="32">
        <v>46097.558333333334</v>
      </c>
      <c r="G1190" s="32">
        <v>46100.647916666669</v>
      </c>
      <c r="H1190" s="27">
        <v>780612</v>
      </c>
      <c r="I1190" s="27" t="s">
        <v>2024</v>
      </c>
      <c r="J1190" s="27" t="s">
        <v>40</v>
      </c>
      <c r="K1190" s="27">
        <v>0</v>
      </c>
      <c r="L1190" s="27" t="s">
        <v>3533</v>
      </c>
      <c r="M1190" s="9" t="str" cm="1">
        <f t="array" ref="M1190">_xlfn.LET(
_xlpm.Major,I1190,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90" t="str">
        <f>IF(COUNTIFS($A$2:A1190,A1190,$M$2:M1190,M1190)&gt;1,"Duplicate","Keep")</f>
        <v>Keep</v>
      </c>
      <c r="O1190" t="str" cm="1">
        <f t="array" ref="O1190">_xlfn.SWITCH(M1190,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90">
        <f t="shared" si="36"/>
        <v>1</v>
      </c>
      <c r="Q1190" t="str">
        <f t="shared" si="37"/>
        <v>Unique</v>
      </c>
    </row>
    <row r="1191" spans="1:17" x14ac:dyDescent="0.75">
      <c r="A1191" s="33">
        <v>82135240</v>
      </c>
      <c r="B1191" s="34" t="s">
        <v>2920</v>
      </c>
      <c r="C1191" s="34" t="s">
        <v>3256</v>
      </c>
      <c r="D1191" s="34" t="s">
        <v>3257</v>
      </c>
      <c r="E1191" s="34" t="s">
        <v>14</v>
      </c>
      <c r="F1191" s="35">
        <v>46097.649305555555</v>
      </c>
      <c r="G1191" s="35">
        <v>46100.652083333334</v>
      </c>
      <c r="H1191" s="34">
        <v>678857</v>
      </c>
      <c r="I1191" s="34" t="s">
        <v>2024</v>
      </c>
      <c r="J1191" s="34" t="s">
        <v>40</v>
      </c>
      <c r="K1191" s="34">
        <v>0</v>
      </c>
      <c r="L1191" s="34" t="s">
        <v>3533</v>
      </c>
      <c r="M1191" s="9" t="str" cm="1">
        <f t="array" ref="M1191">_xlfn.LET(
_xlpm.Major,I1191,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91" t="str">
        <f>IF(COUNTIFS($A$2:A1191,A1191,$M$2:M1191,M1191)&gt;1,"Duplicate","Keep")</f>
        <v>Keep</v>
      </c>
      <c r="O1191" t="str" cm="1">
        <f t="array" ref="O1191">_xlfn.SWITCH(M1191,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91">
        <f t="shared" si="36"/>
        <v>1</v>
      </c>
      <c r="Q1191" t="str">
        <f t="shared" si="37"/>
        <v>Unique</v>
      </c>
    </row>
    <row r="1192" spans="1:17" x14ac:dyDescent="0.75">
      <c r="A1192" s="31">
        <v>82136435</v>
      </c>
      <c r="B1192" s="27" t="s">
        <v>385</v>
      </c>
      <c r="C1192" s="27" t="s">
        <v>3258</v>
      </c>
      <c r="D1192" s="27" t="s">
        <v>3259</v>
      </c>
      <c r="E1192" s="27" t="s">
        <v>14</v>
      </c>
      <c r="F1192" s="32">
        <v>46097.701388888891</v>
      </c>
      <c r="G1192" s="32">
        <v>46100.652083333334</v>
      </c>
      <c r="H1192" s="27">
        <v>736865</v>
      </c>
      <c r="I1192" s="27" t="s">
        <v>3260</v>
      </c>
      <c r="J1192" s="27" t="s">
        <v>32</v>
      </c>
      <c r="K1192" s="27">
        <v>0</v>
      </c>
      <c r="L1192" s="27" t="s">
        <v>3533</v>
      </c>
      <c r="M1192" s="9" t="str" cm="1">
        <f t="array" ref="M1192">_xlfn.LET(
_xlpm.Major,I1192,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92" t="str">
        <f>IF(COUNTIFS($A$2:A1192,A1192,$M$2:M1192,M1192)&gt;1,"Duplicate","Keep")</f>
        <v>Keep</v>
      </c>
      <c r="O1192" t="str" cm="1">
        <f t="array" ref="O1192">_xlfn.SWITCH(M1192,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92">
        <f t="shared" si="36"/>
        <v>1</v>
      </c>
      <c r="Q1192" t="str">
        <f t="shared" si="37"/>
        <v>Unique</v>
      </c>
    </row>
    <row r="1193" spans="1:17" x14ac:dyDescent="0.75">
      <c r="A1193" s="33">
        <v>82136878</v>
      </c>
      <c r="B1193" s="34" t="s">
        <v>586</v>
      </c>
      <c r="C1193" s="34" t="s">
        <v>3261</v>
      </c>
      <c r="D1193" s="34" t="s">
        <v>3262</v>
      </c>
      <c r="E1193" s="34" t="s">
        <v>14</v>
      </c>
      <c r="F1193" s="35">
        <v>46097.73333333333</v>
      </c>
      <c r="G1193" s="35">
        <v>46100.64166666667</v>
      </c>
      <c r="H1193" s="34">
        <v>737741</v>
      </c>
      <c r="I1193" s="34" t="s">
        <v>2024</v>
      </c>
      <c r="J1193" s="34" t="s">
        <v>40</v>
      </c>
      <c r="K1193" s="34">
        <v>0</v>
      </c>
      <c r="L1193" s="34" t="s">
        <v>3533</v>
      </c>
      <c r="M1193" s="9" t="str" cm="1">
        <f t="array" ref="M1193">_xlfn.LET(
_xlpm.Major,I1193,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93" t="str">
        <f>IF(COUNTIFS($A$2:A1193,A1193,$M$2:M1193,M1193)&gt;1,"Duplicate","Keep")</f>
        <v>Keep</v>
      </c>
      <c r="O1193" t="str" cm="1">
        <f t="array" ref="O1193">_xlfn.SWITCH(M1193,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93">
        <f t="shared" si="36"/>
        <v>1</v>
      </c>
      <c r="Q1193" t="str">
        <f t="shared" si="37"/>
        <v>Unique</v>
      </c>
    </row>
    <row r="1194" spans="1:17" x14ac:dyDescent="0.75">
      <c r="A1194" s="31">
        <v>82136951</v>
      </c>
      <c r="B1194" s="27" t="s">
        <v>596</v>
      </c>
      <c r="C1194" s="27" t="s">
        <v>1286</v>
      </c>
      <c r="D1194" s="27" t="s">
        <v>3263</v>
      </c>
      <c r="E1194" s="27" t="s">
        <v>14</v>
      </c>
      <c r="F1194" s="32">
        <v>46097.738888888889</v>
      </c>
      <c r="G1194" s="32">
        <v>46100.642361111109</v>
      </c>
      <c r="H1194" s="27">
        <v>782127</v>
      </c>
      <c r="I1194" s="27" t="s">
        <v>2024</v>
      </c>
      <c r="J1194" s="27" t="s">
        <v>16</v>
      </c>
      <c r="K1194" s="27">
        <v>0</v>
      </c>
      <c r="L1194" s="27" t="s">
        <v>3533</v>
      </c>
      <c r="M1194" s="9" t="str" cm="1">
        <f t="array" ref="M1194">_xlfn.LET(
_xlpm.Major,I1194,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94" t="str">
        <f>IF(COUNTIFS($A$2:A1194,A1194,$M$2:M1194,M1194)&gt;1,"Duplicate","Keep")</f>
        <v>Keep</v>
      </c>
      <c r="O1194" t="str" cm="1">
        <f t="array" ref="O1194">_xlfn.SWITCH(M1194,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94">
        <f t="shared" si="36"/>
        <v>1</v>
      </c>
      <c r="Q1194" t="str">
        <f t="shared" si="37"/>
        <v>Unique</v>
      </c>
    </row>
    <row r="1195" spans="1:17" x14ac:dyDescent="0.75">
      <c r="A1195" s="33">
        <v>82137223</v>
      </c>
      <c r="B1195" s="34" t="s">
        <v>93</v>
      </c>
      <c r="C1195" s="34" t="s">
        <v>3264</v>
      </c>
      <c r="D1195" s="34" t="s">
        <v>3265</v>
      </c>
      <c r="E1195" s="34" t="s">
        <v>14</v>
      </c>
      <c r="F1195" s="35">
        <v>46097.761111111111</v>
      </c>
      <c r="G1195" s="35">
        <v>46100.667361111111</v>
      </c>
      <c r="H1195" s="34">
        <v>689630</v>
      </c>
      <c r="I1195" s="34" t="s">
        <v>2024</v>
      </c>
      <c r="J1195" s="34" t="s">
        <v>40</v>
      </c>
      <c r="K1195" s="34">
        <v>0</v>
      </c>
      <c r="L1195" s="34" t="s">
        <v>3533</v>
      </c>
      <c r="M1195" s="9" t="str" cm="1">
        <f t="array" ref="M1195">_xlfn.LET(
_xlpm.Major,I1195,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95" t="str">
        <f>IF(COUNTIFS($A$2:A1195,A1195,$M$2:M1195,M1195)&gt;1,"Duplicate","Keep")</f>
        <v>Keep</v>
      </c>
      <c r="O1195" t="str" cm="1">
        <f t="array" ref="O1195">_xlfn.SWITCH(M1195,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95">
        <f t="shared" si="36"/>
        <v>1</v>
      </c>
      <c r="Q1195" t="str">
        <f t="shared" si="37"/>
        <v>Unique</v>
      </c>
    </row>
    <row r="1196" spans="1:17" x14ac:dyDescent="0.75">
      <c r="A1196" s="33">
        <v>82138990</v>
      </c>
      <c r="B1196" s="34" t="s">
        <v>3269</v>
      </c>
      <c r="C1196" s="34" t="s">
        <v>2708</v>
      </c>
      <c r="D1196" s="34" t="s">
        <v>3270</v>
      </c>
      <c r="E1196" s="34" t="s">
        <v>14</v>
      </c>
      <c r="F1196" s="35">
        <v>46097.96597222222</v>
      </c>
      <c r="G1196" s="35">
        <v>46100.648611111108</v>
      </c>
      <c r="H1196" s="34">
        <v>179569</v>
      </c>
      <c r="I1196" s="34" t="s">
        <v>2024</v>
      </c>
      <c r="J1196" s="34" t="s">
        <v>40</v>
      </c>
      <c r="K1196" s="34">
        <v>0</v>
      </c>
      <c r="L1196" s="34" t="s">
        <v>3533</v>
      </c>
      <c r="M1196" s="9" t="str" cm="1">
        <f t="array" ref="M1196">_xlfn.LET(
_xlpm.Major,I1196,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96" t="str">
        <f>IF(COUNTIFS($A$2:A1196,A1196,$M$2:M1196,M1196)&gt;1,"Duplicate","Keep")</f>
        <v>Keep</v>
      </c>
      <c r="O1196" t="str" cm="1">
        <f t="array" ref="O1196">_xlfn.SWITCH(M1196,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96">
        <f t="shared" si="36"/>
        <v>1</v>
      </c>
      <c r="Q1196" t="str">
        <f t="shared" si="37"/>
        <v>Unique</v>
      </c>
    </row>
    <row r="1197" spans="1:17" x14ac:dyDescent="0.75">
      <c r="A1197" s="31">
        <v>82139083</v>
      </c>
      <c r="B1197" s="27" t="s">
        <v>1021</v>
      </c>
      <c r="C1197" s="27" t="s">
        <v>3271</v>
      </c>
      <c r="D1197" s="27" t="s">
        <v>3272</v>
      </c>
      <c r="E1197" s="27" t="s">
        <v>14</v>
      </c>
      <c r="F1197" s="32">
        <v>46097.995138888888</v>
      </c>
      <c r="G1197" s="32">
        <v>46100.669444444444</v>
      </c>
      <c r="H1197" s="27">
        <v>713780</v>
      </c>
      <c r="I1197" s="27" t="s">
        <v>2024</v>
      </c>
      <c r="J1197" s="27" t="s">
        <v>16</v>
      </c>
      <c r="K1197" s="27">
        <v>0</v>
      </c>
      <c r="L1197" s="27" t="s">
        <v>3533</v>
      </c>
      <c r="M1197" s="9" t="str" cm="1">
        <f t="array" ref="M1197">_xlfn.LET(
_xlpm.Major,I1197,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97" t="str">
        <f>IF(COUNTIFS($A$2:A1197,A1197,$M$2:M1197,M1197)&gt;1,"Duplicate","Keep")</f>
        <v>Keep</v>
      </c>
      <c r="O1197" t="str" cm="1">
        <f t="array" ref="O1197">_xlfn.SWITCH(M1197,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97">
        <f t="shared" si="36"/>
        <v>1</v>
      </c>
      <c r="Q1197" t="str">
        <f t="shared" si="37"/>
        <v>Unique</v>
      </c>
    </row>
    <row r="1198" spans="1:17" x14ac:dyDescent="0.75">
      <c r="A1198" s="31">
        <v>82144339</v>
      </c>
      <c r="B1198" s="27" t="s">
        <v>3276</v>
      </c>
      <c r="C1198" s="27" t="s">
        <v>3277</v>
      </c>
      <c r="D1198" s="27" t="s">
        <v>3278</v>
      </c>
      <c r="E1198" s="27" t="s">
        <v>14</v>
      </c>
      <c r="F1198" s="32">
        <v>46098.400000000001</v>
      </c>
      <c r="G1198" s="32">
        <v>46100.65902777778</v>
      </c>
      <c r="H1198" s="27">
        <v>799516</v>
      </c>
      <c r="I1198" s="27" t="s">
        <v>2954</v>
      </c>
      <c r="J1198" s="27" t="s">
        <v>40</v>
      </c>
      <c r="K1198" s="27">
        <v>0</v>
      </c>
      <c r="L1198" s="27" t="s">
        <v>3533</v>
      </c>
      <c r="M1198" s="9" t="str" cm="1">
        <f t="array" ref="M1198">_xlfn.LET(
_xlpm.Major,I1198,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198" t="str">
        <f>IF(COUNTIFS($A$2:A1198,A1198,$M$2:M1198,M1198)&gt;1,"Duplicate","Keep")</f>
        <v>Keep</v>
      </c>
      <c r="O1198" t="str" cm="1">
        <f t="array" ref="O1198">_xlfn.SWITCH(M1198,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198">
        <f t="shared" si="36"/>
        <v>1</v>
      </c>
      <c r="Q1198" t="str">
        <f t="shared" si="37"/>
        <v>Unique</v>
      </c>
    </row>
    <row r="1199" spans="1:17" x14ac:dyDescent="0.75">
      <c r="A1199" s="33">
        <v>82146442</v>
      </c>
      <c r="B1199" s="34" t="s">
        <v>345</v>
      </c>
      <c r="C1199" s="34" t="s">
        <v>2525</v>
      </c>
      <c r="D1199" s="34" t="s">
        <v>3279</v>
      </c>
      <c r="E1199" s="34" t="s">
        <v>14</v>
      </c>
      <c r="F1199" s="35">
        <v>46098.427777777775</v>
      </c>
      <c r="G1199" s="35">
        <v>46100.652083333334</v>
      </c>
      <c r="H1199" s="34">
        <v>781222</v>
      </c>
      <c r="I1199" s="34" t="s">
        <v>3208</v>
      </c>
      <c r="J1199" s="34" t="s">
        <v>40</v>
      </c>
      <c r="K1199" s="34">
        <v>0</v>
      </c>
      <c r="L1199" s="34" t="s">
        <v>3533</v>
      </c>
      <c r="M1199" s="9" t="str" cm="1">
        <f t="array" ref="M1199">_xlfn.LET(
_xlpm.Major,I1199,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199" t="str">
        <f>IF(COUNTIFS($A$2:A1199,A1199,$M$2:M1199,M1199)&gt;1,"Duplicate","Keep")</f>
        <v>Keep</v>
      </c>
      <c r="O1199" t="str" cm="1">
        <f t="array" ref="O1199">_xlfn.SWITCH(M1199,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199">
        <f t="shared" si="36"/>
        <v>1</v>
      </c>
      <c r="Q1199" t="str">
        <f t="shared" si="37"/>
        <v>Unique</v>
      </c>
    </row>
    <row r="1200" spans="1:17" x14ac:dyDescent="0.75">
      <c r="A1200" s="31">
        <v>82147847</v>
      </c>
      <c r="B1200" s="27" t="s">
        <v>259</v>
      </c>
      <c r="C1200" s="27" t="s">
        <v>637</v>
      </c>
      <c r="D1200" s="27" t="s">
        <v>638</v>
      </c>
      <c r="E1200" s="27" t="s">
        <v>14</v>
      </c>
      <c r="F1200" s="32">
        <v>46098.461805555555</v>
      </c>
      <c r="G1200" s="32">
        <v>46100.668749999997</v>
      </c>
      <c r="H1200" s="27">
        <v>810992</v>
      </c>
      <c r="I1200" s="27" t="s">
        <v>553</v>
      </c>
      <c r="J1200" s="27" t="s">
        <v>40</v>
      </c>
      <c r="K1200" s="27">
        <v>0</v>
      </c>
      <c r="L1200" s="27" t="s">
        <v>3533</v>
      </c>
      <c r="M1200" s="9" t="str" cm="1">
        <f t="array" ref="M1200">_xlfn.LET(
_xlpm.Major,I1200,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200" t="str">
        <f>IF(COUNTIFS($A$2:A1200,A1200,$M$2:M1200,M1200)&gt;1,"Duplicate","Keep")</f>
        <v>Keep</v>
      </c>
      <c r="O1200" t="str" cm="1">
        <f t="array" ref="O1200">_xlfn.SWITCH(M1200,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200">
        <f t="shared" si="36"/>
        <v>1</v>
      </c>
      <c r="Q1200" t="str">
        <f t="shared" si="37"/>
        <v>Unique</v>
      </c>
    </row>
    <row r="1201" spans="1:17" x14ac:dyDescent="0.75">
      <c r="A1201" s="33">
        <v>82151414</v>
      </c>
      <c r="B1201" s="34" t="s">
        <v>3280</v>
      </c>
      <c r="C1201" s="34" t="s">
        <v>3281</v>
      </c>
      <c r="D1201" s="34" t="s">
        <v>3282</v>
      </c>
      <c r="E1201" s="34" t="s">
        <v>14</v>
      </c>
      <c r="F1201" s="35">
        <v>46098.532638888886</v>
      </c>
      <c r="G1201" s="35">
        <v>46100.652777777781</v>
      </c>
      <c r="H1201" s="34">
        <v>761042</v>
      </c>
      <c r="I1201" s="34" t="s">
        <v>2960</v>
      </c>
      <c r="J1201" s="34" t="s">
        <v>32</v>
      </c>
      <c r="K1201" s="34">
        <v>0</v>
      </c>
      <c r="L1201" s="34" t="s">
        <v>3533</v>
      </c>
      <c r="M1201" s="9" t="str" cm="1">
        <f t="array" ref="M1201">_xlfn.LET(
_xlpm.Major,I1201,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01" t="str">
        <f>IF(COUNTIFS($A$2:A1201,A1201,$M$2:M1201,M1201)&gt;1,"Duplicate","Keep")</f>
        <v>Keep</v>
      </c>
      <c r="O1201" t="str" cm="1">
        <f t="array" ref="O1201">_xlfn.SWITCH(M1201,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01">
        <f t="shared" si="36"/>
        <v>1</v>
      </c>
      <c r="Q1201" t="str">
        <f t="shared" si="37"/>
        <v>Unique</v>
      </c>
    </row>
    <row r="1202" spans="1:17" x14ac:dyDescent="0.75">
      <c r="A1202" s="31">
        <v>82151659</v>
      </c>
      <c r="B1202" s="27" t="s">
        <v>689</v>
      </c>
      <c r="C1202" s="27" t="s">
        <v>3283</v>
      </c>
      <c r="D1202" s="27" t="s">
        <v>3284</v>
      </c>
      <c r="E1202" s="27" t="s">
        <v>14</v>
      </c>
      <c r="F1202" s="32">
        <v>46098.539583333331</v>
      </c>
      <c r="G1202" s="32">
        <v>46100.665277777778</v>
      </c>
      <c r="H1202" s="27">
        <v>806902</v>
      </c>
      <c r="I1202" s="27" t="s">
        <v>3208</v>
      </c>
      <c r="J1202" s="27" t="s">
        <v>40</v>
      </c>
      <c r="K1202" s="27">
        <v>0</v>
      </c>
      <c r="L1202" s="27" t="s">
        <v>3533</v>
      </c>
      <c r="M1202" s="9" t="str" cm="1">
        <f t="array" ref="M1202">_xlfn.LET(
_xlpm.Major,I1202,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202" t="str">
        <f>IF(COUNTIFS($A$2:A1202,A1202,$M$2:M1202,M1202)&gt;1,"Duplicate","Keep")</f>
        <v>Keep</v>
      </c>
      <c r="O1202" t="str" cm="1">
        <f t="array" ref="O1202">_xlfn.SWITCH(M1202,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202">
        <f t="shared" si="36"/>
        <v>1</v>
      </c>
      <c r="Q1202" t="str">
        <f t="shared" si="37"/>
        <v>Unique</v>
      </c>
    </row>
    <row r="1203" spans="1:17" x14ac:dyDescent="0.75">
      <c r="A1203" s="31">
        <v>82155239</v>
      </c>
      <c r="B1203" s="27" t="s">
        <v>2209</v>
      </c>
      <c r="C1203" s="27" t="s">
        <v>3287</v>
      </c>
      <c r="D1203" s="27" t="s">
        <v>3288</v>
      </c>
      <c r="E1203" s="27" t="s">
        <v>14</v>
      </c>
      <c r="F1203" s="32">
        <v>46098.643055555556</v>
      </c>
      <c r="G1203" s="32">
        <v>46100.651388888888</v>
      </c>
      <c r="H1203" s="27">
        <v>737727</v>
      </c>
      <c r="I1203" s="27" t="s">
        <v>2024</v>
      </c>
      <c r="J1203" s="27" t="s">
        <v>16</v>
      </c>
      <c r="K1203" s="27">
        <v>0</v>
      </c>
      <c r="L1203" s="27" t="s">
        <v>3533</v>
      </c>
      <c r="M1203" s="9" t="str" cm="1">
        <f t="array" ref="M1203">_xlfn.LET(
_xlpm.Major,I1203,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03" t="str">
        <f>IF(COUNTIFS($A$2:A1203,A1203,$M$2:M1203,M1203)&gt;1,"Duplicate","Keep")</f>
        <v>Keep</v>
      </c>
      <c r="O1203" t="str" cm="1">
        <f t="array" ref="O1203">_xlfn.SWITCH(M1203,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03">
        <f t="shared" si="36"/>
        <v>1</v>
      </c>
      <c r="Q1203" t="str">
        <f t="shared" si="37"/>
        <v>Unique</v>
      </c>
    </row>
    <row r="1204" spans="1:17" x14ac:dyDescent="0.75">
      <c r="A1204" s="31">
        <v>82156084</v>
      </c>
      <c r="B1204" s="27" t="s">
        <v>1693</v>
      </c>
      <c r="C1204" s="27" t="s">
        <v>3293</v>
      </c>
      <c r="D1204" s="27" t="s">
        <v>3294</v>
      </c>
      <c r="E1204" s="27" t="s">
        <v>14</v>
      </c>
      <c r="F1204" s="32">
        <v>46098.682638888888</v>
      </c>
      <c r="G1204" s="32">
        <v>46100.64166666667</v>
      </c>
      <c r="H1204" s="27">
        <v>516810</v>
      </c>
      <c r="I1204" s="27" t="s">
        <v>2024</v>
      </c>
      <c r="J1204" s="27" t="s">
        <v>40</v>
      </c>
      <c r="K1204" s="27">
        <v>0</v>
      </c>
      <c r="L1204" s="27" t="s">
        <v>3533</v>
      </c>
      <c r="M1204" s="9" t="str" cm="1">
        <f t="array" ref="M1204">_xlfn.LET(
_xlpm.Major,I1204,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04" t="str">
        <f>IF(COUNTIFS($A$2:A1204,A1204,$M$2:M1204,M1204)&gt;1,"Duplicate","Keep")</f>
        <v>Keep</v>
      </c>
      <c r="O1204" t="str" cm="1">
        <f t="array" ref="O1204">_xlfn.SWITCH(M1204,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04">
        <f t="shared" si="36"/>
        <v>1</v>
      </c>
      <c r="Q1204" t="str">
        <f t="shared" si="37"/>
        <v>Unique</v>
      </c>
    </row>
    <row r="1205" spans="1:17" x14ac:dyDescent="0.75">
      <c r="A1205" s="33">
        <v>82156183</v>
      </c>
      <c r="B1205" s="34" t="s">
        <v>127</v>
      </c>
      <c r="C1205" s="34" t="s">
        <v>1113</v>
      </c>
      <c r="D1205" s="34" t="s">
        <v>3295</v>
      </c>
      <c r="E1205" s="34" t="s">
        <v>14</v>
      </c>
      <c r="F1205" s="35">
        <v>46098.689583333333</v>
      </c>
      <c r="G1205" s="35">
        <v>46100.645138888889</v>
      </c>
      <c r="H1205" s="34">
        <v>757152</v>
      </c>
      <c r="I1205" s="34" t="s">
        <v>2033</v>
      </c>
      <c r="J1205" s="34" t="s">
        <v>20</v>
      </c>
      <c r="K1205" s="34">
        <v>0</v>
      </c>
      <c r="L1205" s="34" t="s">
        <v>3533</v>
      </c>
      <c r="M1205" s="9" t="str" cm="1">
        <f t="array" ref="M1205">_xlfn.LET(
_xlpm.Major,I1205,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05" t="str">
        <f>IF(COUNTIFS($A$2:A1205,A1205,$M$2:M1205,M1205)&gt;1,"Duplicate","Keep")</f>
        <v>Keep</v>
      </c>
      <c r="O1205" t="str" cm="1">
        <f t="array" ref="O1205">_xlfn.SWITCH(M1205,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05">
        <f t="shared" si="36"/>
        <v>1</v>
      </c>
      <c r="Q1205" t="str">
        <f t="shared" si="37"/>
        <v>Unique</v>
      </c>
    </row>
    <row r="1206" spans="1:17" x14ac:dyDescent="0.75">
      <c r="A1206" s="31">
        <v>82156436</v>
      </c>
      <c r="B1206" s="27" t="s">
        <v>849</v>
      </c>
      <c r="C1206" s="27" t="s">
        <v>3296</v>
      </c>
      <c r="D1206" s="27" t="s">
        <v>3297</v>
      </c>
      <c r="E1206" s="27" t="s">
        <v>14</v>
      </c>
      <c r="F1206" s="32">
        <v>46098.709027777775</v>
      </c>
      <c r="G1206" s="32">
        <v>46100.688194444447</v>
      </c>
      <c r="H1206" s="27">
        <v>794152</v>
      </c>
      <c r="I1206" s="27" t="s">
        <v>2024</v>
      </c>
      <c r="J1206" s="27" t="s">
        <v>16</v>
      </c>
      <c r="K1206" s="27">
        <v>0</v>
      </c>
      <c r="L1206" s="27" t="s">
        <v>3533</v>
      </c>
      <c r="M1206" s="9" t="str" cm="1">
        <f t="array" ref="M1206">_xlfn.LET(
_xlpm.Major,I1206,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06" t="str">
        <f>IF(COUNTIFS($A$2:A1206,A1206,$M$2:M1206,M1206)&gt;1,"Duplicate","Keep")</f>
        <v>Keep</v>
      </c>
      <c r="O1206" t="str" cm="1">
        <f t="array" ref="O1206">_xlfn.SWITCH(M1206,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06">
        <f t="shared" si="36"/>
        <v>1</v>
      </c>
      <c r="Q1206" t="str">
        <f t="shared" si="37"/>
        <v>Unique</v>
      </c>
    </row>
    <row r="1207" spans="1:17" x14ac:dyDescent="0.75">
      <c r="A1207" s="33">
        <v>82156570</v>
      </c>
      <c r="B1207" s="34" t="s">
        <v>1048</v>
      </c>
      <c r="C1207" s="34" t="s">
        <v>52</v>
      </c>
      <c r="D1207" s="34" t="s">
        <v>3298</v>
      </c>
      <c r="E1207" s="34" t="s">
        <v>14</v>
      </c>
      <c r="F1207" s="35">
        <v>46098.72152777778</v>
      </c>
      <c r="G1207" s="35">
        <v>46100.683333333334</v>
      </c>
      <c r="H1207" s="34">
        <v>630311</v>
      </c>
      <c r="I1207" s="34" t="s">
        <v>2024</v>
      </c>
      <c r="J1207" s="34" t="s">
        <v>40</v>
      </c>
      <c r="K1207" s="34">
        <v>0</v>
      </c>
      <c r="L1207" s="34" t="s">
        <v>3533</v>
      </c>
      <c r="M1207" s="9" t="str" cm="1">
        <f t="array" ref="M1207">_xlfn.LET(
_xlpm.Major,I1207,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07" t="str">
        <f>IF(COUNTIFS($A$2:A1207,A1207,$M$2:M1207,M1207)&gt;1,"Duplicate","Keep")</f>
        <v>Keep</v>
      </c>
      <c r="O1207" t="str" cm="1">
        <f t="array" ref="O1207">_xlfn.SWITCH(M1207,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07">
        <f t="shared" si="36"/>
        <v>1</v>
      </c>
      <c r="Q1207" t="str">
        <f t="shared" si="37"/>
        <v>Unique</v>
      </c>
    </row>
    <row r="1208" spans="1:17" x14ac:dyDescent="0.75">
      <c r="A1208" s="31">
        <v>82157186</v>
      </c>
      <c r="B1208" s="27" t="s">
        <v>916</v>
      </c>
      <c r="C1208" s="27" t="s">
        <v>3299</v>
      </c>
      <c r="D1208" s="27" t="s">
        <v>3300</v>
      </c>
      <c r="E1208" s="27" t="s">
        <v>14</v>
      </c>
      <c r="F1208" s="32">
        <v>46098.76666666667</v>
      </c>
      <c r="G1208" s="32">
        <v>46100.65</v>
      </c>
      <c r="H1208" s="27">
        <v>771999</v>
      </c>
      <c r="I1208" s="27" t="s">
        <v>2960</v>
      </c>
      <c r="J1208" s="27" t="s">
        <v>20</v>
      </c>
      <c r="K1208" s="27">
        <v>0</v>
      </c>
      <c r="L1208" s="27" t="s">
        <v>3533</v>
      </c>
      <c r="M1208" s="9" t="str" cm="1">
        <f t="array" ref="M1208">_xlfn.LET(
_xlpm.Major,I1208,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08" t="str">
        <f>IF(COUNTIFS($A$2:A1208,A1208,$M$2:M1208,M1208)&gt;1,"Duplicate","Keep")</f>
        <v>Keep</v>
      </c>
      <c r="O1208" t="str" cm="1">
        <f t="array" ref="O1208">_xlfn.SWITCH(M1208,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08">
        <f t="shared" si="36"/>
        <v>1</v>
      </c>
      <c r="Q1208" t="str">
        <f t="shared" si="37"/>
        <v>Unique</v>
      </c>
    </row>
    <row r="1209" spans="1:17" x14ac:dyDescent="0.75">
      <c r="A1209" s="33">
        <v>82158322</v>
      </c>
      <c r="B1209" s="34" t="s">
        <v>417</v>
      </c>
      <c r="C1209" s="34" t="s">
        <v>3301</v>
      </c>
      <c r="D1209" s="34" t="s">
        <v>3302</v>
      </c>
      <c r="E1209" s="34" t="s">
        <v>14</v>
      </c>
      <c r="F1209" s="35">
        <v>46098.9</v>
      </c>
      <c r="G1209" s="35">
        <v>46100.650694444441</v>
      </c>
      <c r="H1209" s="34">
        <v>569932</v>
      </c>
      <c r="I1209" s="34" t="s">
        <v>2954</v>
      </c>
      <c r="J1209" s="34" t="s">
        <v>40</v>
      </c>
      <c r="K1209" s="34">
        <v>0</v>
      </c>
      <c r="L1209" s="34" t="s">
        <v>3533</v>
      </c>
      <c r="M1209" s="9" t="str" cm="1">
        <f t="array" ref="M1209">_xlfn.LET(
_xlpm.Major,I1209,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09" t="str">
        <f>IF(COUNTIFS($A$2:A1209,A1209,$M$2:M1209,M1209)&gt;1,"Duplicate","Keep")</f>
        <v>Keep</v>
      </c>
      <c r="O1209" t="str" cm="1">
        <f t="array" ref="O1209">_xlfn.SWITCH(M1209,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09">
        <f t="shared" si="36"/>
        <v>1</v>
      </c>
      <c r="Q1209" t="str">
        <f t="shared" si="37"/>
        <v>Unique</v>
      </c>
    </row>
    <row r="1210" spans="1:17" x14ac:dyDescent="0.75">
      <c r="A1210" s="33">
        <v>82168372</v>
      </c>
      <c r="B1210" s="34" t="s">
        <v>234</v>
      </c>
      <c r="C1210" s="34" t="s">
        <v>3304</v>
      </c>
      <c r="D1210" s="34" t="s">
        <v>3305</v>
      </c>
      <c r="E1210" s="34" t="s">
        <v>14</v>
      </c>
      <c r="F1210" s="35">
        <v>46099.425000000003</v>
      </c>
      <c r="G1210" s="35">
        <v>46100.643055555556</v>
      </c>
      <c r="H1210" s="34">
        <v>786312</v>
      </c>
      <c r="I1210" s="34" t="s">
        <v>354</v>
      </c>
      <c r="J1210" s="34" t="s">
        <v>32</v>
      </c>
      <c r="K1210" s="34">
        <v>0</v>
      </c>
      <c r="L1210" s="34" t="s">
        <v>3533</v>
      </c>
      <c r="M1210" s="9" t="str" cm="1">
        <f t="array" ref="M1210">_xlfn.LET(
_xlpm.Major,I1210,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1210" t="str">
        <f>IF(COUNTIFS($A$2:A1210,A1210,$M$2:M1210,M1210)&gt;1,"Duplicate","Keep")</f>
        <v>Keep</v>
      </c>
      <c r="O1210" t="str" cm="1">
        <f t="array" ref="O1210">_xlfn.SWITCH(M1210,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210">
        <f t="shared" si="36"/>
        <v>2</v>
      </c>
      <c r="Q1210" t="str">
        <f t="shared" si="37"/>
        <v>Repeat</v>
      </c>
    </row>
    <row r="1211" spans="1:17" x14ac:dyDescent="0.75">
      <c r="A1211" s="31">
        <v>82171752</v>
      </c>
      <c r="B1211" s="27" t="s">
        <v>3306</v>
      </c>
      <c r="C1211" s="27" t="s">
        <v>3307</v>
      </c>
      <c r="D1211" s="27" t="s">
        <v>3308</v>
      </c>
      <c r="E1211" s="27" t="s">
        <v>14</v>
      </c>
      <c r="F1211" s="32">
        <v>46099.481944444444</v>
      </c>
      <c r="G1211" s="32">
        <v>46100.640972222223</v>
      </c>
      <c r="H1211" s="27">
        <v>760039</v>
      </c>
      <c r="I1211" s="27" t="s">
        <v>2954</v>
      </c>
      <c r="J1211" s="27" t="s">
        <v>40</v>
      </c>
      <c r="K1211" s="27">
        <v>0</v>
      </c>
      <c r="L1211" s="27" t="s">
        <v>3533</v>
      </c>
      <c r="M1211" s="9" t="str" cm="1">
        <f t="array" ref="M1211">_xlfn.LET(
_xlpm.Major,I1211,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11" t="str">
        <f>IF(COUNTIFS($A$2:A1211,A1211,$M$2:M1211,M1211)&gt;1,"Duplicate","Keep")</f>
        <v>Keep</v>
      </c>
      <c r="O1211" t="str" cm="1">
        <f t="array" ref="O1211">_xlfn.SWITCH(M1211,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11">
        <f t="shared" si="36"/>
        <v>1</v>
      </c>
      <c r="Q1211" t="str">
        <f t="shared" si="37"/>
        <v>Unique</v>
      </c>
    </row>
    <row r="1212" spans="1:17" x14ac:dyDescent="0.75">
      <c r="A1212" s="33">
        <v>82171870</v>
      </c>
      <c r="B1212" s="34" t="s">
        <v>2910</v>
      </c>
      <c r="C1212" s="34" t="s">
        <v>2131</v>
      </c>
      <c r="D1212" s="34" t="s">
        <v>3309</v>
      </c>
      <c r="E1212" s="34" t="s">
        <v>14</v>
      </c>
      <c r="F1212" s="35">
        <v>46099.48541666667</v>
      </c>
      <c r="G1212" s="35">
        <v>46100.65625</v>
      </c>
      <c r="H1212" s="34">
        <v>756481</v>
      </c>
      <c r="I1212" s="34" t="s">
        <v>1985</v>
      </c>
      <c r="J1212" s="34" t="s">
        <v>32</v>
      </c>
      <c r="K1212" s="34">
        <v>0</v>
      </c>
      <c r="L1212" s="34" t="s">
        <v>3533</v>
      </c>
      <c r="M1212" s="9" t="str" cm="1">
        <f t="array" ref="M1212">_xlfn.LET(
_xlpm.Major,I1212,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1212" t="str">
        <f>IF(COUNTIFS($A$2:A1212,A1212,$M$2:M1212,M1212)&gt;1,"Duplicate","Keep")</f>
        <v>Keep</v>
      </c>
      <c r="O1212" t="str" cm="1">
        <f t="array" ref="O1212">_xlfn.SWITCH(M1212,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212">
        <f t="shared" si="36"/>
        <v>1</v>
      </c>
      <c r="Q1212" t="str">
        <f t="shared" si="37"/>
        <v>Unique</v>
      </c>
    </row>
    <row r="1213" spans="1:17" x14ac:dyDescent="0.75">
      <c r="A1213" s="33">
        <v>82173899</v>
      </c>
      <c r="B1213" s="34" t="s">
        <v>3311</v>
      </c>
      <c r="C1213" s="34" t="s">
        <v>191</v>
      </c>
      <c r="D1213" s="34" t="s">
        <v>3312</v>
      </c>
      <c r="E1213" s="34" t="s">
        <v>14</v>
      </c>
      <c r="F1213" s="35">
        <v>46099.522222222222</v>
      </c>
      <c r="G1213" s="35">
        <v>46100.645833333336</v>
      </c>
      <c r="H1213" s="34">
        <v>773573</v>
      </c>
      <c r="I1213" s="34" t="s">
        <v>3208</v>
      </c>
      <c r="J1213" s="34" t="s">
        <v>40</v>
      </c>
      <c r="K1213" s="34">
        <v>0</v>
      </c>
      <c r="L1213" s="34" t="s">
        <v>3533</v>
      </c>
      <c r="M1213" s="9" t="str" cm="1">
        <f t="array" ref="M1213">_xlfn.LET(
_xlpm.Major,I1213,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213" t="str">
        <f>IF(COUNTIFS($A$2:A1213,A1213,$M$2:M1213,M1213)&gt;1,"Duplicate","Keep")</f>
        <v>Keep</v>
      </c>
      <c r="O1213" t="str" cm="1">
        <f t="array" ref="O1213">_xlfn.SWITCH(M1213,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213">
        <f t="shared" si="36"/>
        <v>1</v>
      </c>
      <c r="Q1213" t="str">
        <f t="shared" si="37"/>
        <v>Unique</v>
      </c>
    </row>
    <row r="1214" spans="1:17" x14ac:dyDescent="0.75">
      <c r="A1214" s="31">
        <v>82175937</v>
      </c>
      <c r="B1214" s="27" t="s">
        <v>462</v>
      </c>
      <c r="C1214" s="27" t="s">
        <v>3313</v>
      </c>
      <c r="D1214" s="27" t="s">
        <v>3314</v>
      </c>
      <c r="E1214" s="27" t="s">
        <v>14</v>
      </c>
      <c r="F1214" s="32">
        <v>46099.53402777778</v>
      </c>
      <c r="G1214" s="32">
        <v>46100.664583333331</v>
      </c>
      <c r="H1214" s="27">
        <v>796498</v>
      </c>
      <c r="I1214" s="27" t="s">
        <v>2024</v>
      </c>
      <c r="J1214" s="27" t="s">
        <v>40</v>
      </c>
      <c r="K1214" s="27">
        <v>0</v>
      </c>
      <c r="L1214" s="27" t="s">
        <v>3533</v>
      </c>
      <c r="M1214" s="9" t="str" cm="1">
        <f t="array" ref="M1214">_xlfn.LET(
_xlpm.Major,I1214,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14" t="str">
        <f>IF(COUNTIFS($A$2:A1214,A1214,$M$2:M1214,M1214)&gt;1,"Duplicate","Keep")</f>
        <v>Keep</v>
      </c>
      <c r="O1214" t="str" cm="1">
        <f t="array" ref="O1214">_xlfn.SWITCH(M1214,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14">
        <f t="shared" si="36"/>
        <v>1</v>
      </c>
      <c r="Q1214" t="str">
        <f t="shared" si="37"/>
        <v>Unique</v>
      </c>
    </row>
    <row r="1215" spans="1:17" x14ac:dyDescent="0.75">
      <c r="A1215" s="33">
        <v>82176631</v>
      </c>
      <c r="B1215" s="34" t="s">
        <v>3315</v>
      </c>
      <c r="C1215" s="34" t="s">
        <v>3316</v>
      </c>
      <c r="D1215" s="34" t="s">
        <v>3317</v>
      </c>
      <c r="E1215" s="34" t="s">
        <v>14</v>
      </c>
      <c r="F1215" s="35">
        <v>46099.539583333331</v>
      </c>
      <c r="G1215" s="35">
        <v>46100.645138888889</v>
      </c>
      <c r="H1215" s="34">
        <v>810239</v>
      </c>
      <c r="I1215" s="34" t="s">
        <v>2024</v>
      </c>
      <c r="J1215" s="34" t="s">
        <v>40</v>
      </c>
      <c r="K1215" s="34">
        <v>0</v>
      </c>
      <c r="L1215" s="34" t="s">
        <v>3533</v>
      </c>
      <c r="M1215" s="9" t="str" cm="1">
        <f t="array" ref="M1215">_xlfn.LET(
_xlpm.Major,I1215,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15" t="str">
        <f>IF(COUNTIFS($A$2:A1215,A1215,$M$2:M1215,M1215)&gt;1,"Duplicate","Keep")</f>
        <v>Keep</v>
      </c>
      <c r="O1215" t="str" cm="1">
        <f t="array" ref="O1215">_xlfn.SWITCH(M1215,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15">
        <f t="shared" si="36"/>
        <v>1</v>
      </c>
      <c r="Q1215" t="str">
        <f t="shared" si="37"/>
        <v>Unique</v>
      </c>
    </row>
    <row r="1216" spans="1:17" x14ac:dyDescent="0.75">
      <c r="A1216" s="33">
        <v>82177210</v>
      </c>
      <c r="B1216" s="34" t="s">
        <v>3321</v>
      </c>
      <c r="C1216" s="34" t="s">
        <v>3322</v>
      </c>
      <c r="D1216" s="34" t="s">
        <v>3323</v>
      </c>
      <c r="E1216" s="34" t="s">
        <v>14</v>
      </c>
      <c r="F1216" s="35">
        <v>46099.554861111108</v>
      </c>
      <c r="G1216" s="35">
        <v>46100.676388888889</v>
      </c>
      <c r="H1216" s="34">
        <v>782957</v>
      </c>
      <c r="I1216" s="34" t="s">
        <v>3208</v>
      </c>
      <c r="J1216" s="34" t="s">
        <v>40</v>
      </c>
      <c r="K1216" s="34">
        <v>0</v>
      </c>
      <c r="L1216" s="34" t="s">
        <v>3533</v>
      </c>
      <c r="M1216" s="9" t="str" cm="1">
        <f t="array" ref="M1216">_xlfn.LET(
_xlpm.Major,I1216,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216" t="str">
        <f>IF(COUNTIFS($A$2:A1216,A1216,$M$2:M1216,M1216)&gt;1,"Duplicate","Keep")</f>
        <v>Keep</v>
      </c>
      <c r="O1216" t="str" cm="1">
        <f t="array" ref="O1216">_xlfn.SWITCH(M1216,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216">
        <f t="shared" si="36"/>
        <v>2</v>
      </c>
      <c r="Q1216" t="str">
        <f t="shared" si="37"/>
        <v>Repeat</v>
      </c>
    </row>
    <row r="1217" spans="1:17" x14ac:dyDescent="0.75">
      <c r="A1217" s="31">
        <v>82177320</v>
      </c>
      <c r="B1217" s="27" t="s">
        <v>970</v>
      </c>
      <c r="C1217" s="27" t="s">
        <v>3324</v>
      </c>
      <c r="D1217" s="27" t="s">
        <v>3325</v>
      </c>
      <c r="E1217" s="27" t="s">
        <v>14</v>
      </c>
      <c r="F1217" s="32">
        <v>46099.559027777781</v>
      </c>
      <c r="G1217" s="32">
        <v>46100.647916666669</v>
      </c>
      <c r="H1217" s="27">
        <v>754184</v>
      </c>
      <c r="I1217" s="27" t="s">
        <v>2963</v>
      </c>
      <c r="J1217" s="27" t="s">
        <v>40</v>
      </c>
      <c r="K1217" s="27">
        <v>0</v>
      </c>
      <c r="L1217" s="27" t="s">
        <v>3533</v>
      </c>
      <c r="M1217" s="9" t="str" cm="1">
        <f t="array" ref="M1217">_xlfn.LET(
_xlpm.Major,I1217,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217" t="str">
        <f>IF(COUNTIFS($A$2:A1217,A1217,$M$2:M1217,M1217)&gt;1,"Duplicate","Keep")</f>
        <v>Keep</v>
      </c>
      <c r="O1217" t="str" cm="1">
        <f t="array" ref="O1217">_xlfn.SWITCH(M1217,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217">
        <f t="shared" si="36"/>
        <v>1</v>
      </c>
      <c r="Q1217" t="str">
        <f t="shared" si="37"/>
        <v>Unique</v>
      </c>
    </row>
    <row r="1218" spans="1:17" x14ac:dyDescent="0.75">
      <c r="A1218" s="33">
        <v>82177353</v>
      </c>
      <c r="B1218" s="34" t="s">
        <v>1226</v>
      </c>
      <c r="C1218" s="34" t="s">
        <v>1619</v>
      </c>
      <c r="D1218" s="34" t="s">
        <v>3326</v>
      </c>
      <c r="E1218" s="34" t="s">
        <v>14</v>
      </c>
      <c r="F1218" s="35">
        <v>46099.55972222222</v>
      </c>
      <c r="G1218" s="35">
        <v>46100.652777777781</v>
      </c>
      <c r="H1218" s="34">
        <v>781172</v>
      </c>
      <c r="I1218" s="34" t="s">
        <v>3208</v>
      </c>
      <c r="J1218" s="34" t="s">
        <v>40</v>
      </c>
      <c r="K1218" s="34">
        <v>0</v>
      </c>
      <c r="L1218" s="34" t="s">
        <v>3533</v>
      </c>
      <c r="M1218" s="9" t="str" cm="1">
        <f t="array" ref="M1218">_xlfn.LET(
_xlpm.Major,I1218,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218" t="str">
        <f>IF(COUNTIFS($A$2:A1218,A1218,$M$2:M1218,M1218)&gt;1,"Duplicate","Keep")</f>
        <v>Keep</v>
      </c>
      <c r="O1218" t="str" cm="1">
        <f t="array" ref="O1218">_xlfn.SWITCH(M1218,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218">
        <f t="shared" si="36"/>
        <v>1</v>
      </c>
      <c r="Q1218" t="str">
        <f t="shared" si="37"/>
        <v>Unique</v>
      </c>
    </row>
    <row r="1219" spans="1:17" x14ac:dyDescent="0.75">
      <c r="A1219" s="31">
        <v>82177425</v>
      </c>
      <c r="B1219" s="27" t="s">
        <v>2981</v>
      </c>
      <c r="C1219" s="27" t="s">
        <v>3327</v>
      </c>
      <c r="D1219" s="27" t="s">
        <v>3328</v>
      </c>
      <c r="E1219" s="27" t="s">
        <v>14</v>
      </c>
      <c r="F1219" s="32">
        <v>46099.561805555553</v>
      </c>
      <c r="G1219" s="32">
        <v>46100.645833333336</v>
      </c>
      <c r="H1219" s="27">
        <v>771084</v>
      </c>
      <c r="I1219" s="27" t="s">
        <v>2960</v>
      </c>
      <c r="J1219" s="27" t="s">
        <v>20</v>
      </c>
      <c r="K1219" s="27">
        <v>0</v>
      </c>
      <c r="L1219" s="27" t="s">
        <v>3533</v>
      </c>
      <c r="M1219" s="9" t="str" cm="1">
        <f t="array" ref="M1219">_xlfn.LET(
_xlpm.Major,I1219,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19" t="str">
        <f>IF(COUNTIFS($A$2:A1219,A1219,$M$2:M1219,M1219)&gt;1,"Duplicate","Keep")</f>
        <v>Keep</v>
      </c>
      <c r="O1219" t="str" cm="1">
        <f t="array" ref="O1219">_xlfn.SWITCH(M1219,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19">
        <f t="shared" ref="P1219:P1282" si="38">COUNTIF(H:H,H1219)</f>
        <v>1</v>
      </c>
      <c r="Q1219" t="str">
        <f t="shared" ref="Q1219:Q1282" si="39">IF(COUNTIF(H:H,H1219)=1,"Unique","Repeat")</f>
        <v>Unique</v>
      </c>
    </row>
    <row r="1220" spans="1:17" x14ac:dyDescent="0.75">
      <c r="A1220" s="33">
        <v>82177657</v>
      </c>
      <c r="B1220" s="34" t="s">
        <v>84</v>
      </c>
      <c r="C1220" s="34" t="s">
        <v>3329</v>
      </c>
      <c r="D1220" s="34" t="s">
        <v>3330</v>
      </c>
      <c r="E1220" s="34" t="s">
        <v>14</v>
      </c>
      <c r="F1220" s="35">
        <v>46099.569444444445</v>
      </c>
      <c r="G1220" s="35">
        <v>46100.643750000003</v>
      </c>
      <c r="H1220" s="34">
        <v>761552</v>
      </c>
      <c r="I1220" s="34" t="s">
        <v>2960</v>
      </c>
      <c r="J1220" s="34" t="s">
        <v>32</v>
      </c>
      <c r="K1220" s="34">
        <v>0</v>
      </c>
      <c r="L1220" s="34" t="s">
        <v>3533</v>
      </c>
      <c r="M1220" s="9" t="str" cm="1">
        <f t="array" ref="M1220">_xlfn.LET(
_xlpm.Major,I1220,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20" t="str">
        <f>IF(COUNTIFS($A$2:A1220,A1220,$M$2:M1220,M1220)&gt;1,"Duplicate","Keep")</f>
        <v>Keep</v>
      </c>
      <c r="O1220" t="str" cm="1">
        <f t="array" ref="O1220">_xlfn.SWITCH(M1220,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20">
        <f t="shared" si="38"/>
        <v>1</v>
      </c>
      <c r="Q1220" t="str">
        <f t="shared" si="39"/>
        <v>Unique</v>
      </c>
    </row>
    <row r="1221" spans="1:17" x14ac:dyDescent="0.75">
      <c r="A1221" s="31">
        <v>82177660</v>
      </c>
      <c r="B1221" s="27" t="s">
        <v>976</v>
      </c>
      <c r="C1221" s="27" t="s">
        <v>3331</v>
      </c>
      <c r="D1221" s="27" t="s">
        <v>3332</v>
      </c>
      <c r="E1221" s="27" t="s">
        <v>14</v>
      </c>
      <c r="F1221" s="32">
        <v>46099.569444444445</v>
      </c>
      <c r="G1221" s="32">
        <v>46100.655555555553</v>
      </c>
      <c r="H1221" s="27">
        <v>809119</v>
      </c>
      <c r="I1221" s="27" t="s">
        <v>2024</v>
      </c>
      <c r="J1221" s="27" t="s">
        <v>40</v>
      </c>
      <c r="K1221" s="27">
        <v>0</v>
      </c>
      <c r="L1221" s="27" t="s">
        <v>3533</v>
      </c>
      <c r="M1221" s="9" t="str" cm="1">
        <f t="array" ref="M1221">_xlfn.LET(
_xlpm.Major,I1221,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21" t="str">
        <f>IF(COUNTIFS($A$2:A1221,A1221,$M$2:M1221,M1221)&gt;1,"Duplicate","Keep")</f>
        <v>Keep</v>
      </c>
      <c r="O1221" t="str" cm="1">
        <f t="array" ref="O1221">_xlfn.SWITCH(M1221,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21">
        <f t="shared" si="38"/>
        <v>1</v>
      </c>
      <c r="Q1221" t="str">
        <f t="shared" si="39"/>
        <v>Unique</v>
      </c>
    </row>
    <row r="1222" spans="1:17" x14ac:dyDescent="0.75">
      <c r="A1222" s="33">
        <v>82177885</v>
      </c>
      <c r="B1222" s="34" t="s">
        <v>3333</v>
      </c>
      <c r="C1222" s="34" t="s">
        <v>3334</v>
      </c>
      <c r="D1222" s="34" t="s">
        <v>3335</v>
      </c>
      <c r="E1222" s="34" t="s">
        <v>14</v>
      </c>
      <c r="F1222" s="35">
        <v>46099.579861111109</v>
      </c>
      <c r="G1222" s="35">
        <v>46100.674305555556</v>
      </c>
      <c r="H1222" s="34">
        <v>781922</v>
      </c>
      <c r="I1222" s="34" t="s">
        <v>2960</v>
      </c>
      <c r="J1222" s="34" t="s">
        <v>32</v>
      </c>
      <c r="K1222" s="34">
        <v>0</v>
      </c>
      <c r="L1222" s="34" t="s">
        <v>3533</v>
      </c>
      <c r="M1222" s="9" t="str" cm="1">
        <f t="array" ref="M1222">_xlfn.LET(
_xlpm.Major,I1222,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22" t="str">
        <f>IF(COUNTIFS($A$2:A1222,A1222,$M$2:M1222,M1222)&gt;1,"Duplicate","Keep")</f>
        <v>Keep</v>
      </c>
      <c r="O1222" t="str" cm="1">
        <f t="array" ref="O1222">_xlfn.SWITCH(M1222,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22">
        <f t="shared" si="38"/>
        <v>1</v>
      </c>
      <c r="Q1222" t="str">
        <f t="shared" si="39"/>
        <v>Unique</v>
      </c>
    </row>
    <row r="1223" spans="1:17" x14ac:dyDescent="0.75">
      <c r="A1223" s="31">
        <v>82177976</v>
      </c>
      <c r="B1223" s="27" t="s">
        <v>3034</v>
      </c>
      <c r="C1223" s="27" t="s">
        <v>404</v>
      </c>
      <c r="D1223" s="27" t="s">
        <v>3336</v>
      </c>
      <c r="E1223" s="27" t="s">
        <v>14</v>
      </c>
      <c r="F1223" s="32">
        <v>46099.583333333336</v>
      </c>
      <c r="G1223" s="32">
        <v>46100.663194444445</v>
      </c>
      <c r="H1223" s="27">
        <v>698070</v>
      </c>
      <c r="I1223" s="27" t="s">
        <v>2024</v>
      </c>
      <c r="J1223" s="27" t="s">
        <v>40</v>
      </c>
      <c r="K1223" s="27">
        <v>0</v>
      </c>
      <c r="L1223" s="27" t="s">
        <v>3533</v>
      </c>
      <c r="M1223" s="9" t="str" cm="1">
        <f t="array" ref="M1223">_xlfn.LET(
_xlpm.Major,I1223,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23" t="str">
        <f>IF(COUNTIFS($A$2:A1223,A1223,$M$2:M1223,M1223)&gt;1,"Duplicate","Keep")</f>
        <v>Keep</v>
      </c>
      <c r="O1223" t="str" cm="1">
        <f t="array" ref="O1223">_xlfn.SWITCH(M1223,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23">
        <f t="shared" si="38"/>
        <v>1</v>
      </c>
      <c r="Q1223" t="str">
        <f t="shared" si="39"/>
        <v>Unique</v>
      </c>
    </row>
    <row r="1224" spans="1:17" x14ac:dyDescent="0.75">
      <c r="A1224" s="33">
        <v>82178155</v>
      </c>
      <c r="B1224" s="34" t="s">
        <v>3337</v>
      </c>
      <c r="C1224" s="34" t="s">
        <v>3338</v>
      </c>
      <c r="D1224" s="34" t="s">
        <v>3339</v>
      </c>
      <c r="E1224" s="34" t="s">
        <v>14</v>
      </c>
      <c r="F1224" s="35">
        <v>46099.588888888888</v>
      </c>
      <c r="G1224" s="35">
        <v>46100.656944444447</v>
      </c>
      <c r="H1224" s="34">
        <v>770558</v>
      </c>
      <c r="I1224" s="34" t="s">
        <v>2960</v>
      </c>
      <c r="J1224" s="34" t="s">
        <v>20</v>
      </c>
      <c r="K1224" s="34">
        <v>0</v>
      </c>
      <c r="L1224" s="34" t="s">
        <v>3533</v>
      </c>
      <c r="M1224" s="9" t="str" cm="1">
        <f t="array" ref="M1224">_xlfn.LET(
_xlpm.Major,I1224,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24" t="str">
        <f>IF(COUNTIFS($A$2:A1224,A1224,$M$2:M1224,M1224)&gt;1,"Duplicate","Keep")</f>
        <v>Keep</v>
      </c>
      <c r="O1224" t="str" cm="1">
        <f t="array" ref="O1224">_xlfn.SWITCH(M1224,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24">
        <f t="shared" si="38"/>
        <v>1</v>
      </c>
      <c r="Q1224" t="str">
        <f t="shared" si="39"/>
        <v>Unique</v>
      </c>
    </row>
    <row r="1225" spans="1:17" x14ac:dyDescent="0.75">
      <c r="A1225" s="31">
        <v>82178646</v>
      </c>
      <c r="B1225" s="27" t="s">
        <v>1693</v>
      </c>
      <c r="C1225" s="27" t="s">
        <v>2068</v>
      </c>
      <c r="D1225" s="27" t="s">
        <v>2069</v>
      </c>
      <c r="E1225" s="27" t="s">
        <v>14</v>
      </c>
      <c r="F1225" s="32">
        <v>46099.601388888892</v>
      </c>
      <c r="G1225" s="32">
        <v>46100.65347222222</v>
      </c>
      <c r="H1225" s="27">
        <v>767587</v>
      </c>
      <c r="I1225" s="27" t="s">
        <v>549</v>
      </c>
      <c r="J1225" s="27" t="s">
        <v>32</v>
      </c>
      <c r="K1225" s="27">
        <v>0</v>
      </c>
      <c r="L1225" s="27" t="s">
        <v>3533</v>
      </c>
      <c r="M1225" s="9" t="str" cm="1">
        <f t="array" ref="M1225">_xlfn.LET(
_xlpm.Major,I1225,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225" t="str">
        <f>IF(COUNTIFS($A$2:A1225,A1225,$M$2:M1225,M1225)&gt;1,"Duplicate","Keep")</f>
        <v>Keep</v>
      </c>
      <c r="O1225" t="str" cm="1">
        <f t="array" ref="O1225">_xlfn.SWITCH(M1225,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225">
        <f t="shared" si="38"/>
        <v>2</v>
      </c>
      <c r="Q1225" t="str">
        <f t="shared" si="39"/>
        <v>Repeat</v>
      </c>
    </row>
    <row r="1226" spans="1:17" x14ac:dyDescent="0.75">
      <c r="A1226" s="33">
        <v>82178796</v>
      </c>
      <c r="B1226" s="34" t="s">
        <v>234</v>
      </c>
      <c r="C1226" s="34" t="s">
        <v>3340</v>
      </c>
      <c r="D1226" s="34" t="s">
        <v>3341</v>
      </c>
      <c r="E1226" s="34" t="s">
        <v>14</v>
      </c>
      <c r="F1226" s="35">
        <v>46099.605555555558</v>
      </c>
      <c r="G1226" s="35">
        <v>46100.647222222222</v>
      </c>
      <c r="H1226" s="34">
        <v>594631</v>
      </c>
      <c r="I1226" s="34" t="s">
        <v>2954</v>
      </c>
      <c r="J1226" s="34" t="s">
        <v>40</v>
      </c>
      <c r="K1226" s="34">
        <v>0</v>
      </c>
      <c r="L1226" s="34" t="s">
        <v>3533</v>
      </c>
      <c r="M1226" s="9" t="str" cm="1">
        <f t="array" ref="M1226">_xlfn.LET(
_xlpm.Major,I1226,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26" t="str">
        <f>IF(COUNTIFS($A$2:A1226,A1226,$M$2:M1226,M1226)&gt;1,"Duplicate","Keep")</f>
        <v>Keep</v>
      </c>
      <c r="O1226" t="str" cm="1">
        <f t="array" ref="O1226">_xlfn.SWITCH(M1226,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26">
        <f t="shared" si="38"/>
        <v>1</v>
      </c>
      <c r="Q1226" t="str">
        <f t="shared" si="39"/>
        <v>Unique</v>
      </c>
    </row>
    <row r="1227" spans="1:17" x14ac:dyDescent="0.75">
      <c r="A1227" s="31">
        <v>82178861</v>
      </c>
      <c r="B1227" s="27" t="s">
        <v>2975</v>
      </c>
      <c r="C1227" s="27" t="s">
        <v>3340</v>
      </c>
      <c r="D1227" s="27" t="s">
        <v>3342</v>
      </c>
      <c r="E1227" s="27" t="s">
        <v>14</v>
      </c>
      <c r="F1227" s="32">
        <v>46099.606944444444</v>
      </c>
      <c r="G1227" s="32">
        <v>46100.647916666669</v>
      </c>
      <c r="H1227" s="27">
        <v>720475</v>
      </c>
      <c r="I1227" s="27" t="s">
        <v>2024</v>
      </c>
      <c r="J1227" s="27" t="s">
        <v>40</v>
      </c>
      <c r="K1227" s="27">
        <v>0</v>
      </c>
      <c r="L1227" s="27" t="s">
        <v>3533</v>
      </c>
      <c r="M1227" s="9" t="str" cm="1">
        <f t="array" ref="M1227">_xlfn.LET(
_xlpm.Major,I1227,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27" t="str">
        <f>IF(COUNTIFS($A$2:A1227,A1227,$M$2:M1227,M1227)&gt;1,"Duplicate","Keep")</f>
        <v>Keep</v>
      </c>
      <c r="O1227" t="str" cm="1">
        <f t="array" ref="O1227">_xlfn.SWITCH(M1227,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27">
        <f t="shared" si="38"/>
        <v>1</v>
      </c>
      <c r="Q1227" t="str">
        <f t="shared" si="39"/>
        <v>Unique</v>
      </c>
    </row>
    <row r="1228" spans="1:17" x14ac:dyDescent="0.75">
      <c r="A1228" s="33">
        <v>82180016</v>
      </c>
      <c r="B1228" s="34" t="s">
        <v>720</v>
      </c>
      <c r="C1228" s="34" t="s">
        <v>3343</v>
      </c>
      <c r="D1228" s="34" t="s">
        <v>3344</v>
      </c>
      <c r="E1228" s="34" t="s">
        <v>14</v>
      </c>
      <c r="F1228" s="35">
        <v>46099.628472222219</v>
      </c>
      <c r="G1228" s="35">
        <v>46100.651388888888</v>
      </c>
      <c r="H1228" s="34">
        <v>792354</v>
      </c>
      <c r="I1228" s="34" t="s">
        <v>2963</v>
      </c>
      <c r="J1228" s="34" t="s">
        <v>40</v>
      </c>
      <c r="K1228" s="34">
        <v>0</v>
      </c>
      <c r="L1228" s="34" t="s">
        <v>3533</v>
      </c>
      <c r="M1228" s="9" t="str" cm="1">
        <f t="array" ref="M1228">_xlfn.LET(
_xlpm.Major,I1228,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228" t="str">
        <f>IF(COUNTIFS($A$2:A1228,A1228,$M$2:M1228,M1228)&gt;1,"Duplicate","Keep")</f>
        <v>Keep</v>
      </c>
      <c r="O1228" t="str" cm="1">
        <f t="array" ref="O1228">_xlfn.SWITCH(M1228,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228">
        <f t="shared" si="38"/>
        <v>1</v>
      </c>
      <c r="Q1228" t="str">
        <f t="shared" si="39"/>
        <v>Unique</v>
      </c>
    </row>
    <row r="1229" spans="1:17" x14ac:dyDescent="0.75">
      <c r="A1229" s="33">
        <v>82181383</v>
      </c>
      <c r="B1229" s="34" t="s">
        <v>1134</v>
      </c>
      <c r="C1229" s="34" t="s">
        <v>1113</v>
      </c>
      <c r="D1229" s="34" t="s">
        <v>3350</v>
      </c>
      <c r="E1229" s="34" t="s">
        <v>14</v>
      </c>
      <c r="F1229" s="35">
        <v>46099.667361111111</v>
      </c>
      <c r="G1229" s="35">
        <v>46100.675000000003</v>
      </c>
      <c r="H1229" s="34">
        <v>791243</v>
      </c>
      <c r="I1229" s="34" t="s">
        <v>2004</v>
      </c>
      <c r="J1229" s="34" t="s">
        <v>40</v>
      </c>
      <c r="K1229" s="34">
        <v>0</v>
      </c>
      <c r="L1229" s="34" t="s">
        <v>3533</v>
      </c>
      <c r="M1229" s="9" t="str" cm="1">
        <f t="array" ref="M1229">_xlfn.LET(
_xlpm.Major,I1229,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229" t="str">
        <f>IF(COUNTIFS($A$2:A1229,A1229,$M$2:M1229,M1229)&gt;1,"Duplicate","Keep")</f>
        <v>Keep</v>
      </c>
      <c r="O1229" t="str" cm="1">
        <f t="array" ref="O1229">_xlfn.SWITCH(M1229,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229">
        <f t="shared" si="38"/>
        <v>1</v>
      </c>
      <c r="Q1229" t="str">
        <f t="shared" si="39"/>
        <v>Unique</v>
      </c>
    </row>
    <row r="1230" spans="1:17" x14ac:dyDescent="0.75">
      <c r="A1230" s="31">
        <v>82182340</v>
      </c>
      <c r="B1230" s="27" t="s">
        <v>3351</v>
      </c>
      <c r="C1230" s="27" t="s">
        <v>1615</v>
      </c>
      <c r="D1230" s="27" t="s">
        <v>3352</v>
      </c>
      <c r="E1230" s="27" t="s">
        <v>14</v>
      </c>
      <c r="F1230" s="32">
        <v>46099.701388888891</v>
      </c>
      <c r="G1230" s="32">
        <v>46100.660416666666</v>
      </c>
      <c r="H1230" s="27">
        <v>797646</v>
      </c>
      <c r="I1230" s="27" t="s">
        <v>2024</v>
      </c>
      <c r="J1230" s="27" t="s">
        <v>40</v>
      </c>
      <c r="K1230" s="27">
        <v>0</v>
      </c>
      <c r="L1230" s="27" t="s">
        <v>3533</v>
      </c>
      <c r="M1230" s="9" t="str" cm="1">
        <f t="array" ref="M1230">_xlfn.LET(
_xlpm.Major,I1230,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30" t="str">
        <f>IF(COUNTIFS($A$2:A1230,A1230,$M$2:M1230,M1230)&gt;1,"Duplicate","Keep")</f>
        <v>Keep</v>
      </c>
      <c r="O1230" t="str" cm="1">
        <f t="array" ref="O1230">_xlfn.SWITCH(M1230,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30">
        <f t="shared" si="38"/>
        <v>1</v>
      </c>
      <c r="Q1230" t="str">
        <f t="shared" si="39"/>
        <v>Unique</v>
      </c>
    </row>
    <row r="1231" spans="1:17" x14ac:dyDescent="0.75">
      <c r="A1231" s="33">
        <v>82183104</v>
      </c>
      <c r="B1231" s="34" t="s">
        <v>1434</v>
      </c>
      <c r="C1231" s="34" t="s">
        <v>3355</v>
      </c>
      <c r="D1231" s="34" t="s">
        <v>3356</v>
      </c>
      <c r="E1231" s="34" t="s">
        <v>14</v>
      </c>
      <c r="F1231" s="35">
        <v>46099.756249999999</v>
      </c>
      <c r="G1231" s="35">
        <v>46100.674305555556</v>
      </c>
      <c r="H1231" s="34">
        <v>808006</v>
      </c>
      <c r="I1231" s="34" t="s">
        <v>2004</v>
      </c>
      <c r="J1231" s="34" t="s">
        <v>40</v>
      </c>
      <c r="K1231" s="34">
        <v>0</v>
      </c>
      <c r="L1231" s="34" t="s">
        <v>3533</v>
      </c>
      <c r="M1231" s="9" t="str" cm="1">
        <f t="array" ref="M1231">_xlfn.LET(
_xlpm.Major,I1231,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231" t="str">
        <f>IF(COUNTIFS($A$2:A1231,A1231,$M$2:M1231,M1231)&gt;1,"Duplicate","Keep")</f>
        <v>Keep</v>
      </c>
      <c r="O1231" t="str" cm="1">
        <f t="array" ref="O1231">_xlfn.SWITCH(M1231,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231">
        <f t="shared" si="38"/>
        <v>1</v>
      </c>
      <c r="Q1231" t="str">
        <f t="shared" si="39"/>
        <v>Unique</v>
      </c>
    </row>
    <row r="1232" spans="1:17" x14ac:dyDescent="0.75">
      <c r="A1232" s="31">
        <v>82183424</v>
      </c>
      <c r="B1232" s="27" t="s">
        <v>234</v>
      </c>
      <c r="C1232" s="27" t="s">
        <v>3357</v>
      </c>
      <c r="D1232" s="27" t="s">
        <v>3358</v>
      </c>
      <c r="E1232" s="27" t="s">
        <v>14</v>
      </c>
      <c r="F1232" s="32">
        <v>46099.788888888892</v>
      </c>
      <c r="G1232" s="32">
        <v>46100.647222222222</v>
      </c>
      <c r="H1232" s="27">
        <v>812116</v>
      </c>
      <c r="I1232" s="27" t="s">
        <v>2024</v>
      </c>
      <c r="J1232" s="27" t="s">
        <v>40</v>
      </c>
      <c r="K1232" s="27">
        <v>0</v>
      </c>
      <c r="L1232" s="27" t="s">
        <v>3533</v>
      </c>
      <c r="M1232" s="9" t="str" cm="1">
        <f t="array" ref="M1232">_xlfn.LET(
_xlpm.Major,I1232,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32" t="str">
        <f>IF(COUNTIFS($A$2:A1232,A1232,$M$2:M1232,M1232)&gt;1,"Duplicate","Keep")</f>
        <v>Keep</v>
      </c>
      <c r="O1232" t="str" cm="1">
        <f t="array" ref="O1232">_xlfn.SWITCH(M1232,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32">
        <f t="shared" si="38"/>
        <v>2</v>
      </c>
      <c r="Q1232" t="str">
        <f t="shared" si="39"/>
        <v>Repeat</v>
      </c>
    </row>
    <row r="1233" spans="1:17" x14ac:dyDescent="0.75">
      <c r="A1233" s="33">
        <v>82183576</v>
      </c>
      <c r="B1233" s="34" t="s">
        <v>3359</v>
      </c>
      <c r="C1233" s="34" t="s">
        <v>2121</v>
      </c>
      <c r="D1233" s="34" t="s">
        <v>3360</v>
      </c>
      <c r="E1233" s="34" t="s">
        <v>14</v>
      </c>
      <c r="F1233" s="35">
        <v>46099.803472222222</v>
      </c>
      <c r="G1233" s="35">
        <v>46100.643055555556</v>
      </c>
      <c r="H1233" s="34">
        <v>796501</v>
      </c>
      <c r="I1233" s="34" t="s">
        <v>2024</v>
      </c>
      <c r="J1233" s="34" t="s">
        <v>40</v>
      </c>
      <c r="K1233" s="34">
        <v>0</v>
      </c>
      <c r="L1233" s="34" t="s">
        <v>3533</v>
      </c>
      <c r="M1233" s="9" t="str" cm="1">
        <f t="array" ref="M1233">_xlfn.LET(
_xlpm.Major,I1233,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33" t="str">
        <f>IF(COUNTIFS($A$2:A1233,A1233,$M$2:M1233,M1233)&gt;1,"Duplicate","Keep")</f>
        <v>Keep</v>
      </c>
      <c r="O1233" t="str" cm="1">
        <f t="array" ref="O1233">_xlfn.SWITCH(M1233,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33">
        <f t="shared" si="38"/>
        <v>1</v>
      </c>
      <c r="Q1233" t="str">
        <f t="shared" si="39"/>
        <v>Unique</v>
      </c>
    </row>
    <row r="1234" spans="1:17" x14ac:dyDescent="0.75">
      <c r="A1234" s="31">
        <v>82183911</v>
      </c>
      <c r="B1234" s="27" t="s">
        <v>127</v>
      </c>
      <c r="C1234" s="27" t="s">
        <v>3361</v>
      </c>
      <c r="D1234" s="27" t="s">
        <v>3362</v>
      </c>
      <c r="E1234" s="27" t="s">
        <v>14</v>
      </c>
      <c r="F1234" s="32">
        <v>46099.84375</v>
      </c>
      <c r="G1234" s="32">
        <v>46100.643055555556</v>
      </c>
      <c r="H1234" s="27">
        <v>796464</v>
      </c>
      <c r="I1234" s="27" t="s">
        <v>2024</v>
      </c>
      <c r="J1234" s="27" t="s">
        <v>40</v>
      </c>
      <c r="K1234" s="27">
        <v>0</v>
      </c>
      <c r="L1234" s="27" t="s">
        <v>3533</v>
      </c>
      <c r="M1234" s="9" t="str" cm="1">
        <f t="array" ref="M1234">_xlfn.LET(
_xlpm.Major,I1234,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34" t="str">
        <f>IF(COUNTIFS($A$2:A1234,A1234,$M$2:M1234,M1234)&gt;1,"Duplicate","Keep")</f>
        <v>Keep</v>
      </c>
      <c r="O1234" t="str" cm="1">
        <f t="array" ref="O1234">_xlfn.SWITCH(M1234,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34">
        <f t="shared" si="38"/>
        <v>1</v>
      </c>
      <c r="Q1234" t="str">
        <f t="shared" si="39"/>
        <v>Unique</v>
      </c>
    </row>
    <row r="1235" spans="1:17" x14ac:dyDescent="0.75">
      <c r="A1235" s="33">
        <v>82184016</v>
      </c>
      <c r="B1235" s="34" t="s">
        <v>3363</v>
      </c>
      <c r="C1235" s="34" t="s">
        <v>1555</v>
      </c>
      <c r="D1235" s="34" t="s">
        <v>3364</v>
      </c>
      <c r="E1235" s="34" t="s">
        <v>14</v>
      </c>
      <c r="F1235" s="35">
        <v>46099.85833333333</v>
      </c>
      <c r="G1235" s="35">
        <v>46100.670138888891</v>
      </c>
      <c r="H1235" s="34">
        <v>758834</v>
      </c>
      <c r="I1235" s="34" t="s">
        <v>2004</v>
      </c>
      <c r="J1235" s="34" t="s">
        <v>32</v>
      </c>
      <c r="K1235" s="34">
        <v>0</v>
      </c>
      <c r="L1235" s="34" t="s">
        <v>3533</v>
      </c>
      <c r="M1235" s="9" t="str" cm="1">
        <f t="array" ref="M1235">_xlfn.LET(
_xlpm.Major,I1235,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235" t="str">
        <f>IF(COUNTIFS($A$2:A1235,A1235,$M$2:M1235,M1235)&gt;1,"Duplicate","Keep")</f>
        <v>Keep</v>
      </c>
      <c r="O1235" t="str" cm="1">
        <f t="array" ref="O1235">_xlfn.SWITCH(M1235,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235">
        <f t="shared" si="38"/>
        <v>1</v>
      </c>
      <c r="Q1235" t="str">
        <f t="shared" si="39"/>
        <v>Unique</v>
      </c>
    </row>
    <row r="1236" spans="1:17" x14ac:dyDescent="0.75">
      <c r="A1236" s="31">
        <v>82184153</v>
      </c>
      <c r="B1236" s="27" t="s">
        <v>3365</v>
      </c>
      <c r="C1236" s="27" t="s">
        <v>3366</v>
      </c>
      <c r="D1236" s="27" t="s">
        <v>3367</v>
      </c>
      <c r="E1236" s="27" t="s">
        <v>14</v>
      </c>
      <c r="F1236" s="32">
        <v>46099.879861111112</v>
      </c>
      <c r="G1236" s="32">
        <v>46100.645138888889</v>
      </c>
      <c r="H1236" s="27">
        <v>652772</v>
      </c>
      <c r="I1236" s="27" t="s">
        <v>3368</v>
      </c>
      <c r="J1236" s="27" t="s">
        <v>16</v>
      </c>
      <c r="K1236" s="27">
        <v>0</v>
      </c>
      <c r="L1236" s="27" t="s">
        <v>3533</v>
      </c>
      <c r="M1236" s="9" t="str" cm="1">
        <f t="array" ref="M1236">_xlfn.LET(
_xlpm.Major,I1236,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Performing Arts</v>
      </c>
      <c r="N1236" t="str">
        <f>IF(COUNTIFS($A$2:A1236,A1236,$M$2:M1236,M1236)&gt;1,"Duplicate","Keep")</f>
        <v>Keep</v>
      </c>
      <c r="O1236" t="str" cm="1">
        <f t="array" ref="O1236">_xlfn.SWITCH(M1236,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36">
        <f t="shared" si="38"/>
        <v>1</v>
      </c>
      <c r="Q1236" t="str">
        <f t="shared" si="39"/>
        <v>Unique</v>
      </c>
    </row>
    <row r="1237" spans="1:17" x14ac:dyDescent="0.75">
      <c r="A1237" s="33">
        <v>82184242</v>
      </c>
      <c r="B1237" s="34" t="s">
        <v>245</v>
      </c>
      <c r="C1237" s="34" t="s">
        <v>3369</v>
      </c>
      <c r="D1237" s="34" t="s">
        <v>3370</v>
      </c>
      <c r="E1237" s="34" t="s">
        <v>14</v>
      </c>
      <c r="F1237" s="35">
        <v>46099.898611111108</v>
      </c>
      <c r="G1237" s="35">
        <v>46100.650694444441</v>
      </c>
      <c r="H1237" s="34">
        <v>761284</v>
      </c>
      <c r="I1237" s="34" t="s">
        <v>2024</v>
      </c>
      <c r="J1237" s="34" t="s">
        <v>40</v>
      </c>
      <c r="K1237" s="34">
        <v>0</v>
      </c>
      <c r="L1237" s="34" t="s">
        <v>3533</v>
      </c>
      <c r="M1237" s="9" t="str" cm="1">
        <f t="array" ref="M1237">_xlfn.LET(
_xlpm.Major,I1237,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37" t="str">
        <f>IF(COUNTIFS($A$2:A1237,A1237,$M$2:M1237,M1237)&gt;1,"Duplicate","Keep")</f>
        <v>Keep</v>
      </c>
      <c r="O1237" t="str" cm="1">
        <f t="array" ref="O1237">_xlfn.SWITCH(M1237,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37">
        <f t="shared" si="38"/>
        <v>1</v>
      </c>
      <c r="Q1237" t="str">
        <f t="shared" si="39"/>
        <v>Unique</v>
      </c>
    </row>
    <row r="1238" spans="1:17" x14ac:dyDescent="0.75">
      <c r="A1238" s="31">
        <v>82184272</v>
      </c>
      <c r="B1238" s="27" t="s">
        <v>3371</v>
      </c>
      <c r="C1238" s="27" t="s">
        <v>1564</v>
      </c>
      <c r="D1238" s="27" t="s">
        <v>3372</v>
      </c>
      <c r="E1238" s="27" t="s">
        <v>14</v>
      </c>
      <c r="F1238" s="32">
        <v>46099.904861111114</v>
      </c>
      <c r="G1238" s="32">
        <v>46100.65902777778</v>
      </c>
      <c r="H1238" s="27">
        <v>695398</v>
      </c>
      <c r="I1238" s="27" t="s">
        <v>2024</v>
      </c>
      <c r="J1238" s="27" t="s">
        <v>40</v>
      </c>
      <c r="K1238" s="27">
        <v>0</v>
      </c>
      <c r="L1238" s="27" t="s">
        <v>3533</v>
      </c>
      <c r="M1238" s="9" t="str" cm="1">
        <f t="array" ref="M1238">_xlfn.LET(
_xlpm.Major,I1238,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38" t="str">
        <f>IF(COUNTIFS($A$2:A1238,A1238,$M$2:M1238,M1238)&gt;1,"Duplicate","Keep")</f>
        <v>Keep</v>
      </c>
      <c r="O1238" t="str" cm="1">
        <f t="array" ref="O1238">_xlfn.SWITCH(M1238,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38">
        <f t="shared" si="38"/>
        <v>1</v>
      </c>
      <c r="Q1238" t="str">
        <f t="shared" si="39"/>
        <v>Unique</v>
      </c>
    </row>
    <row r="1239" spans="1:17" x14ac:dyDescent="0.75">
      <c r="A1239" s="33">
        <v>82184424</v>
      </c>
      <c r="B1239" s="34" t="s">
        <v>3373</v>
      </c>
      <c r="C1239" s="34" t="s">
        <v>3374</v>
      </c>
      <c r="D1239" s="34" t="s">
        <v>3375</v>
      </c>
      <c r="E1239" s="34" t="s">
        <v>14</v>
      </c>
      <c r="F1239" s="35">
        <v>46099.940972222219</v>
      </c>
      <c r="G1239" s="35">
        <v>46100.652777777781</v>
      </c>
      <c r="H1239" s="34">
        <v>784182</v>
      </c>
      <c r="I1239" s="34" t="s">
        <v>2033</v>
      </c>
      <c r="J1239" s="34" t="s">
        <v>50</v>
      </c>
      <c r="K1239" s="34">
        <v>0</v>
      </c>
      <c r="L1239" s="34" t="s">
        <v>3533</v>
      </c>
      <c r="M1239" s="9" t="str" cm="1">
        <f t="array" ref="M1239">_xlfn.LET(
_xlpm.Major,I1239,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39" t="str">
        <f>IF(COUNTIFS($A$2:A1239,A1239,$M$2:M1239,M1239)&gt;1,"Duplicate","Keep")</f>
        <v>Keep</v>
      </c>
      <c r="O1239" t="str" cm="1">
        <f t="array" ref="O1239">_xlfn.SWITCH(M1239,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39">
        <f t="shared" si="38"/>
        <v>1</v>
      </c>
      <c r="Q1239" t="str">
        <f t="shared" si="39"/>
        <v>Unique</v>
      </c>
    </row>
    <row r="1240" spans="1:17" x14ac:dyDescent="0.75">
      <c r="A1240" s="31">
        <v>82184435</v>
      </c>
      <c r="B1240" s="27" t="s">
        <v>3129</v>
      </c>
      <c r="C1240" s="27" t="s">
        <v>3044</v>
      </c>
      <c r="D1240" s="27" t="s">
        <v>3376</v>
      </c>
      <c r="E1240" s="27" t="s">
        <v>14</v>
      </c>
      <c r="F1240" s="32">
        <v>46099.946527777778</v>
      </c>
      <c r="G1240" s="32">
        <v>46100.675694444442</v>
      </c>
      <c r="H1240" s="27">
        <v>777681</v>
      </c>
      <c r="I1240" s="27" t="s">
        <v>1854</v>
      </c>
      <c r="J1240" s="27" t="s">
        <v>40</v>
      </c>
      <c r="K1240" s="27">
        <v>0</v>
      </c>
      <c r="L1240" s="27" t="s">
        <v>3533</v>
      </c>
      <c r="M1240" s="9" t="str" cm="1">
        <f t="array" ref="M1240">_xlfn.LET(
_xlpm.Major,I1240,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40" t="str">
        <f>IF(COUNTIFS($A$2:A1240,A1240,$M$2:M1240,M1240)&gt;1,"Duplicate","Keep")</f>
        <v>Keep</v>
      </c>
      <c r="O1240" t="str" cm="1">
        <f t="array" ref="O1240">_xlfn.SWITCH(M1240,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40">
        <f t="shared" si="38"/>
        <v>1</v>
      </c>
      <c r="Q1240" t="str">
        <f t="shared" si="39"/>
        <v>Unique</v>
      </c>
    </row>
    <row r="1241" spans="1:17" x14ac:dyDescent="0.75">
      <c r="A1241" s="33">
        <v>82184505</v>
      </c>
      <c r="B1241" s="34" t="s">
        <v>590</v>
      </c>
      <c r="C1241" s="34" t="s">
        <v>3377</v>
      </c>
      <c r="D1241" s="34" t="s">
        <v>3378</v>
      </c>
      <c r="E1241" s="34" t="s">
        <v>14</v>
      </c>
      <c r="F1241" s="35">
        <v>46099.964583333334</v>
      </c>
      <c r="G1241" s="35">
        <v>46100.643055555556</v>
      </c>
      <c r="H1241" s="34">
        <v>776240</v>
      </c>
      <c r="I1241" s="34" t="s">
        <v>2024</v>
      </c>
      <c r="J1241" s="34" t="s">
        <v>16</v>
      </c>
      <c r="K1241" s="34">
        <v>0</v>
      </c>
      <c r="L1241" s="34" t="s">
        <v>3533</v>
      </c>
      <c r="M1241" s="9" t="str" cm="1">
        <f t="array" ref="M1241">_xlfn.LET(
_xlpm.Major,I1241,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41" t="str">
        <f>IF(COUNTIFS($A$2:A1241,A1241,$M$2:M1241,M1241)&gt;1,"Duplicate","Keep")</f>
        <v>Keep</v>
      </c>
      <c r="O1241" t="str" cm="1">
        <f t="array" ref="O1241">_xlfn.SWITCH(M1241,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41">
        <f t="shared" si="38"/>
        <v>1</v>
      </c>
      <c r="Q1241" t="str">
        <f t="shared" si="39"/>
        <v>Unique</v>
      </c>
    </row>
    <row r="1242" spans="1:17" x14ac:dyDescent="0.75">
      <c r="A1242" s="31">
        <v>82184540</v>
      </c>
      <c r="B1242" s="27" t="s">
        <v>3379</v>
      </c>
      <c r="C1242" s="27" t="s">
        <v>970</v>
      </c>
      <c r="D1242" s="27" t="s">
        <v>3380</v>
      </c>
      <c r="E1242" s="27" t="s">
        <v>14</v>
      </c>
      <c r="F1242" s="32">
        <v>46099.981249999997</v>
      </c>
      <c r="G1242" s="32">
        <v>46100.654166666667</v>
      </c>
      <c r="H1242" s="27">
        <v>773652</v>
      </c>
      <c r="I1242" s="27" t="s">
        <v>2960</v>
      </c>
      <c r="J1242" s="27" t="s">
        <v>20</v>
      </c>
      <c r="K1242" s="27">
        <v>0</v>
      </c>
      <c r="L1242" s="27" t="s">
        <v>3533</v>
      </c>
      <c r="M1242" s="9" t="str" cm="1">
        <f t="array" ref="M1242">_xlfn.LET(
_xlpm.Major,I1242,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42" t="str">
        <f>IF(COUNTIFS($A$2:A1242,A1242,$M$2:M1242,M1242)&gt;1,"Duplicate","Keep")</f>
        <v>Keep</v>
      </c>
      <c r="O1242" t="str" cm="1">
        <f t="array" ref="O1242">_xlfn.SWITCH(M1242,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42">
        <f t="shared" si="38"/>
        <v>1</v>
      </c>
      <c r="Q1242" t="str">
        <f t="shared" si="39"/>
        <v>Unique</v>
      </c>
    </row>
    <row r="1243" spans="1:17" x14ac:dyDescent="0.75">
      <c r="A1243" s="33">
        <v>82186128</v>
      </c>
      <c r="B1243" s="34" t="s">
        <v>3381</v>
      </c>
      <c r="C1243" s="34" t="s">
        <v>605</v>
      </c>
      <c r="D1243" s="34" t="s">
        <v>3382</v>
      </c>
      <c r="E1243" s="34" t="s">
        <v>14</v>
      </c>
      <c r="F1243" s="35">
        <v>46100.290277777778</v>
      </c>
      <c r="G1243" s="35">
        <v>46100.652777777781</v>
      </c>
      <c r="H1243" s="34">
        <v>782496</v>
      </c>
      <c r="I1243" s="34" t="s">
        <v>1854</v>
      </c>
      <c r="J1243" s="34" t="s">
        <v>40</v>
      </c>
      <c r="K1243" s="34">
        <v>0</v>
      </c>
      <c r="L1243" s="34" t="s">
        <v>3533</v>
      </c>
      <c r="M1243" s="9" t="str" cm="1">
        <f t="array" ref="M1243">_xlfn.LET(
_xlpm.Major,I1243,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43" t="str">
        <f>IF(COUNTIFS($A$2:A1243,A1243,$M$2:M1243,M1243)&gt;1,"Duplicate","Keep")</f>
        <v>Keep</v>
      </c>
      <c r="O1243" t="str" cm="1">
        <f t="array" ref="O1243">_xlfn.SWITCH(M1243,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43">
        <f t="shared" si="38"/>
        <v>1</v>
      </c>
      <c r="Q1243" t="str">
        <f t="shared" si="39"/>
        <v>Unique</v>
      </c>
    </row>
    <row r="1244" spans="1:17" x14ac:dyDescent="0.75">
      <c r="A1244" s="33">
        <v>82188740</v>
      </c>
      <c r="B1244" s="34" t="s">
        <v>3385</v>
      </c>
      <c r="C1244" s="34" t="s">
        <v>3386</v>
      </c>
      <c r="D1244" s="34" t="s">
        <v>3387</v>
      </c>
      <c r="E1244" s="34" t="s">
        <v>14</v>
      </c>
      <c r="F1244" s="35">
        <v>46100.359722222223</v>
      </c>
      <c r="G1244" s="35">
        <v>46100.662499999999</v>
      </c>
      <c r="H1244" s="34">
        <v>712323</v>
      </c>
      <c r="I1244" s="34" t="s">
        <v>2024</v>
      </c>
      <c r="J1244" s="34" t="s">
        <v>40</v>
      </c>
      <c r="K1244" s="34">
        <v>0</v>
      </c>
      <c r="L1244" s="34" t="s">
        <v>3533</v>
      </c>
      <c r="M1244" s="9" t="str" cm="1">
        <f t="array" ref="M1244">_xlfn.LET(
_xlpm.Major,I1244,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44" t="str">
        <f>IF(COUNTIFS($A$2:A1244,A1244,$M$2:M1244,M1244)&gt;1,"Duplicate","Keep")</f>
        <v>Keep</v>
      </c>
      <c r="O1244" t="str" cm="1">
        <f t="array" ref="O1244">_xlfn.SWITCH(M1244,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44">
        <f t="shared" si="38"/>
        <v>1</v>
      </c>
      <c r="Q1244" t="str">
        <f t="shared" si="39"/>
        <v>Unique</v>
      </c>
    </row>
    <row r="1245" spans="1:17" x14ac:dyDescent="0.75">
      <c r="A1245" s="31">
        <v>82188791</v>
      </c>
      <c r="B1245" s="27" t="s">
        <v>3388</v>
      </c>
      <c r="C1245" s="27" t="s">
        <v>3389</v>
      </c>
      <c r="D1245" s="27" t="s">
        <v>3390</v>
      </c>
      <c r="E1245" s="27" t="s">
        <v>14</v>
      </c>
      <c r="F1245" s="32">
        <v>46100.361111111109</v>
      </c>
      <c r="G1245" s="32">
        <v>46100.642361111109</v>
      </c>
      <c r="H1245" s="27">
        <v>804724</v>
      </c>
      <c r="I1245" s="27" t="s">
        <v>2024</v>
      </c>
      <c r="J1245" s="27" t="s">
        <v>40</v>
      </c>
      <c r="K1245" s="27">
        <v>0</v>
      </c>
      <c r="L1245" s="27" t="s">
        <v>3533</v>
      </c>
      <c r="M1245" s="9" t="str" cm="1">
        <f t="array" ref="M1245">_xlfn.LET(
_xlpm.Major,I1245,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45" t="str">
        <f>IF(COUNTIFS($A$2:A1245,A1245,$M$2:M1245,M1245)&gt;1,"Duplicate","Keep")</f>
        <v>Keep</v>
      </c>
      <c r="O1245" t="str" cm="1">
        <f t="array" ref="O1245">_xlfn.SWITCH(M1245,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45">
        <f t="shared" si="38"/>
        <v>1</v>
      </c>
      <c r="Q1245" t="str">
        <f t="shared" si="39"/>
        <v>Unique</v>
      </c>
    </row>
    <row r="1246" spans="1:17" x14ac:dyDescent="0.75">
      <c r="A1246" s="31">
        <v>82191781</v>
      </c>
      <c r="B1246" s="27" t="s">
        <v>3381</v>
      </c>
      <c r="C1246" s="27" t="s">
        <v>1028</v>
      </c>
      <c r="D1246" s="27" t="s">
        <v>3393</v>
      </c>
      <c r="E1246" s="27" t="s">
        <v>14</v>
      </c>
      <c r="F1246" s="32">
        <v>46100.411805555559</v>
      </c>
      <c r="G1246" s="32">
        <v>46100.665277777778</v>
      </c>
      <c r="H1246" s="27">
        <v>785297</v>
      </c>
      <c r="I1246" s="27" t="s">
        <v>2024</v>
      </c>
      <c r="J1246" s="27" t="s">
        <v>40</v>
      </c>
      <c r="K1246" s="27">
        <v>0</v>
      </c>
      <c r="L1246" s="27" t="s">
        <v>3533</v>
      </c>
      <c r="M1246" s="9" t="str" cm="1">
        <f t="array" ref="M1246">_xlfn.LET(
_xlpm.Major,I1246,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46" t="str">
        <f>IF(COUNTIFS($A$2:A1246,A1246,$M$2:M1246,M1246)&gt;1,"Duplicate","Keep")</f>
        <v>Keep</v>
      </c>
      <c r="O1246" t="str" cm="1">
        <f t="array" ref="O1246">_xlfn.SWITCH(M1246,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46">
        <f t="shared" si="38"/>
        <v>1</v>
      </c>
      <c r="Q1246" t="str">
        <f t="shared" si="39"/>
        <v>Unique</v>
      </c>
    </row>
    <row r="1247" spans="1:17" x14ac:dyDescent="0.75">
      <c r="A1247" s="33">
        <v>82193022</v>
      </c>
      <c r="B1247" s="34" t="s">
        <v>689</v>
      </c>
      <c r="C1247" s="34" t="s">
        <v>3394</v>
      </c>
      <c r="D1247" s="34" t="s">
        <v>3395</v>
      </c>
      <c r="E1247" s="34" t="s">
        <v>14</v>
      </c>
      <c r="F1247" s="35">
        <v>46100.429166666669</v>
      </c>
      <c r="G1247" s="35">
        <v>46100.679861111108</v>
      </c>
      <c r="H1247" s="34">
        <v>809016</v>
      </c>
      <c r="I1247" s="34" t="s">
        <v>1854</v>
      </c>
      <c r="J1247" s="34" t="s">
        <v>40</v>
      </c>
      <c r="K1247" s="34">
        <v>0</v>
      </c>
      <c r="L1247" s="34" t="s">
        <v>3533</v>
      </c>
      <c r="M1247" s="9" t="str" cm="1">
        <f t="array" ref="M1247">_xlfn.LET(
_xlpm.Major,I1247,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47" t="str">
        <f>IF(COUNTIFS($A$2:A1247,A1247,$M$2:M1247,M1247)&gt;1,"Duplicate","Keep")</f>
        <v>Keep</v>
      </c>
      <c r="O1247" t="str" cm="1">
        <f t="array" ref="O1247">_xlfn.SWITCH(M1247,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47">
        <f t="shared" si="38"/>
        <v>1</v>
      </c>
      <c r="Q1247" t="str">
        <f t="shared" si="39"/>
        <v>Unique</v>
      </c>
    </row>
    <row r="1248" spans="1:17" x14ac:dyDescent="0.75">
      <c r="A1248" s="31">
        <v>82193764</v>
      </c>
      <c r="B1248" s="27" t="s">
        <v>3373</v>
      </c>
      <c r="C1248" s="27" t="s">
        <v>3396</v>
      </c>
      <c r="D1248" s="27" t="s">
        <v>3397</v>
      </c>
      <c r="E1248" s="27" t="s">
        <v>14</v>
      </c>
      <c r="F1248" s="32">
        <v>46100.438194444447</v>
      </c>
      <c r="G1248" s="32">
        <v>46100.646527777775</v>
      </c>
      <c r="H1248" s="27">
        <v>780948</v>
      </c>
      <c r="I1248" s="27" t="s">
        <v>3208</v>
      </c>
      <c r="J1248" s="27" t="s">
        <v>40</v>
      </c>
      <c r="K1248" s="27">
        <v>0</v>
      </c>
      <c r="L1248" s="27" t="s">
        <v>3533</v>
      </c>
      <c r="M1248" s="9" t="str" cm="1">
        <f t="array" ref="M1248">_xlfn.LET(
_xlpm.Major,I1248,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248" t="str">
        <f>IF(COUNTIFS($A$2:A1248,A1248,$M$2:M1248,M1248)&gt;1,"Duplicate","Keep")</f>
        <v>Keep</v>
      </c>
      <c r="O1248" t="str" cm="1">
        <f t="array" ref="O1248">_xlfn.SWITCH(M1248,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248">
        <f t="shared" si="38"/>
        <v>1</v>
      </c>
      <c r="Q1248" t="str">
        <f t="shared" si="39"/>
        <v>Unique</v>
      </c>
    </row>
    <row r="1249" spans="1:17" x14ac:dyDescent="0.75">
      <c r="A1249" s="33">
        <v>82193797</v>
      </c>
      <c r="B1249" s="34" t="s">
        <v>734</v>
      </c>
      <c r="C1249" s="34" t="s">
        <v>2380</v>
      </c>
      <c r="D1249" s="34" t="s">
        <v>3398</v>
      </c>
      <c r="E1249" s="34" t="s">
        <v>14</v>
      </c>
      <c r="F1249" s="35">
        <v>46100.438888888886</v>
      </c>
      <c r="G1249" s="35">
        <v>46100.719444444447</v>
      </c>
      <c r="H1249" s="34">
        <v>796053</v>
      </c>
      <c r="I1249" s="34" t="s">
        <v>2024</v>
      </c>
      <c r="J1249" s="34" t="s">
        <v>40</v>
      </c>
      <c r="K1249" s="34">
        <v>0</v>
      </c>
      <c r="L1249" s="34" t="s">
        <v>3533</v>
      </c>
      <c r="M1249" s="9" t="str" cm="1">
        <f t="array" ref="M1249">_xlfn.LET(
_xlpm.Major,I1249,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49" t="str">
        <f>IF(COUNTIFS($A$2:A1249,A1249,$M$2:M1249,M1249)&gt;1,"Duplicate","Keep")</f>
        <v>Keep</v>
      </c>
      <c r="O1249" t="str" cm="1">
        <f t="array" ref="O1249">_xlfn.SWITCH(M1249,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49">
        <f t="shared" si="38"/>
        <v>1</v>
      </c>
      <c r="Q1249" t="str">
        <f t="shared" si="39"/>
        <v>Unique</v>
      </c>
    </row>
    <row r="1250" spans="1:17" x14ac:dyDescent="0.75">
      <c r="A1250" s="33">
        <v>82195356</v>
      </c>
      <c r="B1250" s="34" t="s">
        <v>253</v>
      </c>
      <c r="C1250" s="34" t="s">
        <v>735</v>
      </c>
      <c r="D1250" s="34" t="s">
        <v>3400</v>
      </c>
      <c r="E1250" s="34" t="s">
        <v>14</v>
      </c>
      <c r="F1250" s="35">
        <v>46100.461111111108</v>
      </c>
      <c r="G1250" s="35">
        <v>46100.7</v>
      </c>
      <c r="H1250" s="34">
        <v>723001</v>
      </c>
      <c r="I1250" s="34" t="s">
        <v>2024</v>
      </c>
      <c r="J1250" s="34" t="s">
        <v>40</v>
      </c>
      <c r="K1250" s="34">
        <v>0</v>
      </c>
      <c r="L1250" s="34" t="s">
        <v>3533</v>
      </c>
      <c r="M1250" s="9" t="str" cm="1">
        <f t="array" ref="M1250">_xlfn.LET(
_xlpm.Major,I1250,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50" t="str">
        <f>IF(COUNTIFS($A$2:A1250,A1250,$M$2:M1250,M1250)&gt;1,"Duplicate","Keep")</f>
        <v>Keep</v>
      </c>
      <c r="O1250" t="str" cm="1">
        <f t="array" ref="O1250">_xlfn.SWITCH(M1250,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50">
        <f t="shared" si="38"/>
        <v>1</v>
      </c>
      <c r="Q1250" t="str">
        <f t="shared" si="39"/>
        <v>Unique</v>
      </c>
    </row>
    <row r="1251" spans="1:17" x14ac:dyDescent="0.75">
      <c r="A1251" s="33">
        <v>82196439</v>
      </c>
      <c r="B1251" s="34" t="s">
        <v>3403</v>
      </c>
      <c r="C1251" s="34" t="s">
        <v>3404</v>
      </c>
      <c r="D1251" s="34" t="s">
        <v>3405</v>
      </c>
      <c r="E1251" s="34" t="s">
        <v>14</v>
      </c>
      <c r="F1251" s="35">
        <v>46100.478472222225</v>
      </c>
      <c r="G1251" s="35">
        <v>46100.645138888889</v>
      </c>
      <c r="H1251" s="34">
        <v>694629</v>
      </c>
      <c r="I1251" s="34" t="s">
        <v>2580</v>
      </c>
      <c r="J1251" s="34" t="s">
        <v>16</v>
      </c>
      <c r="K1251" s="34">
        <v>0</v>
      </c>
      <c r="L1251" s="34" t="s">
        <v>3533</v>
      </c>
      <c r="M1251" s="9" t="str" cm="1">
        <f t="array" ref="M1251">_xlfn.LET(
_xlpm.Major,I1251,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Performing Arts</v>
      </c>
      <c r="N1251" t="str">
        <f>IF(COUNTIFS($A$2:A1251,A1251,$M$2:M1251,M1251)&gt;1,"Duplicate","Keep")</f>
        <v>Keep</v>
      </c>
      <c r="O1251" t="str" cm="1">
        <f t="array" ref="O1251">_xlfn.SWITCH(M1251,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51">
        <f t="shared" si="38"/>
        <v>1</v>
      </c>
      <c r="Q1251" t="str">
        <f t="shared" si="39"/>
        <v>Unique</v>
      </c>
    </row>
    <row r="1252" spans="1:17" x14ac:dyDescent="0.75">
      <c r="A1252" s="31">
        <v>82196902</v>
      </c>
      <c r="B1252" s="27" t="s">
        <v>1018</v>
      </c>
      <c r="C1252" s="27" t="s">
        <v>75</v>
      </c>
      <c r="D1252" s="27" t="s">
        <v>3406</v>
      </c>
      <c r="E1252" s="27" t="s">
        <v>14</v>
      </c>
      <c r="F1252" s="32">
        <v>46100.481944444444</v>
      </c>
      <c r="G1252" s="32">
        <v>46100.646527777775</v>
      </c>
      <c r="H1252" s="27">
        <v>762150</v>
      </c>
      <c r="I1252" s="27" t="s">
        <v>2960</v>
      </c>
      <c r="J1252" s="27" t="s">
        <v>32</v>
      </c>
      <c r="K1252" s="27">
        <v>0</v>
      </c>
      <c r="L1252" s="27" t="s">
        <v>3533</v>
      </c>
      <c r="M1252" s="9" t="str" cm="1">
        <f t="array" ref="M1252">_xlfn.LET(
_xlpm.Major,I1252,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52" t="str">
        <f>IF(COUNTIFS($A$2:A1252,A1252,$M$2:M1252,M1252)&gt;1,"Duplicate","Keep")</f>
        <v>Keep</v>
      </c>
      <c r="O1252" t="str" cm="1">
        <f t="array" ref="O1252">_xlfn.SWITCH(M1252,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52">
        <f t="shared" si="38"/>
        <v>1</v>
      </c>
      <c r="Q1252" t="str">
        <f t="shared" si="39"/>
        <v>Unique</v>
      </c>
    </row>
    <row r="1253" spans="1:17" x14ac:dyDescent="0.75">
      <c r="A1253" s="33">
        <v>82198093</v>
      </c>
      <c r="B1253" s="34" t="s">
        <v>3407</v>
      </c>
      <c r="C1253" s="34" t="s">
        <v>3408</v>
      </c>
      <c r="D1253" s="34" t="s">
        <v>3409</v>
      </c>
      <c r="E1253" s="34" t="s">
        <v>14</v>
      </c>
      <c r="F1253" s="35">
        <v>46100.497916666667</v>
      </c>
      <c r="G1253" s="35">
        <v>46100.681250000001</v>
      </c>
      <c r="H1253" s="34">
        <v>705083</v>
      </c>
      <c r="I1253" s="34" t="s">
        <v>652</v>
      </c>
      <c r="J1253" s="34" t="s">
        <v>322</v>
      </c>
      <c r="K1253" s="34">
        <v>0</v>
      </c>
      <c r="L1253" s="34" t="s">
        <v>3533</v>
      </c>
      <c r="M1253" s="9" t="str" cm="1">
        <f t="array" ref="M1253">_xlfn.LET(
_xlpm.Major,I1253,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253" t="str">
        <f>IF(COUNTIFS($A$2:A1253,A1253,$M$2:M1253,M1253)&gt;1,"Duplicate","Keep")</f>
        <v>Keep</v>
      </c>
      <c r="O1253" t="str" cm="1">
        <f t="array" ref="O1253">_xlfn.SWITCH(M1253,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253">
        <f t="shared" si="38"/>
        <v>1</v>
      </c>
      <c r="Q1253" t="str">
        <f t="shared" si="39"/>
        <v>Unique</v>
      </c>
    </row>
    <row r="1254" spans="1:17" x14ac:dyDescent="0.75">
      <c r="A1254" s="33">
        <v>82199562</v>
      </c>
      <c r="B1254" s="34" t="s">
        <v>342</v>
      </c>
      <c r="C1254" s="34" t="s">
        <v>82</v>
      </c>
      <c r="D1254" s="34" t="s">
        <v>3411</v>
      </c>
      <c r="E1254" s="34" t="s">
        <v>14</v>
      </c>
      <c r="F1254" s="35">
        <v>46100.531944444447</v>
      </c>
      <c r="G1254" s="35">
        <v>46100.675694444442</v>
      </c>
      <c r="H1254" s="34">
        <v>812105</v>
      </c>
      <c r="I1254" s="34" t="s">
        <v>2954</v>
      </c>
      <c r="J1254" s="34" t="s">
        <v>40</v>
      </c>
      <c r="K1254" s="34">
        <v>0</v>
      </c>
      <c r="L1254" s="34" t="s">
        <v>3533</v>
      </c>
      <c r="M1254" s="9" t="str" cm="1">
        <f t="array" ref="M1254">_xlfn.LET(
_xlpm.Major,I1254,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54" t="str">
        <f>IF(COUNTIFS($A$2:A1254,A1254,$M$2:M1254,M1254)&gt;1,"Duplicate","Keep")</f>
        <v>Keep</v>
      </c>
      <c r="O1254" t="str" cm="1">
        <f t="array" ref="O1254">_xlfn.SWITCH(M1254,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54">
        <f t="shared" si="38"/>
        <v>1</v>
      </c>
      <c r="Q1254" t="str">
        <f t="shared" si="39"/>
        <v>Unique</v>
      </c>
    </row>
    <row r="1255" spans="1:17" x14ac:dyDescent="0.75">
      <c r="A1255" s="31">
        <v>82199939</v>
      </c>
      <c r="B1255" s="27" t="s">
        <v>3015</v>
      </c>
      <c r="C1255" s="27" t="s">
        <v>3412</v>
      </c>
      <c r="D1255" s="27" t="s">
        <v>3413</v>
      </c>
      <c r="E1255" s="27" t="s">
        <v>14</v>
      </c>
      <c r="F1255" s="32">
        <v>46100.539583333331</v>
      </c>
      <c r="G1255" s="32">
        <v>46100.646527777775</v>
      </c>
      <c r="H1255" s="27">
        <v>697473</v>
      </c>
      <c r="I1255" s="27" t="s">
        <v>2024</v>
      </c>
      <c r="J1255" s="27" t="s">
        <v>40</v>
      </c>
      <c r="K1255" s="27">
        <v>0</v>
      </c>
      <c r="L1255" s="27" t="s">
        <v>3533</v>
      </c>
      <c r="M1255" s="9" t="str" cm="1">
        <f t="array" ref="M1255">_xlfn.LET(
_xlpm.Major,I1255,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55" t="str">
        <f>IF(COUNTIFS($A$2:A1255,A1255,$M$2:M1255,M1255)&gt;1,"Duplicate","Keep")</f>
        <v>Keep</v>
      </c>
      <c r="O1255" t="str" cm="1">
        <f t="array" ref="O1255">_xlfn.SWITCH(M1255,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55">
        <f t="shared" si="38"/>
        <v>1</v>
      </c>
      <c r="Q1255" t="str">
        <f t="shared" si="39"/>
        <v>Unique</v>
      </c>
    </row>
    <row r="1256" spans="1:17" x14ac:dyDescent="0.75">
      <c r="A1256" s="31">
        <v>82200984</v>
      </c>
      <c r="B1256" s="27" t="s">
        <v>3418</v>
      </c>
      <c r="C1256" s="27" t="s">
        <v>3419</v>
      </c>
      <c r="D1256" s="27" t="s">
        <v>3420</v>
      </c>
      <c r="E1256" s="27" t="s">
        <v>14</v>
      </c>
      <c r="F1256" s="32">
        <v>46100.570833333331</v>
      </c>
      <c r="G1256" s="32">
        <v>46100.663194444445</v>
      </c>
      <c r="H1256" s="27">
        <v>767353</v>
      </c>
      <c r="I1256" s="27" t="s">
        <v>2960</v>
      </c>
      <c r="J1256" s="27" t="s">
        <v>32</v>
      </c>
      <c r="K1256" s="27">
        <v>0</v>
      </c>
      <c r="L1256" s="27" t="s">
        <v>3533</v>
      </c>
      <c r="M1256" s="9" t="str" cm="1">
        <f t="array" ref="M1256">_xlfn.LET(
_xlpm.Major,I1256,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56" t="str">
        <f>IF(COUNTIFS($A$2:A1256,A1256,$M$2:M1256,M1256)&gt;1,"Duplicate","Keep")</f>
        <v>Keep</v>
      </c>
      <c r="O1256" t="str" cm="1">
        <f t="array" ref="O1256">_xlfn.SWITCH(M1256,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56">
        <f t="shared" si="38"/>
        <v>1</v>
      </c>
      <c r="Q1256" t="str">
        <f t="shared" si="39"/>
        <v>Unique</v>
      </c>
    </row>
    <row r="1257" spans="1:17" x14ac:dyDescent="0.75">
      <c r="A1257" s="33">
        <v>82201254</v>
      </c>
      <c r="B1257" s="34" t="s">
        <v>2435</v>
      </c>
      <c r="C1257" s="34" t="s">
        <v>3421</v>
      </c>
      <c r="D1257" s="34" t="s">
        <v>3422</v>
      </c>
      <c r="E1257" s="34" t="s">
        <v>14</v>
      </c>
      <c r="F1257" s="35">
        <v>46100.581944444442</v>
      </c>
      <c r="G1257" s="35">
        <v>46100.65</v>
      </c>
      <c r="H1257" s="34">
        <v>794057</v>
      </c>
      <c r="I1257" s="34" t="s">
        <v>2024</v>
      </c>
      <c r="J1257" s="34" t="s">
        <v>40</v>
      </c>
      <c r="K1257" s="34">
        <v>0</v>
      </c>
      <c r="L1257" s="34" t="s">
        <v>3533</v>
      </c>
      <c r="M1257" s="9" t="str" cm="1">
        <f t="array" ref="M1257">_xlfn.LET(
_xlpm.Major,I1257,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57" t="str">
        <f>IF(COUNTIFS($A$2:A1257,A1257,$M$2:M1257,M1257)&gt;1,"Duplicate","Keep")</f>
        <v>Keep</v>
      </c>
      <c r="O1257" t="str" cm="1">
        <f t="array" ref="O1257">_xlfn.SWITCH(M1257,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57">
        <f t="shared" si="38"/>
        <v>1</v>
      </c>
      <c r="Q1257" t="str">
        <f t="shared" si="39"/>
        <v>Unique</v>
      </c>
    </row>
    <row r="1258" spans="1:17" x14ac:dyDescent="0.75">
      <c r="A1258" s="31">
        <v>82201528</v>
      </c>
      <c r="B1258" s="27" t="s">
        <v>41</v>
      </c>
      <c r="C1258" s="27" t="s">
        <v>1286</v>
      </c>
      <c r="D1258" s="27" t="s">
        <v>3423</v>
      </c>
      <c r="E1258" s="27" t="s">
        <v>14</v>
      </c>
      <c r="F1258" s="32">
        <v>46100.595138888886</v>
      </c>
      <c r="G1258" s="32">
        <v>46100.695833333331</v>
      </c>
      <c r="H1258" s="27">
        <v>784589</v>
      </c>
      <c r="I1258" s="27" t="s">
        <v>2960</v>
      </c>
      <c r="J1258" s="27" t="s">
        <v>20</v>
      </c>
      <c r="K1258" s="27">
        <v>0</v>
      </c>
      <c r="L1258" s="27" t="s">
        <v>3533</v>
      </c>
      <c r="M1258" s="9" t="str" cm="1">
        <f t="array" ref="M1258">_xlfn.LET(
_xlpm.Major,I1258,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58" t="str">
        <f>IF(COUNTIFS($A$2:A1258,A1258,$M$2:M1258,M1258)&gt;1,"Duplicate","Keep")</f>
        <v>Keep</v>
      </c>
      <c r="O1258" t="str" cm="1">
        <f t="array" ref="O1258">_xlfn.SWITCH(M1258,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58">
        <f t="shared" si="38"/>
        <v>1</v>
      </c>
      <c r="Q1258" t="str">
        <f t="shared" si="39"/>
        <v>Unique</v>
      </c>
    </row>
    <row r="1259" spans="1:17" x14ac:dyDescent="0.75">
      <c r="A1259" s="33">
        <v>82201620</v>
      </c>
      <c r="B1259" s="34" t="s">
        <v>3424</v>
      </c>
      <c r="C1259" s="34" t="s">
        <v>3425</v>
      </c>
      <c r="D1259" s="34" t="s">
        <v>3426</v>
      </c>
      <c r="E1259" s="34" t="s">
        <v>14</v>
      </c>
      <c r="F1259" s="35">
        <v>46100.599305555559</v>
      </c>
      <c r="G1259" s="35">
        <v>46100.656944444447</v>
      </c>
      <c r="H1259" s="34">
        <v>756580</v>
      </c>
      <c r="I1259" s="34" t="s">
        <v>2960</v>
      </c>
      <c r="J1259" s="34" t="s">
        <v>32</v>
      </c>
      <c r="K1259" s="34">
        <v>0</v>
      </c>
      <c r="L1259" s="34" t="s">
        <v>3533</v>
      </c>
      <c r="M1259" s="9" t="str" cm="1">
        <f t="array" ref="M1259">_xlfn.LET(
_xlpm.Major,I1259,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59" t="str">
        <f>IF(COUNTIFS($A$2:A1259,A1259,$M$2:M1259,M1259)&gt;1,"Duplicate","Keep")</f>
        <v>Keep</v>
      </c>
      <c r="O1259" t="str" cm="1">
        <f t="array" ref="O1259">_xlfn.SWITCH(M1259,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59">
        <f t="shared" si="38"/>
        <v>1</v>
      </c>
      <c r="Q1259" t="str">
        <f t="shared" si="39"/>
        <v>Unique</v>
      </c>
    </row>
    <row r="1260" spans="1:17" x14ac:dyDescent="0.75">
      <c r="A1260" s="33">
        <v>82201831</v>
      </c>
      <c r="B1260" s="34" t="s">
        <v>2095</v>
      </c>
      <c r="C1260" s="34" t="s">
        <v>312</v>
      </c>
      <c r="D1260" s="34" t="s">
        <v>3429</v>
      </c>
      <c r="E1260" s="34" t="s">
        <v>14</v>
      </c>
      <c r="F1260" s="35">
        <v>46100.611111111109</v>
      </c>
      <c r="G1260" s="35">
        <v>46100.650694444441</v>
      </c>
      <c r="H1260" s="34">
        <v>762261</v>
      </c>
      <c r="I1260" s="34" t="s">
        <v>2960</v>
      </c>
      <c r="J1260" s="34" t="s">
        <v>32</v>
      </c>
      <c r="K1260" s="34">
        <v>0</v>
      </c>
      <c r="L1260" s="34" t="s">
        <v>3533</v>
      </c>
      <c r="M1260" s="9" t="str" cm="1">
        <f t="array" ref="M1260">_xlfn.LET(
_xlpm.Major,I1260,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60" t="str">
        <f>IF(COUNTIFS($A$2:A1260,A1260,$M$2:M1260,M1260)&gt;1,"Duplicate","Keep")</f>
        <v>Keep</v>
      </c>
      <c r="O1260" t="str" cm="1">
        <f t="array" ref="O1260">_xlfn.SWITCH(M1260,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60">
        <f t="shared" si="38"/>
        <v>1</v>
      </c>
      <c r="Q1260" t="str">
        <f t="shared" si="39"/>
        <v>Unique</v>
      </c>
    </row>
    <row r="1261" spans="1:17" x14ac:dyDescent="0.75">
      <c r="A1261" s="31">
        <v>82201992</v>
      </c>
      <c r="B1261" s="27" t="s">
        <v>3430</v>
      </c>
      <c r="C1261" s="27" t="s">
        <v>3431</v>
      </c>
      <c r="D1261" s="27" t="s">
        <v>3432</v>
      </c>
      <c r="E1261" s="27" t="s">
        <v>14</v>
      </c>
      <c r="F1261" s="32">
        <v>46100.615972222222</v>
      </c>
      <c r="G1261" s="32">
        <v>46100.683333333334</v>
      </c>
      <c r="H1261" s="27">
        <v>665496</v>
      </c>
      <c r="I1261" s="27" t="s">
        <v>2004</v>
      </c>
      <c r="J1261" s="27" t="s">
        <v>40</v>
      </c>
      <c r="K1261" s="27">
        <v>0</v>
      </c>
      <c r="L1261" s="27" t="s">
        <v>3533</v>
      </c>
      <c r="M1261" s="9" t="str" cm="1">
        <f t="array" ref="M1261">_xlfn.LET(
_xlpm.Major,I1261,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261" t="str">
        <f>IF(COUNTIFS($A$2:A1261,A1261,$M$2:M1261,M1261)&gt;1,"Duplicate","Keep")</f>
        <v>Keep</v>
      </c>
      <c r="O1261" t="str" cm="1">
        <f t="array" ref="O1261">_xlfn.SWITCH(M1261,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261">
        <f t="shared" si="38"/>
        <v>1</v>
      </c>
      <c r="Q1261" t="str">
        <f t="shared" si="39"/>
        <v>Unique</v>
      </c>
    </row>
    <row r="1262" spans="1:17" x14ac:dyDescent="0.75">
      <c r="A1262" s="33">
        <v>82202403</v>
      </c>
      <c r="B1262" s="34" t="s">
        <v>175</v>
      </c>
      <c r="C1262" s="34" t="s">
        <v>3433</v>
      </c>
      <c r="D1262" s="34" t="s">
        <v>3434</v>
      </c>
      <c r="E1262" s="34" t="s">
        <v>14</v>
      </c>
      <c r="F1262" s="35"/>
      <c r="G1262" s="35">
        <v>46100.629861111112</v>
      </c>
      <c r="H1262" s="34">
        <v>759690</v>
      </c>
      <c r="I1262" s="34" t="s">
        <v>2960</v>
      </c>
      <c r="J1262" s="34" t="s">
        <v>32</v>
      </c>
      <c r="K1262" s="34">
        <v>0</v>
      </c>
      <c r="L1262" s="34" t="s">
        <v>3533</v>
      </c>
      <c r="M1262" s="9" t="str" cm="1">
        <f t="array" ref="M1262">_xlfn.LET(
_xlpm.Major,I1262,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62" t="str">
        <f>IF(COUNTIFS($A$2:A1262,A1262,$M$2:M1262,M1262)&gt;1,"Duplicate","Keep")</f>
        <v>Keep</v>
      </c>
      <c r="O1262" t="str" cm="1">
        <f t="array" ref="O1262">_xlfn.SWITCH(M1262,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62">
        <f t="shared" si="38"/>
        <v>1</v>
      </c>
      <c r="Q1262" t="str">
        <f t="shared" si="39"/>
        <v>Unique</v>
      </c>
    </row>
    <row r="1263" spans="1:17" x14ac:dyDescent="0.75">
      <c r="A1263" s="31">
        <v>82202563</v>
      </c>
      <c r="B1263" s="27" t="s">
        <v>253</v>
      </c>
      <c r="C1263" s="27" t="s">
        <v>1483</v>
      </c>
      <c r="D1263" s="27" t="s">
        <v>3435</v>
      </c>
      <c r="E1263" s="27" t="s">
        <v>14</v>
      </c>
      <c r="F1263" s="32">
        <v>46100.637499999997</v>
      </c>
      <c r="G1263" s="32">
        <v>46100.646527777775</v>
      </c>
      <c r="H1263" s="27">
        <v>760569</v>
      </c>
      <c r="I1263" s="27" t="s">
        <v>2960</v>
      </c>
      <c r="J1263" s="27" t="s">
        <v>32</v>
      </c>
      <c r="K1263" s="27">
        <v>0</v>
      </c>
      <c r="L1263" s="27" t="s">
        <v>3533</v>
      </c>
      <c r="M1263" s="9" t="str" cm="1">
        <f t="array" ref="M1263">_xlfn.LET(
_xlpm.Major,I1263,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63" t="str">
        <f>IF(COUNTIFS($A$2:A1263,A1263,$M$2:M1263,M1263)&gt;1,"Duplicate","Keep")</f>
        <v>Keep</v>
      </c>
      <c r="O1263" t="str" cm="1">
        <f t="array" ref="O1263">_xlfn.SWITCH(M1263,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63">
        <f t="shared" si="38"/>
        <v>1</v>
      </c>
      <c r="Q1263" t="str">
        <f t="shared" si="39"/>
        <v>Unique</v>
      </c>
    </row>
    <row r="1264" spans="1:17" x14ac:dyDescent="0.75">
      <c r="A1264" s="33">
        <v>82202625</v>
      </c>
      <c r="B1264" s="34" t="s">
        <v>1544</v>
      </c>
      <c r="C1264" s="34" t="s">
        <v>3436</v>
      </c>
      <c r="D1264" s="34" t="s">
        <v>3437</v>
      </c>
      <c r="E1264" s="34" t="s">
        <v>14</v>
      </c>
      <c r="F1264" s="35"/>
      <c r="G1264" s="35">
        <v>46100.64166666667</v>
      </c>
      <c r="H1264" s="34">
        <v>714066</v>
      </c>
      <c r="I1264" s="34" t="s">
        <v>2024</v>
      </c>
      <c r="J1264" s="34" t="s">
        <v>40</v>
      </c>
      <c r="K1264" s="34">
        <v>0</v>
      </c>
      <c r="L1264" s="34" t="s">
        <v>3533</v>
      </c>
      <c r="M1264" s="9" t="str" cm="1">
        <f t="array" ref="M1264">_xlfn.LET(
_xlpm.Major,I1264,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64" t="str">
        <f>IF(COUNTIFS($A$2:A1264,A1264,$M$2:M1264,M1264)&gt;1,"Duplicate","Keep")</f>
        <v>Keep</v>
      </c>
      <c r="O1264" t="str" cm="1">
        <f t="array" ref="O1264">_xlfn.SWITCH(M1264,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64">
        <f t="shared" si="38"/>
        <v>1</v>
      </c>
      <c r="Q1264" t="str">
        <f t="shared" si="39"/>
        <v>Unique</v>
      </c>
    </row>
    <row r="1265" spans="1:17" x14ac:dyDescent="0.75">
      <c r="A1265" s="31">
        <v>82202640</v>
      </c>
      <c r="B1265" s="27" t="s">
        <v>593</v>
      </c>
      <c r="C1265" s="27" t="s">
        <v>3438</v>
      </c>
      <c r="D1265" s="27" t="s">
        <v>3439</v>
      </c>
      <c r="E1265" s="27" t="s">
        <v>14</v>
      </c>
      <c r="F1265" s="32"/>
      <c r="G1265" s="32">
        <v>46100.642361111109</v>
      </c>
      <c r="H1265" s="27">
        <v>602184</v>
      </c>
      <c r="I1265" s="27" t="s">
        <v>2024</v>
      </c>
      <c r="J1265" s="27" t="s">
        <v>16</v>
      </c>
      <c r="K1265" s="27">
        <v>0</v>
      </c>
      <c r="L1265" s="27" t="s">
        <v>3533</v>
      </c>
      <c r="M1265" s="9" t="str" cm="1">
        <f t="array" ref="M1265">_xlfn.LET(
_xlpm.Major,I1265,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65" t="str">
        <f>IF(COUNTIFS($A$2:A1265,A1265,$M$2:M1265,M1265)&gt;1,"Duplicate","Keep")</f>
        <v>Keep</v>
      </c>
      <c r="O1265" t="str" cm="1">
        <f t="array" ref="O1265">_xlfn.SWITCH(M1265,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65">
        <f t="shared" si="38"/>
        <v>1</v>
      </c>
      <c r="Q1265" t="str">
        <f t="shared" si="39"/>
        <v>Unique</v>
      </c>
    </row>
    <row r="1266" spans="1:17" x14ac:dyDescent="0.75">
      <c r="A1266" s="33">
        <v>82202644</v>
      </c>
      <c r="B1266" s="34" t="s">
        <v>385</v>
      </c>
      <c r="C1266" s="34" t="s">
        <v>3440</v>
      </c>
      <c r="D1266" s="34" t="s">
        <v>3441</v>
      </c>
      <c r="E1266" s="34" t="s">
        <v>14</v>
      </c>
      <c r="F1266" s="35"/>
      <c r="G1266" s="35">
        <v>46100.642361111109</v>
      </c>
      <c r="H1266" s="34">
        <v>624947</v>
      </c>
      <c r="I1266" s="34" t="s">
        <v>2954</v>
      </c>
      <c r="J1266" s="34" t="s">
        <v>40</v>
      </c>
      <c r="K1266" s="34">
        <v>0</v>
      </c>
      <c r="L1266" s="34" t="s">
        <v>3533</v>
      </c>
      <c r="M1266" s="9" t="str" cm="1">
        <f t="array" ref="M1266">_xlfn.LET(
_xlpm.Major,I1266,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66" t="str">
        <f>IF(COUNTIFS($A$2:A1266,A1266,$M$2:M1266,M1266)&gt;1,"Duplicate","Keep")</f>
        <v>Keep</v>
      </c>
      <c r="O1266" t="str" cm="1">
        <f t="array" ref="O1266">_xlfn.SWITCH(M1266,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66">
        <f t="shared" si="38"/>
        <v>1</v>
      </c>
      <c r="Q1266" t="str">
        <f t="shared" si="39"/>
        <v>Unique</v>
      </c>
    </row>
    <row r="1267" spans="1:17" x14ac:dyDescent="0.75">
      <c r="A1267" s="31">
        <v>82202645</v>
      </c>
      <c r="B1267" s="27" t="s">
        <v>1048</v>
      </c>
      <c r="C1267" s="27" t="s">
        <v>3442</v>
      </c>
      <c r="D1267" s="27" t="s">
        <v>3443</v>
      </c>
      <c r="E1267" s="27" t="s">
        <v>14</v>
      </c>
      <c r="F1267" s="32"/>
      <c r="G1267" s="32">
        <v>46100.642361111109</v>
      </c>
      <c r="H1267" s="27">
        <v>438239</v>
      </c>
      <c r="I1267" s="27" t="s">
        <v>3444</v>
      </c>
      <c r="J1267" s="27" t="s">
        <v>40</v>
      </c>
      <c r="K1267" s="27">
        <v>0</v>
      </c>
      <c r="L1267" s="27" t="s">
        <v>3533</v>
      </c>
      <c r="M1267" s="9" t="str" cm="1">
        <f t="array" ref="M1267">_xlfn.LET(
_xlpm.Major,I1267,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67" t="str">
        <f>IF(COUNTIFS($A$2:A1267,A1267,$M$2:M1267,M1267)&gt;1,"Duplicate","Keep")</f>
        <v>Keep</v>
      </c>
      <c r="O1267" t="str" cm="1">
        <f t="array" ref="O1267">_xlfn.SWITCH(M1267,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67">
        <f t="shared" si="38"/>
        <v>1</v>
      </c>
      <c r="Q1267" t="str">
        <f t="shared" si="39"/>
        <v>Unique</v>
      </c>
    </row>
    <row r="1268" spans="1:17" x14ac:dyDescent="0.75">
      <c r="A1268" s="33">
        <v>82202680</v>
      </c>
      <c r="B1268" s="34" t="s">
        <v>67</v>
      </c>
      <c r="C1268" s="34" t="s">
        <v>3445</v>
      </c>
      <c r="D1268" s="34" t="s">
        <v>3446</v>
      </c>
      <c r="E1268" s="34" t="s">
        <v>14</v>
      </c>
      <c r="F1268" s="35"/>
      <c r="G1268" s="35">
        <v>46100.643055555556</v>
      </c>
      <c r="H1268" s="34">
        <v>710737</v>
      </c>
      <c r="I1268" s="34" t="s">
        <v>2024</v>
      </c>
      <c r="J1268" s="34" t="s">
        <v>40</v>
      </c>
      <c r="K1268" s="34">
        <v>0</v>
      </c>
      <c r="L1268" s="34" t="s">
        <v>3533</v>
      </c>
      <c r="M1268" s="9" t="str" cm="1">
        <f t="array" ref="M1268">_xlfn.LET(
_xlpm.Major,I1268,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68" t="str">
        <f>IF(COUNTIFS($A$2:A1268,A1268,$M$2:M1268,M1268)&gt;1,"Duplicate","Keep")</f>
        <v>Keep</v>
      </c>
      <c r="O1268" t="str" cm="1">
        <f t="array" ref="O1268">_xlfn.SWITCH(M1268,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68">
        <f t="shared" si="38"/>
        <v>1</v>
      </c>
      <c r="Q1268" t="str">
        <f t="shared" si="39"/>
        <v>Unique</v>
      </c>
    </row>
    <row r="1269" spans="1:17" x14ac:dyDescent="0.75">
      <c r="A1269" s="31">
        <v>82202689</v>
      </c>
      <c r="B1269" s="27" t="s">
        <v>3447</v>
      </c>
      <c r="C1269" s="27" t="s">
        <v>3448</v>
      </c>
      <c r="D1269" s="27" t="s">
        <v>3449</v>
      </c>
      <c r="E1269" s="27" t="s">
        <v>14</v>
      </c>
      <c r="F1269" s="32"/>
      <c r="G1269" s="32">
        <v>46100.643750000003</v>
      </c>
      <c r="H1269" s="27">
        <v>713962</v>
      </c>
      <c r="I1269" s="27" t="s">
        <v>2963</v>
      </c>
      <c r="J1269" s="27" t="s">
        <v>40</v>
      </c>
      <c r="K1269" s="27">
        <v>0</v>
      </c>
      <c r="L1269" s="27" t="s">
        <v>3533</v>
      </c>
      <c r="M1269" s="9" t="str" cm="1">
        <f t="array" ref="M1269">_xlfn.LET(
_xlpm.Major,I1269,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269" t="str">
        <f>IF(COUNTIFS($A$2:A1269,A1269,$M$2:M1269,M1269)&gt;1,"Duplicate","Keep")</f>
        <v>Keep</v>
      </c>
      <c r="O1269" t="str" cm="1">
        <f t="array" ref="O1269">_xlfn.SWITCH(M1269,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269">
        <f t="shared" si="38"/>
        <v>1</v>
      </c>
      <c r="Q1269" t="str">
        <f t="shared" si="39"/>
        <v>Unique</v>
      </c>
    </row>
    <row r="1270" spans="1:17" x14ac:dyDescent="0.75">
      <c r="A1270" s="33">
        <v>82202697</v>
      </c>
      <c r="B1270" s="34" t="s">
        <v>816</v>
      </c>
      <c r="C1270" s="34" t="s">
        <v>3450</v>
      </c>
      <c r="D1270" s="34" t="s">
        <v>3451</v>
      </c>
      <c r="E1270" s="34" t="s">
        <v>14</v>
      </c>
      <c r="F1270" s="35"/>
      <c r="G1270" s="35">
        <v>46100.644444444442</v>
      </c>
      <c r="H1270" s="34">
        <v>778157</v>
      </c>
      <c r="I1270" s="34" t="s">
        <v>1854</v>
      </c>
      <c r="J1270" s="34" t="s">
        <v>40</v>
      </c>
      <c r="K1270" s="34">
        <v>0</v>
      </c>
      <c r="L1270" s="34" t="s">
        <v>3533</v>
      </c>
      <c r="M1270" s="9" t="str" cm="1">
        <f t="array" ref="M1270">_xlfn.LET(
_xlpm.Major,I1270,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70" t="str">
        <f>IF(COUNTIFS($A$2:A1270,A1270,$M$2:M1270,M1270)&gt;1,"Duplicate","Keep")</f>
        <v>Keep</v>
      </c>
      <c r="O1270" t="str" cm="1">
        <f t="array" ref="O1270">_xlfn.SWITCH(M1270,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70">
        <f t="shared" si="38"/>
        <v>1</v>
      </c>
      <c r="Q1270" t="str">
        <f t="shared" si="39"/>
        <v>Unique</v>
      </c>
    </row>
    <row r="1271" spans="1:17" x14ac:dyDescent="0.75">
      <c r="A1271" s="31">
        <v>82202699</v>
      </c>
      <c r="B1271" s="27" t="s">
        <v>1503</v>
      </c>
      <c r="C1271" s="27" t="s">
        <v>3452</v>
      </c>
      <c r="D1271" s="27" t="s">
        <v>3453</v>
      </c>
      <c r="E1271" s="27" t="s">
        <v>14</v>
      </c>
      <c r="F1271" s="32"/>
      <c r="G1271" s="32">
        <v>46100.644444444442</v>
      </c>
      <c r="H1271" s="27">
        <v>773975</v>
      </c>
      <c r="I1271" s="27" t="s">
        <v>1985</v>
      </c>
      <c r="J1271" s="27" t="s">
        <v>20</v>
      </c>
      <c r="K1271" s="27">
        <v>0</v>
      </c>
      <c r="L1271" s="27" t="s">
        <v>3533</v>
      </c>
      <c r="M1271" s="9" t="str" cm="1">
        <f t="array" ref="M1271">_xlfn.LET(
_xlpm.Major,I1271,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1271" t="str">
        <f>IF(COUNTIFS($A$2:A1271,A1271,$M$2:M1271,M1271)&gt;1,"Duplicate","Keep")</f>
        <v>Keep</v>
      </c>
      <c r="O1271" t="str" cm="1">
        <f t="array" ref="O1271">_xlfn.SWITCH(M1271,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271">
        <f t="shared" si="38"/>
        <v>1</v>
      </c>
      <c r="Q1271" t="str">
        <f t="shared" si="39"/>
        <v>Unique</v>
      </c>
    </row>
    <row r="1272" spans="1:17" x14ac:dyDescent="0.75">
      <c r="A1272" s="33">
        <v>82202701</v>
      </c>
      <c r="B1272" s="34" t="s">
        <v>834</v>
      </c>
      <c r="C1272" s="34" t="s">
        <v>3454</v>
      </c>
      <c r="D1272" s="34" t="s">
        <v>3455</v>
      </c>
      <c r="E1272" s="34" t="s">
        <v>14</v>
      </c>
      <c r="F1272" s="35"/>
      <c r="G1272" s="35">
        <v>46100.644444444442</v>
      </c>
      <c r="H1272" s="34">
        <v>774243</v>
      </c>
      <c r="I1272" s="34" t="s">
        <v>2033</v>
      </c>
      <c r="J1272" s="34" t="s">
        <v>32</v>
      </c>
      <c r="K1272" s="34">
        <v>0</v>
      </c>
      <c r="L1272" s="34" t="s">
        <v>3533</v>
      </c>
      <c r="M1272" s="9" t="str" cm="1">
        <f t="array" ref="M1272">_xlfn.LET(
_xlpm.Major,I1272,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72" t="str">
        <f>IF(COUNTIFS($A$2:A1272,A1272,$M$2:M1272,M1272)&gt;1,"Duplicate","Keep")</f>
        <v>Keep</v>
      </c>
      <c r="O1272" t="str" cm="1">
        <f t="array" ref="O1272">_xlfn.SWITCH(M1272,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72">
        <f t="shared" si="38"/>
        <v>1</v>
      </c>
      <c r="Q1272" t="str">
        <f t="shared" si="39"/>
        <v>Unique</v>
      </c>
    </row>
    <row r="1273" spans="1:17" x14ac:dyDescent="0.75">
      <c r="A1273" s="31">
        <v>82202703</v>
      </c>
      <c r="B1273" s="27" t="s">
        <v>3456</v>
      </c>
      <c r="C1273" s="27" t="s">
        <v>3457</v>
      </c>
      <c r="D1273" s="27" t="s">
        <v>3458</v>
      </c>
      <c r="E1273" s="27" t="s">
        <v>14</v>
      </c>
      <c r="F1273" s="32"/>
      <c r="G1273" s="32">
        <v>46100.644444444442</v>
      </c>
      <c r="H1273" s="27">
        <v>774182</v>
      </c>
      <c r="I1273" s="27" t="s">
        <v>3459</v>
      </c>
      <c r="J1273" s="27" t="s">
        <v>32</v>
      </c>
      <c r="K1273" s="27">
        <v>0</v>
      </c>
      <c r="L1273" s="27" t="s">
        <v>3533</v>
      </c>
      <c r="M1273" s="9" t="str" cm="1">
        <f t="array" ref="M1273">_xlfn.LET(
_xlpm.Major,I1273,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273" t="str">
        <f>IF(COUNTIFS($A$2:A1273,A1273,$M$2:M1273,M1273)&gt;1,"Duplicate","Keep")</f>
        <v>Keep</v>
      </c>
      <c r="O1273" t="str" cm="1">
        <f t="array" ref="O1273">_xlfn.SWITCH(M1273,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273">
        <f t="shared" si="38"/>
        <v>1</v>
      </c>
      <c r="Q1273" t="str">
        <f t="shared" si="39"/>
        <v>Unique</v>
      </c>
    </row>
    <row r="1274" spans="1:17" x14ac:dyDescent="0.75">
      <c r="A1274" s="33">
        <v>82202707</v>
      </c>
      <c r="B1274" s="34" t="s">
        <v>224</v>
      </c>
      <c r="C1274" s="34" t="s">
        <v>3460</v>
      </c>
      <c r="D1274" s="34" t="s">
        <v>3461</v>
      </c>
      <c r="E1274" s="34" t="s">
        <v>14</v>
      </c>
      <c r="F1274" s="35"/>
      <c r="G1274" s="35">
        <v>46100.644444444442</v>
      </c>
      <c r="H1274" s="34">
        <v>517234</v>
      </c>
      <c r="I1274" s="34" t="s">
        <v>2024</v>
      </c>
      <c r="J1274" s="34" t="s">
        <v>16</v>
      </c>
      <c r="K1274" s="34">
        <v>0</v>
      </c>
      <c r="L1274" s="34" t="s">
        <v>3533</v>
      </c>
      <c r="M1274" s="9" t="str" cm="1">
        <f t="array" ref="M1274">_xlfn.LET(
_xlpm.Major,I1274,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74" t="str">
        <f>IF(COUNTIFS($A$2:A1274,A1274,$M$2:M1274,M1274)&gt;1,"Duplicate","Keep")</f>
        <v>Keep</v>
      </c>
      <c r="O1274" t="str" cm="1">
        <f t="array" ref="O1274">_xlfn.SWITCH(M1274,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74">
        <f t="shared" si="38"/>
        <v>1</v>
      </c>
      <c r="Q1274" t="str">
        <f t="shared" si="39"/>
        <v>Unique</v>
      </c>
    </row>
    <row r="1275" spans="1:17" x14ac:dyDescent="0.75">
      <c r="A1275" s="31">
        <v>82202725</v>
      </c>
      <c r="B1275" s="27" t="s">
        <v>986</v>
      </c>
      <c r="C1275" s="27" t="s">
        <v>3462</v>
      </c>
      <c r="D1275" s="27" t="s">
        <v>3463</v>
      </c>
      <c r="E1275" s="27" t="s">
        <v>14</v>
      </c>
      <c r="F1275" s="32"/>
      <c r="G1275" s="32">
        <v>46100.645833333336</v>
      </c>
      <c r="H1275" s="27">
        <v>768991</v>
      </c>
      <c r="I1275" s="27" t="s">
        <v>2960</v>
      </c>
      <c r="J1275" s="27" t="s">
        <v>32</v>
      </c>
      <c r="K1275" s="27">
        <v>0</v>
      </c>
      <c r="L1275" s="27" t="s">
        <v>3533</v>
      </c>
      <c r="M1275" s="9" t="str" cm="1">
        <f t="array" ref="M1275">_xlfn.LET(
_xlpm.Major,I1275,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75" t="str">
        <f>IF(COUNTIFS($A$2:A1275,A1275,$M$2:M1275,M1275)&gt;1,"Duplicate","Keep")</f>
        <v>Keep</v>
      </c>
      <c r="O1275" t="str" cm="1">
        <f t="array" ref="O1275">_xlfn.SWITCH(M1275,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75">
        <f t="shared" si="38"/>
        <v>1</v>
      </c>
      <c r="Q1275" t="str">
        <f t="shared" si="39"/>
        <v>Unique</v>
      </c>
    </row>
    <row r="1276" spans="1:17" x14ac:dyDescent="0.75">
      <c r="A1276" s="33">
        <v>82202730</v>
      </c>
      <c r="B1276" s="34" t="s">
        <v>668</v>
      </c>
      <c r="C1276" s="34" t="s">
        <v>3464</v>
      </c>
      <c r="D1276" s="34" t="s">
        <v>3465</v>
      </c>
      <c r="E1276" s="34" t="s">
        <v>14</v>
      </c>
      <c r="F1276" s="35"/>
      <c r="G1276" s="35">
        <v>46100.645833333336</v>
      </c>
      <c r="H1276" s="34">
        <v>762305</v>
      </c>
      <c r="I1276" s="34" t="s">
        <v>3260</v>
      </c>
      <c r="J1276" s="34" t="s">
        <v>32</v>
      </c>
      <c r="K1276" s="34">
        <v>0</v>
      </c>
      <c r="L1276" s="34" t="s">
        <v>3533</v>
      </c>
      <c r="M1276" s="9" t="str" cm="1">
        <f t="array" ref="M1276">_xlfn.LET(
_xlpm.Major,I1276,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76" t="str">
        <f>IF(COUNTIFS($A$2:A1276,A1276,$M$2:M1276,M1276)&gt;1,"Duplicate","Keep")</f>
        <v>Keep</v>
      </c>
      <c r="O1276" t="str" cm="1">
        <f t="array" ref="O1276">_xlfn.SWITCH(M1276,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76">
        <f t="shared" si="38"/>
        <v>1</v>
      </c>
      <c r="Q1276" t="str">
        <f t="shared" si="39"/>
        <v>Unique</v>
      </c>
    </row>
    <row r="1277" spans="1:17" x14ac:dyDescent="0.75">
      <c r="A1277" s="31">
        <v>82202734</v>
      </c>
      <c r="B1277" s="27" t="s">
        <v>822</v>
      </c>
      <c r="C1277" s="27" t="s">
        <v>2057</v>
      </c>
      <c r="D1277" s="27" t="s">
        <v>2058</v>
      </c>
      <c r="E1277" s="27" t="s">
        <v>14</v>
      </c>
      <c r="F1277" s="32"/>
      <c r="G1277" s="32">
        <v>46100.645833333336</v>
      </c>
      <c r="H1277" s="27">
        <v>756560</v>
      </c>
      <c r="I1277" s="27" t="s">
        <v>3466</v>
      </c>
      <c r="J1277" s="27" t="s">
        <v>32</v>
      </c>
      <c r="K1277" s="27">
        <v>0</v>
      </c>
      <c r="L1277" s="27" t="s">
        <v>3533</v>
      </c>
      <c r="M1277" s="9" t="str" cm="1">
        <f t="array" ref="M1277">_xlfn.LET(
_xlpm.Major,I1277,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277" t="str">
        <f>IF(COUNTIFS($A$2:A1277,A1277,$M$2:M1277,M1277)&gt;1,"Duplicate","Keep")</f>
        <v>Keep</v>
      </c>
      <c r="O1277" t="str" cm="1">
        <f t="array" ref="O1277">_xlfn.SWITCH(M1277,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277">
        <f t="shared" si="38"/>
        <v>1</v>
      </c>
      <c r="Q1277" t="str">
        <f t="shared" si="39"/>
        <v>Unique</v>
      </c>
    </row>
    <row r="1278" spans="1:17" x14ac:dyDescent="0.75">
      <c r="A1278" s="33">
        <v>82202751</v>
      </c>
      <c r="B1278" s="34" t="s">
        <v>1018</v>
      </c>
      <c r="C1278" s="34" t="s">
        <v>3467</v>
      </c>
      <c r="D1278" s="34" t="s">
        <v>3468</v>
      </c>
      <c r="E1278" s="34" t="s">
        <v>14</v>
      </c>
      <c r="F1278" s="35"/>
      <c r="G1278" s="35">
        <v>46100.646527777775</v>
      </c>
      <c r="H1278" s="34">
        <v>752737</v>
      </c>
      <c r="I1278" s="34" t="s">
        <v>2963</v>
      </c>
      <c r="J1278" s="34" t="s">
        <v>40</v>
      </c>
      <c r="K1278" s="34">
        <v>0</v>
      </c>
      <c r="L1278" s="34" t="s">
        <v>3533</v>
      </c>
      <c r="M1278" s="9" t="str" cm="1">
        <f t="array" ref="M1278">_xlfn.LET(
_xlpm.Major,I1278,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278" t="str">
        <f>IF(COUNTIFS($A$2:A1278,A1278,$M$2:M1278,M1278)&gt;1,"Duplicate","Keep")</f>
        <v>Keep</v>
      </c>
      <c r="O1278" t="str" cm="1">
        <f t="array" ref="O1278">_xlfn.SWITCH(M1278,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278">
        <f t="shared" si="38"/>
        <v>1</v>
      </c>
      <c r="Q1278" t="str">
        <f t="shared" si="39"/>
        <v>Unique</v>
      </c>
    </row>
    <row r="1279" spans="1:17" x14ac:dyDescent="0.75">
      <c r="A1279" s="31">
        <v>82202782</v>
      </c>
      <c r="B1279" s="27" t="s">
        <v>3469</v>
      </c>
      <c r="C1279" s="27" t="s">
        <v>3470</v>
      </c>
      <c r="D1279" s="27" t="s">
        <v>3471</v>
      </c>
      <c r="E1279" s="27" t="s">
        <v>14</v>
      </c>
      <c r="F1279" s="32"/>
      <c r="G1279" s="32">
        <v>46100.647222222222</v>
      </c>
      <c r="H1279" s="27">
        <v>765274</v>
      </c>
      <c r="I1279" s="27" t="s">
        <v>2960</v>
      </c>
      <c r="J1279" s="27" t="s">
        <v>32</v>
      </c>
      <c r="K1279" s="27">
        <v>0</v>
      </c>
      <c r="L1279" s="27" t="s">
        <v>3533</v>
      </c>
      <c r="M1279" s="9" t="str" cm="1">
        <f t="array" ref="M1279">_xlfn.LET(
_xlpm.Major,I1279,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79" t="str">
        <f>IF(COUNTIFS($A$2:A1279,A1279,$M$2:M1279,M1279)&gt;1,"Duplicate","Keep")</f>
        <v>Keep</v>
      </c>
      <c r="O1279" t="str" cm="1">
        <f t="array" ref="O1279">_xlfn.SWITCH(M1279,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79">
        <f t="shared" si="38"/>
        <v>1</v>
      </c>
      <c r="Q1279" t="str">
        <f t="shared" si="39"/>
        <v>Unique</v>
      </c>
    </row>
    <row r="1280" spans="1:17" x14ac:dyDescent="0.75">
      <c r="A1280" s="33">
        <v>82202807</v>
      </c>
      <c r="B1280" s="34" t="s">
        <v>1246</v>
      </c>
      <c r="C1280" s="34" t="s">
        <v>3472</v>
      </c>
      <c r="D1280" s="34" t="s">
        <v>3473</v>
      </c>
      <c r="E1280" s="34" t="s">
        <v>14</v>
      </c>
      <c r="F1280" s="35"/>
      <c r="G1280" s="35">
        <v>46100.649305555555</v>
      </c>
      <c r="H1280" s="34">
        <v>763868</v>
      </c>
      <c r="I1280" s="34" t="s">
        <v>2960</v>
      </c>
      <c r="J1280" s="34" t="s">
        <v>32</v>
      </c>
      <c r="K1280" s="34">
        <v>0</v>
      </c>
      <c r="L1280" s="34" t="s">
        <v>3533</v>
      </c>
      <c r="M1280" s="9" t="str" cm="1">
        <f t="array" ref="M1280">_xlfn.LET(
_xlpm.Major,I1280,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80" t="str">
        <f>IF(COUNTIFS($A$2:A1280,A1280,$M$2:M1280,M1280)&gt;1,"Duplicate","Keep")</f>
        <v>Keep</v>
      </c>
      <c r="O1280" t="str" cm="1">
        <f t="array" ref="O1280">_xlfn.SWITCH(M1280,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80">
        <f t="shared" si="38"/>
        <v>1</v>
      </c>
      <c r="Q1280" t="str">
        <f t="shared" si="39"/>
        <v>Unique</v>
      </c>
    </row>
    <row r="1281" spans="1:17" x14ac:dyDescent="0.75">
      <c r="A1281" s="31">
        <v>82202812</v>
      </c>
      <c r="B1281" s="27" t="s">
        <v>3474</v>
      </c>
      <c r="C1281" s="27" t="s">
        <v>3475</v>
      </c>
      <c r="D1281" s="27" t="s">
        <v>3476</v>
      </c>
      <c r="E1281" s="27" t="s">
        <v>14</v>
      </c>
      <c r="F1281" s="32"/>
      <c r="G1281" s="32">
        <v>46100.649305555555</v>
      </c>
      <c r="H1281" s="27">
        <v>792342</v>
      </c>
      <c r="I1281" s="27" t="s">
        <v>2963</v>
      </c>
      <c r="J1281" s="27" t="s">
        <v>40</v>
      </c>
      <c r="K1281" s="27">
        <v>0</v>
      </c>
      <c r="L1281" s="27" t="s">
        <v>3533</v>
      </c>
      <c r="M1281" s="9" t="str" cm="1">
        <f t="array" ref="M1281">_xlfn.LET(
_xlpm.Major,I1281,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281" t="str">
        <f>IF(COUNTIFS($A$2:A1281,A1281,$M$2:M1281,M1281)&gt;1,"Duplicate","Keep")</f>
        <v>Keep</v>
      </c>
      <c r="O1281" t="str" cm="1">
        <f t="array" ref="O1281">_xlfn.SWITCH(M1281,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281">
        <f t="shared" si="38"/>
        <v>1</v>
      </c>
      <c r="Q1281" t="str">
        <f t="shared" si="39"/>
        <v>Unique</v>
      </c>
    </row>
    <row r="1282" spans="1:17" x14ac:dyDescent="0.75">
      <c r="A1282" s="33">
        <v>82202829</v>
      </c>
      <c r="B1282" s="34" t="s">
        <v>3477</v>
      </c>
      <c r="C1282" s="34" t="s">
        <v>3478</v>
      </c>
      <c r="D1282" s="34" t="s">
        <v>3479</v>
      </c>
      <c r="E1282" s="34" t="s">
        <v>14</v>
      </c>
      <c r="F1282" s="35"/>
      <c r="G1282" s="35">
        <v>46100.649305555555</v>
      </c>
      <c r="H1282" s="34">
        <v>750407</v>
      </c>
      <c r="I1282" s="34" t="s">
        <v>2960</v>
      </c>
      <c r="J1282" s="34" t="s">
        <v>32</v>
      </c>
      <c r="K1282" s="34">
        <v>0</v>
      </c>
      <c r="L1282" s="34" t="s">
        <v>3533</v>
      </c>
      <c r="M1282" s="9" t="str" cm="1">
        <f t="array" ref="M1282">_xlfn.LET(
_xlpm.Major,I1282,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82" t="str">
        <f>IF(COUNTIFS($A$2:A1282,A1282,$M$2:M1282,M1282)&gt;1,"Duplicate","Keep")</f>
        <v>Keep</v>
      </c>
      <c r="O1282" t="str" cm="1">
        <f t="array" ref="O1282">_xlfn.SWITCH(M1282,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82">
        <f t="shared" si="38"/>
        <v>1</v>
      </c>
      <c r="Q1282" t="str">
        <f t="shared" si="39"/>
        <v>Unique</v>
      </c>
    </row>
    <row r="1283" spans="1:17" x14ac:dyDescent="0.75">
      <c r="A1283" s="31">
        <v>82202839</v>
      </c>
      <c r="B1283" s="27" t="s">
        <v>610</v>
      </c>
      <c r="C1283" s="27" t="s">
        <v>3480</v>
      </c>
      <c r="D1283" s="27" t="s">
        <v>3481</v>
      </c>
      <c r="E1283" s="27" t="s">
        <v>14</v>
      </c>
      <c r="F1283" s="32"/>
      <c r="G1283" s="32">
        <v>46100.65</v>
      </c>
      <c r="H1283" s="27">
        <v>728056</v>
      </c>
      <c r="I1283" s="27" t="s">
        <v>2963</v>
      </c>
      <c r="J1283" s="27" t="s">
        <v>40</v>
      </c>
      <c r="K1283" s="27">
        <v>0</v>
      </c>
      <c r="L1283" s="27" t="s">
        <v>3533</v>
      </c>
      <c r="M1283" s="9" t="str" cm="1">
        <f t="array" ref="M1283">_xlfn.LET(
_xlpm.Major,I1283,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283" t="str">
        <f>IF(COUNTIFS($A$2:A1283,A1283,$M$2:M1283,M1283)&gt;1,"Duplicate","Keep")</f>
        <v>Keep</v>
      </c>
      <c r="O1283" t="str" cm="1">
        <f t="array" ref="O1283">_xlfn.SWITCH(M1283,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283">
        <f t="shared" ref="P1283:P1346" si="40">COUNTIF(H:H,H1283)</f>
        <v>1</v>
      </c>
      <c r="Q1283" t="str">
        <f t="shared" ref="Q1283:Q1346" si="41">IF(COUNTIF(H:H,H1283)=1,"Unique","Repeat")</f>
        <v>Unique</v>
      </c>
    </row>
    <row r="1284" spans="1:17" x14ac:dyDescent="0.75">
      <c r="A1284" s="33">
        <v>82202898</v>
      </c>
      <c r="B1284" s="34" t="s">
        <v>3414</v>
      </c>
      <c r="C1284" s="34" t="s">
        <v>3415</v>
      </c>
      <c r="D1284" s="34" t="s">
        <v>3482</v>
      </c>
      <c r="E1284" s="34" t="s">
        <v>14</v>
      </c>
      <c r="F1284" s="35"/>
      <c r="G1284" s="35">
        <v>46100.65347222222</v>
      </c>
      <c r="H1284" s="34">
        <v>711588</v>
      </c>
      <c r="I1284" s="34" t="s">
        <v>2024</v>
      </c>
      <c r="J1284" s="34" t="s">
        <v>16</v>
      </c>
      <c r="K1284" s="34">
        <v>0</v>
      </c>
      <c r="L1284" s="34" t="s">
        <v>3533</v>
      </c>
      <c r="M1284" s="9" t="str" cm="1">
        <f t="array" ref="M1284">_xlfn.LET(
_xlpm.Major,I1284,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84" t="str">
        <f>IF(COUNTIFS($A$2:A1284,A1284,$M$2:M1284,M1284)&gt;1,"Duplicate","Keep")</f>
        <v>Keep</v>
      </c>
      <c r="O1284" t="str" cm="1">
        <f t="array" ref="O1284">_xlfn.SWITCH(M1284,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84">
        <f t="shared" si="40"/>
        <v>1</v>
      </c>
      <c r="Q1284" t="str">
        <f t="shared" si="41"/>
        <v>Unique</v>
      </c>
    </row>
    <row r="1285" spans="1:17" x14ac:dyDescent="0.75">
      <c r="A1285" s="31">
        <v>82202967</v>
      </c>
      <c r="B1285" s="27" t="s">
        <v>3483</v>
      </c>
      <c r="C1285" s="27" t="s">
        <v>776</v>
      </c>
      <c r="D1285" s="27" t="s">
        <v>3484</v>
      </c>
      <c r="E1285" s="27" t="s">
        <v>14</v>
      </c>
      <c r="F1285" s="32"/>
      <c r="G1285" s="32">
        <v>46100.65625</v>
      </c>
      <c r="H1285" s="27">
        <v>794585</v>
      </c>
      <c r="I1285" s="27" t="s">
        <v>2963</v>
      </c>
      <c r="J1285" s="27" t="s">
        <v>40</v>
      </c>
      <c r="K1285" s="27">
        <v>0</v>
      </c>
      <c r="L1285" s="27" t="s">
        <v>3533</v>
      </c>
      <c r="M1285" s="9" t="str" cm="1">
        <f t="array" ref="M1285">_xlfn.LET(
_xlpm.Major,I1285,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285" t="str">
        <f>IF(COUNTIFS($A$2:A1285,A1285,$M$2:M1285,M1285)&gt;1,"Duplicate","Keep")</f>
        <v>Keep</v>
      </c>
      <c r="O1285" t="str" cm="1">
        <f t="array" ref="O1285">_xlfn.SWITCH(M1285,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285">
        <f t="shared" si="40"/>
        <v>2</v>
      </c>
      <c r="Q1285" t="str">
        <f t="shared" si="41"/>
        <v>Repeat</v>
      </c>
    </row>
    <row r="1286" spans="1:17" x14ac:dyDescent="0.75">
      <c r="A1286" s="33">
        <v>82202976</v>
      </c>
      <c r="B1286" s="34" t="s">
        <v>3485</v>
      </c>
      <c r="C1286" s="34" t="s">
        <v>3486</v>
      </c>
      <c r="D1286" s="34" t="s">
        <v>3487</v>
      </c>
      <c r="E1286" s="34" t="s">
        <v>14</v>
      </c>
      <c r="F1286" s="35"/>
      <c r="G1286" s="35">
        <v>46100.656944444447</v>
      </c>
      <c r="H1286" s="34">
        <v>792218</v>
      </c>
      <c r="I1286" s="34" t="s">
        <v>2960</v>
      </c>
      <c r="J1286" s="34" t="s">
        <v>50</v>
      </c>
      <c r="K1286" s="34">
        <v>0</v>
      </c>
      <c r="L1286" s="34" t="s">
        <v>3533</v>
      </c>
      <c r="M1286" s="9" t="str" cm="1">
        <f t="array" ref="M1286">_xlfn.LET(
_xlpm.Major,I1286,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86" t="str">
        <f>IF(COUNTIFS($A$2:A1286,A1286,$M$2:M1286,M1286)&gt;1,"Duplicate","Keep")</f>
        <v>Keep</v>
      </c>
      <c r="O1286" t="str" cm="1">
        <f t="array" ref="O1286">_xlfn.SWITCH(M1286,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86">
        <f t="shared" si="40"/>
        <v>1</v>
      </c>
      <c r="Q1286" t="str">
        <f t="shared" si="41"/>
        <v>Unique</v>
      </c>
    </row>
    <row r="1287" spans="1:17" x14ac:dyDescent="0.75">
      <c r="A1287" s="31">
        <v>82202985</v>
      </c>
      <c r="B1287" s="27" t="s">
        <v>3488</v>
      </c>
      <c r="C1287" s="27" t="s">
        <v>1555</v>
      </c>
      <c r="D1287" s="27" t="s">
        <v>3489</v>
      </c>
      <c r="E1287" s="27" t="s">
        <v>14</v>
      </c>
      <c r="F1287" s="32"/>
      <c r="G1287" s="32">
        <v>46100.656944444447</v>
      </c>
      <c r="H1287" s="27">
        <v>360711</v>
      </c>
      <c r="I1287" s="27" t="s">
        <v>2024</v>
      </c>
      <c r="J1287" s="27" t="s">
        <v>40</v>
      </c>
      <c r="K1287" s="27">
        <v>0</v>
      </c>
      <c r="L1287" s="27" t="s">
        <v>3533</v>
      </c>
      <c r="M1287" s="9" t="str" cm="1">
        <f t="array" ref="M1287">_xlfn.LET(
_xlpm.Major,I1287,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87" t="str">
        <f>IF(COUNTIFS($A$2:A1287,A1287,$M$2:M1287,M1287)&gt;1,"Duplicate","Keep")</f>
        <v>Keep</v>
      </c>
      <c r="O1287" t="str" cm="1">
        <f t="array" ref="O1287">_xlfn.SWITCH(M1287,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87">
        <f t="shared" si="40"/>
        <v>1</v>
      </c>
      <c r="Q1287" t="str">
        <f t="shared" si="41"/>
        <v>Unique</v>
      </c>
    </row>
    <row r="1288" spans="1:17" x14ac:dyDescent="0.75">
      <c r="A1288" s="33">
        <v>82203031</v>
      </c>
      <c r="B1288" s="34" t="s">
        <v>766</v>
      </c>
      <c r="C1288" s="34" t="s">
        <v>3490</v>
      </c>
      <c r="D1288" s="34" t="s">
        <v>3491</v>
      </c>
      <c r="E1288" s="34" t="s">
        <v>14</v>
      </c>
      <c r="F1288" s="35"/>
      <c r="G1288" s="35">
        <v>46100.65902777778</v>
      </c>
      <c r="H1288" s="34">
        <v>770901</v>
      </c>
      <c r="I1288" s="34" t="s">
        <v>2960</v>
      </c>
      <c r="J1288" s="34" t="s">
        <v>20</v>
      </c>
      <c r="K1288" s="34">
        <v>0</v>
      </c>
      <c r="L1288" s="34" t="s">
        <v>3533</v>
      </c>
      <c r="M1288" s="9" t="str" cm="1">
        <f t="array" ref="M1288">_xlfn.LET(
_xlpm.Major,I1288,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88" t="str">
        <f>IF(COUNTIFS($A$2:A1288,A1288,$M$2:M1288,M1288)&gt;1,"Duplicate","Keep")</f>
        <v>Keep</v>
      </c>
      <c r="O1288" t="str" cm="1">
        <f t="array" ref="O1288">_xlfn.SWITCH(M1288,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88">
        <f t="shared" si="40"/>
        <v>1</v>
      </c>
      <c r="Q1288" t="str">
        <f t="shared" si="41"/>
        <v>Unique</v>
      </c>
    </row>
    <row r="1289" spans="1:17" x14ac:dyDescent="0.75">
      <c r="A1289" s="31">
        <v>82203038</v>
      </c>
      <c r="B1289" s="27" t="s">
        <v>3492</v>
      </c>
      <c r="C1289" s="27" t="s">
        <v>3493</v>
      </c>
      <c r="D1289" s="27" t="s">
        <v>3494</v>
      </c>
      <c r="E1289" s="27" t="s">
        <v>14</v>
      </c>
      <c r="F1289" s="32"/>
      <c r="G1289" s="32">
        <v>46100.659722222219</v>
      </c>
      <c r="H1289" s="27">
        <v>796623</v>
      </c>
      <c r="I1289" s="27" t="s">
        <v>2024</v>
      </c>
      <c r="J1289" s="27" t="s">
        <v>40</v>
      </c>
      <c r="K1289" s="27">
        <v>0</v>
      </c>
      <c r="L1289" s="27" t="s">
        <v>3533</v>
      </c>
      <c r="M1289" s="9" t="str" cm="1">
        <f t="array" ref="M1289">_xlfn.LET(
_xlpm.Major,I1289,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89" t="str">
        <f>IF(COUNTIFS($A$2:A1289,A1289,$M$2:M1289,M1289)&gt;1,"Duplicate","Keep")</f>
        <v>Keep</v>
      </c>
      <c r="O1289" t="str" cm="1">
        <f t="array" ref="O1289">_xlfn.SWITCH(M1289,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89">
        <f t="shared" si="40"/>
        <v>1</v>
      </c>
      <c r="Q1289" t="str">
        <f t="shared" si="41"/>
        <v>Unique</v>
      </c>
    </row>
    <row r="1290" spans="1:17" x14ac:dyDescent="0.75">
      <c r="A1290" s="33">
        <v>82203053</v>
      </c>
      <c r="B1290" s="34" t="s">
        <v>996</v>
      </c>
      <c r="C1290" s="34" t="s">
        <v>3495</v>
      </c>
      <c r="D1290" s="34" t="s">
        <v>3496</v>
      </c>
      <c r="E1290" s="34" t="s">
        <v>14</v>
      </c>
      <c r="F1290" s="35"/>
      <c r="G1290" s="35">
        <v>46100.660416666666</v>
      </c>
      <c r="H1290" s="34">
        <v>384265</v>
      </c>
      <c r="I1290" s="34" t="s">
        <v>2024</v>
      </c>
      <c r="J1290" s="34" t="s">
        <v>16</v>
      </c>
      <c r="K1290" s="34">
        <v>0</v>
      </c>
      <c r="L1290" s="34" t="s">
        <v>3533</v>
      </c>
      <c r="M1290" s="9" t="str" cm="1">
        <f t="array" ref="M1290">_xlfn.LET(
_xlpm.Major,I1290,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90" t="str">
        <f>IF(COUNTIFS($A$2:A1290,A1290,$M$2:M1290,M1290)&gt;1,"Duplicate","Keep")</f>
        <v>Keep</v>
      </c>
      <c r="O1290" t="str" cm="1">
        <f t="array" ref="O1290">_xlfn.SWITCH(M1290,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90">
        <f t="shared" si="40"/>
        <v>1</v>
      </c>
      <c r="Q1290" t="str">
        <f t="shared" si="41"/>
        <v>Unique</v>
      </c>
    </row>
    <row r="1291" spans="1:17" x14ac:dyDescent="0.75">
      <c r="A1291" s="31">
        <v>82203069</v>
      </c>
      <c r="B1291" s="27" t="s">
        <v>2104</v>
      </c>
      <c r="C1291" s="27" t="s">
        <v>219</v>
      </c>
      <c r="D1291" s="27" t="s">
        <v>2105</v>
      </c>
      <c r="E1291" s="27" t="s">
        <v>14</v>
      </c>
      <c r="F1291" s="32"/>
      <c r="G1291" s="32">
        <v>46100.661805555559</v>
      </c>
      <c r="H1291" s="27">
        <v>772173</v>
      </c>
      <c r="I1291" s="27" t="s">
        <v>1968</v>
      </c>
      <c r="J1291" s="27" t="s">
        <v>32</v>
      </c>
      <c r="K1291" s="27">
        <v>0</v>
      </c>
      <c r="L1291" s="27" t="s">
        <v>3533</v>
      </c>
      <c r="M1291" s="9" t="str" cm="1">
        <f t="array" ref="M1291">_xlfn.LET(
_xlpm.Major,I1291,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291" t="str">
        <f>IF(COUNTIFS($A$2:A1291,A1291,$M$2:M1291,M1291)&gt;1,"Duplicate","Keep")</f>
        <v>Keep</v>
      </c>
      <c r="O1291" t="str" cm="1">
        <f t="array" ref="O1291">_xlfn.SWITCH(M1291,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291">
        <f t="shared" si="40"/>
        <v>2</v>
      </c>
      <c r="Q1291" t="str">
        <f t="shared" si="41"/>
        <v>Repeat</v>
      </c>
    </row>
    <row r="1292" spans="1:17" x14ac:dyDescent="0.75">
      <c r="A1292" s="33">
        <v>82203129</v>
      </c>
      <c r="B1292" s="34" t="s">
        <v>3253</v>
      </c>
      <c r="C1292" s="34" t="s">
        <v>3497</v>
      </c>
      <c r="D1292" s="34" t="s">
        <v>3498</v>
      </c>
      <c r="E1292" s="34" t="s">
        <v>14</v>
      </c>
      <c r="F1292" s="35"/>
      <c r="G1292" s="35">
        <v>46100.664583333331</v>
      </c>
      <c r="H1292" s="34">
        <v>796976</v>
      </c>
      <c r="I1292" s="34" t="s">
        <v>2024</v>
      </c>
      <c r="J1292" s="34" t="s">
        <v>40</v>
      </c>
      <c r="K1292" s="34">
        <v>0</v>
      </c>
      <c r="L1292" s="34" t="s">
        <v>3533</v>
      </c>
      <c r="M1292" s="9" t="str" cm="1">
        <f t="array" ref="M1292">_xlfn.LET(
_xlpm.Major,I1292,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92" t="str">
        <f>IF(COUNTIFS($A$2:A1292,A1292,$M$2:M1292,M1292)&gt;1,"Duplicate","Keep")</f>
        <v>Keep</v>
      </c>
      <c r="O1292" t="str" cm="1">
        <f t="array" ref="O1292">_xlfn.SWITCH(M1292,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92">
        <f t="shared" si="40"/>
        <v>1</v>
      </c>
      <c r="Q1292" t="str">
        <f t="shared" si="41"/>
        <v>Unique</v>
      </c>
    </row>
    <row r="1293" spans="1:17" x14ac:dyDescent="0.75">
      <c r="A1293" s="31">
        <v>82203132</v>
      </c>
      <c r="B1293" s="27" t="s">
        <v>3499</v>
      </c>
      <c r="C1293" s="27" t="s">
        <v>1512</v>
      </c>
      <c r="D1293" s="27" t="s">
        <v>3500</v>
      </c>
      <c r="E1293" s="27" t="s">
        <v>14</v>
      </c>
      <c r="F1293" s="32"/>
      <c r="G1293" s="32">
        <v>46100.664583333331</v>
      </c>
      <c r="H1293" s="27">
        <v>784407</v>
      </c>
      <c r="I1293" s="27" t="s">
        <v>631</v>
      </c>
      <c r="J1293" s="27" t="s">
        <v>32</v>
      </c>
      <c r="K1293" s="27">
        <v>0</v>
      </c>
      <c r="L1293" s="27" t="s">
        <v>3533</v>
      </c>
      <c r="M1293" s="9" t="str" cm="1">
        <f t="array" ref="M1293">_xlfn.LET(
_xlpm.Major,I1293,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1293" t="str">
        <f>IF(COUNTIFS($A$2:A1293,A1293,$M$2:M1293,M1293)&gt;1,"Duplicate","Keep")</f>
        <v>Keep</v>
      </c>
      <c r="O1293" t="str" cm="1">
        <f t="array" ref="O1293">_xlfn.SWITCH(M1293,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293">
        <f t="shared" si="40"/>
        <v>1</v>
      </c>
      <c r="Q1293" t="str">
        <f t="shared" si="41"/>
        <v>Unique</v>
      </c>
    </row>
    <row r="1294" spans="1:17" x14ac:dyDescent="0.75">
      <c r="A1294" s="33">
        <v>82203137</v>
      </c>
      <c r="B1294" s="34" t="s">
        <v>3501</v>
      </c>
      <c r="C1294" s="34" t="s">
        <v>1512</v>
      </c>
      <c r="D1294" s="34" t="s">
        <v>3502</v>
      </c>
      <c r="E1294" s="34" t="s">
        <v>14</v>
      </c>
      <c r="F1294" s="35"/>
      <c r="G1294" s="35">
        <v>46100.664583333331</v>
      </c>
      <c r="H1294" s="34">
        <v>784408</v>
      </c>
      <c r="I1294" s="34" t="s">
        <v>503</v>
      </c>
      <c r="J1294" s="34" t="s">
        <v>32</v>
      </c>
      <c r="K1294" s="34">
        <v>0</v>
      </c>
      <c r="L1294" s="34" t="s">
        <v>3533</v>
      </c>
      <c r="M1294" s="9" t="str" cm="1">
        <f t="array" ref="M1294">_xlfn.LET(
_xlpm.Major,I1294,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1294" t="str">
        <f>IF(COUNTIFS($A$2:A1294,A1294,$M$2:M1294,M1294)&gt;1,"Duplicate","Keep")</f>
        <v>Keep</v>
      </c>
      <c r="O1294" t="str" cm="1">
        <f t="array" ref="O1294">_xlfn.SWITCH(M1294,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294">
        <f t="shared" si="40"/>
        <v>1</v>
      </c>
      <c r="Q1294" t="str">
        <f t="shared" si="41"/>
        <v>Unique</v>
      </c>
    </row>
    <row r="1295" spans="1:17" x14ac:dyDescent="0.75">
      <c r="A1295" s="31">
        <v>82203159</v>
      </c>
      <c r="B1295" s="27" t="s">
        <v>1212</v>
      </c>
      <c r="C1295" s="27" t="s">
        <v>605</v>
      </c>
      <c r="D1295" s="27" t="s">
        <v>3503</v>
      </c>
      <c r="E1295" s="27" t="s">
        <v>14</v>
      </c>
      <c r="F1295" s="32"/>
      <c r="G1295" s="32">
        <v>46100.665972222225</v>
      </c>
      <c r="H1295" s="27">
        <v>800891</v>
      </c>
      <c r="I1295" s="27" t="s">
        <v>2024</v>
      </c>
      <c r="J1295" s="27" t="s">
        <v>40</v>
      </c>
      <c r="K1295" s="27">
        <v>0</v>
      </c>
      <c r="L1295" s="27" t="s">
        <v>3533</v>
      </c>
      <c r="M1295" s="9" t="str" cm="1">
        <f t="array" ref="M1295">_xlfn.LET(
_xlpm.Major,I1295,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95" t="str">
        <f>IF(COUNTIFS($A$2:A1295,A1295,$M$2:M1295,M1295)&gt;1,"Duplicate","Keep")</f>
        <v>Keep</v>
      </c>
      <c r="O1295" t="str" cm="1">
        <f t="array" ref="O1295">_xlfn.SWITCH(M1295,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95">
        <f t="shared" si="40"/>
        <v>1</v>
      </c>
      <c r="Q1295" t="str">
        <f t="shared" si="41"/>
        <v>Unique</v>
      </c>
    </row>
    <row r="1296" spans="1:17" x14ac:dyDescent="0.75">
      <c r="A1296" s="33">
        <v>82203210</v>
      </c>
      <c r="B1296" s="34" t="s">
        <v>253</v>
      </c>
      <c r="C1296" s="34" t="s">
        <v>296</v>
      </c>
      <c r="D1296" s="34" t="s">
        <v>3504</v>
      </c>
      <c r="E1296" s="34" t="s">
        <v>14</v>
      </c>
      <c r="F1296" s="35"/>
      <c r="G1296" s="35">
        <v>46100.669444444444</v>
      </c>
      <c r="H1296" s="34">
        <v>651125</v>
      </c>
      <c r="I1296" s="34" t="s">
        <v>2024</v>
      </c>
      <c r="J1296" s="34" t="s">
        <v>40</v>
      </c>
      <c r="K1296" s="34">
        <v>0</v>
      </c>
      <c r="L1296" s="34" t="s">
        <v>3533</v>
      </c>
      <c r="M1296" s="9" t="str" cm="1">
        <f t="array" ref="M1296">_xlfn.LET(
_xlpm.Major,I1296,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96" t="str">
        <f>IF(COUNTIFS($A$2:A1296,A1296,$M$2:M1296,M1296)&gt;1,"Duplicate","Keep")</f>
        <v>Keep</v>
      </c>
      <c r="O1296" t="str" cm="1">
        <f t="array" ref="O1296">_xlfn.SWITCH(M1296,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96">
        <f t="shared" si="40"/>
        <v>1</v>
      </c>
      <c r="Q1296" t="str">
        <f t="shared" si="41"/>
        <v>Unique</v>
      </c>
    </row>
    <row r="1297" spans="1:17" x14ac:dyDescent="0.75">
      <c r="A1297" s="31">
        <v>82203212</v>
      </c>
      <c r="B1297" s="27" t="s">
        <v>3505</v>
      </c>
      <c r="C1297" s="27" t="s">
        <v>3506</v>
      </c>
      <c r="D1297" s="27" t="s">
        <v>3507</v>
      </c>
      <c r="E1297" s="27" t="s">
        <v>14</v>
      </c>
      <c r="F1297" s="32"/>
      <c r="G1297" s="32">
        <v>46100.669444444444</v>
      </c>
      <c r="H1297" s="27">
        <v>760746</v>
      </c>
      <c r="I1297" s="27" t="s">
        <v>1985</v>
      </c>
      <c r="J1297" s="27" t="s">
        <v>32</v>
      </c>
      <c r="K1297" s="27">
        <v>0</v>
      </c>
      <c r="L1297" s="27" t="s">
        <v>3533</v>
      </c>
      <c r="M1297" s="9" t="str" cm="1">
        <f t="array" ref="M1297">_xlfn.LET(
_xlpm.Major,I1297,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1297" t="str">
        <f>IF(COUNTIFS($A$2:A1297,A1297,$M$2:M1297,M1297)&gt;1,"Duplicate","Keep")</f>
        <v>Keep</v>
      </c>
      <c r="O1297" t="str" cm="1">
        <f t="array" ref="O1297">_xlfn.SWITCH(M1297,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297">
        <f t="shared" si="40"/>
        <v>1</v>
      </c>
      <c r="Q1297" t="str">
        <f t="shared" si="41"/>
        <v>Unique</v>
      </c>
    </row>
    <row r="1298" spans="1:17" x14ac:dyDescent="0.75">
      <c r="A1298" s="33">
        <v>82203285</v>
      </c>
      <c r="B1298" s="34" t="s">
        <v>1851</v>
      </c>
      <c r="C1298" s="34" t="s">
        <v>1342</v>
      </c>
      <c r="D1298" s="34" t="s">
        <v>3508</v>
      </c>
      <c r="E1298" s="34" t="s">
        <v>14</v>
      </c>
      <c r="F1298" s="35"/>
      <c r="G1298" s="35">
        <v>46100.671527777777</v>
      </c>
      <c r="H1298" s="34">
        <v>514024</v>
      </c>
      <c r="I1298" s="34" t="s">
        <v>2024</v>
      </c>
      <c r="J1298" s="34" t="s">
        <v>40</v>
      </c>
      <c r="K1298" s="34">
        <v>0</v>
      </c>
      <c r="L1298" s="34" t="s">
        <v>3533</v>
      </c>
      <c r="M1298" s="9" t="str" cm="1">
        <f t="array" ref="M1298">_xlfn.LET(
_xlpm.Major,I1298,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98" t="str">
        <f>IF(COUNTIFS($A$2:A1298,A1298,$M$2:M1298,M1298)&gt;1,"Duplicate","Keep")</f>
        <v>Keep</v>
      </c>
      <c r="O1298" t="str" cm="1">
        <f t="array" ref="O1298">_xlfn.SWITCH(M1298,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98">
        <f t="shared" si="40"/>
        <v>1</v>
      </c>
      <c r="Q1298" t="str">
        <f t="shared" si="41"/>
        <v>Unique</v>
      </c>
    </row>
    <row r="1299" spans="1:17" x14ac:dyDescent="0.75">
      <c r="A1299" s="31">
        <v>82203403</v>
      </c>
      <c r="B1299" s="27" t="s">
        <v>3509</v>
      </c>
      <c r="C1299" s="27" t="s">
        <v>3510</v>
      </c>
      <c r="D1299" s="27" t="s">
        <v>3511</v>
      </c>
      <c r="E1299" s="27" t="s">
        <v>14</v>
      </c>
      <c r="F1299" s="32"/>
      <c r="G1299" s="32">
        <v>46100.67291666667</v>
      </c>
      <c r="H1299" s="27">
        <v>790038</v>
      </c>
      <c r="I1299" s="27" t="s">
        <v>2024</v>
      </c>
      <c r="J1299" s="27" t="s">
        <v>16</v>
      </c>
      <c r="K1299" s="27">
        <v>0</v>
      </c>
      <c r="L1299" s="27" t="s">
        <v>3533</v>
      </c>
      <c r="M1299" s="9" t="str" cm="1">
        <f t="array" ref="M1299">_xlfn.LET(
_xlpm.Major,I1299,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299" t="str">
        <f>IF(COUNTIFS($A$2:A1299,A1299,$M$2:M1299,M1299)&gt;1,"Duplicate","Keep")</f>
        <v>Keep</v>
      </c>
      <c r="O1299" t="str" cm="1">
        <f t="array" ref="O1299">_xlfn.SWITCH(M1299,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299">
        <f t="shared" si="40"/>
        <v>1</v>
      </c>
      <c r="Q1299" t="str">
        <f t="shared" si="41"/>
        <v>Unique</v>
      </c>
    </row>
    <row r="1300" spans="1:17" x14ac:dyDescent="0.75">
      <c r="A1300" s="33">
        <v>82203407</v>
      </c>
      <c r="B1300" s="34" t="s">
        <v>157</v>
      </c>
      <c r="C1300" s="34" t="s">
        <v>3512</v>
      </c>
      <c r="D1300" s="34" t="s">
        <v>3513</v>
      </c>
      <c r="E1300" s="34" t="s">
        <v>14</v>
      </c>
      <c r="F1300" s="35"/>
      <c r="G1300" s="35">
        <v>46100.673611111109</v>
      </c>
      <c r="H1300" s="34">
        <v>797215</v>
      </c>
      <c r="I1300" s="34" t="s">
        <v>80</v>
      </c>
      <c r="J1300" s="34" t="s">
        <v>32</v>
      </c>
      <c r="K1300" s="34">
        <v>0</v>
      </c>
      <c r="L1300" s="34" t="s">
        <v>3533</v>
      </c>
      <c r="M1300" s="9" t="str" cm="1">
        <f t="array" ref="M1300">_xlfn.LET(
_xlpm.Major,I1300,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300" t="str">
        <f>IF(COUNTIFS($A$2:A1300,A1300,$M$2:M1300,M1300)&gt;1,"Duplicate","Keep")</f>
        <v>Keep</v>
      </c>
      <c r="O1300" t="str" cm="1">
        <f t="array" ref="O1300">_xlfn.SWITCH(M1300,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300">
        <f t="shared" si="40"/>
        <v>1</v>
      </c>
      <c r="Q1300" t="str">
        <f t="shared" si="41"/>
        <v>Unique</v>
      </c>
    </row>
    <row r="1301" spans="1:17" x14ac:dyDescent="0.75">
      <c r="A1301" s="31">
        <v>82203411</v>
      </c>
      <c r="B1301" s="27" t="s">
        <v>1598</v>
      </c>
      <c r="C1301" s="27" t="s">
        <v>3514</v>
      </c>
      <c r="D1301" s="27" t="s">
        <v>3515</v>
      </c>
      <c r="E1301" s="27" t="s">
        <v>14</v>
      </c>
      <c r="F1301" s="32"/>
      <c r="G1301" s="32">
        <v>46100.674305555556</v>
      </c>
      <c r="H1301" s="27">
        <v>797169</v>
      </c>
      <c r="I1301" s="27" t="s">
        <v>2024</v>
      </c>
      <c r="J1301" s="27" t="s">
        <v>40</v>
      </c>
      <c r="K1301" s="27">
        <v>0</v>
      </c>
      <c r="L1301" s="27" t="s">
        <v>3533</v>
      </c>
      <c r="M1301" s="9" t="str" cm="1">
        <f t="array" ref="M1301">_xlfn.LET(
_xlpm.Major,I1301,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301" t="str">
        <f>IF(COUNTIFS($A$2:A1301,A1301,$M$2:M1301,M1301)&gt;1,"Duplicate","Keep")</f>
        <v>Keep</v>
      </c>
      <c r="O1301" t="str" cm="1">
        <f t="array" ref="O1301">_xlfn.SWITCH(M1301,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301">
        <f t="shared" si="40"/>
        <v>1</v>
      </c>
      <c r="Q1301" t="str">
        <f t="shared" si="41"/>
        <v>Unique</v>
      </c>
    </row>
    <row r="1302" spans="1:17" x14ac:dyDescent="0.75">
      <c r="A1302" s="33">
        <v>82203417</v>
      </c>
      <c r="B1302" s="34" t="s">
        <v>2841</v>
      </c>
      <c r="C1302" s="34" t="s">
        <v>2842</v>
      </c>
      <c r="D1302" s="34" t="s">
        <v>2843</v>
      </c>
      <c r="E1302" s="34" t="s">
        <v>14</v>
      </c>
      <c r="F1302" s="35"/>
      <c r="G1302" s="35">
        <v>46100.674305555556</v>
      </c>
      <c r="H1302" s="34">
        <v>804707</v>
      </c>
      <c r="I1302" s="34" t="s">
        <v>2494</v>
      </c>
      <c r="J1302" s="34" t="s">
        <v>32</v>
      </c>
      <c r="K1302" s="34">
        <v>0</v>
      </c>
      <c r="L1302" s="34" t="s">
        <v>3533</v>
      </c>
      <c r="M1302" s="9" t="str" cm="1">
        <f t="array" ref="M1302">_xlfn.LET(
_xlpm.Major,I1302,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1302" t="str">
        <f>IF(COUNTIFS($A$2:A1302,A1302,$M$2:M1302,M1302)&gt;1,"Duplicate","Keep")</f>
        <v>Keep</v>
      </c>
      <c r="O1302" t="str" cm="1">
        <f t="array" ref="O1302">_xlfn.SWITCH(M1302,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302">
        <f t="shared" si="40"/>
        <v>2</v>
      </c>
      <c r="Q1302" t="str">
        <f t="shared" si="41"/>
        <v>Repeat</v>
      </c>
    </row>
    <row r="1303" spans="1:17" x14ac:dyDescent="0.75">
      <c r="A1303" s="31">
        <v>82203527</v>
      </c>
      <c r="B1303" s="27" t="s">
        <v>3516</v>
      </c>
      <c r="C1303" s="27" t="s">
        <v>185</v>
      </c>
      <c r="D1303" s="27" t="s">
        <v>3517</v>
      </c>
      <c r="E1303" s="27" t="s">
        <v>14</v>
      </c>
      <c r="F1303" s="32"/>
      <c r="G1303" s="32">
        <v>46100.675694444442</v>
      </c>
      <c r="H1303" s="27">
        <v>290236</v>
      </c>
      <c r="I1303" s="27" t="s">
        <v>2024</v>
      </c>
      <c r="J1303" s="27" t="s">
        <v>40</v>
      </c>
      <c r="K1303" s="27">
        <v>0</v>
      </c>
      <c r="L1303" s="27" t="s">
        <v>3533</v>
      </c>
      <c r="M1303" s="9" t="str" cm="1">
        <f t="array" ref="M1303">_xlfn.LET(
_xlpm.Major,I1303,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303" t="str">
        <f>IF(COUNTIFS($A$2:A1303,A1303,$M$2:M1303,M1303)&gt;1,"Duplicate","Keep")</f>
        <v>Keep</v>
      </c>
      <c r="O1303" t="str" cm="1">
        <f t="array" ref="O1303">_xlfn.SWITCH(M1303,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303">
        <f t="shared" si="40"/>
        <v>1</v>
      </c>
      <c r="Q1303" t="str">
        <f t="shared" si="41"/>
        <v>Unique</v>
      </c>
    </row>
    <row r="1304" spans="1:17" x14ac:dyDescent="0.75">
      <c r="A1304" s="33">
        <v>82203540</v>
      </c>
      <c r="B1304" s="34" t="s">
        <v>3518</v>
      </c>
      <c r="C1304" s="34" t="s">
        <v>75</v>
      </c>
      <c r="D1304" s="34" t="s">
        <v>3519</v>
      </c>
      <c r="E1304" s="34" t="s">
        <v>14</v>
      </c>
      <c r="F1304" s="35"/>
      <c r="G1304" s="35">
        <v>46100.675694444442</v>
      </c>
      <c r="H1304" s="34">
        <v>814406</v>
      </c>
      <c r="I1304" s="34" t="s">
        <v>3520</v>
      </c>
      <c r="J1304" s="34" t="s">
        <v>50</v>
      </c>
      <c r="K1304" s="34">
        <v>0</v>
      </c>
      <c r="L1304" s="34" t="s">
        <v>3533</v>
      </c>
      <c r="M1304" s="9" t="str" cm="1">
        <f t="array" ref="M1304">_xlfn.LET(
_xlpm.Major,I1304,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304" t="str">
        <f>IF(COUNTIFS($A$2:A1304,A1304,$M$2:M1304,M1304)&gt;1,"Duplicate","Keep")</f>
        <v>Keep</v>
      </c>
      <c r="O1304" t="str" cm="1">
        <f t="array" ref="O1304">_xlfn.SWITCH(M1304,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304">
        <f t="shared" si="40"/>
        <v>1</v>
      </c>
      <c r="Q1304" t="str">
        <f t="shared" si="41"/>
        <v>Unique</v>
      </c>
    </row>
    <row r="1305" spans="1:17" x14ac:dyDescent="0.75">
      <c r="A1305" s="31">
        <v>82203589</v>
      </c>
      <c r="B1305" s="27" t="s">
        <v>289</v>
      </c>
      <c r="C1305" s="27" t="s">
        <v>1324</v>
      </c>
      <c r="D1305" s="27" t="s">
        <v>3521</v>
      </c>
      <c r="E1305" s="27" t="s">
        <v>14</v>
      </c>
      <c r="F1305" s="32"/>
      <c r="G1305" s="32">
        <v>46100.678472222222</v>
      </c>
      <c r="H1305" s="27">
        <v>763512</v>
      </c>
      <c r="I1305" s="27" t="s">
        <v>2960</v>
      </c>
      <c r="J1305" s="27" t="s">
        <v>32</v>
      </c>
      <c r="K1305" s="27">
        <v>0</v>
      </c>
      <c r="L1305" s="27" t="s">
        <v>3533</v>
      </c>
      <c r="M1305" s="9" t="str" cm="1">
        <f t="array" ref="M1305">_xlfn.LET(
_xlpm.Major,I1305,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305" t="str">
        <f>IF(COUNTIFS($A$2:A1305,A1305,$M$2:M1305,M1305)&gt;1,"Duplicate","Keep")</f>
        <v>Keep</v>
      </c>
      <c r="O1305" t="str" cm="1">
        <f t="array" ref="O1305">_xlfn.SWITCH(M1305,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305">
        <f t="shared" si="40"/>
        <v>1</v>
      </c>
      <c r="Q1305" t="str">
        <f t="shared" si="41"/>
        <v>Unique</v>
      </c>
    </row>
    <row r="1306" spans="1:17" x14ac:dyDescent="0.75">
      <c r="A1306" s="33">
        <v>82203648</v>
      </c>
      <c r="B1306" s="34" t="s">
        <v>187</v>
      </c>
      <c r="C1306" s="34" t="s">
        <v>613</v>
      </c>
      <c r="D1306" s="34" t="s">
        <v>3522</v>
      </c>
      <c r="E1306" s="34" t="s">
        <v>14</v>
      </c>
      <c r="F1306" s="35"/>
      <c r="G1306" s="35">
        <v>46100.683333333334</v>
      </c>
      <c r="H1306" s="34">
        <v>790609</v>
      </c>
      <c r="I1306" s="34" t="s">
        <v>3523</v>
      </c>
      <c r="J1306" s="34" t="s">
        <v>126</v>
      </c>
      <c r="K1306" s="34">
        <v>0</v>
      </c>
      <c r="L1306" s="34" t="s">
        <v>3533</v>
      </c>
      <c r="M1306" s="9" t="str" cm="1">
        <f t="array" ref="M1306">_xlfn.LET(
_xlpm.Major,I1306,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306" t="str">
        <f>IF(COUNTIFS($A$2:A1306,A1306,$M$2:M1306,M1306)&gt;1,"Duplicate","Keep")</f>
        <v>Keep</v>
      </c>
      <c r="O1306" t="str" cm="1">
        <f t="array" ref="O1306">_xlfn.SWITCH(M1306,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306">
        <f t="shared" si="40"/>
        <v>1</v>
      </c>
      <c r="Q1306" t="str">
        <f t="shared" si="41"/>
        <v>Unique</v>
      </c>
    </row>
    <row r="1307" spans="1:17" x14ac:dyDescent="0.75">
      <c r="A1307" s="31">
        <v>82203652</v>
      </c>
      <c r="B1307" s="27" t="s">
        <v>3524</v>
      </c>
      <c r="C1307" s="27" t="s">
        <v>3525</v>
      </c>
      <c r="D1307" s="27" t="s">
        <v>3526</v>
      </c>
      <c r="E1307" s="27" t="s">
        <v>14</v>
      </c>
      <c r="F1307" s="32"/>
      <c r="G1307" s="32">
        <v>46100.684027777781</v>
      </c>
      <c r="H1307" s="27">
        <v>712370</v>
      </c>
      <c r="I1307" s="27" t="s">
        <v>2024</v>
      </c>
      <c r="J1307" s="27" t="s">
        <v>16</v>
      </c>
      <c r="K1307" s="27">
        <v>0</v>
      </c>
      <c r="L1307" s="27" t="s">
        <v>3533</v>
      </c>
      <c r="M1307" s="9" t="str" cm="1">
        <f t="array" ref="M1307">_xlfn.LET(
_xlpm.Major,I1307,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307" t="str">
        <f>IF(COUNTIFS($A$2:A1307,A1307,$M$2:M1307,M1307)&gt;1,"Duplicate","Keep")</f>
        <v>Keep</v>
      </c>
      <c r="O1307" t="str" cm="1">
        <f t="array" ref="O1307">_xlfn.SWITCH(M1307,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307">
        <f t="shared" si="40"/>
        <v>1</v>
      </c>
      <c r="Q1307" t="str">
        <f t="shared" si="41"/>
        <v>Unique</v>
      </c>
    </row>
    <row r="1308" spans="1:17" x14ac:dyDescent="0.75">
      <c r="A1308" s="33">
        <v>82203865</v>
      </c>
      <c r="B1308" s="34" t="s">
        <v>2981</v>
      </c>
      <c r="C1308" s="34" t="s">
        <v>3527</v>
      </c>
      <c r="D1308" s="34" t="s">
        <v>3528</v>
      </c>
      <c r="E1308" s="34" t="s">
        <v>14</v>
      </c>
      <c r="F1308" s="35"/>
      <c r="G1308" s="35">
        <v>46100.697916666664</v>
      </c>
      <c r="H1308" s="34">
        <v>757414</v>
      </c>
      <c r="I1308" s="34" t="s">
        <v>2960</v>
      </c>
      <c r="J1308" s="34" t="s">
        <v>32</v>
      </c>
      <c r="K1308" s="34">
        <v>0</v>
      </c>
      <c r="L1308" s="34" t="s">
        <v>3533</v>
      </c>
      <c r="M1308" s="9" t="str" cm="1">
        <f t="array" ref="M1308">_xlfn.LET(
_xlpm.Major,I1308,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308" t="str">
        <f>IF(COUNTIFS($A$2:A1308,A1308,$M$2:M1308,M1308)&gt;1,"Duplicate","Keep")</f>
        <v>Keep</v>
      </c>
      <c r="O1308" t="str" cm="1">
        <f t="array" ref="O1308">_xlfn.SWITCH(M1308,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308">
        <f t="shared" si="40"/>
        <v>1</v>
      </c>
      <c r="Q1308" t="str">
        <f t="shared" si="41"/>
        <v>Unique</v>
      </c>
    </row>
    <row r="1309" spans="1:17" x14ac:dyDescent="0.75">
      <c r="A1309" s="31">
        <v>82203876</v>
      </c>
      <c r="B1309" s="27" t="s">
        <v>3529</v>
      </c>
      <c r="C1309" s="27" t="s">
        <v>3530</v>
      </c>
      <c r="D1309" s="27" t="s">
        <v>3531</v>
      </c>
      <c r="E1309" s="27" t="s">
        <v>14</v>
      </c>
      <c r="F1309" s="32"/>
      <c r="G1309" s="32">
        <v>46100.699305555558</v>
      </c>
      <c r="H1309" s="27">
        <v>809846</v>
      </c>
      <c r="I1309" s="27" t="s">
        <v>2954</v>
      </c>
      <c r="J1309" s="27" t="s">
        <v>40</v>
      </c>
      <c r="K1309" s="27">
        <v>0</v>
      </c>
      <c r="L1309" s="27" t="s">
        <v>3533</v>
      </c>
      <c r="M1309" s="9" t="str" cm="1">
        <f t="array" ref="M1309">_xlfn.LET(
_xlpm.Major,I1309,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309" t="str">
        <f>IF(COUNTIFS($A$2:A1309,A1309,$M$2:M1309,M1309)&gt;1,"Duplicate","Keep")</f>
        <v>Keep</v>
      </c>
      <c r="O1309" t="str" cm="1">
        <f t="array" ref="O1309">_xlfn.SWITCH(M1309,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309">
        <f t="shared" si="40"/>
        <v>1</v>
      </c>
      <c r="Q1309" t="str">
        <f t="shared" si="41"/>
        <v>Unique</v>
      </c>
    </row>
    <row r="1310" spans="1:17" x14ac:dyDescent="0.75">
      <c r="A1310" s="33">
        <v>82204163</v>
      </c>
      <c r="B1310" s="34" t="s">
        <v>190</v>
      </c>
      <c r="C1310" s="34" t="s">
        <v>1172</v>
      </c>
      <c r="D1310" s="34" t="s">
        <v>3532</v>
      </c>
      <c r="E1310" s="34" t="s">
        <v>14</v>
      </c>
      <c r="F1310" s="35"/>
      <c r="G1310" s="35">
        <v>46100.713194444441</v>
      </c>
      <c r="H1310" s="34">
        <v>813060</v>
      </c>
      <c r="I1310" s="34" t="s">
        <v>3292</v>
      </c>
      <c r="J1310" s="34" t="s">
        <v>20</v>
      </c>
      <c r="K1310" s="34">
        <v>0</v>
      </c>
      <c r="L1310" s="34" t="s">
        <v>3533</v>
      </c>
      <c r="M1310" s="9" t="str" cm="1">
        <f t="array" ref="M1310">_xlfn.LET(
_xlpm.Major,I1310,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310" t="str">
        <f>IF(COUNTIFS($A$2:A1310,A1310,$M$2:M1310,M1310)&gt;1,"Duplicate","Keep")</f>
        <v>Keep</v>
      </c>
      <c r="O1310" t="str" cm="1">
        <f t="array" ref="O1310">_xlfn.SWITCH(M1310,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310">
        <f t="shared" si="40"/>
        <v>1</v>
      </c>
      <c r="Q1310" t="str">
        <f t="shared" si="41"/>
        <v>Unique</v>
      </c>
    </row>
    <row r="1311" spans="1:17" x14ac:dyDescent="0.75">
      <c r="A1311" s="8">
        <v>80448578</v>
      </c>
      <c r="B1311" s="9" t="s">
        <v>3447</v>
      </c>
      <c r="C1311" s="9" t="s">
        <v>3534</v>
      </c>
      <c r="D1311" s="9" t="s">
        <v>3535</v>
      </c>
      <c r="E1311" s="9" t="s">
        <v>14</v>
      </c>
      <c r="F1311" s="10">
        <v>45997.613888888889</v>
      </c>
      <c r="G1311" s="10">
        <v>46119.509722222225</v>
      </c>
      <c r="H1311" s="9">
        <v>769483</v>
      </c>
      <c r="I1311" s="9" t="s">
        <v>1904</v>
      </c>
      <c r="J1311" s="9" t="s">
        <v>40</v>
      </c>
      <c r="K1311" s="9">
        <v>0</v>
      </c>
      <c r="L1311" s="11" t="s">
        <v>3849</v>
      </c>
      <c r="M1311" s="9" t="str" cm="1">
        <f t="array" ref="M1311">_xlfn.LET(
_xlpm.Major,I1311,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311" t="str">
        <f>IF(COUNTIFS($A$2:A1311,A1311,$M$2:M1311,M1311)&gt;1,"Duplicate","Keep")</f>
        <v>Keep</v>
      </c>
      <c r="O1311" t="str" cm="1">
        <f t="array" ref="O1311">_xlfn.SWITCH(M1311,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311">
        <f t="shared" si="40"/>
        <v>1</v>
      </c>
      <c r="Q1311" t="str">
        <f t="shared" si="41"/>
        <v>Unique</v>
      </c>
    </row>
    <row r="1312" spans="1:17" x14ac:dyDescent="0.75">
      <c r="A1312" s="8">
        <v>80635857</v>
      </c>
      <c r="B1312" s="9" t="s">
        <v>1695</v>
      </c>
      <c r="C1312" s="9" t="s">
        <v>3540</v>
      </c>
      <c r="D1312" s="9" t="s">
        <v>3541</v>
      </c>
      <c r="E1312" s="9" t="s">
        <v>14</v>
      </c>
      <c r="F1312" s="10">
        <v>46035.416666666664</v>
      </c>
      <c r="G1312" s="10">
        <v>46119.474305555559</v>
      </c>
      <c r="H1312" s="9">
        <v>760279</v>
      </c>
      <c r="I1312" s="9" t="s">
        <v>1167</v>
      </c>
      <c r="J1312" s="9" t="s">
        <v>32</v>
      </c>
      <c r="K1312" s="9">
        <v>0</v>
      </c>
      <c r="L1312" s="11" t="s">
        <v>3849</v>
      </c>
      <c r="M1312" s="9" t="str" cm="1">
        <f t="array" ref="M1312">_xlfn.LET(
_xlpm.Major,I1312,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12" t="str">
        <f>IF(COUNTIFS($A$2:A1312,A1312,$M$2:M1312,M1312)&gt;1,"Duplicate","Keep")</f>
        <v>Keep</v>
      </c>
      <c r="O1312" t="str" cm="1">
        <f t="array" ref="O1312">_xlfn.SWITCH(M1312,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12">
        <f t="shared" si="40"/>
        <v>1</v>
      </c>
      <c r="Q1312" t="str">
        <f t="shared" si="41"/>
        <v>Unique</v>
      </c>
    </row>
    <row r="1313" spans="1:17" x14ac:dyDescent="0.75">
      <c r="A1313" s="12">
        <v>80635859</v>
      </c>
      <c r="B1313" s="13" t="s">
        <v>2405</v>
      </c>
      <c r="C1313" s="13" t="s">
        <v>2534</v>
      </c>
      <c r="D1313" s="13" t="s">
        <v>2535</v>
      </c>
      <c r="E1313" s="13" t="s">
        <v>14</v>
      </c>
      <c r="F1313" s="14">
        <v>46035.416666666664</v>
      </c>
      <c r="G1313" s="14">
        <v>46119.472222222219</v>
      </c>
      <c r="H1313" s="13">
        <v>748260</v>
      </c>
      <c r="I1313" s="13" t="s">
        <v>1167</v>
      </c>
      <c r="J1313" s="13" t="s">
        <v>32</v>
      </c>
      <c r="K1313" s="13">
        <v>0</v>
      </c>
      <c r="L1313" s="15" t="s">
        <v>3849</v>
      </c>
      <c r="M1313" s="9" t="str" cm="1">
        <f t="array" ref="M1313">_xlfn.LET(
_xlpm.Major,I1313,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13" t="str">
        <f>IF(COUNTIFS($A$2:A1313,A1313,$M$2:M1313,M1313)&gt;1,"Duplicate","Keep")</f>
        <v>Keep</v>
      </c>
      <c r="O1313" t="str" cm="1">
        <f t="array" ref="O1313">_xlfn.SWITCH(M1313,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13">
        <f t="shared" si="40"/>
        <v>1</v>
      </c>
      <c r="Q1313" t="str">
        <f t="shared" si="41"/>
        <v>Unique</v>
      </c>
    </row>
    <row r="1314" spans="1:17" x14ac:dyDescent="0.75">
      <c r="A1314" s="12">
        <v>80635967</v>
      </c>
      <c r="B1314" s="13" t="s">
        <v>3542</v>
      </c>
      <c r="C1314" s="13" t="s">
        <v>3543</v>
      </c>
      <c r="D1314" s="13" t="s">
        <v>3544</v>
      </c>
      <c r="E1314" s="13" t="s">
        <v>14</v>
      </c>
      <c r="F1314" s="14">
        <v>46035.419444444444</v>
      </c>
      <c r="G1314" s="14">
        <v>46119.464583333334</v>
      </c>
      <c r="H1314" s="13">
        <v>757173</v>
      </c>
      <c r="I1314" s="13" t="s">
        <v>1167</v>
      </c>
      <c r="J1314" s="13" t="s">
        <v>32</v>
      </c>
      <c r="K1314" s="13">
        <v>0</v>
      </c>
      <c r="L1314" s="15" t="s">
        <v>3849</v>
      </c>
      <c r="M1314" s="9" t="str" cm="1">
        <f t="array" ref="M1314">_xlfn.LET(
_xlpm.Major,I1314,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14" t="str">
        <f>IF(COUNTIFS($A$2:A1314,A1314,$M$2:M1314,M1314)&gt;1,"Duplicate","Keep")</f>
        <v>Keep</v>
      </c>
      <c r="O1314" t="str" cm="1">
        <f t="array" ref="O1314">_xlfn.SWITCH(M1314,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14">
        <f t="shared" si="40"/>
        <v>1</v>
      </c>
      <c r="Q1314" t="str">
        <f t="shared" si="41"/>
        <v>Unique</v>
      </c>
    </row>
    <row r="1315" spans="1:17" x14ac:dyDescent="0.75">
      <c r="A1315" s="8">
        <v>80636036</v>
      </c>
      <c r="B1315" s="9" t="s">
        <v>3545</v>
      </c>
      <c r="C1315" s="9" t="s">
        <v>1483</v>
      </c>
      <c r="D1315" s="9" t="s">
        <v>3546</v>
      </c>
      <c r="E1315" s="9" t="s">
        <v>14</v>
      </c>
      <c r="F1315" s="10">
        <v>46035.420138888891</v>
      </c>
      <c r="G1315" s="10">
        <v>46119.464583333334</v>
      </c>
      <c r="H1315" s="9">
        <v>737926</v>
      </c>
      <c r="I1315" s="9" t="s">
        <v>1167</v>
      </c>
      <c r="J1315" s="9" t="s">
        <v>32</v>
      </c>
      <c r="K1315" s="9">
        <v>0</v>
      </c>
      <c r="L1315" s="11" t="s">
        <v>3849</v>
      </c>
      <c r="M1315" s="9" t="str" cm="1">
        <f t="array" ref="M1315">_xlfn.LET(
_xlpm.Major,I1315,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15" t="str">
        <f>IF(COUNTIFS($A$2:A1315,A1315,$M$2:M1315,M1315)&gt;1,"Duplicate","Keep")</f>
        <v>Keep</v>
      </c>
      <c r="O1315" t="str" cm="1">
        <f t="array" ref="O1315">_xlfn.SWITCH(M1315,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15">
        <f t="shared" si="40"/>
        <v>1</v>
      </c>
      <c r="Q1315" t="str">
        <f t="shared" si="41"/>
        <v>Unique</v>
      </c>
    </row>
    <row r="1316" spans="1:17" x14ac:dyDescent="0.75">
      <c r="A1316" s="8">
        <v>80636043</v>
      </c>
      <c r="B1316" s="9" t="s">
        <v>3547</v>
      </c>
      <c r="C1316" s="9" t="s">
        <v>3548</v>
      </c>
      <c r="D1316" s="9" t="s">
        <v>3549</v>
      </c>
      <c r="E1316" s="9" t="s">
        <v>14</v>
      </c>
      <c r="F1316" s="10">
        <v>46035.420138888891</v>
      </c>
      <c r="G1316" s="10">
        <v>46119.459722222222</v>
      </c>
      <c r="H1316" s="9">
        <v>739076</v>
      </c>
      <c r="I1316" s="9" t="s">
        <v>1167</v>
      </c>
      <c r="J1316" s="9" t="s">
        <v>32</v>
      </c>
      <c r="K1316" s="9">
        <v>0</v>
      </c>
      <c r="L1316" s="11" t="s">
        <v>3849</v>
      </c>
      <c r="M1316" s="9" t="str" cm="1">
        <f t="array" ref="M1316">_xlfn.LET(
_xlpm.Major,I1316,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16" t="str">
        <f>IF(COUNTIFS($A$2:A1316,A1316,$M$2:M1316,M1316)&gt;1,"Duplicate","Keep")</f>
        <v>Keep</v>
      </c>
      <c r="O1316" t="str" cm="1">
        <f t="array" ref="O1316">_xlfn.SWITCH(M1316,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16">
        <f t="shared" si="40"/>
        <v>1</v>
      </c>
      <c r="Q1316" t="str">
        <f t="shared" si="41"/>
        <v>Unique</v>
      </c>
    </row>
    <row r="1317" spans="1:17" x14ac:dyDescent="0.75">
      <c r="A1317" s="8">
        <v>80636090</v>
      </c>
      <c r="B1317" s="9" t="s">
        <v>259</v>
      </c>
      <c r="C1317" s="9" t="s">
        <v>2387</v>
      </c>
      <c r="D1317" s="9" t="s">
        <v>2388</v>
      </c>
      <c r="E1317" s="9" t="s">
        <v>14</v>
      </c>
      <c r="F1317" s="10">
        <v>46035.42083333333</v>
      </c>
      <c r="G1317" s="10">
        <v>46119.498611111114</v>
      </c>
      <c r="H1317" s="9">
        <v>773880</v>
      </c>
      <c r="I1317" s="9" t="s">
        <v>1167</v>
      </c>
      <c r="J1317" s="9" t="s">
        <v>32</v>
      </c>
      <c r="K1317" s="9">
        <v>0</v>
      </c>
      <c r="L1317" s="11" t="s">
        <v>3849</v>
      </c>
      <c r="M1317" s="9" t="str" cm="1">
        <f t="array" ref="M1317">_xlfn.LET(
_xlpm.Major,I1317,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17" t="str">
        <f>IF(COUNTIFS($A$2:A1317,A1317,$M$2:M1317,M1317)&gt;1,"Duplicate","Keep")</f>
        <v>Keep</v>
      </c>
      <c r="O1317" t="str" cm="1">
        <f t="array" ref="O1317">_xlfn.SWITCH(M1317,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17">
        <f t="shared" si="40"/>
        <v>1</v>
      </c>
      <c r="Q1317" t="str">
        <f t="shared" si="41"/>
        <v>Unique</v>
      </c>
    </row>
    <row r="1318" spans="1:17" x14ac:dyDescent="0.75">
      <c r="A1318" s="12">
        <v>80636239</v>
      </c>
      <c r="B1318" s="13" t="s">
        <v>2389</v>
      </c>
      <c r="C1318" s="13" t="s">
        <v>2390</v>
      </c>
      <c r="D1318" s="13" t="s">
        <v>2391</v>
      </c>
      <c r="E1318" s="13" t="s">
        <v>14</v>
      </c>
      <c r="F1318" s="14">
        <v>46035.423611111109</v>
      </c>
      <c r="G1318" s="14">
        <v>46119.459027777775</v>
      </c>
      <c r="H1318" s="13">
        <v>767556</v>
      </c>
      <c r="I1318" s="13" t="s">
        <v>1167</v>
      </c>
      <c r="J1318" s="13" t="s">
        <v>32</v>
      </c>
      <c r="K1318" s="13">
        <v>0</v>
      </c>
      <c r="L1318" s="15" t="s">
        <v>3849</v>
      </c>
      <c r="M1318" s="9" t="str" cm="1">
        <f t="array" ref="M1318">_xlfn.LET(
_xlpm.Major,I1318,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18" t="str">
        <f>IF(COUNTIFS($A$2:A1318,A1318,$M$2:M1318,M1318)&gt;1,"Duplicate","Keep")</f>
        <v>Keep</v>
      </c>
      <c r="O1318" t="str" cm="1">
        <f t="array" ref="O1318">_xlfn.SWITCH(M1318,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18">
        <f t="shared" si="40"/>
        <v>1</v>
      </c>
      <c r="Q1318" t="str">
        <f t="shared" si="41"/>
        <v>Unique</v>
      </c>
    </row>
    <row r="1319" spans="1:17" x14ac:dyDescent="0.75">
      <c r="A1319" s="8">
        <v>80636243</v>
      </c>
      <c r="B1319" s="9" t="s">
        <v>696</v>
      </c>
      <c r="C1319" s="9" t="s">
        <v>2433</v>
      </c>
      <c r="D1319" s="9" t="s">
        <v>2434</v>
      </c>
      <c r="E1319" s="9" t="s">
        <v>14</v>
      </c>
      <c r="F1319" s="10">
        <v>46035.424305555556</v>
      </c>
      <c r="G1319" s="10">
        <v>46119.457638888889</v>
      </c>
      <c r="H1319" s="9">
        <v>774278</v>
      </c>
      <c r="I1319" s="9" t="s">
        <v>1167</v>
      </c>
      <c r="J1319" s="9" t="s">
        <v>32</v>
      </c>
      <c r="K1319" s="9">
        <v>0</v>
      </c>
      <c r="L1319" s="11" t="s">
        <v>3849</v>
      </c>
      <c r="M1319" s="9" t="str" cm="1">
        <f t="array" ref="M1319">_xlfn.LET(
_xlpm.Major,I1319,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19" t="str">
        <f>IF(COUNTIFS($A$2:A1319,A1319,$M$2:M1319,M1319)&gt;1,"Duplicate","Keep")</f>
        <v>Keep</v>
      </c>
      <c r="O1319" t="str" cm="1">
        <f t="array" ref="O1319">_xlfn.SWITCH(M1319,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19">
        <f t="shared" si="40"/>
        <v>1</v>
      </c>
      <c r="Q1319" t="str">
        <f t="shared" si="41"/>
        <v>Unique</v>
      </c>
    </row>
    <row r="1320" spans="1:17" x14ac:dyDescent="0.75">
      <c r="A1320" s="12">
        <v>80636383</v>
      </c>
      <c r="B1320" s="13" t="s">
        <v>610</v>
      </c>
      <c r="C1320" s="13" t="s">
        <v>2708</v>
      </c>
      <c r="D1320" s="13" t="s">
        <v>3552</v>
      </c>
      <c r="E1320" s="13" t="s">
        <v>14</v>
      </c>
      <c r="F1320" s="14">
        <v>46035.426388888889</v>
      </c>
      <c r="G1320" s="14">
        <v>46119.456250000003</v>
      </c>
      <c r="H1320" s="13">
        <v>742949</v>
      </c>
      <c r="I1320" s="13" t="s">
        <v>1167</v>
      </c>
      <c r="J1320" s="13" t="s">
        <v>32</v>
      </c>
      <c r="K1320" s="13">
        <v>0</v>
      </c>
      <c r="L1320" s="15" t="s">
        <v>3849</v>
      </c>
      <c r="M1320" s="9" t="str" cm="1">
        <f t="array" ref="M1320">_xlfn.LET(
_xlpm.Major,I1320,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20" t="str">
        <f>IF(COUNTIFS($A$2:A1320,A1320,$M$2:M1320,M1320)&gt;1,"Duplicate","Keep")</f>
        <v>Keep</v>
      </c>
      <c r="O1320" t="str" cm="1">
        <f t="array" ref="O1320">_xlfn.SWITCH(M1320,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20">
        <f t="shared" si="40"/>
        <v>1</v>
      </c>
      <c r="Q1320" t="str">
        <f t="shared" si="41"/>
        <v>Unique</v>
      </c>
    </row>
    <row r="1321" spans="1:17" x14ac:dyDescent="0.75">
      <c r="A1321" s="8">
        <v>80636621</v>
      </c>
      <c r="B1321" s="9" t="s">
        <v>3553</v>
      </c>
      <c r="C1321" s="9" t="s">
        <v>880</v>
      </c>
      <c r="D1321" s="9" t="s">
        <v>3554</v>
      </c>
      <c r="E1321" s="9" t="s">
        <v>14</v>
      </c>
      <c r="F1321" s="10">
        <v>46035.429861111108</v>
      </c>
      <c r="G1321" s="10">
        <v>46119.461111111108</v>
      </c>
      <c r="H1321" s="9">
        <v>754253</v>
      </c>
      <c r="I1321" s="9" t="s">
        <v>1167</v>
      </c>
      <c r="J1321" s="9" t="s">
        <v>32</v>
      </c>
      <c r="K1321" s="9">
        <v>0</v>
      </c>
      <c r="L1321" s="11" t="s">
        <v>3849</v>
      </c>
      <c r="M1321" s="9" t="str" cm="1">
        <f t="array" ref="M1321">_xlfn.LET(
_xlpm.Major,I1321,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21" t="str">
        <f>IF(COUNTIFS($A$2:A1321,A1321,$M$2:M1321,M1321)&gt;1,"Duplicate","Keep")</f>
        <v>Keep</v>
      </c>
      <c r="O1321" t="str" cm="1">
        <f t="array" ref="O1321">_xlfn.SWITCH(M1321,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21">
        <f t="shared" si="40"/>
        <v>1</v>
      </c>
      <c r="Q1321" t="str">
        <f t="shared" si="41"/>
        <v>Unique</v>
      </c>
    </row>
    <row r="1322" spans="1:17" x14ac:dyDescent="0.75">
      <c r="A1322" s="12">
        <v>80637043</v>
      </c>
      <c r="B1322" s="13" t="s">
        <v>123</v>
      </c>
      <c r="C1322" s="13" t="s">
        <v>191</v>
      </c>
      <c r="D1322" s="13" t="s">
        <v>3555</v>
      </c>
      <c r="E1322" s="13" t="s">
        <v>14</v>
      </c>
      <c r="F1322" s="14">
        <v>46035.438194444447</v>
      </c>
      <c r="G1322" s="14">
        <v>46119.466666666667</v>
      </c>
      <c r="H1322" s="13">
        <v>708484</v>
      </c>
      <c r="I1322" s="13" t="s">
        <v>1167</v>
      </c>
      <c r="J1322" s="13" t="s">
        <v>32</v>
      </c>
      <c r="K1322" s="13">
        <v>0</v>
      </c>
      <c r="L1322" s="15" t="s">
        <v>3849</v>
      </c>
      <c r="M1322" s="9" t="str" cm="1">
        <f t="array" ref="M1322">_xlfn.LET(
_xlpm.Major,I1322,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22" t="str">
        <f>IF(COUNTIFS($A$2:A1322,A1322,$M$2:M1322,M1322)&gt;1,"Duplicate","Keep")</f>
        <v>Keep</v>
      </c>
      <c r="O1322" t="str" cm="1">
        <f t="array" ref="O1322">_xlfn.SWITCH(M1322,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22">
        <f t="shared" si="40"/>
        <v>1</v>
      </c>
      <c r="Q1322" t="str">
        <f t="shared" si="41"/>
        <v>Unique</v>
      </c>
    </row>
    <row r="1323" spans="1:17" x14ac:dyDescent="0.75">
      <c r="A1323" s="8">
        <v>80637054</v>
      </c>
      <c r="B1323" s="9" t="s">
        <v>289</v>
      </c>
      <c r="C1323" s="9" t="s">
        <v>3556</v>
      </c>
      <c r="D1323" s="9" t="s">
        <v>3557</v>
      </c>
      <c r="E1323" s="9" t="s">
        <v>14</v>
      </c>
      <c r="F1323" s="10">
        <v>46104.691666666666</v>
      </c>
      <c r="G1323" s="10">
        <v>46119.456944444442</v>
      </c>
      <c r="H1323" s="9">
        <v>773393</v>
      </c>
      <c r="I1323" s="9" t="s">
        <v>1167</v>
      </c>
      <c r="J1323" s="9" t="s">
        <v>32</v>
      </c>
      <c r="K1323" s="9">
        <v>0</v>
      </c>
      <c r="L1323" s="11" t="s">
        <v>3849</v>
      </c>
      <c r="M1323" s="9" t="str" cm="1">
        <f t="array" ref="M1323">_xlfn.LET(
_xlpm.Major,I1323,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23" t="str">
        <f>IF(COUNTIFS($A$2:A1323,A1323,$M$2:M1323,M1323)&gt;1,"Duplicate","Keep")</f>
        <v>Keep</v>
      </c>
      <c r="O1323" t="str" cm="1">
        <f t="array" ref="O1323">_xlfn.SWITCH(M1323,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23">
        <f t="shared" si="40"/>
        <v>1</v>
      </c>
      <c r="Q1323" t="str">
        <f t="shared" si="41"/>
        <v>Unique</v>
      </c>
    </row>
    <row r="1324" spans="1:17" x14ac:dyDescent="0.75">
      <c r="A1324" s="12">
        <v>80639997</v>
      </c>
      <c r="B1324" s="13" t="s">
        <v>3558</v>
      </c>
      <c r="C1324" s="13" t="s">
        <v>3559</v>
      </c>
      <c r="D1324" s="13" t="s">
        <v>3560</v>
      </c>
      <c r="E1324" s="13" t="s">
        <v>14</v>
      </c>
      <c r="F1324" s="14">
        <v>46035.504861111112</v>
      </c>
      <c r="G1324" s="14">
        <v>46119.461111111108</v>
      </c>
      <c r="H1324" s="13">
        <v>738349</v>
      </c>
      <c r="I1324" s="13" t="s">
        <v>1167</v>
      </c>
      <c r="J1324" s="13" t="s">
        <v>32</v>
      </c>
      <c r="K1324" s="13">
        <v>0</v>
      </c>
      <c r="L1324" s="15" t="s">
        <v>3849</v>
      </c>
      <c r="M1324" s="9" t="str" cm="1">
        <f t="array" ref="M1324">_xlfn.LET(
_xlpm.Major,I1324,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24" t="str">
        <f>IF(COUNTIFS($A$2:A1324,A1324,$M$2:M1324,M1324)&gt;1,"Duplicate","Keep")</f>
        <v>Keep</v>
      </c>
      <c r="O1324" t="str" cm="1">
        <f t="array" ref="O1324">_xlfn.SWITCH(M1324,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24">
        <f t="shared" si="40"/>
        <v>1</v>
      </c>
      <c r="Q1324" t="str">
        <f t="shared" si="41"/>
        <v>Unique</v>
      </c>
    </row>
    <row r="1325" spans="1:17" x14ac:dyDescent="0.75">
      <c r="A1325" s="8">
        <v>80644088</v>
      </c>
      <c r="B1325" s="9" t="s">
        <v>472</v>
      </c>
      <c r="C1325" s="9" t="s">
        <v>3561</v>
      </c>
      <c r="D1325" s="9" t="s">
        <v>3562</v>
      </c>
      <c r="E1325" s="9" t="s">
        <v>14</v>
      </c>
      <c r="F1325" s="10">
        <v>46035.59652777778</v>
      </c>
      <c r="G1325" s="10">
        <v>46119.459027777775</v>
      </c>
      <c r="H1325" s="9">
        <v>753810</v>
      </c>
      <c r="I1325" s="9" t="s">
        <v>1167</v>
      </c>
      <c r="J1325" s="9" t="s">
        <v>32</v>
      </c>
      <c r="K1325" s="9">
        <v>0</v>
      </c>
      <c r="L1325" s="11" t="s">
        <v>3849</v>
      </c>
      <c r="M1325" s="9" t="str" cm="1">
        <f t="array" ref="M1325">_xlfn.LET(
_xlpm.Major,I1325,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25" t="str">
        <f>IF(COUNTIFS($A$2:A1325,A1325,$M$2:M1325,M1325)&gt;1,"Duplicate","Keep")</f>
        <v>Keep</v>
      </c>
      <c r="O1325" t="str" cm="1">
        <f t="array" ref="O1325">_xlfn.SWITCH(M1325,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25">
        <f t="shared" si="40"/>
        <v>1</v>
      </c>
      <c r="Q1325" t="str">
        <f t="shared" si="41"/>
        <v>Unique</v>
      </c>
    </row>
    <row r="1326" spans="1:17" x14ac:dyDescent="0.75">
      <c r="A1326" s="12">
        <v>80644089</v>
      </c>
      <c r="B1326" s="13" t="s">
        <v>1778</v>
      </c>
      <c r="C1326" s="13" t="s">
        <v>1113</v>
      </c>
      <c r="D1326" s="13" t="s">
        <v>3563</v>
      </c>
      <c r="E1326" s="13" t="s">
        <v>14</v>
      </c>
      <c r="F1326" s="14">
        <v>46035.59652777778</v>
      </c>
      <c r="G1326" s="14">
        <v>46119.457638888889</v>
      </c>
      <c r="H1326" s="13">
        <v>693707</v>
      </c>
      <c r="I1326" s="13" t="s">
        <v>1167</v>
      </c>
      <c r="J1326" s="13" t="s">
        <v>32</v>
      </c>
      <c r="K1326" s="13">
        <v>0</v>
      </c>
      <c r="L1326" s="15" t="s">
        <v>3849</v>
      </c>
      <c r="M1326" s="9" t="str" cm="1">
        <f t="array" ref="M1326">_xlfn.LET(
_xlpm.Major,I1326,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26" t="str">
        <f>IF(COUNTIFS($A$2:A1326,A1326,$M$2:M1326,M1326)&gt;1,"Duplicate","Keep")</f>
        <v>Keep</v>
      </c>
      <c r="O1326" t="str" cm="1">
        <f t="array" ref="O1326">_xlfn.SWITCH(M1326,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26">
        <f t="shared" si="40"/>
        <v>1</v>
      </c>
      <c r="Q1326" t="str">
        <f t="shared" si="41"/>
        <v>Unique</v>
      </c>
    </row>
    <row r="1327" spans="1:17" x14ac:dyDescent="0.75">
      <c r="A1327" s="8">
        <v>80644115</v>
      </c>
      <c r="B1327" s="9" t="s">
        <v>916</v>
      </c>
      <c r="C1327" s="9" t="s">
        <v>3564</v>
      </c>
      <c r="D1327" s="9" t="s">
        <v>3565</v>
      </c>
      <c r="E1327" s="9" t="s">
        <v>14</v>
      </c>
      <c r="F1327" s="10">
        <v>46035.597222222219</v>
      </c>
      <c r="G1327" s="10">
        <v>46119.459722222222</v>
      </c>
      <c r="H1327" s="9">
        <v>734932</v>
      </c>
      <c r="I1327" s="9" t="s">
        <v>1167</v>
      </c>
      <c r="J1327" s="9" t="s">
        <v>32</v>
      </c>
      <c r="K1327" s="9">
        <v>0</v>
      </c>
      <c r="L1327" s="11" t="s">
        <v>3849</v>
      </c>
      <c r="M1327" s="9" t="str" cm="1">
        <f t="array" ref="M1327">_xlfn.LET(
_xlpm.Major,I1327,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27" t="str">
        <f>IF(COUNTIFS($A$2:A1327,A1327,$M$2:M1327,M1327)&gt;1,"Duplicate","Keep")</f>
        <v>Keep</v>
      </c>
      <c r="O1327" t="str" cm="1">
        <f t="array" ref="O1327">_xlfn.SWITCH(M1327,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27">
        <f t="shared" si="40"/>
        <v>1</v>
      </c>
      <c r="Q1327" t="str">
        <f t="shared" si="41"/>
        <v>Unique</v>
      </c>
    </row>
    <row r="1328" spans="1:17" x14ac:dyDescent="0.75">
      <c r="A1328" s="12">
        <v>80644126</v>
      </c>
      <c r="B1328" s="13" t="s">
        <v>2612</v>
      </c>
      <c r="C1328" s="13" t="s">
        <v>2613</v>
      </c>
      <c r="D1328" s="13" t="s">
        <v>2614</v>
      </c>
      <c r="E1328" s="13" t="s">
        <v>14</v>
      </c>
      <c r="F1328" s="14">
        <v>46035.597916666666</v>
      </c>
      <c r="G1328" s="14">
        <v>46119.469444444447</v>
      </c>
      <c r="H1328" s="13">
        <v>744857</v>
      </c>
      <c r="I1328" s="13" t="s">
        <v>1167</v>
      </c>
      <c r="J1328" s="13" t="s">
        <v>32</v>
      </c>
      <c r="K1328" s="13">
        <v>0</v>
      </c>
      <c r="L1328" s="15" t="s">
        <v>3849</v>
      </c>
      <c r="M1328" s="9" t="str" cm="1">
        <f t="array" ref="M1328">_xlfn.LET(
_xlpm.Major,I1328,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28" t="str">
        <f>IF(COUNTIFS($A$2:A1328,A1328,$M$2:M1328,M1328)&gt;1,"Duplicate","Keep")</f>
        <v>Keep</v>
      </c>
      <c r="O1328" t="str" cm="1">
        <f t="array" ref="O1328">_xlfn.SWITCH(M1328,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28">
        <f t="shared" si="40"/>
        <v>2</v>
      </c>
      <c r="Q1328" t="str">
        <f t="shared" si="41"/>
        <v>Repeat</v>
      </c>
    </row>
    <row r="1329" spans="1:17" x14ac:dyDescent="0.75">
      <c r="A1329" s="8">
        <v>80644131</v>
      </c>
      <c r="B1329" s="9" t="s">
        <v>3566</v>
      </c>
      <c r="C1329" s="9" t="s">
        <v>3567</v>
      </c>
      <c r="D1329" s="9" t="s">
        <v>3568</v>
      </c>
      <c r="E1329" s="9" t="s">
        <v>14</v>
      </c>
      <c r="F1329" s="10">
        <v>46035.597916666666</v>
      </c>
      <c r="G1329" s="10">
        <v>46119.461805555555</v>
      </c>
      <c r="H1329" s="9">
        <v>742811</v>
      </c>
      <c r="I1329" s="9" t="s">
        <v>1167</v>
      </c>
      <c r="J1329" s="9" t="s">
        <v>32</v>
      </c>
      <c r="K1329" s="9">
        <v>0</v>
      </c>
      <c r="L1329" s="11" t="s">
        <v>3849</v>
      </c>
      <c r="M1329" s="9" t="str" cm="1">
        <f t="array" ref="M1329">_xlfn.LET(
_xlpm.Major,I1329,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29" t="str">
        <f>IF(COUNTIFS($A$2:A1329,A1329,$M$2:M1329,M1329)&gt;1,"Duplicate","Keep")</f>
        <v>Keep</v>
      </c>
      <c r="O1329" t="str" cm="1">
        <f t="array" ref="O1329">_xlfn.SWITCH(M1329,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29">
        <f t="shared" si="40"/>
        <v>1</v>
      </c>
      <c r="Q1329" t="str">
        <f t="shared" si="41"/>
        <v>Unique</v>
      </c>
    </row>
    <row r="1330" spans="1:17" x14ac:dyDescent="0.75">
      <c r="A1330" s="12">
        <v>80644137</v>
      </c>
      <c r="B1330" s="13" t="s">
        <v>769</v>
      </c>
      <c r="C1330" s="13" t="s">
        <v>1353</v>
      </c>
      <c r="D1330" s="13" t="s">
        <v>3569</v>
      </c>
      <c r="E1330" s="13" t="s">
        <v>14</v>
      </c>
      <c r="F1330" s="14">
        <v>46035.597916666666</v>
      </c>
      <c r="G1330" s="14">
        <v>46119.460416666669</v>
      </c>
      <c r="H1330" s="13">
        <v>760435</v>
      </c>
      <c r="I1330" s="13" t="s">
        <v>1167</v>
      </c>
      <c r="J1330" s="13" t="s">
        <v>32</v>
      </c>
      <c r="K1330" s="13">
        <v>0</v>
      </c>
      <c r="L1330" s="15" t="s">
        <v>3849</v>
      </c>
      <c r="M1330" s="9" t="str" cm="1">
        <f t="array" ref="M1330">_xlfn.LET(
_xlpm.Major,I1330,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30" t="str">
        <f>IF(COUNTIFS($A$2:A1330,A1330,$M$2:M1330,M1330)&gt;1,"Duplicate","Keep")</f>
        <v>Keep</v>
      </c>
      <c r="O1330" t="str" cm="1">
        <f t="array" ref="O1330">_xlfn.SWITCH(M1330,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30">
        <f t="shared" si="40"/>
        <v>1</v>
      </c>
      <c r="Q1330" t="str">
        <f t="shared" si="41"/>
        <v>Unique</v>
      </c>
    </row>
    <row r="1331" spans="1:17" x14ac:dyDescent="0.75">
      <c r="A1331" s="8">
        <v>80644174</v>
      </c>
      <c r="B1331" s="9" t="s">
        <v>2501</v>
      </c>
      <c r="C1331" s="9" t="s">
        <v>2502</v>
      </c>
      <c r="D1331" s="9" t="s">
        <v>2503</v>
      </c>
      <c r="E1331" s="9" t="s">
        <v>14</v>
      </c>
      <c r="F1331" s="10">
        <v>46035.598611111112</v>
      </c>
      <c r="G1331" s="10">
        <v>46119.466666666667</v>
      </c>
      <c r="H1331" s="9">
        <v>651689</v>
      </c>
      <c r="I1331" s="9" t="s">
        <v>1167</v>
      </c>
      <c r="J1331" s="9" t="s">
        <v>32</v>
      </c>
      <c r="K1331" s="9">
        <v>0</v>
      </c>
      <c r="L1331" s="11" t="s">
        <v>3849</v>
      </c>
      <c r="M1331" s="9" t="str" cm="1">
        <f t="array" ref="M1331">_xlfn.LET(
_xlpm.Major,I1331,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31" t="str">
        <f>IF(COUNTIFS($A$2:A1331,A1331,$M$2:M1331,M1331)&gt;1,"Duplicate","Keep")</f>
        <v>Keep</v>
      </c>
      <c r="O1331" t="str" cm="1">
        <f t="array" ref="O1331">_xlfn.SWITCH(M1331,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31">
        <f t="shared" si="40"/>
        <v>1</v>
      </c>
      <c r="Q1331" t="str">
        <f t="shared" si="41"/>
        <v>Unique</v>
      </c>
    </row>
    <row r="1332" spans="1:17" x14ac:dyDescent="0.75">
      <c r="A1332" s="8">
        <v>80644251</v>
      </c>
      <c r="B1332" s="9" t="s">
        <v>3333</v>
      </c>
      <c r="C1332" s="9" t="s">
        <v>3573</v>
      </c>
      <c r="D1332" s="9" t="s">
        <v>3574</v>
      </c>
      <c r="E1332" s="9" t="s">
        <v>14</v>
      </c>
      <c r="F1332" s="10">
        <v>46035.600694444445</v>
      </c>
      <c r="G1332" s="10">
        <v>46119.459722222222</v>
      </c>
      <c r="H1332" s="9">
        <v>764866</v>
      </c>
      <c r="I1332" s="9" t="s">
        <v>1167</v>
      </c>
      <c r="J1332" s="9" t="s">
        <v>32</v>
      </c>
      <c r="K1332" s="9">
        <v>0</v>
      </c>
      <c r="L1332" s="11" t="s">
        <v>3849</v>
      </c>
      <c r="M1332" s="9" t="str" cm="1">
        <f t="array" ref="M1332">_xlfn.LET(
_xlpm.Major,I1332,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32" t="str">
        <f>IF(COUNTIFS($A$2:A1332,A1332,$M$2:M1332,M1332)&gt;1,"Duplicate","Keep")</f>
        <v>Keep</v>
      </c>
      <c r="O1332" t="str" cm="1">
        <f t="array" ref="O1332">_xlfn.SWITCH(M1332,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32">
        <f t="shared" si="40"/>
        <v>1</v>
      </c>
      <c r="Q1332" t="str">
        <f t="shared" si="41"/>
        <v>Unique</v>
      </c>
    </row>
    <row r="1333" spans="1:17" x14ac:dyDescent="0.75">
      <c r="A1333" s="8">
        <v>80644339</v>
      </c>
      <c r="B1333" s="9" t="s">
        <v>253</v>
      </c>
      <c r="C1333" s="9" t="s">
        <v>3575</v>
      </c>
      <c r="D1333" s="9" t="s">
        <v>3576</v>
      </c>
      <c r="E1333" s="9" t="s">
        <v>14</v>
      </c>
      <c r="F1333" s="10">
        <v>46035.602777777778</v>
      </c>
      <c r="G1333" s="10">
        <v>46119.460416666669</v>
      </c>
      <c r="H1333" s="9">
        <v>765399</v>
      </c>
      <c r="I1333" s="9" t="s">
        <v>1167</v>
      </c>
      <c r="J1333" s="9" t="s">
        <v>32</v>
      </c>
      <c r="K1333" s="9">
        <v>0</v>
      </c>
      <c r="L1333" s="11" t="s">
        <v>3849</v>
      </c>
      <c r="M1333" s="9" t="str" cm="1">
        <f t="array" ref="M1333">_xlfn.LET(
_xlpm.Major,I1333,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33" t="str">
        <f>IF(COUNTIFS($A$2:A1333,A1333,$M$2:M1333,M1333)&gt;1,"Duplicate","Keep")</f>
        <v>Keep</v>
      </c>
      <c r="O1333" t="str" cm="1">
        <f t="array" ref="O1333">_xlfn.SWITCH(M1333,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33">
        <f t="shared" si="40"/>
        <v>1</v>
      </c>
      <c r="Q1333" t="str">
        <f t="shared" si="41"/>
        <v>Unique</v>
      </c>
    </row>
    <row r="1334" spans="1:17" x14ac:dyDescent="0.75">
      <c r="A1334" s="12">
        <v>80647822</v>
      </c>
      <c r="B1334" s="13" t="s">
        <v>3578</v>
      </c>
      <c r="C1334" s="13" t="s">
        <v>3579</v>
      </c>
      <c r="D1334" s="13" t="s">
        <v>3580</v>
      </c>
      <c r="E1334" s="13" t="s">
        <v>14</v>
      </c>
      <c r="F1334" s="14">
        <v>46035.722222222219</v>
      </c>
      <c r="G1334" s="14">
        <v>46119.464583333334</v>
      </c>
      <c r="H1334" s="13">
        <v>768132</v>
      </c>
      <c r="I1334" s="13" t="s">
        <v>1167</v>
      </c>
      <c r="J1334" s="13" t="s">
        <v>32</v>
      </c>
      <c r="K1334" s="13">
        <v>0</v>
      </c>
      <c r="L1334" s="15" t="s">
        <v>3849</v>
      </c>
      <c r="M1334" s="9" t="str" cm="1">
        <f t="array" ref="M1334">_xlfn.LET(
_xlpm.Major,I1334,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34" t="str">
        <f>IF(COUNTIFS($A$2:A1334,A1334,$M$2:M1334,M1334)&gt;1,"Duplicate","Keep")</f>
        <v>Keep</v>
      </c>
      <c r="O1334" t="str" cm="1">
        <f t="array" ref="O1334">_xlfn.SWITCH(M1334,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34">
        <f t="shared" si="40"/>
        <v>1</v>
      </c>
      <c r="Q1334" t="str">
        <f t="shared" si="41"/>
        <v>Unique</v>
      </c>
    </row>
    <row r="1335" spans="1:17" x14ac:dyDescent="0.75">
      <c r="A1335" s="8">
        <v>80651333</v>
      </c>
      <c r="B1335" s="9" t="s">
        <v>2435</v>
      </c>
      <c r="C1335" s="9" t="s">
        <v>971</v>
      </c>
      <c r="D1335" s="9" t="s">
        <v>2436</v>
      </c>
      <c r="E1335" s="9" t="s">
        <v>14</v>
      </c>
      <c r="F1335" s="10">
        <v>46035.938194444447</v>
      </c>
      <c r="G1335" s="10">
        <v>46119.51458333333</v>
      </c>
      <c r="H1335" s="9">
        <v>757730</v>
      </c>
      <c r="I1335" s="9" t="s">
        <v>1167</v>
      </c>
      <c r="J1335" s="9" t="s">
        <v>32</v>
      </c>
      <c r="K1335" s="9">
        <v>0</v>
      </c>
      <c r="L1335" s="11" t="s">
        <v>3849</v>
      </c>
      <c r="M1335" s="9" t="str" cm="1">
        <f t="array" ref="M1335">_xlfn.LET(
_xlpm.Major,I1335,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35" t="str">
        <f>IF(COUNTIFS($A$2:A1335,A1335,$M$2:M1335,M1335)&gt;1,"Duplicate","Keep")</f>
        <v>Keep</v>
      </c>
      <c r="O1335" t="str" cm="1">
        <f t="array" ref="O1335">_xlfn.SWITCH(M1335,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35">
        <f t="shared" si="40"/>
        <v>2</v>
      </c>
      <c r="Q1335" t="str">
        <f t="shared" si="41"/>
        <v>Repeat</v>
      </c>
    </row>
    <row r="1336" spans="1:17" x14ac:dyDescent="0.75">
      <c r="A1336" s="12">
        <v>80666407</v>
      </c>
      <c r="B1336" s="13" t="s">
        <v>2412</v>
      </c>
      <c r="C1336" s="13" t="s">
        <v>1232</v>
      </c>
      <c r="D1336" s="13" t="s">
        <v>3581</v>
      </c>
      <c r="E1336" s="13" t="s">
        <v>14</v>
      </c>
      <c r="F1336" s="14">
        <v>46036.530555555553</v>
      </c>
      <c r="G1336" s="14">
        <v>46119.470833333333</v>
      </c>
      <c r="H1336" s="13">
        <v>761188</v>
      </c>
      <c r="I1336" s="13" t="s">
        <v>1167</v>
      </c>
      <c r="J1336" s="13" t="s">
        <v>32</v>
      </c>
      <c r="K1336" s="13">
        <v>0</v>
      </c>
      <c r="L1336" s="15" t="s">
        <v>3849</v>
      </c>
      <c r="M1336" s="9" t="str" cm="1">
        <f t="array" ref="M1336">_xlfn.LET(
_xlpm.Major,I1336,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36" t="str">
        <f>IF(COUNTIFS($A$2:A1336,A1336,$M$2:M1336,M1336)&gt;1,"Duplicate","Keep")</f>
        <v>Keep</v>
      </c>
      <c r="O1336" t="str" cm="1">
        <f t="array" ref="O1336">_xlfn.SWITCH(M1336,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36">
        <f t="shared" si="40"/>
        <v>1</v>
      </c>
      <c r="Q1336" t="str">
        <f t="shared" si="41"/>
        <v>Unique</v>
      </c>
    </row>
    <row r="1337" spans="1:17" x14ac:dyDescent="0.75">
      <c r="A1337" s="8">
        <v>80728146</v>
      </c>
      <c r="B1337" s="9" t="s">
        <v>2140</v>
      </c>
      <c r="C1337" s="9" t="s">
        <v>1088</v>
      </c>
      <c r="D1337" s="9" t="s">
        <v>2465</v>
      </c>
      <c r="E1337" s="9" t="s">
        <v>14</v>
      </c>
      <c r="F1337" s="10">
        <v>46040.349305555559</v>
      </c>
      <c r="G1337" s="10">
        <v>46119.482638888891</v>
      </c>
      <c r="H1337" s="9">
        <v>628237</v>
      </c>
      <c r="I1337" s="9" t="s">
        <v>1167</v>
      </c>
      <c r="J1337" s="9" t="s">
        <v>32</v>
      </c>
      <c r="K1337" s="9">
        <v>0</v>
      </c>
      <c r="L1337" s="11" t="s">
        <v>3849</v>
      </c>
      <c r="M1337" s="9" t="str" cm="1">
        <f t="array" ref="M1337">_xlfn.LET(
_xlpm.Major,I1337,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37" t="str">
        <f>IF(COUNTIFS($A$2:A1337,A1337,$M$2:M1337,M1337)&gt;1,"Duplicate","Keep")</f>
        <v>Keep</v>
      </c>
      <c r="O1337" t="str" cm="1">
        <f t="array" ref="O1337">_xlfn.SWITCH(M1337,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37">
        <f t="shared" si="40"/>
        <v>2</v>
      </c>
      <c r="Q1337" t="str">
        <f t="shared" si="41"/>
        <v>Repeat</v>
      </c>
    </row>
    <row r="1338" spans="1:17" x14ac:dyDescent="0.75">
      <c r="A1338" s="8">
        <v>80753366</v>
      </c>
      <c r="B1338" s="9" t="s">
        <v>3585</v>
      </c>
      <c r="C1338" s="9" t="s">
        <v>3586</v>
      </c>
      <c r="D1338" s="9" t="s">
        <v>3587</v>
      </c>
      <c r="E1338" s="9" t="s">
        <v>14</v>
      </c>
      <c r="F1338" s="10">
        <v>46042.392361111109</v>
      </c>
      <c r="G1338" s="10">
        <v>46119.462500000001</v>
      </c>
      <c r="H1338" s="9">
        <v>768003</v>
      </c>
      <c r="I1338" s="9" t="s">
        <v>1167</v>
      </c>
      <c r="J1338" s="9" t="s">
        <v>32</v>
      </c>
      <c r="K1338" s="9">
        <v>0</v>
      </c>
      <c r="L1338" s="11" t="s">
        <v>3849</v>
      </c>
      <c r="M1338" s="9" t="str" cm="1">
        <f t="array" ref="M1338">_xlfn.LET(
_xlpm.Major,I1338,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38" t="str">
        <f>IF(COUNTIFS($A$2:A1338,A1338,$M$2:M1338,M1338)&gt;1,"Duplicate","Keep")</f>
        <v>Keep</v>
      </c>
      <c r="O1338" t="str" cm="1">
        <f t="array" ref="O1338">_xlfn.SWITCH(M1338,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38">
        <f t="shared" si="40"/>
        <v>1</v>
      </c>
      <c r="Q1338" t="str">
        <f t="shared" si="41"/>
        <v>Unique</v>
      </c>
    </row>
    <row r="1339" spans="1:17" x14ac:dyDescent="0.75">
      <c r="A1339" s="12">
        <v>80753445</v>
      </c>
      <c r="B1339" s="13" t="s">
        <v>3588</v>
      </c>
      <c r="C1339" s="13" t="s">
        <v>3589</v>
      </c>
      <c r="D1339" s="13" t="s">
        <v>3590</v>
      </c>
      <c r="E1339" s="13" t="s">
        <v>14</v>
      </c>
      <c r="F1339" s="14">
        <v>46042.393750000003</v>
      </c>
      <c r="G1339" s="14">
        <v>46119.511805555558</v>
      </c>
      <c r="H1339" s="13">
        <v>715872</v>
      </c>
      <c r="I1339" s="13" t="s">
        <v>1167</v>
      </c>
      <c r="J1339" s="13" t="s">
        <v>32</v>
      </c>
      <c r="K1339" s="13">
        <v>0</v>
      </c>
      <c r="L1339" s="15" t="s">
        <v>3849</v>
      </c>
      <c r="M1339" s="9" t="str" cm="1">
        <f t="array" ref="M1339">_xlfn.LET(
_xlpm.Major,I1339,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39" t="str">
        <f>IF(COUNTIFS($A$2:A1339,A1339,$M$2:M1339,M1339)&gt;1,"Duplicate","Keep")</f>
        <v>Keep</v>
      </c>
      <c r="O1339" t="str" cm="1">
        <f t="array" ref="O1339">_xlfn.SWITCH(M1339,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39">
        <f t="shared" si="40"/>
        <v>1</v>
      </c>
      <c r="Q1339" t="str">
        <f t="shared" si="41"/>
        <v>Unique</v>
      </c>
    </row>
    <row r="1340" spans="1:17" x14ac:dyDescent="0.75">
      <c r="A1340" s="8">
        <v>80753736</v>
      </c>
      <c r="B1340" s="9" t="s">
        <v>642</v>
      </c>
      <c r="C1340" s="9" t="s">
        <v>3591</v>
      </c>
      <c r="D1340" s="9" t="s">
        <v>3592</v>
      </c>
      <c r="E1340" s="9" t="s">
        <v>14</v>
      </c>
      <c r="F1340" s="10">
        <v>46042.397222222222</v>
      </c>
      <c r="G1340" s="10">
        <v>46119.462500000001</v>
      </c>
      <c r="H1340" s="9">
        <v>738758</v>
      </c>
      <c r="I1340" s="9" t="s">
        <v>1167</v>
      </c>
      <c r="J1340" s="9" t="s">
        <v>32</v>
      </c>
      <c r="K1340" s="9">
        <v>0</v>
      </c>
      <c r="L1340" s="11" t="s">
        <v>3849</v>
      </c>
      <c r="M1340" s="9" t="str" cm="1">
        <f t="array" ref="M1340">_xlfn.LET(
_xlpm.Major,I1340,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40" t="str">
        <f>IF(COUNTIFS($A$2:A1340,A1340,$M$2:M1340,M1340)&gt;1,"Duplicate","Keep")</f>
        <v>Keep</v>
      </c>
      <c r="O1340" t="str" cm="1">
        <f t="array" ref="O1340">_xlfn.SWITCH(M1340,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40">
        <f t="shared" si="40"/>
        <v>1</v>
      </c>
      <c r="Q1340" t="str">
        <f t="shared" si="41"/>
        <v>Unique</v>
      </c>
    </row>
    <row r="1341" spans="1:17" x14ac:dyDescent="0.75">
      <c r="A1341" s="12">
        <v>80754110</v>
      </c>
      <c r="B1341" s="13" t="s">
        <v>3593</v>
      </c>
      <c r="C1341" s="13" t="s">
        <v>296</v>
      </c>
      <c r="D1341" s="13" t="s">
        <v>3594</v>
      </c>
      <c r="E1341" s="13" t="s">
        <v>14</v>
      </c>
      <c r="F1341" s="14">
        <v>46042.40347222222</v>
      </c>
      <c r="G1341" s="14">
        <v>46119.462500000001</v>
      </c>
      <c r="H1341" s="13">
        <v>646279</v>
      </c>
      <c r="I1341" s="13" t="s">
        <v>1167</v>
      </c>
      <c r="J1341" s="13" t="s">
        <v>32</v>
      </c>
      <c r="K1341" s="13">
        <v>0</v>
      </c>
      <c r="L1341" s="15" t="s">
        <v>3849</v>
      </c>
      <c r="M1341" s="9" t="str" cm="1">
        <f t="array" ref="M1341">_xlfn.LET(
_xlpm.Major,I1341,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41" t="str">
        <f>IF(COUNTIFS($A$2:A1341,A1341,$M$2:M1341,M1341)&gt;1,"Duplicate","Keep")</f>
        <v>Keep</v>
      </c>
      <c r="O1341" t="str" cm="1">
        <f t="array" ref="O1341">_xlfn.SWITCH(M1341,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41">
        <f t="shared" si="40"/>
        <v>1</v>
      </c>
      <c r="Q1341" t="str">
        <f t="shared" si="41"/>
        <v>Unique</v>
      </c>
    </row>
    <row r="1342" spans="1:17" x14ac:dyDescent="0.75">
      <c r="A1342" s="12">
        <v>80758147</v>
      </c>
      <c r="B1342" s="13" t="s">
        <v>3597</v>
      </c>
      <c r="C1342" s="13" t="s">
        <v>3598</v>
      </c>
      <c r="D1342" s="13" t="s">
        <v>3599</v>
      </c>
      <c r="E1342" s="13" t="s">
        <v>14</v>
      </c>
      <c r="F1342" s="14">
        <v>46042.459027777775</v>
      </c>
      <c r="G1342" s="14">
        <v>46119.464583333334</v>
      </c>
      <c r="H1342" s="13">
        <v>765480</v>
      </c>
      <c r="I1342" s="13" t="s">
        <v>1167</v>
      </c>
      <c r="J1342" s="13" t="s">
        <v>32</v>
      </c>
      <c r="K1342" s="13">
        <v>0</v>
      </c>
      <c r="L1342" s="15" t="s">
        <v>3849</v>
      </c>
      <c r="M1342" s="9" t="str" cm="1">
        <f t="array" ref="M1342">_xlfn.LET(
_xlpm.Major,I1342,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42" t="str">
        <f>IF(COUNTIFS($A$2:A1342,A1342,$M$2:M1342,M1342)&gt;1,"Duplicate","Keep")</f>
        <v>Keep</v>
      </c>
      <c r="O1342" t="str" cm="1">
        <f t="array" ref="O1342">_xlfn.SWITCH(M1342,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42">
        <f t="shared" si="40"/>
        <v>1</v>
      </c>
      <c r="Q1342" t="str">
        <f t="shared" si="41"/>
        <v>Unique</v>
      </c>
    </row>
    <row r="1343" spans="1:17" x14ac:dyDescent="0.75">
      <c r="A1343" s="8">
        <v>80760898</v>
      </c>
      <c r="B1343" s="9" t="s">
        <v>127</v>
      </c>
      <c r="C1343" s="9" t="s">
        <v>3600</v>
      </c>
      <c r="D1343" s="9" t="s">
        <v>3601</v>
      </c>
      <c r="E1343" s="9" t="s">
        <v>14</v>
      </c>
      <c r="F1343" s="10">
        <v>46042.49722222222</v>
      </c>
      <c r="G1343" s="10">
        <v>46119.457638888889</v>
      </c>
      <c r="H1343" s="9">
        <v>741815</v>
      </c>
      <c r="I1343" s="9" t="s">
        <v>1167</v>
      </c>
      <c r="J1343" s="9" t="s">
        <v>32</v>
      </c>
      <c r="K1343" s="9">
        <v>0</v>
      </c>
      <c r="L1343" s="11" t="s">
        <v>3849</v>
      </c>
      <c r="M1343" s="9" t="str" cm="1">
        <f t="array" ref="M1343">_xlfn.LET(
_xlpm.Major,I1343,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43" t="str">
        <f>IF(COUNTIFS($A$2:A1343,A1343,$M$2:M1343,M1343)&gt;1,"Duplicate","Keep")</f>
        <v>Keep</v>
      </c>
      <c r="O1343" t="str" cm="1">
        <f t="array" ref="O1343">_xlfn.SWITCH(M1343,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43">
        <f t="shared" si="40"/>
        <v>1</v>
      </c>
      <c r="Q1343" t="str">
        <f t="shared" si="41"/>
        <v>Unique</v>
      </c>
    </row>
    <row r="1344" spans="1:17" x14ac:dyDescent="0.75">
      <c r="A1344" s="8">
        <v>81047706</v>
      </c>
      <c r="B1344" s="9" t="s">
        <v>2612</v>
      </c>
      <c r="C1344" s="9" t="s">
        <v>191</v>
      </c>
      <c r="D1344" s="9" t="s">
        <v>3604</v>
      </c>
      <c r="E1344" s="9" t="s">
        <v>14</v>
      </c>
      <c r="F1344" s="10">
        <v>46053.544444444444</v>
      </c>
      <c r="G1344" s="10">
        <v>46119.579861111109</v>
      </c>
      <c r="H1344" s="9">
        <v>776005</v>
      </c>
      <c r="I1344" s="9" t="s">
        <v>1167</v>
      </c>
      <c r="J1344" s="9" t="s">
        <v>32</v>
      </c>
      <c r="K1344" s="9">
        <v>0</v>
      </c>
      <c r="L1344" s="11" t="s">
        <v>3849</v>
      </c>
      <c r="M1344" s="9" t="str" cm="1">
        <f t="array" ref="M1344">_xlfn.LET(
_xlpm.Major,I1344,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44" t="str">
        <f>IF(COUNTIFS($A$2:A1344,A1344,$M$2:M1344,M1344)&gt;1,"Duplicate","Keep")</f>
        <v>Keep</v>
      </c>
      <c r="O1344" t="str" cm="1">
        <f t="array" ref="O1344">_xlfn.SWITCH(M1344,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44">
        <f t="shared" si="40"/>
        <v>1</v>
      </c>
      <c r="Q1344" t="str">
        <f t="shared" si="41"/>
        <v>Unique</v>
      </c>
    </row>
    <row r="1345" spans="1:17" x14ac:dyDescent="0.75">
      <c r="A1345" s="12">
        <v>81136534</v>
      </c>
      <c r="B1345" s="13" t="s">
        <v>2523</v>
      </c>
      <c r="C1345" s="13" t="s">
        <v>191</v>
      </c>
      <c r="D1345" s="13" t="s">
        <v>2524</v>
      </c>
      <c r="E1345" s="13" t="s">
        <v>14</v>
      </c>
      <c r="F1345" s="14">
        <v>46056.57916666667</v>
      </c>
      <c r="G1345" s="14">
        <v>46119.477777777778</v>
      </c>
      <c r="H1345" s="13">
        <v>769407</v>
      </c>
      <c r="I1345" s="13" t="s">
        <v>1167</v>
      </c>
      <c r="J1345" s="13" t="s">
        <v>32</v>
      </c>
      <c r="K1345" s="13">
        <v>0</v>
      </c>
      <c r="L1345" s="15" t="s">
        <v>3849</v>
      </c>
      <c r="M1345" s="9" t="str" cm="1">
        <f t="array" ref="M1345">_xlfn.LET(
_xlpm.Major,I1345,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45" t="str">
        <f>IF(COUNTIFS($A$2:A1345,A1345,$M$2:M1345,M1345)&gt;1,"Duplicate","Keep")</f>
        <v>Keep</v>
      </c>
      <c r="O1345" t="str" cm="1">
        <f t="array" ref="O1345">_xlfn.SWITCH(M1345,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45">
        <f t="shared" si="40"/>
        <v>1</v>
      </c>
      <c r="Q1345" t="str">
        <f t="shared" si="41"/>
        <v>Unique</v>
      </c>
    </row>
    <row r="1346" spans="1:17" x14ac:dyDescent="0.75">
      <c r="A1346" s="8">
        <v>81136712</v>
      </c>
      <c r="B1346" s="9" t="s">
        <v>2517</v>
      </c>
      <c r="C1346" s="9" t="s">
        <v>2518</v>
      </c>
      <c r="D1346" s="9" t="s">
        <v>2519</v>
      </c>
      <c r="E1346" s="9" t="s">
        <v>14</v>
      </c>
      <c r="F1346" s="10">
        <v>46056.581250000003</v>
      </c>
      <c r="G1346" s="10">
        <v>46119.51458333333</v>
      </c>
      <c r="H1346" s="9">
        <v>726126</v>
      </c>
      <c r="I1346" s="9" t="s">
        <v>1167</v>
      </c>
      <c r="J1346" s="9" t="s">
        <v>32</v>
      </c>
      <c r="K1346" s="9">
        <v>0</v>
      </c>
      <c r="L1346" s="11" t="s">
        <v>3849</v>
      </c>
      <c r="M1346" s="9" t="str" cm="1">
        <f t="array" ref="M1346">_xlfn.LET(
_xlpm.Major,I1346,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46" t="str">
        <f>IF(COUNTIFS($A$2:A1346,A1346,$M$2:M1346,M1346)&gt;1,"Duplicate","Keep")</f>
        <v>Keep</v>
      </c>
      <c r="O1346" t="str" cm="1">
        <f t="array" ref="O1346">_xlfn.SWITCH(M1346,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46">
        <f t="shared" si="40"/>
        <v>1</v>
      </c>
      <c r="Q1346" t="str">
        <f t="shared" si="41"/>
        <v>Unique</v>
      </c>
    </row>
    <row r="1347" spans="1:17" x14ac:dyDescent="0.75">
      <c r="A1347" s="12">
        <v>81225006</v>
      </c>
      <c r="B1347" s="13" t="s">
        <v>1217</v>
      </c>
      <c r="C1347" s="13" t="s">
        <v>1483</v>
      </c>
      <c r="D1347" s="13" t="s">
        <v>2541</v>
      </c>
      <c r="E1347" s="13" t="s">
        <v>14</v>
      </c>
      <c r="F1347" s="14">
        <v>46058.554166666669</v>
      </c>
      <c r="G1347" s="14">
        <v>46119.466666666667</v>
      </c>
      <c r="H1347" s="13">
        <v>786906</v>
      </c>
      <c r="I1347" s="13" t="s">
        <v>1422</v>
      </c>
      <c r="J1347" s="13" t="s">
        <v>50</v>
      </c>
      <c r="K1347" s="13">
        <v>0</v>
      </c>
      <c r="L1347" s="15" t="s">
        <v>3849</v>
      </c>
      <c r="M1347" s="9" t="str" cm="1">
        <f t="array" ref="M1347">_xlfn.LET(
_xlpm.Major,I1347,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347" t="str">
        <f>IF(COUNTIFS($A$2:A1347,A1347,$M$2:M1347,M1347)&gt;1,"Duplicate","Keep")</f>
        <v>Keep</v>
      </c>
      <c r="O1347" t="str" cm="1">
        <f t="array" ref="O1347">_xlfn.SWITCH(M1347,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347">
        <f t="shared" ref="P1347:P1410" si="42">COUNTIF(H:H,H1347)</f>
        <v>1</v>
      </c>
      <c r="Q1347" t="str">
        <f t="shared" ref="Q1347:Q1410" si="43">IF(COUNTIF(H:H,H1347)=1,"Unique","Repeat")</f>
        <v>Unique</v>
      </c>
    </row>
    <row r="1348" spans="1:17" x14ac:dyDescent="0.75">
      <c r="A1348" s="12">
        <v>81555319</v>
      </c>
      <c r="B1348" s="13" t="s">
        <v>3542</v>
      </c>
      <c r="C1348" s="13" t="s">
        <v>3605</v>
      </c>
      <c r="D1348" s="13" t="s">
        <v>3606</v>
      </c>
      <c r="E1348" s="13" t="s">
        <v>14</v>
      </c>
      <c r="F1348" s="14">
        <v>46071.013888888891</v>
      </c>
      <c r="G1348" s="14">
        <v>46119.527083333334</v>
      </c>
      <c r="H1348" s="13">
        <v>769497</v>
      </c>
      <c r="I1348" s="13" t="s">
        <v>3607</v>
      </c>
      <c r="J1348" s="13" t="s">
        <v>32</v>
      </c>
      <c r="K1348" s="13">
        <v>0</v>
      </c>
      <c r="L1348" s="15" t="s">
        <v>3849</v>
      </c>
      <c r="M1348" s="9" t="str" cm="1">
        <f t="array" ref="M1348">_xlfn.LET(
_xlpm.Major,I1348,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348" t="str">
        <f>IF(COUNTIFS($A$2:A1348,A1348,$M$2:M1348,M1348)&gt;1,"Duplicate","Keep")</f>
        <v>Keep</v>
      </c>
      <c r="O1348" t="str" cm="1">
        <f t="array" ref="O1348">_xlfn.SWITCH(M1348,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348">
        <f t="shared" si="42"/>
        <v>1</v>
      </c>
      <c r="Q1348" t="str">
        <f t="shared" si="43"/>
        <v>Unique</v>
      </c>
    </row>
    <row r="1349" spans="1:17" x14ac:dyDescent="0.75">
      <c r="A1349" s="12">
        <v>81967362</v>
      </c>
      <c r="B1349" s="13" t="s">
        <v>2421</v>
      </c>
      <c r="C1349" s="13" t="s">
        <v>2422</v>
      </c>
      <c r="D1349" s="13" t="s">
        <v>2423</v>
      </c>
      <c r="E1349" s="13" t="s">
        <v>14</v>
      </c>
      <c r="F1349" s="14">
        <v>46085.636111111111</v>
      </c>
      <c r="G1349" s="14">
        <v>46119.456944444442</v>
      </c>
      <c r="H1349" s="13">
        <v>742885</v>
      </c>
      <c r="I1349" s="13" t="s">
        <v>1167</v>
      </c>
      <c r="J1349" s="13" t="s">
        <v>32</v>
      </c>
      <c r="K1349" s="13">
        <v>0</v>
      </c>
      <c r="L1349" s="15" t="s">
        <v>3849</v>
      </c>
      <c r="M1349" s="9" t="str" cm="1">
        <f t="array" ref="M1349">_xlfn.LET(
_xlpm.Major,I1349,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49" t="str">
        <f>IF(COUNTIFS($A$2:A1349,A1349,$M$2:M1349,M1349)&gt;1,"Duplicate","Keep")</f>
        <v>Keep</v>
      </c>
      <c r="O1349" t="str" cm="1">
        <f t="array" ref="O1349">_xlfn.SWITCH(M1349,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49">
        <f t="shared" si="42"/>
        <v>2</v>
      </c>
      <c r="Q1349" t="str">
        <f t="shared" si="43"/>
        <v>Repeat</v>
      </c>
    </row>
    <row r="1350" spans="1:17" x14ac:dyDescent="0.75">
      <c r="A1350" s="12">
        <v>82039504</v>
      </c>
      <c r="B1350" s="13" t="s">
        <v>187</v>
      </c>
      <c r="C1350" s="13" t="s">
        <v>2689</v>
      </c>
      <c r="D1350" s="13" t="s">
        <v>2690</v>
      </c>
      <c r="E1350" s="13" t="s">
        <v>14</v>
      </c>
      <c r="F1350" s="14">
        <v>46090.832638888889</v>
      </c>
      <c r="G1350" s="14">
        <v>46119.512499999997</v>
      </c>
      <c r="H1350" s="13">
        <v>635939</v>
      </c>
      <c r="I1350" s="13" t="s">
        <v>1904</v>
      </c>
      <c r="J1350" s="13" t="s">
        <v>40</v>
      </c>
      <c r="K1350" s="13">
        <v>0</v>
      </c>
      <c r="L1350" s="15" t="s">
        <v>3849</v>
      </c>
      <c r="M1350" s="9" t="str" cm="1">
        <f t="array" ref="M1350">_xlfn.LET(
_xlpm.Major,I1350,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350" t="str">
        <f>IF(COUNTIFS($A$2:A1350,A1350,$M$2:M1350,M1350)&gt;1,"Duplicate","Keep")</f>
        <v>Keep</v>
      </c>
      <c r="O1350" t="str" cm="1">
        <f t="array" ref="O1350">_xlfn.SWITCH(M1350,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350">
        <f t="shared" si="42"/>
        <v>1</v>
      </c>
      <c r="Q1350" t="str">
        <f t="shared" si="43"/>
        <v>Unique</v>
      </c>
    </row>
    <row r="1351" spans="1:17" x14ac:dyDescent="0.75">
      <c r="A1351" s="12">
        <v>82150419</v>
      </c>
      <c r="B1351" s="13" t="s">
        <v>2474</v>
      </c>
      <c r="C1351" s="13" t="s">
        <v>2475</v>
      </c>
      <c r="D1351" s="13" t="s">
        <v>2476</v>
      </c>
      <c r="E1351" s="13" t="s">
        <v>14</v>
      </c>
      <c r="F1351" s="14">
        <v>46098.506249999999</v>
      </c>
      <c r="G1351" s="14">
        <v>46119.472222222219</v>
      </c>
      <c r="H1351" s="13">
        <v>743095</v>
      </c>
      <c r="I1351" s="13" t="s">
        <v>1167</v>
      </c>
      <c r="J1351" s="13" t="s">
        <v>32</v>
      </c>
      <c r="K1351" s="13">
        <v>0</v>
      </c>
      <c r="L1351" s="15" t="s">
        <v>3849</v>
      </c>
      <c r="M1351" s="9" t="str" cm="1">
        <f t="array" ref="M1351">_xlfn.LET(
_xlpm.Major,I1351,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51" t="str">
        <f>IF(COUNTIFS($A$2:A1351,A1351,$M$2:M1351,M1351)&gt;1,"Duplicate","Keep")</f>
        <v>Keep</v>
      </c>
      <c r="O1351" t="str" cm="1">
        <f t="array" ref="O1351">_xlfn.SWITCH(M1351,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51">
        <f t="shared" si="42"/>
        <v>1</v>
      </c>
      <c r="Q1351" t="str">
        <f t="shared" si="43"/>
        <v>Unique</v>
      </c>
    </row>
    <row r="1352" spans="1:17" x14ac:dyDescent="0.75">
      <c r="A1352" s="12">
        <v>82150740</v>
      </c>
      <c r="B1352" s="13" t="s">
        <v>3622</v>
      </c>
      <c r="C1352" s="13" t="s">
        <v>312</v>
      </c>
      <c r="D1352" s="13" t="s">
        <v>3623</v>
      </c>
      <c r="E1352" s="13" t="s">
        <v>14</v>
      </c>
      <c r="F1352" s="14">
        <v>46098.51458333333</v>
      </c>
      <c r="G1352" s="14">
        <v>46119.457638888889</v>
      </c>
      <c r="H1352" s="13">
        <v>121723</v>
      </c>
      <c r="I1352" s="13" t="s">
        <v>1167</v>
      </c>
      <c r="J1352" s="13" t="s">
        <v>40</v>
      </c>
      <c r="K1352" s="13">
        <v>0</v>
      </c>
      <c r="L1352" s="15" t="s">
        <v>3849</v>
      </c>
      <c r="M1352" s="9" t="str" cm="1">
        <f t="array" ref="M1352">_xlfn.LET(
_xlpm.Major,I1352,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52" t="str">
        <f>IF(COUNTIFS($A$2:A1352,A1352,$M$2:M1352,M1352)&gt;1,"Duplicate","Keep")</f>
        <v>Keep</v>
      </c>
      <c r="O1352" t="str" cm="1">
        <f t="array" ref="O1352">_xlfn.SWITCH(M1352,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52">
        <f t="shared" si="42"/>
        <v>1</v>
      </c>
      <c r="Q1352" t="str">
        <f t="shared" si="43"/>
        <v>Unique</v>
      </c>
    </row>
    <row r="1353" spans="1:17" x14ac:dyDescent="0.75">
      <c r="A1353" s="8">
        <v>82154255</v>
      </c>
      <c r="B1353" s="9" t="s">
        <v>2498</v>
      </c>
      <c r="C1353" s="9" t="s">
        <v>2499</v>
      </c>
      <c r="D1353" s="9" t="s">
        <v>2500</v>
      </c>
      <c r="E1353" s="9" t="s">
        <v>14</v>
      </c>
      <c r="F1353" s="10">
        <v>46098.601388888892</v>
      </c>
      <c r="G1353" s="10">
        <v>46119.459722222222</v>
      </c>
      <c r="H1353" s="9">
        <v>767528</v>
      </c>
      <c r="I1353" s="9" t="s">
        <v>1167</v>
      </c>
      <c r="J1353" s="9" t="s">
        <v>32</v>
      </c>
      <c r="K1353" s="9">
        <v>0</v>
      </c>
      <c r="L1353" s="11" t="s">
        <v>3849</v>
      </c>
      <c r="M1353" s="9" t="str" cm="1">
        <f t="array" ref="M1353">_xlfn.LET(
_xlpm.Major,I1353,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53" t="str">
        <f>IF(COUNTIFS($A$2:A1353,A1353,$M$2:M1353,M1353)&gt;1,"Duplicate","Keep")</f>
        <v>Keep</v>
      </c>
      <c r="O1353" t="str" cm="1">
        <f t="array" ref="O1353">_xlfn.SWITCH(M1353,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53">
        <f t="shared" si="42"/>
        <v>1</v>
      </c>
      <c r="Q1353" t="str">
        <f t="shared" si="43"/>
        <v>Unique</v>
      </c>
    </row>
    <row r="1354" spans="1:17" x14ac:dyDescent="0.75">
      <c r="A1354" s="8">
        <v>82158640</v>
      </c>
      <c r="B1354" s="9" t="s">
        <v>2523</v>
      </c>
      <c r="C1354" s="9" t="s">
        <v>191</v>
      </c>
      <c r="D1354" s="9" t="s">
        <v>3627</v>
      </c>
      <c r="E1354" s="9" t="s">
        <v>14</v>
      </c>
      <c r="F1354" s="10">
        <v>46098.958333333336</v>
      </c>
      <c r="G1354" s="10">
        <v>46119.463888888888</v>
      </c>
      <c r="H1354" s="9">
        <v>789269</v>
      </c>
      <c r="I1354" s="9" t="s">
        <v>664</v>
      </c>
      <c r="J1354" s="9" t="s">
        <v>50</v>
      </c>
      <c r="K1354" s="9">
        <v>0</v>
      </c>
      <c r="L1354" s="11" t="s">
        <v>3849</v>
      </c>
      <c r="M1354" s="9" t="str" cm="1">
        <f t="array" ref="M1354">_xlfn.LET(
_xlpm.Major,I1354,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354" t="str">
        <f>IF(COUNTIFS($A$2:A1354,A1354,$M$2:M1354,M1354)&gt;1,"Duplicate","Keep")</f>
        <v>Keep</v>
      </c>
      <c r="O1354" t="str" cm="1">
        <f t="array" ref="O1354">_xlfn.SWITCH(M1354,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354">
        <f t="shared" si="42"/>
        <v>1</v>
      </c>
      <c r="Q1354" t="str">
        <f t="shared" si="43"/>
        <v>Unique</v>
      </c>
    </row>
    <row r="1355" spans="1:17" x14ac:dyDescent="0.75">
      <c r="A1355" s="8">
        <v>82184057</v>
      </c>
      <c r="B1355" s="9" t="s">
        <v>1811</v>
      </c>
      <c r="C1355" s="9" t="s">
        <v>1812</v>
      </c>
      <c r="D1355" s="9" t="s">
        <v>1813</v>
      </c>
      <c r="E1355" s="9" t="s">
        <v>14</v>
      </c>
      <c r="F1355" s="10">
        <v>46099.863888888889</v>
      </c>
      <c r="G1355" s="10">
        <v>46119.467361111114</v>
      </c>
      <c r="H1355" s="9">
        <v>800186</v>
      </c>
      <c r="I1355" s="9" t="s">
        <v>1814</v>
      </c>
      <c r="J1355" s="9" t="s">
        <v>50</v>
      </c>
      <c r="K1355" s="9">
        <v>0</v>
      </c>
      <c r="L1355" s="11" t="s">
        <v>3849</v>
      </c>
      <c r="M1355" s="9" t="str" cm="1">
        <f t="array" ref="M1355">_xlfn.LET(
_xlpm.Major,I1355,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355" t="str">
        <f>IF(COUNTIFS($A$2:A1355,A1355,$M$2:M1355,M1355)&gt;1,"Duplicate","Keep")</f>
        <v>Keep</v>
      </c>
      <c r="O1355" t="str" cm="1">
        <f t="array" ref="O1355">_xlfn.SWITCH(M1355,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355">
        <f t="shared" si="42"/>
        <v>2</v>
      </c>
      <c r="Q1355" t="str">
        <f t="shared" si="43"/>
        <v>Repeat</v>
      </c>
    </row>
    <row r="1356" spans="1:17" x14ac:dyDescent="0.75">
      <c r="A1356" s="8">
        <v>82201049</v>
      </c>
      <c r="B1356" s="9" t="s">
        <v>580</v>
      </c>
      <c r="C1356" s="9" t="s">
        <v>52</v>
      </c>
      <c r="D1356" s="9" t="s">
        <v>3634</v>
      </c>
      <c r="E1356" s="9" t="s">
        <v>14</v>
      </c>
      <c r="F1356" s="10">
        <v>46100.572916666664</v>
      </c>
      <c r="G1356" s="10">
        <v>46119.463194444441</v>
      </c>
      <c r="H1356" s="9">
        <v>782066</v>
      </c>
      <c r="I1356" s="9" t="s">
        <v>703</v>
      </c>
      <c r="J1356" s="9" t="s">
        <v>32</v>
      </c>
      <c r="K1356" s="9">
        <v>0</v>
      </c>
      <c r="L1356" s="11" t="s">
        <v>3849</v>
      </c>
      <c r="M1356" s="9" t="str" cm="1">
        <f t="array" ref="M1356">_xlfn.LET(
_xlpm.Major,I1356,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356" t="str">
        <f>IF(COUNTIFS($A$2:A1356,A1356,$M$2:M1356,M1356)&gt;1,"Duplicate","Keep")</f>
        <v>Keep</v>
      </c>
      <c r="O1356" t="str" cm="1">
        <f t="array" ref="O1356">_xlfn.SWITCH(M1356,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356">
        <f t="shared" si="42"/>
        <v>1</v>
      </c>
      <c r="Q1356" t="str">
        <f t="shared" si="43"/>
        <v>Unique</v>
      </c>
    </row>
    <row r="1357" spans="1:17" x14ac:dyDescent="0.75">
      <c r="A1357" s="8">
        <v>82223368</v>
      </c>
      <c r="B1357" s="9" t="s">
        <v>573</v>
      </c>
      <c r="C1357" s="9" t="s">
        <v>3640</v>
      </c>
      <c r="D1357" s="9" t="s">
        <v>3641</v>
      </c>
      <c r="E1357" s="9" t="s">
        <v>14</v>
      </c>
      <c r="F1357" s="10">
        <v>46103.85</v>
      </c>
      <c r="G1357" s="10">
        <v>46119.465277777781</v>
      </c>
      <c r="H1357" s="9">
        <v>671268</v>
      </c>
      <c r="I1357" s="9" t="s">
        <v>2004</v>
      </c>
      <c r="J1357" s="9" t="s">
        <v>40</v>
      </c>
      <c r="K1357" s="9">
        <v>0</v>
      </c>
      <c r="L1357" s="11" t="s">
        <v>3849</v>
      </c>
      <c r="M1357" s="9" t="str" cm="1">
        <f t="array" ref="M1357">_xlfn.LET(
_xlpm.Major,I1357,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357" t="str">
        <f>IF(COUNTIFS($A$2:A1357,A1357,$M$2:M1357,M1357)&gt;1,"Duplicate","Keep")</f>
        <v>Keep</v>
      </c>
      <c r="O1357" t="str" cm="1">
        <f t="array" ref="O1357">_xlfn.SWITCH(M1357,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357">
        <f t="shared" si="42"/>
        <v>1</v>
      </c>
      <c r="Q1357" t="str">
        <f t="shared" si="43"/>
        <v>Unique</v>
      </c>
    </row>
    <row r="1358" spans="1:17" x14ac:dyDescent="0.75">
      <c r="A1358" s="12">
        <v>82274442</v>
      </c>
      <c r="B1358" s="13" t="s">
        <v>2007</v>
      </c>
      <c r="C1358" s="13" t="s">
        <v>2008</v>
      </c>
      <c r="D1358" s="13" t="s">
        <v>2009</v>
      </c>
      <c r="E1358" s="13" t="s">
        <v>14</v>
      </c>
      <c r="F1358" s="14">
        <v>46105.777777777781</v>
      </c>
      <c r="G1358" s="14">
        <v>46119.478472222225</v>
      </c>
      <c r="H1358" s="13">
        <v>803065</v>
      </c>
      <c r="I1358" s="13" t="s">
        <v>1422</v>
      </c>
      <c r="J1358" s="13" t="s">
        <v>126</v>
      </c>
      <c r="K1358" s="13">
        <v>0</v>
      </c>
      <c r="L1358" s="15" t="s">
        <v>3849</v>
      </c>
      <c r="M1358" s="9" t="str" cm="1">
        <f t="array" ref="M1358">_xlfn.LET(
_xlpm.Major,I1358,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358" t="str">
        <f>IF(COUNTIFS($A$2:A1358,A1358,$M$2:M1358,M1358)&gt;1,"Duplicate","Keep")</f>
        <v>Keep</v>
      </c>
      <c r="O1358" t="str" cm="1">
        <f t="array" ref="O1358">_xlfn.SWITCH(M1358,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358">
        <f t="shared" si="42"/>
        <v>2</v>
      </c>
      <c r="Q1358" t="str">
        <f t="shared" si="43"/>
        <v>Repeat</v>
      </c>
    </row>
    <row r="1359" spans="1:17" x14ac:dyDescent="0.75">
      <c r="A1359" s="8">
        <v>82286984</v>
      </c>
      <c r="B1359" s="9" t="s">
        <v>1935</v>
      </c>
      <c r="C1359" s="9" t="s">
        <v>910</v>
      </c>
      <c r="D1359" s="9" t="s">
        <v>1936</v>
      </c>
      <c r="E1359" s="9" t="s">
        <v>14</v>
      </c>
      <c r="F1359" s="10">
        <v>46106.40347222222</v>
      </c>
      <c r="G1359" s="10">
        <v>46119.479861111111</v>
      </c>
      <c r="H1359" s="9">
        <v>774482</v>
      </c>
      <c r="I1359" s="9" t="s">
        <v>703</v>
      </c>
      <c r="J1359" s="9" t="s">
        <v>32</v>
      </c>
      <c r="K1359" s="9">
        <v>0</v>
      </c>
      <c r="L1359" s="11" t="s">
        <v>3849</v>
      </c>
      <c r="M1359" s="9" t="str" cm="1">
        <f t="array" ref="M1359">_xlfn.LET(
_xlpm.Major,I1359,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359" t="str">
        <f>IF(COUNTIFS($A$2:A1359,A1359,$M$2:M1359,M1359)&gt;1,"Duplicate","Keep")</f>
        <v>Keep</v>
      </c>
      <c r="O1359" t="str" cm="1">
        <f t="array" ref="O1359">_xlfn.SWITCH(M1359,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359">
        <f t="shared" si="42"/>
        <v>1</v>
      </c>
      <c r="Q1359" t="str">
        <f t="shared" si="43"/>
        <v>Unique</v>
      </c>
    </row>
    <row r="1360" spans="1:17" x14ac:dyDescent="0.75">
      <c r="A1360" s="12">
        <v>82302008</v>
      </c>
      <c r="B1360" s="13" t="s">
        <v>2612</v>
      </c>
      <c r="C1360" s="13" t="s">
        <v>2987</v>
      </c>
      <c r="D1360" s="13" t="s">
        <v>2988</v>
      </c>
      <c r="E1360" s="13" t="s">
        <v>14</v>
      </c>
      <c r="F1360" s="14">
        <v>46106.646527777775</v>
      </c>
      <c r="G1360" s="14">
        <v>46119.459722222222</v>
      </c>
      <c r="H1360" s="13">
        <v>749971</v>
      </c>
      <c r="I1360" s="13" t="s">
        <v>2963</v>
      </c>
      <c r="J1360" s="13" t="s">
        <v>40</v>
      </c>
      <c r="K1360" s="13">
        <v>0</v>
      </c>
      <c r="L1360" s="15" t="s">
        <v>3849</v>
      </c>
      <c r="M1360" s="9" t="str" cm="1">
        <f t="array" ref="M1360">_xlfn.LET(
_xlpm.Major,I1360,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360" t="str">
        <f>IF(COUNTIFS($A$2:A1360,A1360,$M$2:M1360,M1360)&gt;1,"Duplicate","Keep")</f>
        <v>Keep</v>
      </c>
      <c r="O1360" t="str" cm="1">
        <f t="array" ref="O1360">_xlfn.SWITCH(M1360,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360">
        <f t="shared" si="42"/>
        <v>2</v>
      </c>
      <c r="Q1360" t="str">
        <f t="shared" si="43"/>
        <v>Repeat</v>
      </c>
    </row>
    <row r="1361" spans="1:17" x14ac:dyDescent="0.75">
      <c r="A1361" s="8">
        <v>82302056</v>
      </c>
      <c r="B1361" s="9" t="s">
        <v>3646</v>
      </c>
      <c r="C1361" s="9" t="s">
        <v>3647</v>
      </c>
      <c r="D1361" s="9" t="s">
        <v>3648</v>
      </c>
      <c r="E1361" s="9" t="s">
        <v>14</v>
      </c>
      <c r="F1361" s="10">
        <v>46106.647222222222</v>
      </c>
      <c r="G1361" s="10">
        <v>46119.458333333336</v>
      </c>
      <c r="H1361" s="9">
        <v>738539</v>
      </c>
      <c r="I1361" s="9" t="s">
        <v>2963</v>
      </c>
      <c r="J1361" s="9" t="s">
        <v>40</v>
      </c>
      <c r="K1361" s="9">
        <v>0</v>
      </c>
      <c r="L1361" s="11" t="s">
        <v>3849</v>
      </c>
      <c r="M1361" s="9" t="str" cm="1">
        <f t="array" ref="M1361">_xlfn.LET(
_xlpm.Major,I1361,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361" t="str">
        <f>IF(COUNTIFS($A$2:A1361,A1361,$M$2:M1361,M1361)&gt;1,"Duplicate","Keep")</f>
        <v>Keep</v>
      </c>
      <c r="O1361" t="str" cm="1">
        <f t="array" ref="O1361">_xlfn.SWITCH(M1361,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361">
        <f t="shared" si="42"/>
        <v>1</v>
      </c>
      <c r="Q1361" t="str">
        <f t="shared" si="43"/>
        <v>Unique</v>
      </c>
    </row>
    <row r="1362" spans="1:17" x14ac:dyDescent="0.75">
      <c r="A1362" s="12">
        <v>82302542</v>
      </c>
      <c r="B1362" s="13" t="s">
        <v>970</v>
      </c>
      <c r="C1362" s="13" t="s">
        <v>3649</v>
      </c>
      <c r="D1362" s="13" t="s">
        <v>3650</v>
      </c>
      <c r="E1362" s="13" t="s">
        <v>14</v>
      </c>
      <c r="F1362" s="14">
        <v>46106.663888888892</v>
      </c>
      <c r="G1362" s="14">
        <v>46119.463194444441</v>
      </c>
      <c r="H1362" s="13">
        <v>792286</v>
      </c>
      <c r="I1362" s="13" t="s">
        <v>2963</v>
      </c>
      <c r="J1362" s="13" t="s">
        <v>40</v>
      </c>
      <c r="K1362" s="13">
        <v>0</v>
      </c>
      <c r="L1362" s="15" t="s">
        <v>3849</v>
      </c>
      <c r="M1362" s="9" t="str" cm="1">
        <f t="array" ref="M1362">_xlfn.LET(
_xlpm.Major,I1362,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362" t="str">
        <f>IF(COUNTIFS($A$2:A1362,A1362,$M$2:M1362,M1362)&gt;1,"Duplicate","Keep")</f>
        <v>Keep</v>
      </c>
      <c r="O1362" t="str" cm="1">
        <f t="array" ref="O1362">_xlfn.SWITCH(M1362,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362">
        <f t="shared" si="42"/>
        <v>1</v>
      </c>
      <c r="Q1362" t="str">
        <f t="shared" si="43"/>
        <v>Unique</v>
      </c>
    </row>
    <row r="1363" spans="1:17" x14ac:dyDescent="0.75">
      <c r="A1363" s="8">
        <v>82315129</v>
      </c>
      <c r="B1363" s="9" t="s">
        <v>3651</v>
      </c>
      <c r="C1363" s="9" t="s">
        <v>3652</v>
      </c>
      <c r="D1363" s="9" t="s">
        <v>3653</v>
      </c>
      <c r="E1363" s="9" t="s">
        <v>14</v>
      </c>
      <c r="F1363" s="10">
        <v>46107.417361111111</v>
      </c>
      <c r="G1363" s="10">
        <v>46119.463194444441</v>
      </c>
      <c r="H1363" s="9">
        <v>802884</v>
      </c>
      <c r="I1363" s="9" t="s">
        <v>1786</v>
      </c>
      <c r="J1363" s="9" t="s">
        <v>126</v>
      </c>
      <c r="K1363" s="9">
        <v>0</v>
      </c>
      <c r="L1363" s="11" t="s">
        <v>3849</v>
      </c>
      <c r="M1363" s="9" t="str" cm="1">
        <f t="array" ref="M1363">_xlfn.LET(
_xlpm.Major,I1363,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63" t="str">
        <f>IF(COUNTIFS($A$2:A1363,A1363,$M$2:M1363,M1363)&gt;1,"Duplicate","Keep")</f>
        <v>Keep</v>
      </c>
      <c r="O1363" t="str" cm="1">
        <f t="array" ref="O1363">_xlfn.SWITCH(M1363,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63">
        <f t="shared" si="42"/>
        <v>1</v>
      </c>
      <c r="Q1363" t="str">
        <f t="shared" si="43"/>
        <v>Unique</v>
      </c>
    </row>
    <row r="1364" spans="1:17" x14ac:dyDescent="0.75">
      <c r="A1364" s="8">
        <v>82327804</v>
      </c>
      <c r="B1364" s="9" t="s">
        <v>406</v>
      </c>
      <c r="C1364" s="9" t="s">
        <v>1515</v>
      </c>
      <c r="D1364" s="9" t="s">
        <v>3655</v>
      </c>
      <c r="E1364" s="9" t="s">
        <v>14</v>
      </c>
      <c r="F1364" s="10">
        <v>46108.021527777775</v>
      </c>
      <c r="G1364" s="10">
        <v>46119.509027777778</v>
      </c>
      <c r="H1364" s="9">
        <v>777400</v>
      </c>
      <c r="I1364" s="9" t="s">
        <v>1910</v>
      </c>
      <c r="J1364" s="9" t="s">
        <v>20</v>
      </c>
      <c r="K1364" s="9">
        <v>0</v>
      </c>
      <c r="L1364" s="11" t="s">
        <v>3849</v>
      </c>
      <c r="M1364" s="9" t="str" cm="1">
        <f t="array" ref="M1364">_xlfn.LET(
_xlpm.Major,I1364,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64" t="str">
        <f>IF(COUNTIFS($A$2:A1364,A1364,$M$2:M1364,M1364)&gt;1,"Duplicate","Keep")</f>
        <v>Keep</v>
      </c>
      <c r="O1364" t="str" cm="1">
        <f t="array" ref="O1364">_xlfn.SWITCH(M1364,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64">
        <f t="shared" si="42"/>
        <v>1</v>
      </c>
      <c r="Q1364" t="str">
        <f t="shared" si="43"/>
        <v>Unique</v>
      </c>
    </row>
    <row r="1365" spans="1:17" x14ac:dyDescent="0.75">
      <c r="A1365" s="8">
        <v>82336416</v>
      </c>
      <c r="B1365" s="9" t="s">
        <v>788</v>
      </c>
      <c r="C1365" s="9" t="s">
        <v>3659</v>
      </c>
      <c r="D1365" s="9" t="s">
        <v>3660</v>
      </c>
      <c r="E1365" s="9" t="s">
        <v>14</v>
      </c>
      <c r="F1365" s="10">
        <v>46108.431944444441</v>
      </c>
      <c r="G1365" s="10">
        <v>46119.511111111111</v>
      </c>
      <c r="H1365" s="9">
        <v>759059</v>
      </c>
      <c r="I1365" s="9" t="s">
        <v>1167</v>
      </c>
      <c r="J1365" s="9" t="s">
        <v>32</v>
      </c>
      <c r="K1365" s="9">
        <v>0</v>
      </c>
      <c r="L1365" s="11" t="s">
        <v>3849</v>
      </c>
      <c r="M1365" s="9" t="str" cm="1">
        <f t="array" ref="M1365">_xlfn.LET(
_xlpm.Major,I1365,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65" t="str">
        <f>IF(COUNTIFS($A$2:A1365,A1365,$M$2:M1365,M1365)&gt;1,"Duplicate","Keep")</f>
        <v>Keep</v>
      </c>
      <c r="O1365" t="str" cm="1">
        <f t="array" ref="O1365">_xlfn.SWITCH(M1365,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65">
        <f t="shared" si="42"/>
        <v>1</v>
      </c>
      <c r="Q1365" t="str">
        <f t="shared" si="43"/>
        <v>Unique</v>
      </c>
    </row>
    <row r="1366" spans="1:17" x14ac:dyDescent="0.75">
      <c r="A1366" s="8">
        <v>82342075</v>
      </c>
      <c r="B1366" s="9" t="s">
        <v>3662</v>
      </c>
      <c r="C1366" s="9" t="s">
        <v>3663</v>
      </c>
      <c r="D1366" s="9" t="s">
        <v>3664</v>
      </c>
      <c r="E1366" s="9" t="s">
        <v>14</v>
      </c>
      <c r="F1366" s="10">
        <v>46108.9375</v>
      </c>
      <c r="G1366" s="10">
        <v>46119.461111111108</v>
      </c>
      <c r="H1366" s="9">
        <v>735038</v>
      </c>
      <c r="I1366" s="9" t="s">
        <v>1167</v>
      </c>
      <c r="J1366" s="9" t="s">
        <v>32</v>
      </c>
      <c r="K1366" s="9">
        <v>0</v>
      </c>
      <c r="L1366" s="11" t="s">
        <v>3849</v>
      </c>
      <c r="M1366" s="9" t="str" cm="1">
        <f t="array" ref="M1366">_xlfn.LET(
_xlpm.Major,I1366,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66" t="str">
        <f>IF(COUNTIFS($A$2:A1366,A1366,$M$2:M1366,M1366)&gt;1,"Duplicate","Keep")</f>
        <v>Keep</v>
      </c>
      <c r="O1366" t="str" cm="1">
        <f t="array" ref="O1366">_xlfn.SWITCH(M1366,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66">
        <f t="shared" si="42"/>
        <v>1</v>
      </c>
      <c r="Q1366" t="str">
        <f t="shared" si="43"/>
        <v>Unique</v>
      </c>
    </row>
    <row r="1367" spans="1:17" x14ac:dyDescent="0.75">
      <c r="A1367" s="12">
        <v>82343674</v>
      </c>
      <c r="B1367" s="13" t="s">
        <v>3665</v>
      </c>
      <c r="C1367" s="13" t="s">
        <v>735</v>
      </c>
      <c r="D1367" s="13" t="s">
        <v>3666</v>
      </c>
      <c r="E1367" s="13" t="s">
        <v>14</v>
      </c>
      <c r="F1367" s="14">
        <v>46109.645833333336</v>
      </c>
      <c r="G1367" s="14">
        <v>46119.480555555558</v>
      </c>
      <c r="H1367" s="13">
        <v>812240</v>
      </c>
      <c r="I1367" s="13" t="s">
        <v>1422</v>
      </c>
      <c r="J1367" s="13" t="s">
        <v>20</v>
      </c>
      <c r="K1367" s="13">
        <v>0</v>
      </c>
      <c r="L1367" s="15" t="s">
        <v>3849</v>
      </c>
      <c r="M1367" s="9" t="str" cm="1">
        <f t="array" ref="M1367">_xlfn.LET(
_xlpm.Major,I1367,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367" t="str">
        <f>IF(COUNTIFS($A$2:A1367,A1367,$M$2:M1367,M1367)&gt;1,"Duplicate","Keep")</f>
        <v>Keep</v>
      </c>
      <c r="O1367" t="str" cm="1">
        <f t="array" ref="O1367">_xlfn.SWITCH(M1367,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367">
        <f t="shared" si="42"/>
        <v>1</v>
      </c>
      <c r="Q1367" t="str">
        <f t="shared" si="43"/>
        <v>Unique</v>
      </c>
    </row>
    <row r="1368" spans="1:17" x14ac:dyDescent="0.75">
      <c r="A1368" s="12">
        <v>82353619</v>
      </c>
      <c r="B1368" s="13" t="s">
        <v>1762</v>
      </c>
      <c r="C1368" s="13" t="s">
        <v>3669</v>
      </c>
      <c r="D1368" s="13" t="s">
        <v>3670</v>
      </c>
      <c r="E1368" s="13" t="s">
        <v>14</v>
      </c>
      <c r="F1368" s="14">
        <v>46111.390972222223</v>
      </c>
      <c r="G1368" s="14">
        <v>46119.513888888891</v>
      </c>
      <c r="H1368" s="13">
        <v>776975</v>
      </c>
      <c r="I1368" s="13" t="s">
        <v>3671</v>
      </c>
      <c r="J1368" s="13" t="s">
        <v>20</v>
      </c>
      <c r="K1368" s="13">
        <v>0</v>
      </c>
      <c r="L1368" s="15" t="s">
        <v>3849</v>
      </c>
      <c r="M1368" s="9" t="str" cm="1">
        <f t="array" ref="M1368">_xlfn.LET(
_xlpm.Major,I1368,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368" t="str">
        <f>IF(COUNTIFS($A$2:A1368,A1368,$M$2:M1368,M1368)&gt;1,"Duplicate","Keep")</f>
        <v>Keep</v>
      </c>
      <c r="O1368" t="str" cm="1">
        <f t="array" ref="O1368">_xlfn.SWITCH(M1368,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368">
        <f t="shared" si="42"/>
        <v>1</v>
      </c>
      <c r="Q1368" t="str">
        <f t="shared" si="43"/>
        <v>Unique</v>
      </c>
    </row>
    <row r="1369" spans="1:17" x14ac:dyDescent="0.75">
      <c r="A1369" s="12">
        <v>82356216</v>
      </c>
      <c r="B1369" s="13" t="s">
        <v>3469</v>
      </c>
      <c r="C1369" s="13" t="s">
        <v>3675</v>
      </c>
      <c r="D1369" s="13" t="s">
        <v>3676</v>
      </c>
      <c r="E1369" s="13" t="s">
        <v>14</v>
      </c>
      <c r="F1369" s="14">
        <v>46111.441666666666</v>
      </c>
      <c r="G1369" s="14">
        <v>46119.459027777775</v>
      </c>
      <c r="H1369" s="13">
        <v>775416</v>
      </c>
      <c r="I1369" s="13" t="s">
        <v>703</v>
      </c>
      <c r="J1369" s="13" t="s">
        <v>32</v>
      </c>
      <c r="K1369" s="13">
        <v>0</v>
      </c>
      <c r="L1369" s="15" t="s">
        <v>3849</v>
      </c>
      <c r="M1369" s="9" t="str" cm="1">
        <f t="array" ref="M1369">_xlfn.LET(
_xlpm.Major,I1369,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369" t="str">
        <f>IF(COUNTIFS($A$2:A1369,A1369,$M$2:M1369,M1369)&gt;1,"Duplicate","Keep")</f>
        <v>Keep</v>
      </c>
      <c r="O1369" t="str" cm="1">
        <f t="array" ref="O1369">_xlfn.SWITCH(M1369,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369">
        <f t="shared" si="42"/>
        <v>1</v>
      </c>
      <c r="Q1369" t="str">
        <f t="shared" si="43"/>
        <v>Unique</v>
      </c>
    </row>
    <row r="1370" spans="1:17" x14ac:dyDescent="0.75">
      <c r="A1370" s="8">
        <v>82366683</v>
      </c>
      <c r="B1370" s="9" t="s">
        <v>1838</v>
      </c>
      <c r="C1370" s="9" t="s">
        <v>1839</v>
      </c>
      <c r="D1370" s="9" t="s">
        <v>1840</v>
      </c>
      <c r="E1370" s="9" t="s">
        <v>14</v>
      </c>
      <c r="F1370" s="10">
        <v>46111.752083333333</v>
      </c>
      <c r="G1370" s="10">
        <v>46119.512499999997</v>
      </c>
      <c r="H1370" s="9">
        <v>801768</v>
      </c>
      <c r="I1370" s="9" t="s">
        <v>1755</v>
      </c>
      <c r="J1370" s="9" t="s">
        <v>40</v>
      </c>
      <c r="K1370" s="9">
        <v>0</v>
      </c>
      <c r="L1370" s="11" t="s">
        <v>3849</v>
      </c>
      <c r="M1370" s="9" t="str" cm="1">
        <f t="array" ref="M1370">_xlfn.LET(
_xlpm.Major,I1370,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370" t="str">
        <f>IF(COUNTIFS($A$2:A1370,A1370,$M$2:M1370,M1370)&gt;1,"Duplicate","Keep")</f>
        <v>Keep</v>
      </c>
      <c r="O1370" t="str" cm="1">
        <f t="array" ref="O1370">_xlfn.SWITCH(M1370,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370">
        <f t="shared" si="42"/>
        <v>2</v>
      </c>
      <c r="Q1370" t="str">
        <f t="shared" si="43"/>
        <v>Repeat</v>
      </c>
    </row>
    <row r="1371" spans="1:17" x14ac:dyDescent="0.75">
      <c r="A1371" s="12">
        <v>82366740</v>
      </c>
      <c r="B1371" s="13" t="s">
        <v>3677</v>
      </c>
      <c r="C1371" s="13" t="s">
        <v>2426</v>
      </c>
      <c r="D1371" s="13" t="s">
        <v>3678</v>
      </c>
      <c r="E1371" s="13" t="s">
        <v>14</v>
      </c>
      <c r="F1371" s="14">
        <v>46111.756249999999</v>
      </c>
      <c r="G1371" s="14">
        <v>46119.531944444447</v>
      </c>
      <c r="H1371" s="13">
        <v>798751</v>
      </c>
      <c r="I1371" s="13" t="s">
        <v>652</v>
      </c>
      <c r="J1371" s="13" t="s">
        <v>40</v>
      </c>
      <c r="K1371" s="13">
        <v>0</v>
      </c>
      <c r="L1371" s="15" t="s">
        <v>3849</v>
      </c>
      <c r="M1371" s="9" t="str" cm="1">
        <f t="array" ref="M1371">_xlfn.LET(
_xlpm.Major,I1371,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371" t="str">
        <f>IF(COUNTIFS($A$2:A1371,A1371,$M$2:M1371,M1371)&gt;1,"Duplicate","Keep")</f>
        <v>Keep</v>
      </c>
      <c r="O1371" t="str" cm="1">
        <f t="array" ref="O1371">_xlfn.SWITCH(M1371,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371">
        <f t="shared" si="42"/>
        <v>1</v>
      </c>
      <c r="Q1371" t="str">
        <f t="shared" si="43"/>
        <v>Unique</v>
      </c>
    </row>
    <row r="1372" spans="1:17" x14ac:dyDescent="0.75">
      <c r="A1372" s="8">
        <v>82367773</v>
      </c>
      <c r="B1372" s="9" t="s">
        <v>1498</v>
      </c>
      <c r="C1372" s="9" t="s">
        <v>880</v>
      </c>
      <c r="D1372" s="9" t="s">
        <v>3679</v>
      </c>
      <c r="E1372" s="9" t="s">
        <v>14</v>
      </c>
      <c r="F1372" s="10">
        <v>46111.849305555559</v>
      </c>
      <c r="G1372" s="10">
        <v>46119.477777777778</v>
      </c>
      <c r="H1372" s="9">
        <v>810468</v>
      </c>
      <c r="I1372" s="9" t="s">
        <v>1814</v>
      </c>
      <c r="J1372" s="9" t="s">
        <v>40</v>
      </c>
      <c r="K1372" s="9">
        <v>0</v>
      </c>
      <c r="L1372" s="11" t="s">
        <v>3849</v>
      </c>
      <c r="M1372" s="9" t="str" cm="1">
        <f t="array" ref="M1372">_xlfn.LET(
_xlpm.Major,I1372,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372" t="str">
        <f>IF(COUNTIFS($A$2:A1372,A1372,$M$2:M1372,M1372)&gt;1,"Duplicate","Keep")</f>
        <v>Keep</v>
      </c>
      <c r="O1372" t="str" cm="1">
        <f t="array" ref="O1372">_xlfn.SWITCH(M1372,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372">
        <f t="shared" si="42"/>
        <v>1</v>
      </c>
      <c r="Q1372" t="str">
        <f t="shared" si="43"/>
        <v>Unique</v>
      </c>
    </row>
    <row r="1373" spans="1:17" x14ac:dyDescent="0.75">
      <c r="A1373" s="12">
        <v>82370553</v>
      </c>
      <c r="B1373" s="13" t="s">
        <v>2847</v>
      </c>
      <c r="C1373" s="13" t="s">
        <v>1339</v>
      </c>
      <c r="D1373" s="13" t="s">
        <v>2848</v>
      </c>
      <c r="E1373" s="13" t="s">
        <v>14</v>
      </c>
      <c r="F1373" s="14">
        <v>46112.293055555558</v>
      </c>
      <c r="G1373" s="14">
        <v>46119.470833333333</v>
      </c>
      <c r="H1373" s="13">
        <v>736590</v>
      </c>
      <c r="I1373" s="13" t="s">
        <v>1167</v>
      </c>
      <c r="J1373" s="13" t="s">
        <v>32</v>
      </c>
      <c r="K1373" s="13">
        <v>0</v>
      </c>
      <c r="L1373" s="15" t="s">
        <v>3849</v>
      </c>
      <c r="M1373" s="9" t="str" cm="1">
        <f t="array" ref="M1373">_xlfn.LET(
_xlpm.Major,I1373,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73" t="str">
        <f>IF(COUNTIFS($A$2:A1373,A1373,$M$2:M1373,M1373)&gt;1,"Duplicate","Keep")</f>
        <v>Keep</v>
      </c>
      <c r="O1373" t="str" cm="1">
        <f t="array" ref="O1373">_xlfn.SWITCH(M1373,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73">
        <f t="shared" si="42"/>
        <v>2</v>
      </c>
      <c r="Q1373" t="str">
        <f t="shared" si="43"/>
        <v>Repeat</v>
      </c>
    </row>
    <row r="1374" spans="1:17" x14ac:dyDescent="0.75">
      <c r="A1374" s="8">
        <v>82371338</v>
      </c>
      <c r="B1374" s="9" t="s">
        <v>1226</v>
      </c>
      <c r="C1374" s="9" t="s">
        <v>1651</v>
      </c>
      <c r="D1374" s="9" t="s">
        <v>3684</v>
      </c>
      <c r="E1374" s="9" t="s">
        <v>14</v>
      </c>
      <c r="F1374" s="10">
        <v>46112.321527777778</v>
      </c>
      <c r="G1374" s="10">
        <v>46119.459722222222</v>
      </c>
      <c r="H1374" s="9">
        <v>772850</v>
      </c>
      <c r="I1374" s="9" t="s">
        <v>1167</v>
      </c>
      <c r="J1374" s="9" t="s">
        <v>32</v>
      </c>
      <c r="K1374" s="9">
        <v>0</v>
      </c>
      <c r="L1374" s="11" t="s">
        <v>3849</v>
      </c>
      <c r="M1374" s="9" t="str" cm="1">
        <f t="array" ref="M1374">_xlfn.LET(
_xlpm.Major,I1374,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74" t="str">
        <f>IF(COUNTIFS($A$2:A1374,A1374,$M$2:M1374,M1374)&gt;1,"Duplicate","Keep")</f>
        <v>Keep</v>
      </c>
      <c r="O1374" t="str" cm="1">
        <f t="array" ref="O1374">_xlfn.SWITCH(M1374,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74">
        <f t="shared" si="42"/>
        <v>1</v>
      </c>
      <c r="Q1374" t="str">
        <f t="shared" si="43"/>
        <v>Unique</v>
      </c>
    </row>
    <row r="1375" spans="1:17" x14ac:dyDescent="0.75">
      <c r="A1375" s="12">
        <v>82375245</v>
      </c>
      <c r="B1375" s="13" t="s">
        <v>1611</v>
      </c>
      <c r="C1375" s="13" t="s">
        <v>3689</v>
      </c>
      <c r="D1375" s="13" t="s">
        <v>3690</v>
      </c>
      <c r="E1375" s="13" t="s">
        <v>14</v>
      </c>
      <c r="F1375" s="14">
        <v>46112.405555555553</v>
      </c>
      <c r="G1375" s="14">
        <v>46119.509027777778</v>
      </c>
      <c r="H1375" s="13">
        <v>791462</v>
      </c>
      <c r="I1375" s="13" t="s">
        <v>652</v>
      </c>
      <c r="J1375" s="13" t="s">
        <v>40</v>
      </c>
      <c r="K1375" s="13">
        <v>0</v>
      </c>
      <c r="L1375" s="15" t="s">
        <v>3849</v>
      </c>
      <c r="M1375" s="9" t="str" cm="1">
        <f t="array" ref="M1375">_xlfn.LET(
_xlpm.Major,I1375,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375" t="str">
        <f>IF(COUNTIFS($A$2:A1375,A1375,$M$2:M1375,M1375)&gt;1,"Duplicate","Keep")</f>
        <v>Keep</v>
      </c>
      <c r="O1375" t="str" cm="1">
        <f t="array" ref="O1375">_xlfn.SWITCH(M1375,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375">
        <f t="shared" si="42"/>
        <v>1</v>
      </c>
      <c r="Q1375" t="str">
        <f t="shared" si="43"/>
        <v>Unique</v>
      </c>
    </row>
    <row r="1376" spans="1:17" x14ac:dyDescent="0.75">
      <c r="A1376" s="8">
        <v>82375784</v>
      </c>
      <c r="B1376" s="9" t="s">
        <v>1134</v>
      </c>
      <c r="C1376" s="9" t="s">
        <v>1819</v>
      </c>
      <c r="D1376" s="9" t="s">
        <v>3691</v>
      </c>
      <c r="E1376" s="9" t="s">
        <v>14</v>
      </c>
      <c r="F1376" s="10">
        <v>46112.416666666664</v>
      </c>
      <c r="G1376" s="10">
        <v>46119.459722222222</v>
      </c>
      <c r="H1376" s="9">
        <v>736059</v>
      </c>
      <c r="I1376" s="9" t="s">
        <v>1167</v>
      </c>
      <c r="J1376" s="9" t="s">
        <v>32</v>
      </c>
      <c r="K1376" s="9">
        <v>0</v>
      </c>
      <c r="L1376" s="11" t="s">
        <v>3849</v>
      </c>
      <c r="M1376" s="9" t="str" cm="1">
        <f t="array" ref="M1376">_xlfn.LET(
_xlpm.Major,I1376,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76" t="str">
        <f>IF(COUNTIFS($A$2:A1376,A1376,$M$2:M1376,M1376)&gt;1,"Duplicate","Keep")</f>
        <v>Keep</v>
      </c>
      <c r="O1376" t="str" cm="1">
        <f t="array" ref="O1376">_xlfn.SWITCH(M1376,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76">
        <f t="shared" si="42"/>
        <v>1</v>
      </c>
      <c r="Q1376" t="str">
        <f t="shared" si="43"/>
        <v>Unique</v>
      </c>
    </row>
    <row r="1377" spans="1:17" x14ac:dyDescent="0.75">
      <c r="A1377" s="8">
        <v>82377724</v>
      </c>
      <c r="B1377" s="9" t="s">
        <v>3694</v>
      </c>
      <c r="C1377" s="9" t="s">
        <v>3695</v>
      </c>
      <c r="D1377" s="9" t="s">
        <v>3696</v>
      </c>
      <c r="E1377" s="9" t="s">
        <v>14</v>
      </c>
      <c r="F1377" s="10">
        <v>46112.453472222223</v>
      </c>
      <c r="G1377" s="10">
        <v>46119.510416666664</v>
      </c>
      <c r="H1377" s="9">
        <v>770455</v>
      </c>
      <c r="I1377" s="9" t="s">
        <v>429</v>
      </c>
      <c r="J1377" s="9" t="s">
        <v>32</v>
      </c>
      <c r="K1377" s="9">
        <v>0</v>
      </c>
      <c r="L1377" s="11" t="s">
        <v>3849</v>
      </c>
      <c r="M1377" s="9" t="str" cm="1">
        <f t="array" ref="M1377">_xlfn.LET(
_xlpm.Major,I1377,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377" t="str">
        <f>IF(COUNTIFS($A$2:A1377,A1377,$M$2:M1377,M1377)&gt;1,"Duplicate","Keep")</f>
        <v>Keep</v>
      </c>
      <c r="O1377" t="str" cm="1">
        <f t="array" ref="O1377">_xlfn.SWITCH(M1377,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377">
        <f t="shared" si="42"/>
        <v>1</v>
      </c>
      <c r="Q1377" t="str">
        <f t="shared" si="43"/>
        <v>Unique</v>
      </c>
    </row>
    <row r="1378" spans="1:17" x14ac:dyDescent="0.75">
      <c r="A1378" s="12">
        <v>82380311</v>
      </c>
      <c r="B1378" s="13" t="s">
        <v>2966</v>
      </c>
      <c r="C1378" s="13" t="s">
        <v>308</v>
      </c>
      <c r="D1378" s="13" t="s">
        <v>3697</v>
      </c>
      <c r="E1378" s="13" t="s">
        <v>14</v>
      </c>
      <c r="F1378" s="14">
        <v>46112.498611111114</v>
      </c>
      <c r="G1378" s="14">
        <v>46119.458333333336</v>
      </c>
      <c r="H1378" s="13">
        <v>735485</v>
      </c>
      <c r="I1378" s="13" t="s">
        <v>3698</v>
      </c>
      <c r="J1378" s="13" t="s">
        <v>32</v>
      </c>
      <c r="K1378" s="13">
        <v>0</v>
      </c>
      <c r="L1378" s="15" t="s">
        <v>3849</v>
      </c>
      <c r="M1378" s="9" t="str" cm="1">
        <f t="array" ref="M1378">_xlfn.LET(
_xlpm.Major,I1378,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378" t="str">
        <f>IF(COUNTIFS($A$2:A1378,A1378,$M$2:M1378,M1378)&gt;1,"Duplicate","Keep")</f>
        <v>Keep</v>
      </c>
      <c r="O1378" t="str" cm="1">
        <f t="array" ref="O1378">_xlfn.SWITCH(M1378,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378">
        <f t="shared" si="42"/>
        <v>1</v>
      </c>
      <c r="Q1378" t="str">
        <f t="shared" si="43"/>
        <v>Unique</v>
      </c>
    </row>
    <row r="1379" spans="1:17" x14ac:dyDescent="0.75">
      <c r="A1379" s="8">
        <v>82385173</v>
      </c>
      <c r="B1379" s="9" t="s">
        <v>3703</v>
      </c>
      <c r="C1379" s="9" t="s">
        <v>3704</v>
      </c>
      <c r="D1379" s="9" t="s">
        <v>3705</v>
      </c>
      <c r="E1379" s="9" t="s">
        <v>14</v>
      </c>
      <c r="F1379" s="10">
        <v>46112.615972222222</v>
      </c>
      <c r="G1379" s="10">
        <v>46119.48541666667</v>
      </c>
      <c r="H1379" s="9">
        <v>809766</v>
      </c>
      <c r="I1379" s="9" t="s">
        <v>1786</v>
      </c>
      <c r="J1379" s="9" t="s">
        <v>126</v>
      </c>
      <c r="K1379" s="9">
        <v>0</v>
      </c>
      <c r="L1379" s="11" t="s">
        <v>3849</v>
      </c>
      <c r="M1379" s="9" t="str" cm="1">
        <f t="array" ref="M1379">_xlfn.LET(
_xlpm.Major,I1379,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79" t="str">
        <f>IF(COUNTIFS($A$2:A1379,A1379,$M$2:M1379,M1379)&gt;1,"Duplicate","Keep")</f>
        <v>Keep</v>
      </c>
      <c r="O1379" t="str" cm="1">
        <f t="array" ref="O1379">_xlfn.SWITCH(M1379,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79">
        <f t="shared" si="42"/>
        <v>1</v>
      </c>
      <c r="Q1379" t="str">
        <f t="shared" si="43"/>
        <v>Unique</v>
      </c>
    </row>
    <row r="1380" spans="1:17" x14ac:dyDescent="0.75">
      <c r="A1380" s="12">
        <v>82385235</v>
      </c>
      <c r="B1380" s="13" t="s">
        <v>3706</v>
      </c>
      <c r="C1380" s="13" t="s">
        <v>1113</v>
      </c>
      <c r="D1380" s="13" t="s">
        <v>3707</v>
      </c>
      <c r="E1380" s="13" t="s">
        <v>14</v>
      </c>
      <c r="F1380" s="14">
        <v>46112.617361111108</v>
      </c>
      <c r="G1380" s="14">
        <v>46119.457638888889</v>
      </c>
      <c r="H1380" s="13">
        <v>757980</v>
      </c>
      <c r="I1380" s="13" t="s">
        <v>1167</v>
      </c>
      <c r="J1380" s="13" t="s">
        <v>32</v>
      </c>
      <c r="K1380" s="13">
        <v>0</v>
      </c>
      <c r="L1380" s="15" t="s">
        <v>3849</v>
      </c>
      <c r="M1380" s="9" t="str" cm="1">
        <f t="array" ref="M1380">_xlfn.LET(
_xlpm.Major,I1380,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80" t="str">
        <f>IF(COUNTIFS($A$2:A1380,A1380,$M$2:M1380,M1380)&gt;1,"Duplicate","Keep")</f>
        <v>Keep</v>
      </c>
      <c r="O1380" t="str" cm="1">
        <f t="array" ref="O1380">_xlfn.SWITCH(M1380,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80">
        <f t="shared" si="42"/>
        <v>1</v>
      </c>
      <c r="Q1380" t="str">
        <f t="shared" si="43"/>
        <v>Unique</v>
      </c>
    </row>
    <row r="1381" spans="1:17" x14ac:dyDescent="0.75">
      <c r="A1381" s="12">
        <v>82387891</v>
      </c>
      <c r="B1381" s="13" t="s">
        <v>967</v>
      </c>
      <c r="C1381" s="13" t="s">
        <v>2785</v>
      </c>
      <c r="D1381" s="13" t="s">
        <v>2786</v>
      </c>
      <c r="E1381" s="13" t="s">
        <v>14</v>
      </c>
      <c r="F1381" s="14">
        <v>46112.730555555558</v>
      </c>
      <c r="G1381" s="14">
        <v>46119.459027777775</v>
      </c>
      <c r="H1381" s="13">
        <v>754228</v>
      </c>
      <c r="I1381" s="13" t="s">
        <v>1167</v>
      </c>
      <c r="J1381" s="13" t="s">
        <v>32</v>
      </c>
      <c r="K1381" s="13">
        <v>0</v>
      </c>
      <c r="L1381" s="15" t="s">
        <v>3849</v>
      </c>
      <c r="M1381" s="9" t="str" cm="1">
        <f t="array" ref="M1381">_xlfn.LET(
_xlpm.Major,I1381,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81" t="str">
        <f>IF(COUNTIFS($A$2:A1381,A1381,$M$2:M1381,M1381)&gt;1,"Duplicate","Keep")</f>
        <v>Keep</v>
      </c>
      <c r="O1381" t="str" cm="1">
        <f t="array" ref="O1381">_xlfn.SWITCH(M1381,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81">
        <f t="shared" si="42"/>
        <v>1</v>
      </c>
      <c r="Q1381" t="str">
        <f t="shared" si="43"/>
        <v>Unique</v>
      </c>
    </row>
    <row r="1382" spans="1:17" x14ac:dyDescent="0.75">
      <c r="A1382" s="12">
        <v>82389878</v>
      </c>
      <c r="B1382" s="13" t="s">
        <v>1847</v>
      </c>
      <c r="C1382" s="13" t="s">
        <v>3717</v>
      </c>
      <c r="D1382" s="13" t="s">
        <v>3718</v>
      </c>
      <c r="E1382" s="13" t="s">
        <v>14</v>
      </c>
      <c r="F1382" s="14">
        <v>46112.899305555555</v>
      </c>
      <c r="G1382" s="14">
        <v>46119.515972222223</v>
      </c>
      <c r="H1382" s="13">
        <v>774594</v>
      </c>
      <c r="I1382" s="13" t="s">
        <v>1814</v>
      </c>
      <c r="J1382" s="13" t="s">
        <v>32</v>
      </c>
      <c r="K1382" s="13">
        <v>0</v>
      </c>
      <c r="L1382" s="15" t="s">
        <v>3849</v>
      </c>
      <c r="M1382" s="9" t="str" cm="1">
        <f t="array" ref="M1382">_xlfn.LET(
_xlpm.Major,I1382,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382" t="str">
        <f>IF(COUNTIFS($A$2:A1382,A1382,$M$2:M1382,M1382)&gt;1,"Duplicate","Keep")</f>
        <v>Keep</v>
      </c>
      <c r="O1382" t="str" cm="1">
        <f t="array" ref="O1382">_xlfn.SWITCH(M1382,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382">
        <f t="shared" si="42"/>
        <v>1</v>
      </c>
      <c r="Q1382" t="str">
        <f t="shared" si="43"/>
        <v>Unique</v>
      </c>
    </row>
    <row r="1383" spans="1:17" x14ac:dyDescent="0.75">
      <c r="A1383" s="12">
        <v>82412246</v>
      </c>
      <c r="B1383" s="13" t="s">
        <v>3721</v>
      </c>
      <c r="C1383" s="13" t="s">
        <v>735</v>
      </c>
      <c r="D1383" s="13" t="s">
        <v>3722</v>
      </c>
      <c r="E1383" s="13" t="s">
        <v>14</v>
      </c>
      <c r="F1383" s="14">
        <v>46113.658333333333</v>
      </c>
      <c r="G1383" s="14">
        <v>46119.460416666669</v>
      </c>
      <c r="H1383" s="13">
        <v>775953</v>
      </c>
      <c r="I1383" s="13" t="s">
        <v>2368</v>
      </c>
      <c r="J1383" s="13" t="s">
        <v>32</v>
      </c>
      <c r="K1383" s="13">
        <v>0</v>
      </c>
      <c r="L1383" s="15" t="s">
        <v>3849</v>
      </c>
      <c r="M1383" s="9" t="str" cm="1">
        <f t="array" ref="M1383">_xlfn.LET(
_xlpm.Major,I1383,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383" t="str">
        <f>IF(COUNTIFS($A$2:A1383,A1383,$M$2:M1383,M1383)&gt;1,"Duplicate","Keep")</f>
        <v>Keep</v>
      </c>
      <c r="O1383" t="str" cm="1">
        <f t="array" ref="O1383">_xlfn.SWITCH(M1383,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383">
        <f t="shared" si="42"/>
        <v>1</v>
      </c>
      <c r="Q1383" t="str">
        <f t="shared" si="43"/>
        <v>Unique</v>
      </c>
    </row>
    <row r="1384" spans="1:17" x14ac:dyDescent="0.75">
      <c r="A1384" s="8">
        <v>82414204</v>
      </c>
      <c r="B1384" s="9" t="s">
        <v>2795</v>
      </c>
      <c r="C1384" s="9" t="s">
        <v>185</v>
      </c>
      <c r="D1384" s="9" t="s">
        <v>3723</v>
      </c>
      <c r="E1384" s="9" t="s">
        <v>14</v>
      </c>
      <c r="F1384" s="10">
        <v>46113.730555555558</v>
      </c>
      <c r="G1384" s="10">
        <v>46119.458333333336</v>
      </c>
      <c r="H1384" s="9">
        <v>718496</v>
      </c>
      <c r="I1384" s="9" t="s">
        <v>2963</v>
      </c>
      <c r="J1384" s="9" t="s">
        <v>40</v>
      </c>
      <c r="K1384" s="9">
        <v>0</v>
      </c>
      <c r="L1384" s="11" t="s">
        <v>3849</v>
      </c>
      <c r="M1384" s="9" t="str" cm="1">
        <f t="array" ref="M1384">_xlfn.LET(
_xlpm.Major,I1384,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384" t="str">
        <f>IF(COUNTIFS($A$2:A1384,A1384,$M$2:M1384,M1384)&gt;1,"Duplicate","Keep")</f>
        <v>Keep</v>
      </c>
      <c r="O1384" t="str" cm="1">
        <f t="array" ref="O1384">_xlfn.SWITCH(M1384,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384">
        <f t="shared" si="42"/>
        <v>1</v>
      </c>
      <c r="Q1384" t="str">
        <f t="shared" si="43"/>
        <v>Unique</v>
      </c>
    </row>
    <row r="1385" spans="1:17" x14ac:dyDescent="0.75">
      <c r="A1385" s="12">
        <v>82427037</v>
      </c>
      <c r="B1385" s="13" t="s">
        <v>1109</v>
      </c>
      <c r="C1385" s="13" t="s">
        <v>3724</v>
      </c>
      <c r="D1385" s="13" t="s">
        <v>3725</v>
      </c>
      <c r="E1385" s="13" t="s">
        <v>14</v>
      </c>
      <c r="F1385" s="14">
        <v>46114.511111111111</v>
      </c>
      <c r="G1385" s="14">
        <v>46119.511111111111</v>
      </c>
      <c r="H1385" s="13">
        <v>743704</v>
      </c>
      <c r="I1385" s="13" t="s">
        <v>1167</v>
      </c>
      <c r="J1385" s="13" t="s">
        <v>32</v>
      </c>
      <c r="K1385" s="13">
        <v>0</v>
      </c>
      <c r="L1385" s="15" t="s">
        <v>3849</v>
      </c>
      <c r="M1385" s="9" t="str" cm="1">
        <f t="array" ref="M1385">_xlfn.LET(
_xlpm.Major,I1385,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85" t="str">
        <f>IF(COUNTIFS($A$2:A1385,A1385,$M$2:M1385,M1385)&gt;1,"Duplicate","Keep")</f>
        <v>Keep</v>
      </c>
      <c r="O1385" t="str" cm="1">
        <f t="array" ref="O1385">_xlfn.SWITCH(M1385,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85">
        <f t="shared" si="42"/>
        <v>1</v>
      </c>
      <c r="Q1385" t="str">
        <f t="shared" si="43"/>
        <v>Unique</v>
      </c>
    </row>
    <row r="1386" spans="1:17" x14ac:dyDescent="0.75">
      <c r="A1386" s="8">
        <v>82428062</v>
      </c>
      <c r="B1386" s="9" t="s">
        <v>3726</v>
      </c>
      <c r="C1386" s="9" t="s">
        <v>633</v>
      </c>
      <c r="D1386" s="9" t="s">
        <v>3727</v>
      </c>
      <c r="E1386" s="9" t="s">
        <v>14</v>
      </c>
      <c r="F1386" s="10">
        <v>46114.535416666666</v>
      </c>
      <c r="G1386" s="10">
        <v>46119.510416666664</v>
      </c>
      <c r="H1386" s="9">
        <v>785016</v>
      </c>
      <c r="I1386" s="9" t="s">
        <v>1167</v>
      </c>
      <c r="J1386" s="9" t="s">
        <v>20</v>
      </c>
      <c r="K1386" s="9">
        <v>0</v>
      </c>
      <c r="L1386" s="11" t="s">
        <v>3849</v>
      </c>
      <c r="M1386" s="9" t="str" cm="1">
        <f t="array" ref="M1386">_xlfn.LET(
_xlpm.Major,I1386,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86" t="str">
        <f>IF(COUNTIFS($A$2:A1386,A1386,$M$2:M1386,M1386)&gt;1,"Duplicate","Keep")</f>
        <v>Keep</v>
      </c>
      <c r="O1386" t="str" cm="1">
        <f t="array" ref="O1386">_xlfn.SWITCH(M1386,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86">
        <f t="shared" si="42"/>
        <v>1</v>
      </c>
      <c r="Q1386" t="str">
        <f t="shared" si="43"/>
        <v>Unique</v>
      </c>
    </row>
    <row r="1387" spans="1:17" x14ac:dyDescent="0.75">
      <c r="A1387" s="12">
        <v>82428212</v>
      </c>
      <c r="B1387" s="13" t="s">
        <v>3728</v>
      </c>
      <c r="C1387" s="13" t="s">
        <v>3729</v>
      </c>
      <c r="D1387" s="13" t="s">
        <v>3730</v>
      </c>
      <c r="E1387" s="13" t="s">
        <v>14</v>
      </c>
      <c r="F1387" s="14">
        <v>46114.538194444445</v>
      </c>
      <c r="G1387" s="14">
        <v>46119.466666666667</v>
      </c>
      <c r="H1387" s="13">
        <v>776097</v>
      </c>
      <c r="I1387" s="13" t="s">
        <v>1167</v>
      </c>
      <c r="J1387" s="13" t="s">
        <v>32</v>
      </c>
      <c r="K1387" s="13">
        <v>0</v>
      </c>
      <c r="L1387" s="15" t="s">
        <v>3849</v>
      </c>
      <c r="M1387" s="9" t="str" cm="1">
        <f t="array" ref="M1387">_xlfn.LET(
_xlpm.Major,I1387,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87" t="str">
        <f>IF(COUNTIFS($A$2:A1387,A1387,$M$2:M1387,M1387)&gt;1,"Duplicate","Keep")</f>
        <v>Keep</v>
      </c>
      <c r="O1387" t="str" cm="1">
        <f t="array" ref="O1387">_xlfn.SWITCH(M1387,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87">
        <f t="shared" si="42"/>
        <v>1</v>
      </c>
      <c r="Q1387" t="str">
        <f t="shared" si="43"/>
        <v>Unique</v>
      </c>
    </row>
    <row r="1388" spans="1:17" x14ac:dyDescent="0.75">
      <c r="A1388" s="8">
        <v>82430591</v>
      </c>
      <c r="B1388" s="9" t="s">
        <v>1042</v>
      </c>
      <c r="C1388" s="9" t="s">
        <v>880</v>
      </c>
      <c r="D1388" s="9" t="s">
        <v>3731</v>
      </c>
      <c r="E1388" s="9" t="s">
        <v>14</v>
      </c>
      <c r="F1388" s="10">
        <v>46114.599305555559</v>
      </c>
      <c r="G1388" s="10">
        <v>46119.458333333336</v>
      </c>
      <c r="H1388" s="9">
        <v>762320</v>
      </c>
      <c r="I1388" s="9" t="s">
        <v>1167</v>
      </c>
      <c r="J1388" s="9" t="s">
        <v>32</v>
      </c>
      <c r="K1388" s="9">
        <v>0</v>
      </c>
      <c r="L1388" s="11" t="s">
        <v>3849</v>
      </c>
      <c r="M1388" s="9" t="str" cm="1">
        <f t="array" ref="M1388">_xlfn.LET(
_xlpm.Major,I1388,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88" t="str">
        <f>IF(COUNTIFS($A$2:A1388,A1388,$M$2:M1388,M1388)&gt;1,"Duplicate","Keep")</f>
        <v>Keep</v>
      </c>
      <c r="O1388" t="str" cm="1">
        <f t="array" ref="O1388">_xlfn.SWITCH(M1388,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88">
        <f t="shared" si="42"/>
        <v>1</v>
      </c>
      <c r="Q1388" t="str">
        <f t="shared" si="43"/>
        <v>Unique</v>
      </c>
    </row>
    <row r="1389" spans="1:17" x14ac:dyDescent="0.75">
      <c r="A1389" s="12">
        <v>82440094</v>
      </c>
      <c r="B1389" s="13" t="s">
        <v>3732</v>
      </c>
      <c r="C1389" s="13" t="s">
        <v>3733</v>
      </c>
      <c r="D1389" s="13" t="s">
        <v>3734</v>
      </c>
      <c r="E1389" s="13" t="s">
        <v>14</v>
      </c>
      <c r="F1389" s="14">
        <v>46115.5625</v>
      </c>
      <c r="G1389" s="14">
        <v>46119.465277777781</v>
      </c>
      <c r="H1389" s="13">
        <v>795333</v>
      </c>
      <c r="I1389" s="13" t="s">
        <v>2004</v>
      </c>
      <c r="J1389" s="13" t="s">
        <v>40</v>
      </c>
      <c r="K1389" s="13">
        <v>0</v>
      </c>
      <c r="L1389" s="15" t="s">
        <v>3849</v>
      </c>
      <c r="M1389" s="9" t="str" cm="1">
        <f t="array" ref="M1389">_xlfn.LET(
_xlpm.Major,I1389,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389" t="str">
        <f>IF(COUNTIFS($A$2:A1389,A1389,$M$2:M1389,M1389)&gt;1,"Duplicate","Keep")</f>
        <v>Keep</v>
      </c>
      <c r="O1389" t="str" cm="1">
        <f t="array" ref="O1389">_xlfn.SWITCH(M1389,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389">
        <f t="shared" si="42"/>
        <v>1</v>
      </c>
      <c r="Q1389" t="str">
        <f t="shared" si="43"/>
        <v>Unique</v>
      </c>
    </row>
    <row r="1390" spans="1:17" x14ac:dyDescent="0.75">
      <c r="A1390" s="8">
        <v>82442588</v>
      </c>
      <c r="B1390" s="9" t="s">
        <v>1375</v>
      </c>
      <c r="C1390" s="9" t="s">
        <v>3735</v>
      </c>
      <c r="D1390" s="9" t="s">
        <v>3736</v>
      </c>
      <c r="E1390" s="9" t="s">
        <v>14</v>
      </c>
      <c r="F1390" s="10">
        <v>46115.959722222222</v>
      </c>
      <c r="G1390" s="10">
        <v>46119.510416666664</v>
      </c>
      <c r="H1390" s="9">
        <v>807078</v>
      </c>
      <c r="I1390" s="9" t="s">
        <v>2368</v>
      </c>
      <c r="J1390" s="9" t="s">
        <v>20</v>
      </c>
      <c r="K1390" s="9">
        <v>0</v>
      </c>
      <c r="L1390" s="11" t="s">
        <v>3849</v>
      </c>
      <c r="M1390" s="9" t="str" cm="1">
        <f t="array" ref="M1390">_xlfn.LET(
_xlpm.Major,I1390,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390" t="str">
        <f>IF(COUNTIFS($A$2:A1390,A1390,$M$2:M1390,M1390)&gt;1,"Duplicate","Keep")</f>
        <v>Keep</v>
      </c>
      <c r="O1390" t="str" cm="1">
        <f t="array" ref="O1390">_xlfn.SWITCH(M1390,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390">
        <f t="shared" si="42"/>
        <v>1</v>
      </c>
      <c r="Q1390" t="str">
        <f t="shared" si="43"/>
        <v>Unique</v>
      </c>
    </row>
    <row r="1391" spans="1:17" x14ac:dyDescent="0.75">
      <c r="A1391" s="12">
        <v>82443833</v>
      </c>
      <c r="B1391" s="13" t="s">
        <v>37</v>
      </c>
      <c r="C1391" s="13" t="s">
        <v>3737</v>
      </c>
      <c r="D1391" s="13" t="s">
        <v>3738</v>
      </c>
      <c r="E1391" s="13" t="s">
        <v>14</v>
      </c>
      <c r="F1391" s="14">
        <v>46116.554861111108</v>
      </c>
      <c r="G1391" s="14">
        <v>46119.484722222223</v>
      </c>
      <c r="H1391" s="13">
        <v>791330</v>
      </c>
      <c r="I1391" s="13" t="s">
        <v>1167</v>
      </c>
      <c r="J1391" s="13" t="s">
        <v>32</v>
      </c>
      <c r="K1391" s="13">
        <v>0</v>
      </c>
      <c r="L1391" s="15" t="s">
        <v>3849</v>
      </c>
      <c r="M1391" s="9" t="str" cm="1">
        <f t="array" ref="M1391">_xlfn.LET(
_xlpm.Major,I1391,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91" t="str">
        <f>IF(COUNTIFS($A$2:A1391,A1391,$M$2:M1391,M1391)&gt;1,"Duplicate","Keep")</f>
        <v>Keep</v>
      </c>
      <c r="O1391" t="str" cm="1">
        <f t="array" ref="O1391">_xlfn.SWITCH(M1391,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91">
        <f t="shared" si="42"/>
        <v>1</v>
      </c>
      <c r="Q1391" t="str">
        <f t="shared" si="43"/>
        <v>Unique</v>
      </c>
    </row>
    <row r="1392" spans="1:17" x14ac:dyDescent="0.75">
      <c r="A1392" s="8">
        <v>82444161</v>
      </c>
      <c r="B1392" s="9" t="s">
        <v>123</v>
      </c>
      <c r="C1392" s="9" t="s">
        <v>365</v>
      </c>
      <c r="D1392" s="9" t="s">
        <v>3739</v>
      </c>
      <c r="E1392" s="9" t="s">
        <v>14</v>
      </c>
      <c r="F1392" s="10">
        <v>46116.675694444442</v>
      </c>
      <c r="G1392" s="10">
        <v>46119.498611111114</v>
      </c>
      <c r="H1392" s="9">
        <v>777212</v>
      </c>
      <c r="I1392" s="9" t="s">
        <v>1167</v>
      </c>
      <c r="J1392" s="9" t="s">
        <v>32</v>
      </c>
      <c r="K1392" s="9">
        <v>0</v>
      </c>
      <c r="L1392" s="11" t="s">
        <v>3849</v>
      </c>
      <c r="M1392" s="9" t="str" cm="1">
        <f t="array" ref="M1392">_xlfn.LET(
_xlpm.Major,I1392,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92" t="str">
        <f>IF(COUNTIFS($A$2:A1392,A1392,$M$2:M1392,M1392)&gt;1,"Duplicate","Keep")</f>
        <v>Keep</v>
      </c>
      <c r="O1392" t="str" cm="1">
        <f t="array" ref="O1392">_xlfn.SWITCH(M1392,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92">
        <f t="shared" si="42"/>
        <v>1</v>
      </c>
      <c r="Q1392" t="str">
        <f t="shared" si="43"/>
        <v>Unique</v>
      </c>
    </row>
    <row r="1393" spans="1:17" x14ac:dyDescent="0.75">
      <c r="A1393" s="12">
        <v>82444172</v>
      </c>
      <c r="B1393" s="13" t="s">
        <v>336</v>
      </c>
      <c r="C1393" s="13" t="s">
        <v>3740</v>
      </c>
      <c r="D1393" s="13" t="s">
        <v>3741</v>
      </c>
      <c r="E1393" s="13" t="s">
        <v>14</v>
      </c>
      <c r="F1393" s="14">
        <v>46116.677777777775</v>
      </c>
      <c r="G1393" s="14">
        <v>46119.509027777778</v>
      </c>
      <c r="H1393" s="13">
        <v>775971</v>
      </c>
      <c r="I1393" s="13" t="s">
        <v>1167</v>
      </c>
      <c r="J1393" s="13" t="s">
        <v>32</v>
      </c>
      <c r="K1393" s="13">
        <v>0</v>
      </c>
      <c r="L1393" s="15" t="s">
        <v>3849</v>
      </c>
      <c r="M1393" s="9" t="str" cm="1">
        <f t="array" ref="M1393">_xlfn.LET(
_xlpm.Major,I1393,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93" t="str">
        <f>IF(COUNTIFS($A$2:A1393,A1393,$M$2:M1393,M1393)&gt;1,"Duplicate","Keep")</f>
        <v>Keep</v>
      </c>
      <c r="O1393" t="str" cm="1">
        <f t="array" ref="O1393">_xlfn.SWITCH(M1393,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93">
        <f t="shared" si="42"/>
        <v>1</v>
      </c>
      <c r="Q1393" t="str">
        <f t="shared" si="43"/>
        <v>Unique</v>
      </c>
    </row>
    <row r="1394" spans="1:17" x14ac:dyDescent="0.75">
      <c r="A1394" s="8">
        <v>82444322</v>
      </c>
      <c r="B1394" s="9" t="s">
        <v>2906</v>
      </c>
      <c r="C1394" s="9" t="s">
        <v>59</v>
      </c>
      <c r="D1394" s="9" t="s">
        <v>2907</v>
      </c>
      <c r="E1394" s="9" t="s">
        <v>14</v>
      </c>
      <c r="F1394" s="10">
        <v>46116.738194444442</v>
      </c>
      <c r="G1394" s="10">
        <v>46119.469444444447</v>
      </c>
      <c r="H1394" s="9">
        <v>758972</v>
      </c>
      <c r="I1394" s="9" t="s">
        <v>1167</v>
      </c>
      <c r="J1394" s="9" t="s">
        <v>32</v>
      </c>
      <c r="K1394" s="9">
        <v>0</v>
      </c>
      <c r="L1394" s="11" t="s">
        <v>3849</v>
      </c>
      <c r="M1394" s="9" t="str" cm="1">
        <f t="array" ref="M1394">_xlfn.LET(
_xlpm.Major,I1394,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94" t="str">
        <f>IF(COUNTIFS($A$2:A1394,A1394,$M$2:M1394,M1394)&gt;1,"Duplicate","Keep")</f>
        <v>Keep</v>
      </c>
      <c r="O1394" t="str" cm="1">
        <f t="array" ref="O1394">_xlfn.SWITCH(M1394,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94">
        <f t="shared" si="42"/>
        <v>2</v>
      </c>
      <c r="Q1394" t="str">
        <f t="shared" si="43"/>
        <v>Repeat</v>
      </c>
    </row>
    <row r="1395" spans="1:17" x14ac:dyDescent="0.75">
      <c r="A1395" s="12">
        <v>82445019</v>
      </c>
      <c r="B1395" s="13" t="s">
        <v>717</v>
      </c>
      <c r="C1395" s="13" t="s">
        <v>3742</v>
      </c>
      <c r="D1395" s="13" t="s">
        <v>3743</v>
      </c>
      <c r="E1395" s="13" t="s">
        <v>14</v>
      </c>
      <c r="F1395" s="14">
        <v>46117.00277777778</v>
      </c>
      <c r="G1395" s="14">
        <v>46119.457638888889</v>
      </c>
      <c r="H1395" s="13">
        <v>720342</v>
      </c>
      <c r="I1395" s="13" t="s">
        <v>1167</v>
      </c>
      <c r="J1395" s="13" t="s">
        <v>32</v>
      </c>
      <c r="K1395" s="13">
        <v>0</v>
      </c>
      <c r="L1395" s="15" t="s">
        <v>3849</v>
      </c>
      <c r="M1395" s="9" t="str" cm="1">
        <f t="array" ref="M1395">_xlfn.LET(
_xlpm.Major,I1395,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95" t="str">
        <f>IF(COUNTIFS($A$2:A1395,A1395,$M$2:M1395,M1395)&gt;1,"Duplicate","Keep")</f>
        <v>Keep</v>
      </c>
      <c r="O1395" t="str" cm="1">
        <f t="array" ref="O1395">_xlfn.SWITCH(M1395,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95">
        <f t="shared" si="42"/>
        <v>1</v>
      </c>
      <c r="Q1395" t="str">
        <f t="shared" si="43"/>
        <v>Unique</v>
      </c>
    </row>
    <row r="1396" spans="1:17" x14ac:dyDescent="0.75">
      <c r="A1396" s="8">
        <v>82447157</v>
      </c>
      <c r="B1396" s="9" t="s">
        <v>3744</v>
      </c>
      <c r="C1396" s="9" t="s">
        <v>3745</v>
      </c>
      <c r="D1396" s="9" t="s">
        <v>3746</v>
      </c>
      <c r="E1396" s="9" t="s">
        <v>14</v>
      </c>
      <c r="F1396" s="10">
        <v>46117.679166666669</v>
      </c>
      <c r="G1396" s="10">
        <v>46119.463888888888</v>
      </c>
      <c r="H1396" s="9">
        <v>741100</v>
      </c>
      <c r="I1396" s="9" t="s">
        <v>1167</v>
      </c>
      <c r="J1396" s="9" t="s">
        <v>32</v>
      </c>
      <c r="K1396" s="9">
        <v>0</v>
      </c>
      <c r="L1396" s="11" t="s">
        <v>3849</v>
      </c>
      <c r="M1396" s="9" t="str" cm="1">
        <f t="array" ref="M1396">_xlfn.LET(
_xlpm.Major,I1396,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96" t="str">
        <f>IF(COUNTIFS($A$2:A1396,A1396,$M$2:M1396,M1396)&gt;1,"Duplicate","Keep")</f>
        <v>Keep</v>
      </c>
      <c r="O1396" t="str" cm="1">
        <f t="array" ref="O1396">_xlfn.SWITCH(M1396,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96">
        <f t="shared" si="42"/>
        <v>1</v>
      </c>
      <c r="Q1396" t="str">
        <f t="shared" si="43"/>
        <v>Unique</v>
      </c>
    </row>
    <row r="1397" spans="1:17" x14ac:dyDescent="0.75">
      <c r="A1397" s="12">
        <v>82448910</v>
      </c>
      <c r="B1397" s="13" t="s">
        <v>3747</v>
      </c>
      <c r="C1397" s="13" t="s">
        <v>3137</v>
      </c>
      <c r="D1397" s="13" t="s">
        <v>3748</v>
      </c>
      <c r="E1397" s="13" t="s">
        <v>14</v>
      </c>
      <c r="F1397" s="14">
        <v>46117.922222222223</v>
      </c>
      <c r="G1397" s="14">
        <v>46119.499305555553</v>
      </c>
      <c r="H1397" s="13">
        <v>786005</v>
      </c>
      <c r="I1397" s="13" t="s">
        <v>1422</v>
      </c>
      <c r="J1397" s="13" t="s">
        <v>50</v>
      </c>
      <c r="K1397" s="13">
        <v>0</v>
      </c>
      <c r="L1397" s="15" t="s">
        <v>3849</v>
      </c>
      <c r="M1397" s="9" t="str" cm="1">
        <f t="array" ref="M1397">_xlfn.LET(
_xlpm.Major,I1397,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397" t="str">
        <f>IF(COUNTIFS($A$2:A1397,A1397,$M$2:M1397,M1397)&gt;1,"Duplicate","Keep")</f>
        <v>Keep</v>
      </c>
      <c r="O1397" t="str" cm="1">
        <f t="array" ref="O1397">_xlfn.SWITCH(M1397,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397">
        <f t="shared" si="42"/>
        <v>1</v>
      </c>
      <c r="Q1397" t="str">
        <f t="shared" si="43"/>
        <v>Unique</v>
      </c>
    </row>
    <row r="1398" spans="1:17" x14ac:dyDescent="0.75">
      <c r="A1398" s="8">
        <v>82456844</v>
      </c>
      <c r="B1398" s="9" t="s">
        <v>3749</v>
      </c>
      <c r="C1398" s="9" t="s">
        <v>3750</v>
      </c>
      <c r="D1398" s="9" t="s">
        <v>3751</v>
      </c>
      <c r="E1398" s="9" t="s">
        <v>14</v>
      </c>
      <c r="F1398" s="10">
        <v>46118.456250000003</v>
      </c>
      <c r="G1398" s="10">
        <v>46119.472222222219</v>
      </c>
      <c r="H1398" s="9">
        <v>761486</v>
      </c>
      <c r="I1398" s="9" t="s">
        <v>1167</v>
      </c>
      <c r="J1398" s="9" t="s">
        <v>32</v>
      </c>
      <c r="K1398" s="9">
        <v>0</v>
      </c>
      <c r="L1398" s="11" t="s">
        <v>3849</v>
      </c>
      <c r="M1398" s="9" t="str" cm="1">
        <f t="array" ref="M1398">_xlfn.LET(
_xlpm.Major,I1398,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98" t="str">
        <f>IF(COUNTIFS($A$2:A1398,A1398,$M$2:M1398,M1398)&gt;1,"Duplicate","Keep")</f>
        <v>Keep</v>
      </c>
      <c r="O1398" t="str" cm="1">
        <f t="array" ref="O1398">_xlfn.SWITCH(M1398,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98">
        <f t="shared" si="42"/>
        <v>1</v>
      </c>
      <c r="Q1398" t="str">
        <f t="shared" si="43"/>
        <v>Unique</v>
      </c>
    </row>
    <row r="1399" spans="1:17" x14ac:dyDescent="0.75">
      <c r="A1399" s="12">
        <v>82459654</v>
      </c>
      <c r="B1399" s="13" t="s">
        <v>123</v>
      </c>
      <c r="C1399" s="13" t="s">
        <v>1862</v>
      </c>
      <c r="D1399" s="13" t="s">
        <v>3752</v>
      </c>
      <c r="E1399" s="13" t="s">
        <v>14</v>
      </c>
      <c r="F1399" s="14">
        <v>46118.518055555556</v>
      </c>
      <c r="G1399" s="14">
        <v>46119.511805555558</v>
      </c>
      <c r="H1399" s="13">
        <v>723599</v>
      </c>
      <c r="I1399" s="13" t="s">
        <v>1786</v>
      </c>
      <c r="J1399" s="13" t="s">
        <v>32</v>
      </c>
      <c r="K1399" s="13">
        <v>0</v>
      </c>
      <c r="L1399" s="15" t="s">
        <v>3849</v>
      </c>
      <c r="M1399" s="9" t="str" cm="1">
        <f t="array" ref="M1399">_xlfn.LET(
_xlpm.Major,I1399,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399" t="str">
        <f>IF(COUNTIFS($A$2:A1399,A1399,$M$2:M1399,M1399)&gt;1,"Duplicate","Keep")</f>
        <v>Keep</v>
      </c>
      <c r="O1399" t="str" cm="1">
        <f t="array" ref="O1399">_xlfn.SWITCH(M1399,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399">
        <f t="shared" si="42"/>
        <v>1</v>
      </c>
      <c r="Q1399" t="str">
        <f t="shared" si="43"/>
        <v>Unique</v>
      </c>
    </row>
    <row r="1400" spans="1:17" x14ac:dyDescent="0.75">
      <c r="A1400" s="8">
        <v>82459688</v>
      </c>
      <c r="B1400" s="9" t="s">
        <v>3753</v>
      </c>
      <c r="C1400" s="9" t="s">
        <v>3754</v>
      </c>
      <c r="D1400" s="9" t="s">
        <v>3755</v>
      </c>
      <c r="E1400" s="9" t="s">
        <v>14</v>
      </c>
      <c r="F1400" s="10">
        <v>46118.518750000003</v>
      </c>
      <c r="G1400" s="10">
        <v>46119.461805555555</v>
      </c>
      <c r="H1400" s="9">
        <v>742941</v>
      </c>
      <c r="I1400" s="9" t="s">
        <v>1167</v>
      </c>
      <c r="J1400" s="9" t="s">
        <v>32</v>
      </c>
      <c r="K1400" s="9">
        <v>0</v>
      </c>
      <c r="L1400" s="11" t="s">
        <v>3849</v>
      </c>
      <c r="M1400" s="9" t="str" cm="1">
        <f t="array" ref="M1400">_xlfn.LET(
_xlpm.Major,I1400,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400" t="str">
        <f>IF(COUNTIFS($A$2:A1400,A1400,$M$2:M1400,M1400)&gt;1,"Duplicate","Keep")</f>
        <v>Keep</v>
      </c>
      <c r="O1400" t="str" cm="1">
        <f t="array" ref="O1400">_xlfn.SWITCH(M1400,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400">
        <f t="shared" si="42"/>
        <v>1</v>
      </c>
      <c r="Q1400" t="str">
        <f t="shared" si="43"/>
        <v>Unique</v>
      </c>
    </row>
    <row r="1401" spans="1:17" x14ac:dyDescent="0.75">
      <c r="A1401" s="12">
        <v>82459937</v>
      </c>
      <c r="B1401" s="13" t="s">
        <v>37</v>
      </c>
      <c r="C1401" s="13" t="s">
        <v>38</v>
      </c>
      <c r="D1401" s="13" t="s">
        <v>39</v>
      </c>
      <c r="E1401" s="13" t="s">
        <v>14</v>
      </c>
      <c r="F1401" s="14">
        <v>46118.525694444441</v>
      </c>
      <c r="G1401" s="14">
        <v>46119.463194444441</v>
      </c>
      <c r="H1401" s="13">
        <v>812130</v>
      </c>
      <c r="I1401" s="13" t="s">
        <v>15</v>
      </c>
      <c r="J1401" s="13" t="s">
        <v>40</v>
      </c>
      <c r="K1401" s="13">
        <v>0</v>
      </c>
      <c r="L1401" s="15" t="s">
        <v>3849</v>
      </c>
      <c r="M1401" s="9" t="str" cm="1">
        <f t="array" ref="M1401">_xlfn.LET(
_xlpm.Major,I1401,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401" t="str">
        <f>IF(COUNTIFS($A$2:A1401,A1401,$M$2:M1401,M1401)&gt;1,"Duplicate","Keep")</f>
        <v>Keep</v>
      </c>
      <c r="O1401" t="str" cm="1">
        <f t="array" ref="O1401">_xlfn.SWITCH(M1401,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401">
        <f t="shared" si="42"/>
        <v>4</v>
      </c>
      <c r="Q1401" t="str">
        <f t="shared" si="43"/>
        <v>Repeat</v>
      </c>
    </row>
    <row r="1402" spans="1:17" x14ac:dyDescent="0.75">
      <c r="A1402" s="8">
        <v>82463550</v>
      </c>
      <c r="B1402" s="9" t="s">
        <v>3756</v>
      </c>
      <c r="C1402" s="9" t="s">
        <v>971</v>
      </c>
      <c r="D1402" s="9" t="s">
        <v>3757</v>
      </c>
      <c r="E1402" s="9" t="s">
        <v>14</v>
      </c>
      <c r="F1402" s="10">
        <v>46118.620138888888</v>
      </c>
      <c r="G1402" s="10">
        <v>46119.477083333331</v>
      </c>
      <c r="H1402" s="9">
        <v>764349</v>
      </c>
      <c r="I1402" s="9" t="s">
        <v>1167</v>
      </c>
      <c r="J1402" s="9" t="s">
        <v>32</v>
      </c>
      <c r="K1402" s="9">
        <v>0</v>
      </c>
      <c r="L1402" s="11" t="s">
        <v>3849</v>
      </c>
      <c r="M1402" s="9" t="str" cm="1">
        <f t="array" ref="M1402">_xlfn.LET(
_xlpm.Major,I1402,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402" t="str">
        <f>IF(COUNTIFS($A$2:A1402,A1402,$M$2:M1402,M1402)&gt;1,"Duplicate","Keep")</f>
        <v>Keep</v>
      </c>
      <c r="O1402" t="str" cm="1">
        <f t="array" ref="O1402">_xlfn.SWITCH(M1402,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402">
        <f t="shared" si="42"/>
        <v>1</v>
      </c>
      <c r="Q1402" t="str">
        <f t="shared" si="43"/>
        <v>Unique</v>
      </c>
    </row>
    <row r="1403" spans="1:17" x14ac:dyDescent="0.75">
      <c r="A1403" s="12">
        <v>82463555</v>
      </c>
      <c r="B1403" s="13" t="s">
        <v>1695</v>
      </c>
      <c r="C1403" s="13" t="s">
        <v>3758</v>
      </c>
      <c r="D1403" s="13" t="s">
        <v>3759</v>
      </c>
      <c r="E1403" s="13" t="s">
        <v>14</v>
      </c>
      <c r="F1403" s="14">
        <v>46118.620138888888</v>
      </c>
      <c r="G1403" s="14">
        <v>46119.499305555553</v>
      </c>
      <c r="H1403" s="13">
        <v>798479</v>
      </c>
      <c r="I1403" s="13" t="s">
        <v>1814</v>
      </c>
      <c r="J1403" s="13" t="s">
        <v>126</v>
      </c>
      <c r="K1403" s="13">
        <v>0</v>
      </c>
      <c r="L1403" s="15" t="s">
        <v>3849</v>
      </c>
      <c r="M1403" s="9" t="str" cm="1">
        <f t="array" ref="M1403">_xlfn.LET(
_xlpm.Major,I1403,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403" t="str">
        <f>IF(COUNTIFS($A$2:A1403,A1403,$M$2:M1403,M1403)&gt;1,"Duplicate","Keep")</f>
        <v>Keep</v>
      </c>
      <c r="O1403" t="str" cm="1">
        <f t="array" ref="O1403">_xlfn.SWITCH(M1403,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403">
        <f t="shared" si="42"/>
        <v>1</v>
      </c>
      <c r="Q1403" t="str">
        <f t="shared" si="43"/>
        <v>Unique</v>
      </c>
    </row>
    <row r="1404" spans="1:17" x14ac:dyDescent="0.75">
      <c r="A1404" s="8">
        <v>82465118</v>
      </c>
      <c r="B1404" s="9" t="s">
        <v>1212</v>
      </c>
      <c r="C1404" s="9" t="s">
        <v>3760</v>
      </c>
      <c r="D1404" s="9" t="s">
        <v>3761</v>
      </c>
      <c r="E1404" s="9" t="s">
        <v>14</v>
      </c>
      <c r="F1404" s="10">
        <v>46118.683333333334</v>
      </c>
      <c r="G1404" s="10">
        <v>46119.498611111114</v>
      </c>
      <c r="H1404" s="9">
        <v>795856</v>
      </c>
      <c r="I1404" s="9" t="s">
        <v>429</v>
      </c>
      <c r="J1404" s="9" t="s">
        <v>32</v>
      </c>
      <c r="K1404" s="9">
        <v>0</v>
      </c>
      <c r="L1404" s="11" t="s">
        <v>3849</v>
      </c>
      <c r="M1404" s="9" t="str" cm="1">
        <f t="array" ref="M1404">_xlfn.LET(
_xlpm.Major,I1404,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404" t="str">
        <f>IF(COUNTIFS($A$2:A1404,A1404,$M$2:M1404,M1404)&gt;1,"Duplicate","Keep")</f>
        <v>Keep</v>
      </c>
      <c r="O1404" t="str" cm="1">
        <f t="array" ref="O1404">_xlfn.SWITCH(M1404,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404">
        <f t="shared" si="42"/>
        <v>1</v>
      </c>
      <c r="Q1404" t="str">
        <f t="shared" si="43"/>
        <v>Unique</v>
      </c>
    </row>
    <row r="1405" spans="1:17" x14ac:dyDescent="0.75">
      <c r="A1405" s="12">
        <v>82466849</v>
      </c>
      <c r="B1405" s="13" t="s">
        <v>3762</v>
      </c>
      <c r="C1405" s="13" t="s">
        <v>185</v>
      </c>
      <c r="D1405" s="13" t="s">
        <v>3763</v>
      </c>
      <c r="E1405" s="13" t="s">
        <v>14</v>
      </c>
      <c r="F1405" s="14">
        <v>46118.793055555558</v>
      </c>
      <c r="G1405" s="14">
        <v>46119.468055555553</v>
      </c>
      <c r="H1405" s="13">
        <v>767094</v>
      </c>
      <c r="I1405" s="13" t="s">
        <v>3764</v>
      </c>
      <c r="J1405" s="13" t="s">
        <v>32</v>
      </c>
      <c r="K1405" s="13">
        <v>0</v>
      </c>
      <c r="L1405" s="15" t="s">
        <v>3849</v>
      </c>
      <c r="M1405" s="9" t="str" cm="1">
        <f t="array" ref="M1405">_xlfn.LET(
_xlpm.Major,I1405,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405" t="str">
        <f>IF(COUNTIFS($A$2:A1405,A1405,$M$2:M1405,M1405)&gt;1,"Duplicate","Keep")</f>
        <v>Keep</v>
      </c>
      <c r="O1405" t="str" cm="1">
        <f t="array" ref="O1405">_xlfn.SWITCH(M1405,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405">
        <f t="shared" si="42"/>
        <v>1</v>
      </c>
      <c r="Q1405" t="str">
        <f t="shared" si="43"/>
        <v>Unique</v>
      </c>
    </row>
    <row r="1406" spans="1:17" x14ac:dyDescent="0.75">
      <c r="A1406" s="8">
        <v>82466981</v>
      </c>
      <c r="B1406" s="9" t="s">
        <v>3119</v>
      </c>
      <c r="C1406" s="9" t="s">
        <v>3765</v>
      </c>
      <c r="D1406" s="9" t="s">
        <v>3766</v>
      </c>
      <c r="E1406" s="9" t="s">
        <v>14</v>
      </c>
      <c r="F1406" s="10">
        <v>46118.804166666669</v>
      </c>
      <c r="G1406" s="10">
        <v>46119.468055555553</v>
      </c>
      <c r="H1406" s="9">
        <v>772432</v>
      </c>
      <c r="I1406" s="9" t="s">
        <v>3764</v>
      </c>
      <c r="J1406" s="9" t="s">
        <v>32</v>
      </c>
      <c r="K1406" s="9">
        <v>0</v>
      </c>
      <c r="L1406" s="11" t="s">
        <v>3849</v>
      </c>
      <c r="M1406" s="9" t="str" cm="1">
        <f t="array" ref="M1406">_xlfn.LET(
_xlpm.Major,I1406,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406" t="str">
        <f>IF(COUNTIFS($A$2:A1406,A1406,$M$2:M1406,M1406)&gt;1,"Duplicate","Keep")</f>
        <v>Keep</v>
      </c>
      <c r="O1406" t="str" cm="1">
        <f t="array" ref="O1406">_xlfn.SWITCH(M1406,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406">
        <f t="shared" si="42"/>
        <v>1</v>
      </c>
      <c r="Q1406" t="str">
        <f t="shared" si="43"/>
        <v>Unique</v>
      </c>
    </row>
    <row r="1407" spans="1:17" x14ac:dyDescent="0.75">
      <c r="A1407" s="12">
        <v>82467463</v>
      </c>
      <c r="B1407" s="13" t="s">
        <v>1274</v>
      </c>
      <c r="C1407" s="13" t="s">
        <v>3767</v>
      </c>
      <c r="D1407" s="13" t="s">
        <v>3768</v>
      </c>
      <c r="E1407" s="13" t="s">
        <v>14</v>
      </c>
      <c r="F1407" s="14">
        <v>46118.845833333333</v>
      </c>
      <c r="G1407" s="14">
        <v>46119.46875</v>
      </c>
      <c r="H1407" s="13">
        <v>760922</v>
      </c>
      <c r="I1407" s="13" t="s">
        <v>1167</v>
      </c>
      <c r="J1407" s="13" t="s">
        <v>32</v>
      </c>
      <c r="K1407" s="13">
        <v>0</v>
      </c>
      <c r="L1407" s="15" t="s">
        <v>3849</v>
      </c>
      <c r="M1407" s="9" t="str" cm="1">
        <f t="array" ref="M1407">_xlfn.LET(
_xlpm.Major,I1407,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407" t="str">
        <f>IF(COUNTIFS($A$2:A1407,A1407,$M$2:M1407,M1407)&gt;1,"Duplicate","Keep")</f>
        <v>Keep</v>
      </c>
      <c r="O1407" t="str" cm="1">
        <f t="array" ref="O1407">_xlfn.SWITCH(M1407,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407">
        <f t="shared" si="42"/>
        <v>1</v>
      </c>
      <c r="Q1407" t="str">
        <f t="shared" si="43"/>
        <v>Unique</v>
      </c>
    </row>
    <row r="1408" spans="1:17" x14ac:dyDescent="0.75">
      <c r="A1408" s="8">
        <v>82467467</v>
      </c>
      <c r="B1408" s="9" t="s">
        <v>3769</v>
      </c>
      <c r="C1408" s="9" t="s">
        <v>404</v>
      </c>
      <c r="D1408" s="9" t="s">
        <v>3770</v>
      </c>
      <c r="E1408" s="9" t="s">
        <v>14</v>
      </c>
      <c r="F1408" s="10">
        <v>46118.84652777778</v>
      </c>
      <c r="G1408" s="10">
        <v>46119.46875</v>
      </c>
      <c r="H1408" s="9">
        <v>759420</v>
      </c>
      <c r="I1408" s="9" t="s">
        <v>1167</v>
      </c>
      <c r="J1408" s="9" t="s">
        <v>32</v>
      </c>
      <c r="K1408" s="9">
        <v>0</v>
      </c>
      <c r="L1408" s="11" t="s">
        <v>3849</v>
      </c>
      <c r="M1408" s="9" t="str" cm="1">
        <f t="array" ref="M1408">_xlfn.LET(
_xlpm.Major,I1408,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408" t="str">
        <f>IF(COUNTIFS($A$2:A1408,A1408,$M$2:M1408,M1408)&gt;1,"Duplicate","Keep")</f>
        <v>Keep</v>
      </c>
      <c r="O1408" t="str" cm="1">
        <f t="array" ref="O1408">_xlfn.SWITCH(M1408,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408">
        <f t="shared" si="42"/>
        <v>1</v>
      </c>
      <c r="Q1408" t="str">
        <f t="shared" si="43"/>
        <v>Unique</v>
      </c>
    </row>
    <row r="1409" spans="1:17" x14ac:dyDescent="0.75">
      <c r="A1409" s="12">
        <v>82467582</v>
      </c>
      <c r="B1409" s="13" t="s">
        <v>2363</v>
      </c>
      <c r="C1409" s="13" t="s">
        <v>3771</v>
      </c>
      <c r="D1409" s="13" t="s">
        <v>3772</v>
      </c>
      <c r="E1409" s="13" t="s">
        <v>14</v>
      </c>
      <c r="F1409" s="14">
        <v>46118.85833333333</v>
      </c>
      <c r="G1409" s="14">
        <v>46119.461805555555</v>
      </c>
      <c r="H1409" s="13">
        <v>753622</v>
      </c>
      <c r="I1409" s="13" t="s">
        <v>1167</v>
      </c>
      <c r="J1409" s="13" t="s">
        <v>32</v>
      </c>
      <c r="K1409" s="13">
        <v>0</v>
      </c>
      <c r="L1409" s="15" t="s">
        <v>3849</v>
      </c>
      <c r="M1409" s="9" t="str" cm="1">
        <f t="array" ref="M1409">_xlfn.LET(
_xlpm.Major,I1409,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409" t="str">
        <f>IF(COUNTIFS($A$2:A1409,A1409,$M$2:M1409,M1409)&gt;1,"Duplicate","Keep")</f>
        <v>Keep</v>
      </c>
      <c r="O1409" t="str" cm="1">
        <f t="array" ref="O1409">_xlfn.SWITCH(M1409,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409">
        <f t="shared" si="42"/>
        <v>1</v>
      </c>
      <c r="Q1409" t="str">
        <f t="shared" si="43"/>
        <v>Unique</v>
      </c>
    </row>
    <row r="1410" spans="1:17" x14ac:dyDescent="0.75">
      <c r="A1410" s="8">
        <v>82467722</v>
      </c>
      <c r="B1410" s="9" t="s">
        <v>355</v>
      </c>
      <c r="C1410" s="9" t="s">
        <v>3773</v>
      </c>
      <c r="D1410" s="9" t="s">
        <v>3774</v>
      </c>
      <c r="E1410" s="9" t="s">
        <v>14</v>
      </c>
      <c r="F1410" s="10">
        <v>46118.870833333334</v>
      </c>
      <c r="G1410" s="10">
        <v>46119.474999999999</v>
      </c>
      <c r="H1410" s="9">
        <v>760465</v>
      </c>
      <c r="I1410" s="9" t="s">
        <v>3523</v>
      </c>
      <c r="J1410" s="9" t="s">
        <v>32</v>
      </c>
      <c r="K1410" s="9">
        <v>0</v>
      </c>
      <c r="L1410" s="11" t="s">
        <v>3849</v>
      </c>
      <c r="M1410" s="9" t="str" cm="1">
        <f t="array" ref="M1410">_xlfn.LET(
_xlpm.Major,I1410,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410" t="str">
        <f>IF(COUNTIFS($A$2:A1410,A1410,$M$2:M1410,M1410)&gt;1,"Duplicate","Keep")</f>
        <v>Keep</v>
      </c>
      <c r="O1410" t="str" cm="1">
        <f t="array" ref="O1410">_xlfn.SWITCH(M1410,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410">
        <f t="shared" si="42"/>
        <v>1</v>
      </c>
      <c r="Q1410" t="str">
        <f t="shared" si="43"/>
        <v>Unique</v>
      </c>
    </row>
    <row r="1411" spans="1:17" x14ac:dyDescent="0.75">
      <c r="A1411" s="12">
        <v>82467985</v>
      </c>
      <c r="B1411" s="13" t="s">
        <v>3775</v>
      </c>
      <c r="C1411" s="13" t="s">
        <v>3776</v>
      </c>
      <c r="D1411" s="13" t="s">
        <v>3777</v>
      </c>
      <c r="E1411" s="13" t="s">
        <v>14</v>
      </c>
      <c r="F1411" s="14">
        <v>46118.902083333334</v>
      </c>
      <c r="G1411" s="14">
        <v>46119.481944444444</v>
      </c>
      <c r="H1411" s="13">
        <v>801458</v>
      </c>
      <c r="I1411" s="13" t="s">
        <v>429</v>
      </c>
      <c r="J1411" s="13" t="s">
        <v>32</v>
      </c>
      <c r="K1411" s="13">
        <v>0</v>
      </c>
      <c r="L1411" s="15" t="s">
        <v>3849</v>
      </c>
      <c r="M1411" s="9" t="str" cm="1">
        <f t="array" ref="M1411">_xlfn.LET(
_xlpm.Major,I1411,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411" t="str">
        <f>IF(COUNTIFS($A$2:A1411,A1411,$M$2:M1411,M1411)&gt;1,"Duplicate","Keep")</f>
        <v>Keep</v>
      </c>
      <c r="O1411" t="str" cm="1">
        <f t="array" ref="O1411">_xlfn.SWITCH(M1411,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411">
        <f t="shared" ref="P1411:P1474" si="44">COUNTIF(H:H,H1411)</f>
        <v>1</v>
      </c>
      <c r="Q1411" t="str">
        <f t="shared" ref="Q1411:Q1474" si="45">IF(COUNTIF(H:H,H1411)=1,"Unique","Repeat")</f>
        <v>Unique</v>
      </c>
    </row>
    <row r="1412" spans="1:17" x14ac:dyDescent="0.75">
      <c r="A1412" s="8">
        <v>82468040</v>
      </c>
      <c r="B1412" s="9" t="s">
        <v>55</v>
      </c>
      <c r="C1412" s="9" t="s">
        <v>1286</v>
      </c>
      <c r="D1412" s="9" t="s">
        <v>3778</v>
      </c>
      <c r="E1412" s="9" t="s">
        <v>14</v>
      </c>
      <c r="F1412" s="10">
        <v>46118.908333333333</v>
      </c>
      <c r="G1412" s="10">
        <v>46119.461805555555</v>
      </c>
      <c r="H1412" s="9">
        <v>738192</v>
      </c>
      <c r="I1412" s="9" t="s">
        <v>1167</v>
      </c>
      <c r="J1412" s="9" t="s">
        <v>32</v>
      </c>
      <c r="K1412" s="9">
        <v>0</v>
      </c>
      <c r="L1412" s="11" t="s">
        <v>3849</v>
      </c>
      <c r="M1412" s="9" t="str" cm="1">
        <f t="array" ref="M1412">_xlfn.LET(
_xlpm.Major,I1412,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412" t="str">
        <f>IF(COUNTIFS($A$2:A1412,A1412,$M$2:M1412,M1412)&gt;1,"Duplicate","Keep")</f>
        <v>Keep</v>
      </c>
      <c r="O1412" t="str" cm="1">
        <f t="array" ref="O1412">_xlfn.SWITCH(M1412,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412">
        <f t="shared" si="44"/>
        <v>1</v>
      </c>
      <c r="Q1412" t="str">
        <f t="shared" si="45"/>
        <v>Unique</v>
      </c>
    </row>
    <row r="1413" spans="1:17" x14ac:dyDescent="0.75">
      <c r="A1413" s="12">
        <v>82468172</v>
      </c>
      <c r="B1413" s="13" t="s">
        <v>1762</v>
      </c>
      <c r="C1413" s="13" t="s">
        <v>287</v>
      </c>
      <c r="D1413" s="13" t="s">
        <v>3779</v>
      </c>
      <c r="E1413" s="13" t="s">
        <v>14</v>
      </c>
      <c r="F1413" s="14">
        <v>46118.924305555556</v>
      </c>
      <c r="G1413" s="14">
        <v>46119.513888888891</v>
      </c>
      <c r="H1413" s="13">
        <v>754846</v>
      </c>
      <c r="I1413" s="13" t="s">
        <v>1167</v>
      </c>
      <c r="J1413" s="13" t="s">
        <v>32</v>
      </c>
      <c r="K1413" s="13">
        <v>0</v>
      </c>
      <c r="L1413" s="15" t="s">
        <v>3849</v>
      </c>
      <c r="M1413" s="9" t="str" cm="1">
        <f t="array" ref="M1413">_xlfn.LET(
_xlpm.Major,I1413,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413" t="str">
        <f>IF(COUNTIFS($A$2:A1413,A1413,$M$2:M1413,M1413)&gt;1,"Duplicate","Keep")</f>
        <v>Keep</v>
      </c>
      <c r="O1413" t="str" cm="1">
        <f t="array" ref="O1413">_xlfn.SWITCH(M1413,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413">
        <f t="shared" si="44"/>
        <v>1</v>
      </c>
      <c r="Q1413" t="str">
        <f t="shared" si="45"/>
        <v>Unique</v>
      </c>
    </row>
    <row r="1414" spans="1:17" x14ac:dyDescent="0.75">
      <c r="A1414" s="8">
        <v>82468556</v>
      </c>
      <c r="B1414" s="9" t="s">
        <v>3780</v>
      </c>
      <c r="C1414" s="9" t="s">
        <v>2879</v>
      </c>
      <c r="D1414" s="9" t="s">
        <v>3781</v>
      </c>
      <c r="E1414" s="9" t="s">
        <v>14</v>
      </c>
      <c r="F1414" s="10">
        <v>46118.99722222222</v>
      </c>
      <c r="G1414" s="10">
        <v>46119.526388888888</v>
      </c>
      <c r="H1414" s="9">
        <v>777455</v>
      </c>
      <c r="I1414" s="9" t="s">
        <v>1167</v>
      </c>
      <c r="J1414" s="9" t="s">
        <v>32</v>
      </c>
      <c r="K1414" s="9">
        <v>0</v>
      </c>
      <c r="L1414" s="11" t="s">
        <v>3849</v>
      </c>
      <c r="M1414" s="9" t="str" cm="1">
        <f t="array" ref="M1414">_xlfn.LET(
_xlpm.Major,I1414,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414" t="str">
        <f>IF(COUNTIFS($A$2:A1414,A1414,$M$2:M1414,M1414)&gt;1,"Duplicate","Keep")</f>
        <v>Keep</v>
      </c>
      <c r="O1414" t="str" cm="1">
        <f t="array" ref="O1414">_xlfn.SWITCH(M1414,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414">
        <f t="shared" si="44"/>
        <v>1</v>
      </c>
      <c r="Q1414" t="str">
        <f t="shared" si="45"/>
        <v>Unique</v>
      </c>
    </row>
    <row r="1415" spans="1:17" x14ac:dyDescent="0.75">
      <c r="A1415" s="12">
        <v>82468578</v>
      </c>
      <c r="B1415" s="13" t="s">
        <v>41</v>
      </c>
      <c r="C1415" s="13" t="s">
        <v>185</v>
      </c>
      <c r="D1415" s="13" t="s">
        <v>3782</v>
      </c>
      <c r="E1415" s="13" t="s">
        <v>14</v>
      </c>
      <c r="F1415" s="14"/>
      <c r="G1415" s="14">
        <v>46119.511111111111</v>
      </c>
      <c r="H1415" s="13">
        <v>794690</v>
      </c>
      <c r="I1415" s="13" t="s">
        <v>1422</v>
      </c>
      <c r="J1415" s="13" t="s">
        <v>50</v>
      </c>
      <c r="K1415" s="13">
        <v>0</v>
      </c>
      <c r="L1415" s="15" t="s">
        <v>3849</v>
      </c>
      <c r="M1415" s="9" t="str" cm="1">
        <f t="array" ref="M1415">_xlfn.LET(
_xlpm.Major,I1415,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415" t="str">
        <f>IF(COUNTIFS($A$2:A1415,A1415,$M$2:M1415,M1415)&gt;1,"Duplicate","Keep")</f>
        <v>Keep</v>
      </c>
      <c r="O1415" t="str" cm="1">
        <f t="array" ref="O1415">_xlfn.SWITCH(M1415,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415">
        <f t="shared" si="44"/>
        <v>1</v>
      </c>
      <c r="Q1415" t="str">
        <f t="shared" si="45"/>
        <v>Unique</v>
      </c>
    </row>
    <row r="1416" spans="1:17" x14ac:dyDescent="0.75">
      <c r="A1416" s="8">
        <v>82468742</v>
      </c>
      <c r="B1416" s="9" t="s">
        <v>769</v>
      </c>
      <c r="C1416" s="9" t="s">
        <v>946</v>
      </c>
      <c r="D1416" s="9" t="s">
        <v>2050</v>
      </c>
      <c r="E1416" s="9" t="s">
        <v>14</v>
      </c>
      <c r="F1416" s="10">
        <v>46119.07916666667</v>
      </c>
      <c r="G1416" s="10">
        <v>46119.511111111111</v>
      </c>
      <c r="H1416" s="9">
        <v>803878</v>
      </c>
      <c r="I1416" s="9" t="s">
        <v>1814</v>
      </c>
      <c r="J1416" s="9" t="s">
        <v>126</v>
      </c>
      <c r="K1416" s="9">
        <v>0</v>
      </c>
      <c r="L1416" s="11" t="s">
        <v>3849</v>
      </c>
      <c r="M1416" s="9" t="str" cm="1">
        <f t="array" ref="M1416">_xlfn.LET(
_xlpm.Major,I1416,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416" t="str">
        <f>IF(COUNTIFS($A$2:A1416,A1416,$M$2:M1416,M1416)&gt;1,"Duplicate","Keep")</f>
        <v>Keep</v>
      </c>
      <c r="O1416" t="str" cm="1">
        <f t="array" ref="O1416">_xlfn.SWITCH(M1416,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416">
        <f t="shared" si="44"/>
        <v>1</v>
      </c>
      <c r="Q1416" t="str">
        <f t="shared" si="45"/>
        <v>Unique</v>
      </c>
    </row>
    <row r="1417" spans="1:17" x14ac:dyDescent="0.75">
      <c r="A1417" s="12">
        <v>82469749</v>
      </c>
      <c r="B1417" s="13" t="s">
        <v>3783</v>
      </c>
      <c r="C1417" s="13" t="s">
        <v>3784</v>
      </c>
      <c r="D1417" s="13" t="s">
        <v>3785</v>
      </c>
      <c r="E1417" s="13" t="s">
        <v>14</v>
      </c>
      <c r="F1417" s="14">
        <v>46119.275694444441</v>
      </c>
      <c r="G1417" s="14">
        <v>46119.511111111111</v>
      </c>
      <c r="H1417" s="13">
        <v>774078</v>
      </c>
      <c r="I1417" s="13" t="s">
        <v>1814</v>
      </c>
      <c r="J1417" s="13" t="s">
        <v>32</v>
      </c>
      <c r="K1417" s="13">
        <v>0</v>
      </c>
      <c r="L1417" s="15" t="s">
        <v>3849</v>
      </c>
      <c r="M1417" s="9" t="str" cm="1">
        <f t="array" ref="M1417">_xlfn.LET(
_xlpm.Major,I1417,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417" t="str">
        <f>IF(COUNTIFS($A$2:A1417,A1417,$M$2:M1417,M1417)&gt;1,"Duplicate","Keep")</f>
        <v>Keep</v>
      </c>
      <c r="O1417" t="str" cm="1">
        <f t="array" ref="O1417">_xlfn.SWITCH(M1417,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417">
        <f t="shared" si="44"/>
        <v>1</v>
      </c>
      <c r="Q1417" t="str">
        <f t="shared" si="45"/>
        <v>Unique</v>
      </c>
    </row>
    <row r="1418" spans="1:17" x14ac:dyDescent="0.75">
      <c r="A1418" s="8">
        <v>82470068</v>
      </c>
      <c r="B1418" s="9" t="s">
        <v>3786</v>
      </c>
      <c r="C1418" s="9" t="s">
        <v>2927</v>
      </c>
      <c r="D1418" s="9" t="s">
        <v>3787</v>
      </c>
      <c r="E1418" s="9" t="s">
        <v>14</v>
      </c>
      <c r="F1418" s="10">
        <v>46119.290972222225</v>
      </c>
      <c r="G1418" s="10">
        <v>46119.51458333333</v>
      </c>
      <c r="H1418" s="9">
        <v>774443</v>
      </c>
      <c r="I1418" s="9" t="s">
        <v>703</v>
      </c>
      <c r="J1418" s="9" t="s">
        <v>32</v>
      </c>
      <c r="K1418" s="9">
        <v>0</v>
      </c>
      <c r="L1418" s="11" t="s">
        <v>3849</v>
      </c>
      <c r="M1418" s="9" t="str" cm="1">
        <f t="array" ref="M1418">_xlfn.LET(
_xlpm.Major,I1418,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418" t="str">
        <f>IF(COUNTIFS($A$2:A1418,A1418,$M$2:M1418,M1418)&gt;1,"Duplicate","Keep")</f>
        <v>Keep</v>
      </c>
      <c r="O1418" t="str" cm="1">
        <f t="array" ref="O1418">_xlfn.SWITCH(M1418,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418">
        <f t="shared" si="44"/>
        <v>1</v>
      </c>
      <c r="Q1418" t="str">
        <f t="shared" si="45"/>
        <v>Unique</v>
      </c>
    </row>
    <row r="1419" spans="1:17" x14ac:dyDescent="0.75">
      <c r="A1419" s="12">
        <v>82472119</v>
      </c>
      <c r="B1419" s="13" t="s">
        <v>3253</v>
      </c>
      <c r="C1419" s="13" t="s">
        <v>3788</v>
      </c>
      <c r="D1419" s="13" t="s">
        <v>3789</v>
      </c>
      <c r="E1419" s="13" t="s">
        <v>14</v>
      </c>
      <c r="F1419" s="14">
        <v>46119.347222222219</v>
      </c>
      <c r="G1419" s="14">
        <v>46119.51458333333</v>
      </c>
      <c r="H1419" s="13">
        <v>754705</v>
      </c>
      <c r="I1419" s="13" t="s">
        <v>3790</v>
      </c>
      <c r="J1419" s="13" t="s">
        <v>40</v>
      </c>
      <c r="K1419" s="13">
        <v>0</v>
      </c>
      <c r="L1419" s="15" t="s">
        <v>3849</v>
      </c>
      <c r="M1419" s="9" t="str" cm="1">
        <f t="array" ref="M1419">_xlfn.LET(
_xlpm.Major,I1419,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419" t="str">
        <f>IF(COUNTIFS($A$2:A1419,A1419,$M$2:M1419,M1419)&gt;1,"Duplicate","Keep")</f>
        <v>Keep</v>
      </c>
      <c r="O1419" t="str" cm="1">
        <f t="array" ref="O1419">_xlfn.SWITCH(M1419,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419">
        <f t="shared" si="44"/>
        <v>1</v>
      </c>
      <c r="Q1419" t="str">
        <f t="shared" si="45"/>
        <v>Unique</v>
      </c>
    </row>
    <row r="1420" spans="1:17" x14ac:dyDescent="0.75">
      <c r="A1420" s="8">
        <v>82472823</v>
      </c>
      <c r="B1420" s="9" t="s">
        <v>385</v>
      </c>
      <c r="C1420" s="9" t="s">
        <v>735</v>
      </c>
      <c r="D1420" s="9" t="s">
        <v>3791</v>
      </c>
      <c r="E1420" s="9" t="s">
        <v>14</v>
      </c>
      <c r="F1420" s="10">
        <v>46119.361111111109</v>
      </c>
      <c r="G1420" s="10">
        <v>46119.466666666667</v>
      </c>
      <c r="H1420" s="9">
        <v>767345</v>
      </c>
      <c r="I1420" s="9" t="s">
        <v>1167</v>
      </c>
      <c r="J1420" s="9" t="s">
        <v>32</v>
      </c>
      <c r="K1420" s="9">
        <v>0</v>
      </c>
      <c r="L1420" s="11" t="s">
        <v>3849</v>
      </c>
      <c r="M1420" s="9" t="str" cm="1">
        <f t="array" ref="M1420">_xlfn.LET(
_xlpm.Major,I1420,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420" t="str">
        <f>IF(COUNTIFS($A$2:A1420,A1420,$M$2:M1420,M1420)&gt;1,"Duplicate","Keep")</f>
        <v>Keep</v>
      </c>
      <c r="O1420" t="str" cm="1">
        <f t="array" ref="O1420">_xlfn.SWITCH(M1420,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420">
        <f t="shared" si="44"/>
        <v>1</v>
      </c>
      <c r="Q1420" t="str">
        <f t="shared" si="45"/>
        <v>Unique</v>
      </c>
    </row>
    <row r="1421" spans="1:17" x14ac:dyDescent="0.75">
      <c r="A1421" s="12">
        <v>82472849</v>
      </c>
      <c r="B1421" s="13" t="s">
        <v>2019</v>
      </c>
      <c r="C1421" s="13" t="s">
        <v>1619</v>
      </c>
      <c r="D1421" s="13" t="s">
        <v>3792</v>
      </c>
      <c r="E1421" s="13" t="s">
        <v>14</v>
      </c>
      <c r="F1421" s="14">
        <v>46119.361805555556</v>
      </c>
      <c r="G1421" s="14">
        <v>46119.460416666669</v>
      </c>
      <c r="H1421" s="13">
        <v>814482</v>
      </c>
      <c r="I1421" s="13" t="s">
        <v>1167</v>
      </c>
      <c r="J1421" s="13" t="s">
        <v>40</v>
      </c>
      <c r="K1421" s="13">
        <v>0</v>
      </c>
      <c r="L1421" s="15" t="s">
        <v>3849</v>
      </c>
      <c r="M1421" s="9" t="str" cm="1">
        <f t="array" ref="M1421">_xlfn.LET(
_xlpm.Major,I1421,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421" t="str">
        <f>IF(COUNTIFS($A$2:A1421,A1421,$M$2:M1421,M1421)&gt;1,"Duplicate","Keep")</f>
        <v>Keep</v>
      </c>
      <c r="O1421" t="str" cm="1">
        <f t="array" ref="O1421">_xlfn.SWITCH(M1421,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421">
        <f t="shared" si="44"/>
        <v>1</v>
      </c>
      <c r="Q1421" t="str">
        <f t="shared" si="45"/>
        <v>Unique</v>
      </c>
    </row>
    <row r="1422" spans="1:17" x14ac:dyDescent="0.75">
      <c r="A1422" s="12">
        <v>82475192</v>
      </c>
      <c r="B1422" s="13" t="s">
        <v>1172</v>
      </c>
      <c r="C1422" s="13" t="s">
        <v>3795</v>
      </c>
      <c r="D1422" s="13" t="s">
        <v>3796</v>
      </c>
      <c r="E1422" s="13" t="s">
        <v>14</v>
      </c>
      <c r="F1422" s="14">
        <v>46119.402083333334</v>
      </c>
      <c r="G1422" s="14">
        <v>46119.473611111112</v>
      </c>
      <c r="H1422" s="13">
        <v>691190</v>
      </c>
      <c r="I1422" s="13" t="s">
        <v>1167</v>
      </c>
      <c r="J1422" s="13" t="s">
        <v>32</v>
      </c>
      <c r="K1422" s="13">
        <v>0</v>
      </c>
      <c r="L1422" s="15" t="s">
        <v>3849</v>
      </c>
      <c r="M1422" s="9" t="str" cm="1">
        <f t="array" ref="M1422">_xlfn.LET(
_xlpm.Major,I1422,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422" t="str">
        <f>IF(COUNTIFS($A$2:A1422,A1422,$M$2:M1422,M1422)&gt;1,"Duplicate","Keep")</f>
        <v>Keep</v>
      </c>
      <c r="O1422" t="str" cm="1">
        <f t="array" ref="O1422">_xlfn.SWITCH(M1422,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422">
        <f t="shared" si="44"/>
        <v>1</v>
      </c>
      <c r="Q1422" t="str">
        <f t="shared" si="45"/>
        <v>Unique</v>
      </c>
    </row>
    <row r="1423" spans="1:17" x14ac:dyDescent="0.75">
      <c r="A1423" s="8">
        <v>82475702</v>
      </c>
      <c r="B1423" s="9" t="s">
        <v>1212</v>
      </c>
      <c r="C1423" s="9" t="s">
        <v>3797</v>
      </c>
      <c r="D1423" s="9" t="s">
        <v>3798</v>
      </c>
      <c r="E1423" s="9" t="s">
        <v>14</v>
      </c>
      <c r="F1423" s="10">
        <v>46119.412499999999</v>
      </c>
      <c r="G1423" s="10">
        <v>46119.464583333334</v>
      </c>
      <c r="H1423" s="9">
        <v>813309</v>
      </c>
      <c r="I1423" s="9" t="s">
        <v>1904</v>
      </c>
      <c r="J1423" s="9" t="s">
        <v>40</v>
      </c>
      <c r="K1423" s="9">
        <v>0</v>
      </c>
      <c r="L1423" s="11" t="s">
        <v>3849</v>
      </c>
      <c r="M1423" s="9" t="str" cm="1">
        <f t="array" ref="M1423">_xlfn.LET(
_xlpm.Major,I1423,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423" t="str">
        <f>IF(COUNTIFS($A$2:A1423,A1423,$M$2:M1423,M1423)&gt;1,"Duplicate","Keep")</f>
        <v>Keep</v>
      </c>
      <c r="O1423" t="str" cm="1">
        <f t="array" ref="O1423">_xlfn.SWITCH(M1423,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423">
        <f t="shared" si="44"/>
        <v>1</v>
      </c>
      <c r="Q1423" t="str">
        <f t="shared" si="45"/>
        <v>Unique</v>
      </c>
    </row>
    <row r="1424" spans="1:17" x14ac:dyDescent="0.75">
      <c r="A1424" s="12">
        <v>82477895</v>
      </c>
      <c r="B1424" s="13" t="s">
        <v>3799</v>
      </c>
      <c r="C1424" s="13" t="s">
        <v>996</v>
      </c>
      <c r="D1424" s="13" t="s">
        <v>3800</v>
      </c>
      <c r="E1424" s="13" t="s">
        <v>14</v>
      </c>
      <c r="F1424" s="14">
        <v>46119.448611111111</v>
      </c>
      <c r="G1424" s="14">
        <v>46119.463888888888</v>
      </c>
      <c r="H1424" s="13">
        <v>791199</v>
      </c>
      <c r="I1424" s="13" t="s">
        <v>1422</v>
      </c>
      <c r="J1424" s="13" t="s">
        <v>50</v>
      </c>
      <c r="K1424" s="13">
        <v>0</v>
      </c>
      <c r="L1424" s="15" t="s">
        <v>3849</v>
      </c>
      <c r="M1424" s="9" t="str" cm="1">
        <f t="array" ref="M1424">_xlfn.LET(
_xlpm.Major,I1424,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424" t="str">
        <f>IF(COUNTIFS($A$2:A1424,A1424,$M$2:M1424,M1424)&gt;1,"Duplicate","Keep")</f>
        <v>Keep</v>
      </c>
      <c r="O1424" t="str" cm="1">
        <f t="array" ref="O1424">_xlfn.SWITCH(M1424,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424">
        <f t="shared" si="44"/>
        <v>1</v>
      </c>
      <c r="Q1424" t="str">
        <f t="shared" si="45"/>
        <v>Unique</v>
      </c>
    </row>
    <row r="1425" spans="1:17" x14ac:dyDescent="0.75">
      <c r="A1425" s="8">
        <v>82478469</v>
      </c>
      <c r="B1425" s="9" t="s">
        <v>668</v>
      </c>
      <c r="C1425" s="9" t="s">
        <v>296</v>
      </c>
      <c r="D1425" s="9" t="s">
        <v>3801</v>
      </c>
      <c r="E1425" s="9" t="s">
        <v>14</v>
      </c>
      <c r="F1425" s="10"/>
      <c r="G1425" s="10">
        <v>46119.457638888889</v>
      </c>
      <c r="H1425" s="9">
        <v>792380</v>
      </c>
      <c r="I1425" s="9" t="s">
        <v>2963</v>
      </c>
      <c r="J1425" s="9" t="s">
        <v>40</v>
      </c>
      <c r="K1425" s="9">
        <v>0</v>
      </c>
      <c r="L1425" s="11" t="s">
        <v>3849</v>
      </c>
      <c r="M1425" s="9" t="str" cm="1">
        <f t="array" ref="M1425">_xlfn.LET(
_xlpm.Major,I1425,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425" t="str">
        <f>IF(COUNTIFS($A$2:A1425,A1425,$M$2:M1425,M1425)&gt;1,"Duplicate","Keep")</f>
        <v>Keep</v>
      </c>
      <c r="O1425" t="str" cm="1">
        <f t="array" ref="O1425">_xlfn.SWITCH(M1425,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425">
        <f t="shared" si="44"/>
        <v>1</v>
      </c>
      <c r="Q1425" t="str">
        <f t="shared" si="45"/>
        <v>Unique</v>
      </c>
    </row>
    <row r="1426" spans="1:17" x14ac:dyDescent="0.75">
      <c r="A1426" s="12">
        <v>82478484</v>
      </c>
      <c r="B1426" s="13" t="s">
        <v>265</v>
      </c>
      <c r="C1426" s="13" t="s">
        <v>1270</v>
      </c>
      <c r="D1426" s="13" t="s">
        <v>3802</v>
      </c>
      <c r="E1426" s="13" t="s">
        <v>14</v>
      </c>
      <c r="F1426" s="14"/>
      <c r="G1426" s="14">
        <v>46119.458333333336</v>
      </c>
      <c r="H1426" s="13">
        <v>758657</v>
      </c>
      <c r="I1426" s="13" t="s">
        <v>1167</v>
      </c>
      <c r="J1426" s="13" t="s">
        <v>20</v>
      </c>
      <c r="K1426" s="13">
        <v>0</v>
      </c>
      <c r="L1426" s="15" t="s">
        <v>3849</v>
      </c>
      <c r="M1426" s="9" t="str" cm="1">
        <f t="array" ref="M1426">_xlfn.LET(
_xlpm.Major,I1426,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426" t="str">
        <f>IF(COUNTIFS($A$2:A1426,A1426,$M$2:M1426,M1426)&gt;1,"Duplicate","Keep")</f>
        <v>Keep</v>
      </c>
      <c r="O1426" t="str" cm="1">
        <f t="array" ref="O1426">_xlfn.SWITCH(M1426,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426">
        <f t="shared" si="44"/>
        <v>1</v>
      </c>
      <c r="Q1426" t="str">
        <f t="shared" si="45"/>
        <v>Unique</v>
      </c>
    </row>
    <row r="1427" spans="1:17" x14ac:dyDescent="0.75">
      <c r="A1427" s="8">
        <v>82478488</v>
      </c>
      <c r="B1427" s="9" t="s">
        <v>3803</v>
      </c>
      <c r="C1427" s="9" t="s">
        <v>501</v>
      </c>
      <c r="D1427" s="9" t="s">
        <v>3804</v>
      </c>
      <c r="E1427" s="9" t="s">
        <v>14</v>
      </c>
      <c r="F1427" s="10"/>
      <c r="G1427" s="10">
        <v>46119.458333333336</v>
      </c>
      <c r="H1427" s="9">
        <v>763526</v>
      </c>
      <c r="I1427" s="9" t="s">
        <v>1167</v>
      </c>
      <c r="J1427" s="9" t="s">
        <v>32</v>
      </c>
      <c r="K1427" s="9">
        <v>0</v>
      </c>
      <c r="L1427" s="11" t="s">
        <v>3849</v>
      </c>
      <c r="M1427" s="9" t="str" cm="1">
        <f t="array" ref="M1427">_xlfn.LET(
_xlpm.Major,I1427,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427" t="str">
        <f>IF(COUNTIFS($A$2:A1427,A1427,$M$2:M1427,M1427)&gt;1,"Duplicate","Keep")</f>
        <v>Keep</v>
      </c>
      <c r="O1427" t="str" cm="1">
        <f t="array" ref="O1427">_xlfn.SWITCH(M1427,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427">
        <f t="shared" si="44"/>
        <v>1</v>
      </c>
      <c r="Q1427" t="str">
        <f t="shared" si="45"/>
        <v>Unique</v>
      </c>
    </row>
    <row r="1428" spans="1:17" x14ac:dyDescent="0.75">
      <c r="A1428" s="12">
        <v>82478499</v>
      </c>
      <c r="B1428" s="13" t="s">
        <v>2080</v>
      </c>
      <c r="C1428" s="13" t="s">
        <v>3805</v>
      </c>
      <c r="D1428" s="13" t="s">
        <v>3806</v>
      </c>
      <c r="E1428" s="13" t="s">
        <v>14</v>
      </c>
      <c r="F1428" s="14"/>
      <c r="G1428" s="14">
        <v>46119.458333333336</v>
      </c>
      <c r="H1428" s="13">
        <v>781397</v>
      </c>
      <c r="I1428" s="13" t="s">
        <v>1831</v>
      </c>
      <c r="J1428" s="13" t="s">
        <v>32</v>
      </c>
      <c r="K1428" s="13">
        <v>0</v>
      </c>
      <c r="L1428" s="15" t="s">
        <v>3849</v>
      </c>
      <c r="M1428" s="9" t="str" cm="1">
        <f t="array" ref="M1428">_xlfn.LET(
_xlpm.Major,I1428,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428" t="str">
        <f>IF(COUNTIFS($A$2:A1428,A1428,$M$2:M1428,M1428)&gt;1,"Duplicate","Keep")</f>
        <v>Keep</v>
      </c>
      <c r="O1428" t="str" cm="1">
        <f t="array" ref="O1428">_xlfn.SWITCH(M1428,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428">
        <f t="shared" si="44"/>
        <v>1</v>
      </c>
      <c r="Q1428" t="str">
        <f t="shared" si="45"/>
        <v>Unique</v>
      </c>
    </row>
    <row r="1429" spans="1:17" x14ac:dyDescent="0.75">
      <c r="A1429" s="8">
        <v>82478513</v>
      </c>
      <c r="B1429" s="9" t="s">
        <v>500</v>
      </c>
      <c r="C1429" s="9" t="s">
        <v>161</v>
      </c>
      <c r="D1429" s="9" t="s">
        <v>3807</v>
      </c>
      <c r="E1429" s="9" t="s">
        <v>14</v>
      </c>
      <c r="F1429" s="10"/>
      <c r="G1429" s="10">
        <v>46119.459027777775</v>
      </c>
      <c r="H1429" s="9">
        <v>765491</v>
      </c>
      <c r="I1429" s="9" t="s">
        <v>1786</v>
      </c>
      <c r="J1429" s="9" t="s">
        <v>32</v>
      </c>
      <c r="K1429" s="9">
        <v>0</v>
      </c>
      <c r="L1429" s="11" t="s">
        <v>3849</v>
      </c>
      <c r="M1429" s="9" t="str" cm="1">
        <f t="array" ref="M1429">_xlfn.LET(
_xlpm.Major,I1429,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429" t="str">
        <f>IF(COUNTIFS($A$2:A1429,A1429,$M$2:M1429,M1429)&gt;1,"Duplicate","Keep")</f>
        <v>Keep</v>
      </c>
      <c r="O1429" t="str" cm="1">
        <f t="array" ref="O1429">_xlfn.SWITCH(M1429,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429">
        <f t="shared" si="44"/>
        <v>1</v>
      </c>
      <c r="Q1429" t="str">
        <f t="shared" si="45"/>
        <v>Unique</v>
      </c>
    </row>
    <row r="1430" spans="1:17" x14ac:dyDescent="0.75">
      <c r="A1430" s="12">
        <v>82478527</v>
      </c>
      <c r="B1430" s="13" t="s">
        <v>93</v>
      </c>
      <c r="C1430" s="13" t="s">
        <v>3808</v>
      </c>
      <c r="D1430" s="13" t="s">
        <v>3809</v>
      </c>
      <c r="E1430" s="13" t="s">
        <v>14</v>
      </c>
      <c r="F1430" s="14"/>
      <c r="G1430" s="14">
        <v>46119.459027777775</v>
      </c>
      <c r="H1430" s="13">
        <v>743468</v>
      </c>
      <c r="I1430" s="13" t="s">
        <v>1167</v>
      </c>
      <c r="J1430" s="13" t="s">
        <v>16</v>
      </c>
      <c r="K1430" s="13">
        <v>0</v>
      </c>
      <c r="L1430" s="15" t="s">
        <v>3849</v>
      </c>
      <c r="M1430" s="9" t="str" cm="1">
        <f t="array" ref="M1430">_xlfn.LET(
_xlpm.Major,I1430,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430" t="str">
        <f>IF(COUNTIFS($A$2:A1430,A1430,$M$2:M1430,M1430)&gt;1,"Duplicate","Keep")</f>
        <v>Keep</v>
      </c>
      <c r="O1430" t="str" cm="1">
        <f t="array" ref="O1430">_xlfn.SWITCH(M1430,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430">
        <f t="shared" si="44"/>
        <v>1</v>
      </c>
      <c r="Q1430" t="str">
        <f t="shared" si="45"/>
        <v>Unique</v>
      </c>
    </row>
    <row r="1431" spans="1:17" x14ac:dyDescent="0.75">
      <c r="A1431" s="8">
        <v>82478643</v>
      </c>
      <c r="B1431" s="9" t="s">
        <v>3810</v>
      </c>
      <c r="C1431" s="9" t="s">
        <v>3811</v>
      </c>
      <c r="D1431" s="9" t="s">
        <v>3812</v>
      </c>
      <c r="E1431" s="9" t="s">
        <v>14</v>
      </c>
      <c r="F1431" s="10"/>
      <c r="G1431" s="10">
        <v>46119.460416666669</v>
      </c>
      <c r="H1431" s="9">
        <v>740361</v>
      </c>
      <c r="I1431" s="9" t="s">
        <v>1167</v>
      </c>
      <c r="J1431" s="9" t="s">
        <v>32</v>
      </c>
      <c r="K1431" s="9">
        <v>0</v>
      </c>
      <c r="L1431" s="11" t="s">
        <v>3849</v>
      </c>
      <c r="M1431" s="9" t="str" cm="1">
        <f t="array" ref="M1431">_xlfn.LET(
_xlpm.Major,I1431,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431" t="str">
        <f>IF(COUNTIFS($A$2:A1431,A1431,$M$2:M1431,M1431)&gt;1,"Duplicate","Keep")</f>
        <v>Keep</v>
      </c>
      <c r="O1431" t="str" cm="1">
        <f t="array" ref="O1431">_xlfn.SWITCH(M1431,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431">
        <f t="shared" si="44"/>
        <v>1</v>
      </c>
      <c r="Q1431" t="str">
        <f t="shared" si="45"/>
        <v>Unique</v>
      </c>
    </row>
    <row r="1432" spans="1:17" x14ac:dyDescent="0.75">
      <c r="A1432" s="12">
        <v>82478731</v>
      </c>
      <c r="B1432" s="13" t="s">
        <v>2520</v>
      </c>
      <c r="C1432" s="13" t="s">
        <v>2521</v>
      </c>
      <c r="D1432" s="13" t="s">
        <v>2522</v>
      </c>
      <c r="E1432" s="13" t="s">
        <v>14</v>
      </c>
      <c r="F1432" s="14"/>
      <c r="G1432" s="14">
        <v>46119.461805555555</v>
      </c>
      <c r="H1432" s="13">
        <v>729879</v>
      </c>
      <c r="I1432" s="13" t="s">
        <v>1167</v>
      </c>
      <c r="J1432" s="13" t="s">
        <v>32</v>
      </c>
      <c r="K1432" s="13">
        <v>0</v>
      </c>
      <c r="L1432" s="15" t="s">
        <v>3849</v>
      </c>
      <c r="M1432" s="9" t="str" cm="1">
        <f t="array" ref="M1432">_xlfn.LET(
_xlpm.Major,I1432,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432" t="str">
        <f>IF(COUNTIFS($A$2:A1432,A1432,$M$2:M1432,M1432)&gt;1,"Duplicate","Keep")</f>
        <v>Keep</v>
      </c>
      <c r="O1432" t="str" cm="1">
        <f t="array" ref="O1432">_xlfn.SWITCH(M1432,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432">
        <f t="shared" si="44"/>
        <v>1</v>
      </c>
      <c r="Q1432" t="str">
        <f t="shared" si="45"/>
        <v>Unique</v>
      </c>
    </row>
    <row r="1433" spans="1:17" x14ac:dyDescent="0.75">
      <c r="A1433" s="8">
        <v>82478748</v>
      </c>
      <c r="B1433" s="9" t="s">
        <v>3813</v>
      </c>
      <c r="C1433" s="9" t="s">
        <v>3814</v>
      </c>
      <c r="D1433" s="9" t="s">
        <v>3815</v>
      </c>
      <c r="E1433" s="9" t="s">
        <v>14</v>
      </c>
      <c r="F1433" s="10"/>
      <c r="G1433" s="10">
        <v>46119.461805555555</v>
      </c>
      <c r="H1433" s="9">
        <v>763986</v>
      </c>
      <c r="I1433" s="9" t="s">
        <v>1167</v>
      </c>
      <c r="J1433" s="9" t="s">
        <v>32</v>
      </c>
      <c r="K1433" s="9">
        <v>0</v>
      </c>
      <c r="L1433" s="11" t="s">
        <v>3849</v>
      </c>
      <c r="M1433" s="9" t="str" cm="1">
        <f t="array" ref="M1433">_xlfn.LET(
_xlpm.Major,I1433,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433" t="str">
        <f>IF(COUNTIFS($A$2:A1433,A1433,$M$2:M1433,M1433)&gt;1,"Duplicate","Keep")</f>
        <v>Keep</v>
      </c>
      <c r="O1433" t="str" cm="1">
        <f t="array" ref="O1433">_xlfn.SWITCH(M1433,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433">
        <f t="shared" si="44"/>
        <v>1</v>
      </c>
      <c r="Q1433" t="str">
        <f t="shared" si="45"/>
        <v>Unique</v>
      </c>
    </row>
    <row r="1434" spans="1:17" x14ac:dyDescent="0.75">
      <c r="A1434" s="12">
        <v>82478964</v>
      </c>
      <c r="B1434" s="13" t="s">
        <v>1048</v>
      </c>
      <c r="C1434" s="13" t="s">
        <v>1088</v>
      </c>
      <c r="D1434" s="13" t="s">
        <v>3816</v>
      </c>
      <c r="E1434" s="13" t="s">
        <v>14</v>
      </c>
      <c r="F1434" s="14"/>
      <c r="G1434" s="14">
        <v>46119.463194444441</v>
      </c>
      <c r="H1434" s="13">
        <v>723025</v>
      </c>
      <c r="I1434" s="13" t="s">
        <v>1167</v>
      </c>
      <c r="J1434" s="13" t="s">
        <v>16</v>
      </c>
      <c r="K1434" s="13">
        <v>0</v>
      </c>
      <c r="L1434" s="15" t="s">
        <v>3849</v>
      </c>
      <c r="M1434" s="9" t="str" cm="1">
        <f t="array" ref="M1434">_xlfn.LET(
_xlpm.Major,I1434,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434" t="str">
        <f>IF(COUNTIFS($A$2:A1434,A1434,$M$2:M1434,M1434)&gt;1,"Duplicate","Keep")</f>
        <v>Keep</v>
      </c>
      <c r="O1434" t="str" cm="1">
        <f t="array" ref="O1434">_xlfn.SWITCH(M1434,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434">
        <f t="shared" si="44"/>
        <v>1</v>
      </c>
      <c r="Q1434" t="str">
        <f t="shared" si="45"/>
        <v>Unique</v>
      </c>
    </row>
    <row r="1435" spans="1:17" x14ac:dyDescent="0.75">
      <c r="A1435" s="8">
        <v>82478981</v>
      </c>
      <c r="B1435" s="9" t="s">
        <v>1847</v>
      </c>
      <c r="C1435" s="9" t="s">
        <v>1836</v>
      </c>
      <c r="D1435" s="9" t="s">
        <v>3817</v>
      </c>
      <c r="E1435" s="9" t="s">
        <v>14</v>
      </c>
      <c r="F1435" s="10"/>
      <c r="G1435" s="10">
        <v>46119.463888888888</v>
      </c>
      <c r="H1435" s="9">
        <v>757246</v>
      </c>
      <c r="I1435" s="9" t="s">
        <v>703</v>
      </c>
      <c r="J1435" s="9" t="s">
        <v>32</v>
      </c>
      <c r="K1435" s="9">
        <v>0</v>
      </c>
      <c r="L1435" s="11" t="s">
        <v>3849</v>
      </c>
      <c r="M1435" s="9" t="str" cm="1">
        <f t="array" ref="M1435">_xlfn.LET(
_xlpm.Major,I1435,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435" t="str">
        <f>IF(COUNTIFS($A$2:A1435,A1435,$M$2:M1435,M1435)&gt;1,"Duplicate","Keep")</f>
        <v>Keep</v>
      </c>
      <c r="O1435" t="str" cm="1">
        <f t="array" ref="O1435">_xlfn.SWITCH(M1435,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435">
        <f t="shared" si="44"/>
        <v>1</v>
      </c>
      <c r="Q1435" t="str">
        <f t="shared" si="45"/>
        <v>Unique</v>
      </c>
    </row>
    <row r="1436" spans="1:17" x14ac:dyDescent="0.75">
      <c r="A1436" s="12">
        <v>82479071</v>
      </c>
      <c r="B1436" s="13" t="s">
        <v>1503</v>
      </c>
      <c r="C1436" s="13" t="s">
        <v>3818</v>
      </c>
      <c r="D1436" s="13" t="s">
        <v>3819</v>
      </c>
      <c r="E1436" s="13" t="s">
        <v>14</v>
      </c>
      <c r="F1436" s="14"/>
      <c r="G1436" s="14">
        <v>46119.465277777781</v>
      </c>
      <c r="H1436" s="13">
        <v>758936</v>
      </c>
      <c r="I1436" s="13" t="s">
        <v>1167</v>
      </c>
      <c r="J1436" s="13" t="s">
        <v>32</v>
      </c>
      <c r="K1436" s="13">
        <v>0</v>
      </c>
      <c r="L1436" s="15" t="s">
        <v>3849</v>
      </c>
      <c r="M1436" s="9" t="str" cm="1">
        <f t="array" ref="M1436">_xlfn.LET(
_xlpm.Major,I1436,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436" t="str">
        <f>IF(COUNTIFS($A$2:A1436,A1436,$M$2:M1436,M1436)&gt;1,"Duplicate","Keep")</f>
        <v>Keep</v>
      </c>
      <c r="O1436" t="str" cm="1">
        <f t="array" ref="O1436">_xlfn.SWITCH(M1436,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436">
        <f t="shared" si="44"/>
        <v>1</v>
      </c>
      <c r="Q1436" t="str">
        <f t="shared" si="45"/>
        <v>Unique</v>
      </c>
    </row>
    <row r="1437" spans="1:17" x14ac:dyDescent="0.75">
      <c r="A1437" s="8">
        <v>82479077</v>
      </c>
      <c r="B1437" s="9" t="s">
        <v>3483</v>
      </c>
      <c r="C1437" s="9" t="s">
        <v>776</v>
      </c>
      <c r="D1437" s="9" t="s">
        <v>3484</v>
      </c>
      <c r="E1437" s="9" t="s">
        <v>14</v>
      </c>
      <c r="F1437" s="10"/>
      <c r="G1437" s="10">
        <v>46119.465277777781</v>
      </c>
      <c r="H1437" s="9">
        <v>794585</v>
      </c>
      <c r="I1437" s="9" t="s">
        <v>2963</v>
      </c>
      <c r="J1437" s="9" t="s">
        <v>40</v>
      </c>
      <c r="K1437" s="9">
        <v>0</v>
      </c>
      <c r="L1437" s="11" t="s">
        <v>3849</v>
      </c>
      <c r="M1437" s="9" t="str" cm="1">
        <f t="array" ref="M1437">_xlfn.LET(
_xlpm.Major,I1437,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437" t="str">
        <f>IF(COUNTIFS($A$2:A1437,A1437,$M$2:M1437,M1437)&gt;1,"Duplicate","Keep")</f>
        <v>Keep</v>
      </c>
      <c r="O1437" t="str" cm="1">
        <f t="array" ref="O1437">_xlfn.SWITCH(M1437,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437">
        <f t="shared" si="44"/>
        <v>2</v>
      </c>
      <c r="Q1437" t="str">
        <f t="shared" si="45"/>
        <v>Repeat</v>
      </c>
    </row>
    <row r="1438" spans="1:17" x14ac:dyDescent="0.75">
      <c r="A1438" s="12">
        <v>82479129</v>
      </c>
      <c r="B1438" s="13" t="s">
        <v>855</v>
      </c>
      <c r="C1438" s="13" t="s">
        <v>2597</v>
      </c>
      <c r="D1438" s="13" t="s">
        <v>3820</v>
      </c>
      <c r="E1438" s="13" t="s">
        <v>14</v>
      </c>
      <c r="F1438" s="14"/>
      <c r="G1438" s="14">
        <v>46119.466666666667</v>
      </c>
      <c r="H1438" s="13">
        <v>761172</v>
      </c>
      <c r="I1438" s="13" t="s">
        <v>1814</v>
      </c>
      <c r="J1438" s="13" t="s">
        <v>32</v>
      </c>
      <c r="K1438" s="13">
        <v>0</v>
      </c>
      <c r="L1438" s="15" t="s">
        <v>3849</v>
      </c>
      <c r="M1438" s="9" t="str" cm="1">
        <f t="array" ref="M1438">_xlfn.LET(
_xlpm.Major,I1438,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438" t="str">
        <f>IF(COUNTIFS($A$2:A1438,A1438,$M$2:M1438,M1438)&gt;1,"Duplicate","Keep")</f>
        <v>Keep</v>
      </c>
      <c r="O1438" t="str" cm="1">
        <f t="array" ref="O1438">_xlfn.SWITCH(M1438,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438">
        <f t="shared" si="44"/>
        <v>1</v>
      </c>
      <c r="Q1438" t="str">
        <f t="shared" si="45"/>
        <v>Unique</v>
      </c>
    </row>
    <row r="1439" spans="1:17" x14ac:dyDescent="0.75">
      <c r="A1439" s="8">
        <v>82479177</v>
      </c>
      <c r="B1439" s="9" t="s">
        <v>2360</v>
      </c>
      <c r="C1439" s="9" t="s">
        <v>3821</v>
      </c>
      <c r="D1439" s="9" t="s">
        <v>3822</v>
      </c>
      <c r="E1439" s="9" t="s">
        <v>14</v>
      </c>
      <c r="F1439" s="10"/>
      <c r="G1439" s="10">
        <v>46119.468055555553</v>
      </c>
      <c r="H1439" s="9">
        <v>702658</v>
      </c>
      <c r="I1439" s="9" t="s">
        <v>1167</v>
      </c>
      <c r="J1439" s="9" t="s">
        <v>16</v>
      </c>
      <c r="K1439" s="9">
        <v>0</v>
      </c>
      <c r="L1439" s="11" t="s">
        <v>3849</v>
      </c>
      <c r="M1439" s="9" t="str" cm="1">
        <f t="array" ref="M1439">_xlfn.LET(
_xlpm.Major,I1439,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439" t="str">
        <f>IF(COUNTIFS($A$2:A1439,A1439,$M$2:M1439,M1439)&gt;1,"Duplicate","Keep")</f>
        <v>Keep</v>
      </c>
      <c r="O1439" t="str" cm="1">
        <f t="array" ref="O1439">_xlfn.SWITCH(M1439,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439">
        <f t="shared" si="44"/>
        <v>1</v>
      </c>
      <c r="Q1439" t="str">
        <f t="shared" si="45"/>
        <v>Unique</v>
      </c>
    </row>
    <row r="1440" spans="1:17" x14ac:dyDescent="0.75">
      <c r="A1440" s="12">
        <v>82479257</v>
      </c>
      <c r="B1440" s="13" t="s">
        <v>148</v>
      </c>
      <c r="C1440" s="13" t="s">
        <v>3823</v>
      </c>
      <c r="D1440" s="13" t="s">
        <v>2456</v>
      </c>
      <c r="E1440" s="13" t="s">
        <v>14</v>
      </c>
      <c r="F1440" s="14"/>
      <c r="G1440" s="14">
        <v>46119.469444444447</v>
      </c>
      <c r="H1440" s="13">
        <v>724489</v>
      </c>
      <c r="I1440" s="13" t="s">
        <v>1167</v>
      </c>
      <c r="J1440" s="13" t="s">
        <v>32</v>
      </c>
      <c r="K1440" s="13">
        <v>0</v>
      </c>
      <c r="L1440" s="15" t="s">
        <v>3849</v>
      </c>
      <c r="M1440" s="9" t="str" cm="1">
        <f t="array" ref="M1440">_xlfn.LET(
_xlpm.Major,I1440,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440" t="str">
        <f>IF(COUNTIFS($A$2:A1440,A1440,$M$2:M1440,M1440)&gt;1,"Duplicate","Keep")</f>
        <v>Keep</v>
      </c>
      <c r="O1440" t="str" cm="1">
        <f t="array" ref="O1440">_xlfn.SWITCH(M1440,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440">
        <f t="shared" si="44"/>
        <v>1</v>
      </c>
      <c r="Q1440" t="str">
        <f t="shared" si="45"/>
        <v>Unique</v>
      </c>
    </row>
    <row r="1441" spans="1:17" x14ac:dyDescent="0.75">
      <c r="A1441" s="8">
        <v>82480680</v>
      </c>
      <c r="B1441" s="9" t="s">
        <v>3824</v>
      </c>
      <c r="C1441" s="9" t="s">
        <v>3825</v>
      </c>
      <c r="D1441" s="9" t="s">
        <v>3826</v>
      </c>
      <c r="E1441" s="9" t="s">
        <v>14</v>
      </c>
      <c r="F1441" s="10"/>
      <c r="G1441" s="10">
        <v>46119.48333333333</v>
      </c>
      <c r="H1441" s="9">
        <v>470365</v>
      </c>
      <c r="I1441" s="9" t="s">
        <v>15</v>
      </c>
      <c r="J1441" s="9" t="s">
        <v>16</v>
      </c>
      <c r="K1441" s="9">
        <v>0</v>
      </c>
      <c r="L1441" s="11" t="s">
        <v>3849</v>
      </c>
      <c r="M1441" s="9" t="str" cm="1">
        <f t="array" ref="M1441">_xlfn.LET(
_xlpm.Major,I1441,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441" t="str">
        <f>IF(COUNTIFS($A$2:A1441,A1441,$M$2:M1441,M1441)&gt;1,"Duplicate","Keep")</f>
        <v>Keep</v>
      </c>
      <c r="O1441" t="str" cm="1">
        <f t="array" ref="O1441">_xlfn.SWITCH(M1441,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441">
        <f t="shared" si="44"/>
        <v>1</v>
      </c>
      <c r="Q1441" t="str">
        <f t="shared" si="45"/>
        <v>Unique</v>
      </c>
    </row>
    <row r="1442" spans="1:17" x14ac:dyDescent="0.75">
      <c r="A1442" s="12">
        <v>82480968</v>
      </c>
      <c r="B1442" s="13" t="s">
        <v>2384</v>
      </c>
      <c r="C1442" s="13" t="s">
        <v>2385</v>
      </c>
      <c r="D1442" s="13" t="s">
        <v>2386</v>
      </c>
      <c r="E1442" s="13" t="s">
        <v>14</v>
      </c>
      <c r="F1442" s="14"/>
      <c r="G1442" s="14">
        <v>46119.498611111114</v>
      </c>
      <c r="H1442" s="13">
        <v>770750</v>
      </c>
      <c r="I1442" s="13" t="s">
        <v>1167</v>
      </c>
      <c r="J1442" s="13" t="s">
        <v>32</v>
      </c>
      <c r="K1442" s="13">
        <v>0</v>
      </c>
      <c r="L1442" s="15" t="s">
        <v>3849</v>
      </c>
      <c r="M1442" s="9" t="str" cm="1">
        <f t="array" ref="M1442">_xlfn.LET(
_xlpm.Major,I1442,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442" t="str">
        <f>IF(COUNTIFS($A$2:A1442,A1442,$M$2:M1442,M1442)&gt;1,"Duplicate","Keep")</f>
        <v>Keep</v>
      </c>
      <c r="O1442" t="str" cm="1">
        <f t="array" ref="O1442">_xlfn.SWITCH(M1442,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442">
        <f t="shared" si="44"/>
        <v>1</v>
      </c>
      <c r="Q1442" t="str">
        <f t="shared" si="45"/>
        <v>Unique</v>
      </c>
    </row>
    <row r="1443" spans="1:17" x14ac:dyDescent="0.75">
      <c r="A1443" s="8">
        <v>82480984</v>
      </c>
      <c r="B1443" s="9" t="s">
        <v>21</v>
      </c>
      <c r="C1443" s="9" t="s">
        <v>3827</v>
      </c>
      <c r="D1443" s="9" t="s">
        <v>3828</v>
      </c>
      <c r="E1443" s="9" t="s">
        <v>14</v>
      </c>
      <c r="F1443" s="10"/>
      <c r="G1443" s="10">
        <v>46119.498611111114</v>
      </c>
      <c r="H1443" s="9">
        <v>777675</v>
      </c>
      <c r="I1443" s="9" t="s">
        <v>1422</v>
      </c>
      <c r="J1443" s="9" t="s">
        <v>20</v>
      </c>
      <c r="K1443" s="9">
        <v>0</v>
      </c>
      <c r="L1443" s="11" t="s">
        <v>3849</v>
      </c>
      <c r="M1443" s="9" t="str" cm="1">
        <f t="array" ref="M1443">_xlfn.LET(
_xlpm.Major,I1443,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443" t="str">
        <f>IF(COUNTIFS($A$2:A1443,A1443,$M$2:M1443,M1443)&gt;1,"Duplicate","Keep")</f>
        <v>Keep</v>
      </c>
      <c r="O1443" t="str" cm="1">
        <f t="array" ref="O1443">_xlfn.SWITCH(M1443,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443">
        <f t="shared" si="44"/>
        <v>1</v>
      </c>
      <c r="Q1443" t="str">
        <f t="shared" si="45"/>
        <v>Unique</v>
      </c>
    </row>
    <row r="1444" spans="1:17" x14ac:dyDescent="0.75">
      <c r="A1444" s="12">
        <v>82481202</v>
      </c>
      <c r="B1444" s="13" t="s">
        <v>342</v>
      </c>
      <c r="C1444" s="13" t="s">
        <v>3829</v>
      </c>
      <c r="D1444" s="13" t="s">
        <v>3830</v>
      </c>
      <c r="E1444" s="13" t="s">
        <v>14</v>
      </c>
      <c r="F1444" s="14"/>
      <c r="G1444" s="14">
        <v>46119.509027777778</v>
      </c>
      <c r="H1444" s="13">
        <v>795953</v>
      </c>
      <c r="I1444" s="13" t="s">
        <v>429</v>
      </c>
      <c r="J1444" s="13" t="s">
        <v>20</v>
      </c>
      <c r="K1444" s="13">
        <v>0</v>
      </c>
      <c r="L1444" s="15" t="s">
        <v>3849</v>
      </c>
      <c r="M1444" s="9" t="str" cm="1">
        <f t="array" ref="M1444">_xlfn.LET(
_xlpm.Major,I1444,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444" t="str">
        <f>IF(COUNTIFS($A$2:A1444,A1444,$M$2:M1444,M1444)&gt;1,"Duplicate","Keep")</f>
        <v>Keep</v>
      </c>
      <c r="O1444" t="str" cm="1">
        <f t="array" ref="O1444">_xlfn.SWITCH(M1444,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444">
        <f t="shared" si="44"/>
        <v>1</v>
      </c>
      <c r="Q1444" t="str">
        <f t="shared" si="45"/>
        <v>Unique</v>
      </c>
    </row>
    <row r="1445" spans="1:17" x14ac:dyDescent="0.75">
      <c r="A1445" s="8">
        <v>82481227</v>
      </c>
      <c r="B1445" s="9" t="s">
        <v>2449</v>
      </c>
      <c r="C1445" s="9" t="s">
        <v>2450</v>
      </c>
      <c r="D1445" s="9" t="s">
        <v>2451</v>
      </c>
      <c r="E1445" s="9" t="s">
        <v>14</v>
      </c>
      <c r="F1445" s="10"/>
      <c r="G1445" s="10">
        <v>46119.509722222225</v>
      </c>
      <c r="H1445" s="9">
        <v>761124</v>
      </c>
      <c r="I1445" s="9" t="s">
        <v>1167</v>
      </c>
      <c r="J1445" s="9" t="s">
        <v>32</v>
      </c>
      <c r="K1445" s="9">
        <v>0</v>
      </c>
      <c r="L1445" s="11" t="s">
        <v>3849</v>
      </c>
      <c r="M1445" s="9" t="str" cm="1">
        <f t="array" ref="M1445">_xlfn.LET(
_xlpm.Major,I1445,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445" t="str">
        <f>IF(COUNTIFS($A$2:A1445,A1445,$M$2:M1445,M1445)&gt;1,"Duplicate","Keep")</f>
        <v>Keep</v>
      </c>
      <c r="O1445" t="str" cm="1">
        <f t="array" ref="O1445">_xlfn.SWITCH(M1445,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445">
        <f t="shared" si="44"/>
        <v>2</v>
      </c>
      <c r="Q1445" t="str">
        <f t="shared" si="45"/>
        <v>Repeat</v>
      </c>
    </row>
    <row r="1446" spans="1:17" x14ac:dyDescent="0.75">
      <c r="A1446" s="12">
        <v>82481235</v>
      </c>
      <c r="B1446" s="13" t="s">
        <v>67</v>
      </c>
      <c r="C1446" s="13" t="s">
        <v>789</v>
      </c>
      <c r="D1446" s="13" t="s">
        <v>3831</v>
      </c>
      <c r="E1446" s="13" t="s">
        <v>14</v>
      </c>
      <c r="F1446" s="14"/>
      <c r="G1446" s="14">
        <v>46119.509722222225</v>
      </c>
      <c r="H1446" s="13">
        <v>736541</v>
      </c>
      <c r="I1446" s="13" t="s">
        <v>1167</v>
      </c>
      <c r="J1446" s="13" t="s">
        <v>32</v>
      </c>
      <c r="K1446" s="13">
        <v>0</v>
      </c>
      <c r="L1446" s="15" t="s">
        <v>3849</v>
      </c>
      <c r="M1446" s="9" t="str" cm="1">
        <f t="array" ref="M1446">_xlfn.LET(
_xlpm.Major,I1446,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446" t="str">
        <f>IF(COUNTIFS($A$2:A1446,A1446,$M$2:M1446,M1446)&gt;1,"Duplicate","Keep")</f>
        <v>Keep</v>
      </c>
      <c r="O1446" t="str" cm="1">
        <f t="array" ref="O1446">_xlfn.SWITCH(M1446,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446">
        <f t="shared" si="44"/>
        <v>1</v>
      </c>
      <c r="Q1446" t="str">
        <f t="shared" si="45"/>
        <v>Unique</v>
      </c>
    </row>
    <row r="1447" spans="1:17" x14ac:dyDescent="0.75">
      <c r="A1447" s="8">
        <v>82481261</v>
      </c>
      <c r="B1447" s="9" t="s">
        <v>973</v>
      </c>
      <c r="C1447" s="9" t="s">
        <v>346</v>
      </c>
      <c r="D1447" s="9" t="s">
        <v>3832</v>
      </c>
      <c r="E1447" s="9" t="s">
        <v>14</v>
      </c>
      <c r="F1447" s="10"/>
      <c r="G1447" s="10">
        <v>46119.510416666664</v>
      </c>
      <c r="H1447" s="9">
        <v>723917</v>
      </c>
      <c r="I1447" s="9" t="s">
        <v>2963</v>
      </c>
      <c r="J1447" s="9" t="s">
        <v>40</v>
      </c>
      <c r="K1447" s="9">
        <v>0</v>
      </c>
      <c r="L1447" s="11" t="s">
        <v>3849</v>
      </c>
      <c r="M1447" s="9" t="str" cm="1">
        <f t="array" ref="M1447">_xlfn.LET(
_xlpm.Major,I1447,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447" t="str">
        <f>IF(COUNTIFS($A$2:A1447,A1447,$M$2:M1447,M1447)&gt;1,"Duplicate","Keep")</f>
        <v>Keep</v>
      </c>
      <c r="O1447" t="str" cm="1">
        <f t="array" ref="O1447">_xlfn.SWITCH(M1447,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447">
        <f t="shared" si="44"/>
        <v>1</v>
      </c>
      <c r="Q1447" t="str">
        <f t="shared" si="45"/>
        <v>Unique</v>
      </c>
    </row>
    <row r="1448" spans="1:17" x14ac:dyDescent="0.75">
      <c r="A1448" s="12">
        <v>82481280</v>
      </c>
      <c r="B1448" s="13" t="s">
        <v>2437</v>
      </c>
      <c r="C1448" s="13" t="s">
        <v>2438</v>
      </c>
      <c r="D1448" s="13" t="s">
        <v>2439</v>
      </c>
      <c r="E1448" s="13" t="s">
        <v>14</v>
      </c>
      <c r="F1448" s="14"/>
      <c r="G1448" s="14">
        <v>46119.510416666664</v>
      </c>
      <c r="H1448" s="13">
        <v>770823</v>
      </c>
      <c r="I1448" s="13" t="s">
        <v>1167</v>
      </c>
      <c r="J1448" s="13" t="s">
        <v>32</v>
      </c>
      <c r="K1448" s="13">
        <v>0</v>
      </c>
      <c r="L1448" s="15" t="s">
        <v>3849</v>
      </c>
      <c r="M1448" s="9" t="str" cm="1">
        <f t="array" ref="M1448">_xlfn.LET(
_xlpm.Major,I1448,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448" t="str">
        <f>IF(COUNTIFS($A$2:A1448,A1448,$M$2:M1448,M1448)&gt;1,"Duplicate","Keep")</f>
        <v>Keep</v>
      </c>
      <c r="O1448" t="str" cm="1">
        <f t="array" ref="O1448">_xlfn.SWITCH(M1448,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448">
        <f t="shared" si="44"/>
        <v>1</v>
      </c>
      <c r="Q1448" t="str">
        <f t="shared" si="45"/>
        <v>Unique</v>
      </c>
    </row>
    <row r="1449" spans="1:17" x14ac:dyDescent="0.75">
      <c r="A1449" s="8">
        <v>82481286</v>
      </c>
      <c r="B1449" s="9" t="s">
        <v>175</v>
      </c>
      <c r="C1449" s="9" t="s">
        <v>970</v>
      </c>
      <c r="D1449" s="9" t="s">
        <v>3833</v>
      </c>
      <c r="E1449" s="9" t="s">
        <v>14</v>
      </c>
      <c r="F1449" s="10"/>
      <c r="G1449" s="10">
        <v>46119.510416666664</v>
      </c>
      <c r="H1449" s="9">
        <v>789280</v>
      </c>
      <c r="I1449" s="9" t="s">
        <v>1167</v>
      </c>
      <c r="J1449" s="9" t="s">
        <v>32</v>
      </c>
      <c r="K1449" s="9">
        <v>0</v>
      </c>
      <c r="L1449" s="11" t="s">
        <v>3849</v>
      </c>
      <c r="M1449" s="9" t="str" cm="1">
        <f t="array" ref="M1449">_xlfn.LET(
_xlpm.Major,I1449,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449" t="str">
        <f>IF(COUNTIFS($A$2:A1449,A1449,$M$2:M1449,M1449)&gt;1,"Duplicate","Keep")</f>
        <v>Keep</v>
      </c>
      <c r="O1449" t="str" cm="1">
        <f t="array" ref="O1449">_xlfn.SWITCH(M1449,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449">
        <f t="shared" si="44"/>
        <v>1</v>
      </c>
      <c r="Q1449" t="str">
        <f t="shared" si="45"/>
        <v>Unique</v>
      </c>
    </row>
    <row r="1450" spans="1:17" x14ac:dyDescent="0.75">
      <c r="A1450" s="12">
        <v>82481301</v>
      </c>
      <c r="B1450" s="13" t="s">
        <v>769</v>
      </c>
      <c r="C1450" s="13" t="s">
        <v>3834</v>
      </c>
      <c r="D1450" s="13" t="s">
        <v>3835</v>
      </c>
      <c r="E1450" s="13" t="s">
        <v>14</v>
      </c>
      <c r="F1450" s="14"/>
      <c r="G1450" s="14">
        <v>46119.511111111111</v>
      </c>
      <c r="H1450" s="13">
        <v>769005</v>
      </c>
      <c r="I1450" s="13" t="s">
        <v>429</v>
      </c>
      <c r="J1450" s="13" t="s">
        <v>32</v>
      </c>
      <c r="K1450" s="13">
        <v>0</v>
      </c>
      <c r="L1450" s="15" t="s">
        <v>3849</v>
      </c>
      <c r="M1450" s="9" t="str" cm="1">
        <f t="array" ref="M1450">_xlfn.LET(
_xlpm.Major,I1450,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450" t="str">
        <f>IF(COUNTIFS($A$2:A1450,A1450,$M$2:M1450,M1450)&gt;1,"Duplicate","Keep")</f>
        <v>Keep</v>
      </c>
      <c r="O1450" t="str" cm="1">
        <f t="array" ref="O1450">_xlfn.SWITCH(M1450,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450">
        <f t="shared" si="44"/>
        <v>1</v>
      </c>
      <c r="Q1450" t="str">
        <f t="shared" si="45"/>
        <v>Unique</v>
      </c>
    </row>
    <row r="1451" spans="1:17" x14ac:dyDescent="0.75">
      <c r="A1451" s="8">
        <v>82481310</v>
      </c>
      <c r="B1451" s="9" t="s">
        <v>1878</v>
      </c>
      <c r="C1451" s="9" t="s">
        <v>3836</v>
      </c>
      <c r="D1451" s="9" t="s">
        <v>3837</v>
      </c>
      <c r="E1451" s="9" t="s">
        <v>14</v>
      </c>
      <c r="F1451" s="10"/>
      <c r="G1451" s="10">
        <v>46119.511111111111</v>
      </c>
      <c r="H1451" s="9">
        <v>805681</v>
      </c>
      <c r="I1451" s="9" t="s">
        <v>1786</v>
      </c>
      <c r="J1451" s="9" t="s">
        <v>126</v>
      </c>
      <c r="K1451" s="9">
        <v>0</v>
      </c>
      <c r="L1451" s="11" t="s">
        <v>3849</v>
      </c>
      <c r="M1451" s="9" t="str" cm="1">
        <f t="array" ref="M1451">_xlfn.LET(
_xlpm.Major,I1451,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Nursing</v>
      </c>
      <c r="N1451" t="str">
        <f>IF(COUNTIFS($A$2:A1451,A1451,$M$2:M1451,M1451)&gt;1,"Duplicate","Keep")</f>
        <v>Keep</v>
      </c>
      <c r="O1451" t="str" cm="1">
        <f t="array" ref="O1451">_xlfn.SWITCH(M1451,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451">
        <f t="shared" si="44"/>
        <v>1</v>
      </c>
      <c r="Q1451" t="str">
        <f t="shared" si="45"/>
        <v>Unique</v>
      </c>
    </row>
    <row r="1452" spans="1:17" x14ac:dyDescent="0.75">
      <c r="A1452" s="12">
        <v>82481352</v>
      </c>
      <c r="B1452" s="13" t="s">
        <v>1586</v>
      </c>
      <c r="C1452" s="13" t="s">
        <v>3838</v>
      </c>
      <c r="D1452" s="13" t="s">
        <v>3839</v>
      </c>
      <c r="E1452" s="13" t="s">
        <v>14</v>
      </c>
      <c r="F1452" s="14"/>
      <c r="G1452" s="14">
        <v>46119.512499999997</v>
      </c>
      <c r="H1452" s="13">
        <v>778508</v>
      </c>
      <c r="I1452" s="13" t="s">
        <v>703</v>
      </c>
      <c r="J1452" s="13" t="s">
        <v>20</v>
      </c>
      <c r="K1452" s="13">
        <v>0</v>
      </c>
      <c r="L1452" s="15" t="s">
        <v>3849</v>
      </c>
      <c r="M1452" s="9" t="str" cm="1">
        <f t="array" ref="M1452">_xlfn.LET(
_xlpm.Major,I1452,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452" t="str">
        <f>IF(COUNTIFS($A$2:A1452,A1452,$M$2:M1452,M1452)&gt;1,"Duplicate","Keep")</f>
        <v>Keep</v>
      </c>
      <c r="O1452" t="str" cm="1">
        <f t="array" ref="O1452">_xlfn.SWITCH(M1452,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452">
        <f t="shared" si="44"/>
        <v>1</v>
      </c>
      <c r="Q1452" t="str">
        <f t="shared" si="45"/>
        <v>Unique</v>
      </c>
    </row>
    <row r="1453" spans="1:17" x14ac:dyDescent="0.75">
      <c r="A1453" s="8">
        <v>82481360</v>
      </c>
      <c r="B1453" s="9" t="s">
        <v>3385</v>
      </c>
      <c r="C1453" s="9" t="s">
        <v>3840</v>
      </c>
      <c r="D1453" s="9" t="s">
        <v>3841</v>
      </c>
      <c r="E1453" s="9" t="s">
        <v>14</v>
      </c>
      <c r="F1453" s="10"/>
      <c r="G1453" s="10">
        <v>46119.512499999997</v>
      </c>
      <c r="H1453" s="9">
        <v>765171</v>
      </c>
      <c r="I1453" s="9" t="s">
        <v>2004</v>
      </c>
      <c r="J1453" s="9" t="s">
        <v>40</v>
      </c>
      <c r="K1453" s="9">
        <v>0</v>
      </c>
      <c r="L1453" s="11" t="s">
        <v>3849</v>
      </c>
      <c r="M1453" s="9" t="str" cm="1">
        <f t="array" ref="M1453">_xlfn.LET(
_xlpm.Major,I1453,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453" t="str">
        <f>IF(COUNTIFS($A$2:A1453,A1453,$M$2:M1453,M1453)&gt;1,"Duplicate","Keep")</f>
        <v>Keep</v>
      </c>
      <c r="O1453" t="str" cm="1">
        <f t="array" ref="O1453">_xlfn.SWITCH(M1453,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453">
        <f t="shared" si="44"/>
        <v>1</v>
      </c>
      <c r="Q1453" t="str">
        <f t="shared" si="45"/>
        <v>Unique</v>
      </c>
    </row>
    <row r="1454" spans="1:17" x14ac:dyDescent="0.75">
      <c r="A1454" s="12">
        <v>82481382</v>
      </c>
      <c r="B1454" s="13" t="s">
        <v>3842</v>
      </c>
      <c r="C1454" s="13" t="s">
        <v>3617</v>
      </c>
      <c r="D1454" s="13" t="s">
        <v>3843</v>
      </c>
      <c r="E1454" s="13" t="s">
        <v>14</v>
      </c>
      <c r="F1454" s="14"/>
      <c r="G1454" s="14">
        <v>46119.513194444444</v>
      </c>
      <c r="H1454" s="13">
        <v>807308</v>
      </c>
      <c r="I1454" s="13" t="s">
        <v>429</v>
      </c>
      <c r="J1454" s="13" t="s">
        <v>40</v>
      </c>
      <c r="K1454" s="13">
        <v>0</v>
      </c>
      <c r="L1454" s="15" t="s">
        <v>3849</v>
      </c>
      <c r="M1454" s="9" t="str" cm="1">
        <f t="array" ref="M1454">_xlfn.LET(
_xlpm.Major,I1454,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454" t="str">
        <f>IF(COUNTIFS($A$2:A1454,A1454,$M$2:M1454,M1454)&gt;1,"Duplicate","Keep")</f>
        <v>Keep</v>
      </c>
      <c r="O1454" t="str" cm="1">
        <f t="array" ref="O1454">_xlfn.SWITCH(M1454,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454">
        <f t="shared" si="44"/>
        <v>1</v>
      </c>
      <c r="Q1454" t="str">
        <f t="shared" si="45"/>
        <v>Unique</v>
      </c>
    </row>
    <row r="1455" spans="1:17" x14ac:dyDescent="0.75">
      <c r="A1455" s="8">
        <v>82481387</v>
      </c>
      <c r="B1455" s="9" t="s">
        <v>1895</v>
      </c>
      <c r="C1455" s="9" t="s">
        <v>1896</v>
      </c>
      <c r="D1455" s="9" t="s">
        <v>1897</v>
      </c>
      <c r="E1455" s="9" t="s">
        <v>14</v>
      </c>
      <c r="F1455" s="10"/>
      <c r="G1455" s="10">
        <v>46119.513194444444</v>
      </c>
      <c r="H1455" s="9">
        <v>797843</v>
      </c>
      <c r="I1455" s="9" t="s">
        <v>652</v>
      </c>
      <c r="J1455" s="9" t="s">
        <v>40</v>
      </c>
      <c r="K1455" s="9">
        <v>0</v>
      </c>
      <c r="L1455" s="11" t="s">
        <v>3849</v>
      </c>
      <c r="M1455" s="9" t="str" cm="1">
        <f t="array" ref="M1455">_xlfn.LET(
_xlpm.Major,I1455,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455" t="str">
        <f>IF(COUNTIFS($A$2:A1455,A1455,$M$2:M1455,M1455)&gt;1,"Duplicate","Keep")</f>
        <v>Keep</v>
      </c>
      <c r="O1455" t="str" cm="1">
        <f t="array" ref="O1455">_xlfn.SWITCH(M1455,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455">
        <f t="shared" si="44"/>
        <v>3</v>
      </c>
      <c r="Q1455" t="str">
        <f t="shared" si="45"/>
        <v>Repeat</v>
      </c>
    </row>
    <row r="1456" spans="1:17" x14ac:dyDescent="0.75">
      <c r="A1456" s="12">
        <v>82481403</v>
      </c>
      <c r="B1456" s="13" t="s">
        <v>679</v>
      </c>
      <c r="C1456" s="13" t="s">
        <v>3844</v>
      </c>
      <c r="D1456" s="13" t="s">
        <v>3845</v>
      </c>
      <c r="E1456" s="13" t="s">
        <v>14</v>
      </c>
      <c r="F1456" s="14"/>
      <c r="G1456" s="14">
        <v>46119.513888888891</v>
      </c>
      <c r="H1456" s="13">
        <v>803631</v>
      </c>
      <c r="I1456" s="13" t="s">
        <v>1814</v>
      </c>
      <c r="J1456" s="13" t="s">
        <v>126</v>
      </c>
      <c r="K1456" s="13">
        <v>0</v>
      </c>
      <c r="L1456" s="15" t="s">
        <v>3849</v>
      </c>
      <c r="M1456" s="9" t="str" cm="1">
        <f t="array" ref="M1456">_xlfn.LET(
_xlpm.Major,I1456,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456" t="str">
        <f>IF(COUNTIFS($A$2:A1456,A1456,$M$2:M1456,M1456)&gt;1,"Duplicate","Keep")</f>
        <v>Keep</v>
      </c>
      <c r="O1456" t="str" cm="1">
        <f t="array" ref="O1456">_xlfn.SWITCH(M1456,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456">
        <f t="shared" si="44"/>
        <v>1</v>
      </c>
      <c r="Q1456" t="str">
        <f t="shared" si="45"/>
        <v>Unique</v>
      </c>
    </row>
    <row r="1457" spans="1:17" x14ac:dyDescent="0.75">
      <c r="A1457" s="8">
        <v>82481418</v>
      </c>
      <c r="B1457" s="9" t="s">
        <v>849</v>
      </c>
      <c r="C1457" s="9" t="s">
        <v>343</v>
      </c>
      <c r="D1457" s="9" t="s">
        <v>850</v>
      </c>
      <c r="E1457" s="9" t="s">
        <v>14</v>
      </c>
      <c r="F1457" s="10"/>
      <c r="G1457" s="10">
        <v>46119.513888888891</v>
      </c>
      <c r="H1457" s="9">
        <v>791559</v>
      </c>
      <c r="I1457" s="9" t="s">
        <v>828</v>
      </c>
      <c r="J1457" s="9" t="s">
        <v>32</v>
      </c>
      <c r="K1457" s="9">
        <v>0</v>
      </c>
      <c r="L1457" s="11" t="s">
        <v>3849</v>
      </c>
      <c r="M1457" s="9" t="str" cm="1">
        <f t="array" ref="M1457">_xlfn.LET(
_xlpm.Major,I1457,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457" t="str">
        <f>IF(COUNTIFS($A$2:A1457,A1457,$M$2:M1457,M1457)&gt;1,"Duplicate","Keep")</f>
        <v>Keep</v>
      </c>
      <c r="O1457" t="str" cm="1">
        <f t="array" ref="O1457">_xlfn.SWITCH(M1457,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457">
        <f t="shared" si="44"/>
        <v>2</v>
      </c>
      <c r="Q1457" t="str">
        <f t="shared" si="45"/>
        <v>Repeat</v>
      </c>
    </row>
    <row r="1458" spans="1:17" x14ac:dyDescent="0.75">
      <c r="A1458" s="12">
        <v>82482210</v>
      </c>
      <c r="B1458" s="13" t="s">
        <v>161</v>
      </c>
      <c r="C1458" s="13" t="s">
        <v>889</v>
      </c>
      <c r="D1458" s="13" t="s">
        <v>890</v>
      </c>
      <c r="E1458" s="13" t="s">
        <v>14</v>
      </c>
      <c r="F1458" s="14"/>
      <c r="G1458" s="14">
        <v>46119.531944444447</v>
      </c>
      <c r="H1458" s="13">
        <v>771844</v>
      </c>
      <c r="I1458" s="13" t="s">
        <v>566</v>
      </c>
      <c r="J1458" s="13" t="s">
        <v>32</v>
      </c>
      <c r="K1458" s="13">
        <v>0</v>
      </c>
      <c r="L1458" s="15" t="s">
        <v>3849</v>
      </c>
      <c r="M1458" s="9" t="str" cm="1">
        <f t="array" ref="M1458">_xlfn.LET(
_xlpm.Major,I1458,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458" t="str">
        <f>IF(COUNTIFS($A$2:A1458,A1458,$M$2:M1458,M1458)&gt;1,"Duplicate","Keep")</f>
        <v>Keep</v>
      </c>
      <c r="O1458" t="str" cm="1">
        <f t="array" ref="O1458">_xlfn.SWITCH(M1458,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458">
        <f t="shared" si="44"/>
        <v>3</v>
      </c>
      <c r="Q1458" t="str">
        <f t="shared" si="45"/>
        <v>Repeat</v>
      </c>
    </row>
    <row r="1459" spans="1:17" ht="15.5" thickBot="1" x14ac:dyDescent="0.9">
      <c r="A1459" s="8">
        <v>82482280</v>
      </c>
      <c r="B1459" s="9" t="s">
        <v>3846</v>
      </c>
      <c r="C1459" s="9" t="s">
        <v>3847</v>
      </c>
      <c r="D1459" s="9" t="s">
        <v>3848</v>
      </c>
      <c r="E1459" s="9" t="s">
        <v>14</v>
      </c>
      <c r="F1459" s="10"/>
      <c r="G1459" s="10">
        <v>46119.53402777778</v>
      </c>
      <c r="H1459" s="9">
        <v>729349</v>
      </c>
      <c r="I1459" s="9" t="s">
        <v>1814</v>
      </c>
      <c r="J1459" s="9" t="s">
        <v>16</v>
      </c>
      <c r="K1459" s="9">
        <v>0</v>
      </c>
      <c r="L1459" s="1" t="s">
        <v>3849</v>
      </c>
      <c r="M1459" s="9" t="str" cm="1">
        <f t="array" ref="M1459">_xlfn.LET(
_xlpm.Major,I1459,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459" t="str">
        <f>IF(COUNTIFS($A$2:A1459,A1459,$M$2:M1459,M1459)&gt;1,"Duplicate","Keep")</f>
        <v>Keep</v>
      </c>
      <c r="O1459" t="str" cm="1">
        <f t="array" ref="O1459">_xlfn.SWITCH(M1459,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459">
        <f t="shared" si="44"/>
        <v>1</v>
      </c>
      <c r="Q1459" t="str">
        <f t="shared" si="45"/>
        <v>Unique</v>
      </c>
    </row>
    <row r="1460" spans="1:17" ht="15.5" thickTop="1" x14ac:dyDescent="0.75">
      <c r="A1460" s="28">
        <v>81549705</v>
      </c>
      <c r="B1460" s="29" t="s">
        <v>151</v>
      </c>
      <c r="C1460" s="29" t="s">
        <v>152</v>
      </c>
      <c r="D1460" s="29" t="s">
        <v>153</v>
      </c>
      <c r="E1460" s="29" t="s">
        <v>14</v>
      </c>
      <c r="F1460" s="30">
        <v>46070.700694444444</v>
      </c>
      <c r="G1460" s="30">
        <v>46127.553472222222</v>
      </c>
      <c r="H1460" s="29">
        <v>796963</v>
      </c>
      <c r="I1460" s="29" t="s">
        <v>73</v>
      </c>
      <c r="J1460" s="29" t="s">
        <v>16</v>
      </c>
      <c r="K1460" s="29">
        <v>0</v>
      </c>
      <c r="L1460" s="29" t="s">
        <v>3940</v>
      </c>
      <c r="M1460" s="9" t="str" cm="1">
        <f t="array" ref="M1460">_xlfn.LET(
_xlpm.Major,I1460,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460" t="str">
        <f>IF(COUNTIFS($A$2:A1460,A1460,$M$2:M1460,M1460)&gt;1,"Duplicate","Keep")</f>
        <v>Keep</v>
      </c>
      <c r="O1460" t="str" cm="1">
        <f t="array" ref="O1460">_xlfn.SWITCH(M1460,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460">
        <f t="shared" si="44"/>
        <v>4</v>
      </c>
      <c r="Q1460" t="str">
        <f t="shared" si="45"/>
        <v>Repeat</v>
      </c>
    </row>
    <row r="1461" spans="1:17" x14ac:dyDescent="0.75">
      <c r="A1461" s="31">
        <v>81629307</v>
      </c>
      <c r="B1461" s="27" t="s">
        <v>1781</v>
      </c>
      <c r="C1461" s="27" t="s">
        <v>1782</v>
      </c>
      <c r="D1461" s="27" t="s">
        <v>1783</v>
      </c>
      <c r="E1461" s="27" t="s">
        <v>14</v>
      </c>
      <c r="F1461" s="32">
        <v>46072.574999999997</v>
      </c>
      <c r="G1461" s="32">
        <v>46127.545138888891</v>
      </c>
      <c r="H1461" s="27">
        <v>725845</v>
      </c>
      <c r="I1461" s="27" t="s">
        <v>652</v>
      </c>
      <c r="J1461" s="27" t="s">
        <v>16</v>
      </c>
      <c r="K1461" s="27">
        <v>0</v>
      </c>
      <c r="L1461" s="27" t="s">
        <v>3940</v>
      </c>
      <c r="M1461" s="9" t="str" cm="1">
        <f t="array" ref="M1461">_xlfn.LET(
_xlpm.Major,I1461,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461" t="str">
        <f>IF(COUNTIFS($A$2:A1461,A1461,$M$2:M1461,M1461)&gt;1,"Duplicate","Keep")</f>
        <v>Keep</v>
      </c>
      <c r="O1461" t="str" cm="1">
        <f t="array" ref="O1461">_xlfn.SWITCH(M1461,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461">
        <f t="shared" si="44"/>
        <v>1</v>
      </c>
      <c r="Q1461" t="str">
        <f t="shared" si="45"/>
        <v>Unique</v>
      </c>
    </row>
    <row r="1462" spans="1:17" x14ac:dyDescent="0.75">
      <c r="A1462" s="33">
        <v>81740138</v>
      </c>
      <c r="B1462" s="34" t="s">
        <v>2594</v>
      </c>
      <c r="C1462" s="34" t="s">
        <v>2595</v>
      </c>
      <c r="D1462" s="34" t="s">
        <v>2596</v>
      </c>
      <c r="E1462" s="34" t="s">
        <v>14</v>
      </c>
      <c r="F1462" s="35">
        <v>46077.570833333331</v>
      </c>
      <c r="G1462" s="35">
        <v>46127.574999999997</v>
      </c>
      <c r="H1462" s="34">
        <v>780291</v>
      </c>
      <c r="I1462" s="34" t="s">
        <v>448</v>
      </c>
      <c r="J1462" s="34" t="s">
        <v>32</v>
      </c>
      <c r="K1462" s="34">
        <v>0</v>
      </c>
      <c r="L1462" s="34" t="s">
        <v>3940</v>
      </c>
      <c r="M1462" s="9" t="str" cm="1">
        <f t="array" ref="M1462">_xlfn.LET(
_xlpm.Major,I1462,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462" t="str">
        <f>IF(COUNTIFS($A$2:A1462,A1462,$M$2:M1462,M1462)&gt;1,"Duplicate","Keep")</f>
        <v>Keep</v>
      </c>
      <c r="O1462" t="str" cm="1">
        <f t="array" ref="O1462">_xlfn.SWITCH(M1462,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462">
        <f t="shared" si="44"/>
        <v>2</v>
      </c>
      <c r="Q1462" t="str">
        <f t="shared" si="45"/>
        <v>Repeat</v>
      </c>
    </row>
    <row r="1463" spans="1:17" x14ac:dyDescent="0.75">
      <c r="A1463" s="31">
        <v>81970751</v>
      </c>
      <c r="B1463" s="27" t="s">
        <v>253</v>
      </c>
      <c r="C1463" s="27" t="s">
        <v>254</v>
      </c>
      <c r="D1463" s="27" t="s">
        <v>255</v>
      </c>
      <c r="E1463" s="27" t="s">
        <v>14</v>
      </c>
      <c r="F1463" s="32">
        <v>46085.779166666667</v>
      </c>
      <c r="G1463" s="32">
        <v>46127.54791666667</v>
      </c>
      <c r="H1463" s="27">
        <v>790865</v>
      </c>
      <c r="I1463" s="27" t="s">
        <v>15</v>
      </c>
      <c r="J1463" s="27" t="s">
        <v>20</v>
      </c>
      <c r="K1463" s="27">
        <v>0</v>
      </c>
      <c r="L1463" s="27" t="s">
        <v>3940</v>
      </c>
      <c r="M1463" s="9" t="str" cm="1">
        <f t="array" ref="M1463">_xlfn.LET(
_xlpm.Major,I1463,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463" t="str">
        <f>IF(COUNTIFS($A$2:A1463,A1463,$M$2:M1463,M1463)&gt;1,"Duplicate","Keep")</f>
        <v>Keep</v>
      </c>
      <c r="O1463" t="str" cm="1">
        <f t="array" ref="O1463">_xlfn.SWITCH(M1463,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463">
        <f t="shared" si="44"/>
        <v>2</v>
      </c>
      <c r="Q1463" t="str">
        <f t="shared" si="45"/>
        <v>Repeat</v>
      </c>
    </row>
    <row r="1464" spans="1:17" x14ac:dyDescent="0.75">
      <c r="A1464" s="33">
        <v>82157123</v>
      </c>
      <c r="B1464" s="34" t="s">
        <v>484</v>
      </c>
      <c r="C1464" s="34" t="s">
        <v>485</v>
      </c>
      <c r="D1464" s="34" t="s">
        <v>486</v>
      </c>
      <c r="E1464" s="34" t="s">
        <v>14</v>
      </c>
      <c r="F1464" s="35">
        <v>46098.759722222225</v>
      </c>
      <c r="G1464" s="35">
        <v>46127.550694444442</v>
      </c>
      <c r="H1464" s="34">
        <v>761886</v>
      </c>
      <c r="I1464" s="34" t="s">
        <v>15</v>
      </c>
      <c r="J1464" s="34" t="s">
        <v>32</v>
      </c>
      <c r="K1464" s="34">
        <v>0</v>
      </c>
      <c r="L1464" s="34" t="s">
        <v>3940</v>
      </c>
      <c r="M1464" s="9" t="str" cm="1">
        <f t="array" ref="M1464">_xlfn.LET(
_xlpm.Major,I1464,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464" t="str">
        <f>IF(COUNTIFS($A$2:A1464,A1464,$M$2:M1464,M1464)&gt;1,"Duplicate","Keep")</f>
        <v>Keep</v>
      </c>
      <c r="O1464" t="str" cm="1">
        <f t="array" ref="O1464">_xlfn.SWITCH(M1464,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464">
        <f t="shared" si="44"/>
        <v>3</v>
      </c>
      <c r="Q1464" t="str">
        <f t="shared" si="45"/>
        <v>Repeat</v>
      </c>
    </row>
    <row r="1465" spans="1:17" x14ac:dyDescent="0.75">
      <c r="A1465" s="31">
        <v>82244808</v>
      </c>
      <c r="B1465" s="27" t="s">
        <v>1838</v>
      </c>
      <c r="C1465" s="27" t="s">
        <v>1839</v>
      </c>
      <c r="D1465" s="27" t="s">
        <v>1840</v>
      </c>
      <c r="E1465" s="27" t="s">
        <v>14</v>
      </c>
      <c r="F1465" s="32">
        <v>46104.693055555559</v>
      </c>
      <c r="G1465" s="32">
        <v>46127.59375</v>
      </c>
      <c r="H1465" s="27">
        <v>801768</v>
      </c>
      <c r="I1465" s="27" t="s">
        <v>1755</v>
      </c>
      <c r="J1465" s="27" t="s">
        <v>40</v>
      </c>
      <c r="K1465" s="27">
        <v>0</v>
      </c>
      <c r="L1465" s="27" t="s">
        <v>3940</v>
      </c>
      <c r="M1465" s="9" t="str" cm="1">
        <f t="array" ref="M1465">_xlfn.LET(
_xlpm.Major,I1465,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465" t="str">
        <f>IF(COUNTIFS($A$2:A1465,A1465,$M$2:M1465,M1465)&gt;1,"Duplicate","Keep")</f>
        <v>Keep</v>
      </c>
      <c r="O1465" t="str" cm="1">
        <f t="array" ref="O1465">_xlfn.SWITCH(M1465,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465">
        <f t="shared" si="44"/>
        <v>2</v>
      </c>
      <c r="Q1465" t="str">
        <f t="shared" si="45"/>
        <v>Repeat</v>
      </c>
    </row>
    <row r="1466" spans="1:17" x14ac:dyDescent="0.75">
      <c r="A1466" s="33">
        <v>82274935</v>
      </c>
      <c r="B1466" s="34" t="s">
        <v>1507</v>
      </c>
      <c r="C1466" s="34" t="s">
        <v>362</v>
      </c>
      <c r="D1466" s="34" t="s">
        <v>1508</v>
      </c>
      <c r="E1466" s="34" t="s">
        <v>14</v>
      </c>
      <c r="F1466" s="35">
        <v>46105.813194444447</v>
      </c>
      <c r="G1466" s="35">
        <v>46127.597222222219</v>
      </c>
      <c r="H1466" s="34">
        <v>779407</v>
      </c>
      <c r="I1466" s="34" t="s">
        <v>163</v>
      </c>
      <c r="J1466" s="34" t="s">
        <v>32</v>
      </c>
      <c r="K1466" s="34">
        <v>0</v>
      </c>
      <c r="L1466" s="34" t="s">
        <v>3940</v>
      </c>
      <c r="M1466" s="9" t="str" cm="1">
        <f t="array" ref="M1466">_xlfn.LET(
_xlpm.Major,I1466,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466" t="str">
        <f>IF(COUNTIFS($A$2:A1466,A1466,$M$2:M1466,M1466)&gt;1,"Duplicate","Keep")</f>
        <v>Keep</v>
      </c>
      <c r="O1466" t="str" cm="1">
        <f t="array" ref="O1466">_xlfn.SWITCH(M1466,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466">
        <f t="shared" si="44"/>
        <v>3</v>
      </c>
      <c r="Q1466" t="str">
        <f t="shared" si="45"/>
        <v>Repeat</v>
      </c>
    </row>
    <row r="1467" spans="1:17" x14ac:dyDescent="0.75">
      <c r="A1467" s="31">
        <v>82327025</v>
      </c>
      <c r="B1467" s="27" t="s">
        <v>2661</v>
      </c>
      <c r="C1467" s="27" t="s">
        <v>605</v>
      </c>
      <c r="D1467" s="27" t="s">
        <v>2662</v>
      </c>
      <c r="E1467" s="27" t="s">
        <v>14</v>
      </c>
      <c r="F1467" s="32">
        <v>46107.824305555558</v>
      </c>
      <c r="G1467" s="32">
        <v>46127.585416666669</v>
      </c>
      <c r="H1467" s="27">
        <v>814869</v>
      </c>
      <c r="I1467" s="27" t="s">
        <v>15</v>
      </c>
      <c r="J1467" s="27" t="s">
        <v>40</v>
      </c>
      <c r="K1467" s="27">
        <v>0</v>
      </c>
      <c r="L1467" s="27" t="s">
        <v>3940</v>
      </c>
      <c r="M1467" s="9" t="str" cm="1">
        <f t="array" ref="M1467">_xlfn.LET(
_xlpm.Major,I1467,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467" t="str">
        <f>IF(COUNTIFS($A$2:A1467,A1467,$M$2:M1467,M1467)&gt;1,"Duplicate","Keep")</f>
        <v>Keep</v>
      </c>
      <c r="O1467" t="str" cm="1">
        <f t="array" ref="O1467">_xlfn.SWITCH(M1467,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467">
        <f t="shared" si="44"/>
        <v>1</v>
      </c>
      <c r="Q1467" t="str">
        <f t="shared" si="45"/>
        <v>Unique</v>
      </c>
    </row>
    <row r="1468" spans="1:17" x14ac:dyDescent="0.75">
      <c r="A1468" s="33">
        <v>82343543</v>
      </c>
      <c r="B1468" s="34" t="s">
        <v>3850</v>
      </c>
      <c r="C1468" s="34" t="s">
        <v>3851</v>
      </c>
      <c r="D1468" s="34" t="s">
        <v>3852</v>
      </c>
      <c r="E1468" s="34" t="s">
        <v>14</v>
      </c>
      <c r="F1468" s="35">
        <v>46109.600694444445</v>
      </c>
      <c r="G1468" s="35">
        <v>46127.554166666669</v>
      </c>
      <c r="H1468" s="34">
        <v>786834</v>
      </c>
      <c r="I1468" s="34" t="s">
        <v>1422</v>
      </c>
      <c r="J1468" s="34" t="s">
        <v>50</v>
      </c>
      <c r="K1468" s="34">
        <v>0</v>
      </c>
      <c r="L1468" s="34" t="s">
        <v>3940</v>
      </c>
      <c r="M1468" s="9" t="str" cm="1">
        <f t="array" ref="M1468">_xlfn.LET(
_xlpm.Major,I1468,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Health Science</v>
      </c>
      <c r="N1468" t="str">
        <f>IF(COUNTIFS($A$2:A1468,A1468,$M$2:M1468,M1468)&gt;1,"Duplicate","Keep")</f>
        <v>Keep</v>
      </c>
      <c r="O1468" t="str" cm="1">
        <f t="array" ref="O1468">_xlfn.SWITCH(M1468,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Lindsay</v>
      </c>
      <c r="P1468">
        <f t="shared" si="44"/>
        <v>1</v>
      </c>
      <c r="Q1468" t="str">
        <f t="shared" si="45"/>
        <v>Unique</v>
      </c>
    </row>
    <row r="1469" spans="1:17" x14ac:dyDescent="0.75">
      <c r="A1469" s="31">
        <v>82365670</v>
      </c>
      <c r="B1469" s="27" t="s">
        <v>234</v>
      </c>
      <c r="C1469" s="27" t="s">
        <v>3357</v>
      </c>
      <c r="D1469" s="27" t="s">
        <v>3358</v>
      </c>
      <c r="E1469" s="27" t="s">
        <v>14</v>
      </c>
      <c r="F1469" s="32">
        <v>46111.713194444441</v>
      </c>
      <c r="G1469" s="32">
        <v>46127.539583333331</v>
      </c>
      <c r="H1469" s="27">
        <v>812116</v>
      </c>
      <c r="I1469" s="27" t="s">
        <v>2024</v>
      </c>
      <c r="J1469" s="27" t="s">
        <v>40</v>
      </c>
      <c r="K1469" s="27">
        <v>0</v>
      </c>
      <c r="L1469" s="27" t="s">
        <v>3940</v>
      </c>
      <c r="M1469" s="9" t="str" cm="1">
        <f t="array" ref="M1469">_xlfn.LET(
_xlpm.Major,I1469,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469" t="str">
        <f>IF(COUNTIFS($A$2:A1469,A1469,$M$2:M1469,M1469)&gt;1,"Duplicate","Keep")</f>
        <v>Keep</v>
      </c>
      <c r="O1469" t="str" cm="1">
        <f t="array" ref="O1469">_xlfn.SWITCH(M1469,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469">
        <f t="shared" si="44"/>
        <v>2</v>
      </c>
      <c r="Q1469" t="str">
        <f t="shared" si="45"/>
        <v>Repeat</v>
      </c>
    </row>
    <row r="1470" spans="1:17" x14ac:dyDescent="0.75">
      <c r="A1470" s="33">
        <v>82368114</v>
      </c>
      <c r="B1470" s="34" t="s">
        <v>3853</v>
      </c>
      <c r="C1470" s="34" t="s">
        <v>3854</v>
      </c>
      <c r="D1470" s="34" t="s">
        <v>3855</v>
      </c>
      <c r="E1470" s="34" t="s">
        <v>14</v>
      </c>
      <c r="F1470" s="35">
        <v>46111.875</v>
      </c>
      <c r="G1470" s="35">
        <v>46127.594444444447</v>
      </c>
      <c r="H1470" s="34">
        <v>791599</v>
      </c>
      <c r="I1470" s="34" t="s">
        <v>3856</v>
      </c>
      <c r="J1470" s="34" t="s">
        <v>50</v>
      </c>
      <c r="K1470" s="34">
        <v>0</v>
      </c>
      <c r="L1470" s="34" t="s">
        <v>3940</v>
      </c>
      <c r="M1470" s="9" t="str" cm="1">
        <f t="array" ref="M1470">_xlfn.LET(
_xlpm.Major,I1470,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Christian Ministries</v>
      </c>
      <c r="N1470" t="str">
        <f>IF(COUNTIFS($A$2:A1470,A1470,$M$2:M1470,M1470)&gt;1,"Duplicate","Keep")</f>
        <v>Keep</v>
      </c>
      <c r="O1470" t="str" cm="1">
        <f t="array" ref="O1470">_xlfn.SWITCH(M1470,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470">
        <f t="shared" si="44"/>
        <v>1</v>
      </c>
      <c r="Q1470" t="str">
        <f t="shared" si="45"/>
        <v>Unique</v>
      </c>
    </row>
    <row r="1471" spans="1:17" x14ac:dyDescent="0.75">
      <c r="A1471" s="31">
        <v>82373710</v>
      </c>
      <c r="B1471" s="27" t="s">
        <v>668</v>
      </c>
      <c r="C1471" s="27" t="s">
        <v>3857</v>
      </c>
      <c r="D1471" s="27" t="s">
        <v>3858</v>
      </c>
      <c r="E1471" s="27" t="s">
        <v>14</v>
      </c>
      <c r="F1471" s="32">
        <v>46112.375</v>
      </c>
      <c r="G1471" s="32">
        <v>46127.54583333333</v>
      </c>
      <c r="H1471" s="27">
        <v>773692</v>
      </c>
      <c r="I1471" s="27" t="s">
        <v>15</v>
      </c>
      <c r="J1471" s="27" t="s">
        <v>32</v>
      </c>
      <c r="K1471" s="27">
        <v>0</v>
      </c>
      <c r="L1471" s="27" t="s">
        <v>3940</v>
      </c>
      <c r="M1471" s="9" t="str" cm="1">
        <f t="array" ref="M1471">_xlfn.LET(
_xlpm.Major,I1471,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471" t="str">
        <f>IF(COUNTIFS($A$2:A1471,A1471,$M$2:M1471,M1471)&gt;1,"Duplicate","Keep")</f>
        <v>Keep</v>
      </c>
      <c r="O1471" t="str" cm="1">
        <f t="array" ref="O1471">_xlfn.SWITCH(M1471,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471">
        <f t="shared" si="44"/>
        <v>1</v>
      </c>
      <c r="Q1471" t="str">
        <f t="shared" si="45"/>
        <v>Unique</v>
      </c>
    </row>
    <row r="1472" spans="1:17" x14ac:dyDescent="0.75">
      <c r="A1472" s="33">
        <v>82377340</v>
      </c>
      <c r="B1472" s="34" t="s">
        <v>3859</v>
      </c>
      <c r="C1472" s="34" t="s">
        <v>2763</v>
      </c>
      <c r="D1472" s="34" t="s">
        <v>3860</v>
      </c>
      <c r="E1472" s="34" t="s">
        <v>14</v>
      </c>
      <c r="F1472" s="35">
        <v>46112.445138888892</v>
      </c>
      <c r="G1472" s="35">
        <v>46127.543055555558</v>
      </c>
      <c r="H1472" s="34">
        <v>746652</v>
      </c>
      <c r="I1472" s="34" t="s">
        <v>652</v>
      </c>
      <c r="J1472" s="34" t="s">
        <v>40</v>
      </c>
      <c r="K1472" s="34">
        <v>0</v>
      </c>
      <c r="L1472" s="34" t="s">
        <v>3940</v>
      </c>
      <c r="M1472" s="9" t="str" cm="1">
        <f t="array" ref="M1472">_xlfn.LET(
_xlpm.Major,I1472,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472" t="str">
        <f>IF(COUNTIFS($A$2:A1472,A1472,$M$2:M1472,M1472)&gt;1,"Duplicate","Keep")</f>
        <v>Keep</v>
      </c>
      <c r="O1472" t="str" cm="1">
        <f t="array" ref="O1472">_xlfn.SWITCH(M1472,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472">
        <f t="shared" si="44"/>
        <v>1</v>
      </c>
      <c r="Q1472" t="str">
        <f t="shared" si="45"/>
        <v>Unique</v>
      </c>
    </row>
    <row r="1473" spans="1:17" x14ac:dyDescent="0.75">
      <c r="A1473" s="31">
        <v>82378332</v>
      </c>
      <c r="B1473" s="27" t="s">
        <v>3321</v>
      </c>
      <c r="C1473" s="27" t="s">
        <v>3322</v>
      </c>
      <c r="D1473" s="27" t="s">
        <v>3323</v>
      </c>
      <c r="E1473" s="27" t="s">
        <v>14</v>
      </c>
      <c r="F1473" s="32">
        <v>46112.464583333334</v>
      </c>
      <c r="G1473" s="32">
        <v>46127.571527777778</v>
      </c>
      <c r="H1473" s="27">
        <v>782957</v>
      </c>
      <c r="I1473" s="27" t="s">
        <v>3208</v>
      </c>
      <c r="J1473" s="27" t="s">
        <v>40</v>
      </c>
      <c r="K1473" s="27">
        <v>0</v>
      </c>
      <c r="L1473" s="27" t="s">
        <v>3940</v>
      </c>
      <c r="M1473" s="9" t="str" cm="1">
        <f t="array" ref="M1473">_xlfn.LET(
_xlpm.Major,I1473,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473" t="str">
        <f>IF(COUNTIFS($A$2:A1473,A1473,$M$2:M1473,M1473)&gt;1,"Duplicate","Keep")</f>
        <v>Keep</v>
      </c>
      <c r="O1473" t="str" cm="1">
        <f t="array" ref="O1473">_xlfn.SWITCH(M1473,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473">
        <f t="shared" si="44"/>
        <v>2</v>
      </c>
      <c r="Q1473" t="str">
        <f t="shared" si="45"/>
        <v>Repeat</v>
      </c>
    </row>
    <row r="1474" spans="1:17" x14ac:dyDescent="0.75">
      <c r="A1474" s="33">
        <v>82382838</v>
      </c>
      <c r="B1474" s="34" t="s">
        <v>1094</v>
      </c>
      <c r="C1474" s="34" t="s">
        <v>1724</v>
      </c>
      <c r="D1474" s="34" t="s">
        <v>3861</v>
      </c>
      <c r="E1474" s="34" t="s">
        <v>14</v>
      </c>
      <c r="F1474" s="35">
        <v>46112.552777777775</v>
      </c>
      <c r="G1474" s="35">
        <v>46127.540277777778</v>
      </c>
      <c r="H1474" s="34">
        <v>750254</v>
      </c>
      <c r="I1474" s="34" t="s">
        <v>2378</v>
      </c>
      <c r="J1474" s="34" t="s">
        <v>40</v>
      </c>
      <c r="K1474" s="34">
        <v>0</v>
      </c>
      <c r="L1474" s="34" t="s">
        <v>3940</v>
      </c>
      <c r="M1474" s="9" t="str" cm="1">
        <f t="array" ref="M1474">_xlfn.LET(
_xlpm.Major,I1474,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1474" t="str">
        <f>IF(COUNTIFS($A$2:A1474,A1474,$M$2:M1474,M1474)&gt;1,"Duplicate","Keep")</f>
        <v>Keep</v>
      </c>
      <c r="O1474" t="str" cm="1">
        <f t="array" ref="O1474">_xlfn.SWITCH(M1474,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474">
        <f t="shared" si="44"/>
        <v>1</v>
      </c>
      <c r="Q1474" t="str">
        <f t="shared" si="45"/>
        <v>Unique</v>
      </c>
    </row>
    <row r="1475" spans="1:17" x14ac:dyDescent="0.75">
      <c r="A1475" s="31">
        <v>82388408</v>
      </c>
      <c r="B1475" s="27" t="s">
        <v>107</v>
      </c>
      <c r="C1475" s="27" t="s">
        <v>3862</v>
      </c>
      <c r="D1475" s="27" t="s">
        <v>3863</v>
      </c>
      <c r="E1475" s="27" t="s">
        <v>14</v>
      </c>
      <c r="F1475" s="32">
        <v>46112.762499999997</v>
      </c>
      <c r="G1475" s="32">
        <v>46127.550694444442</v>
      </c>
      <c r="H1475" s="27">
        <v>784430</v>
      </c>
      <c r="I1475" s="27" t="s">
        <v>3864</v>
      </c>
      <c r="J1475" s="27" t="s">
        <v>20</v>
      </c>
      <c r="K1475" s="27">
        <v>0</v>
      </c>
      <c r="L1475" s="27" t="s">
        <v>3940</v>
      </c>
      <c r="M1475" s="9" t="str" cm="1">
        <f t="array" ref="M1475">_xlfn.LET(
_xlpm.Major,I1475,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1475" t="str">
        <f>IF(COUNTIFS($A$2:A1475,A1475,$M$2:M1475,M1475)&gt;1,"Duplicate","Keep")</f>
        <v>Keep</v>
      </c>
      <c r="O1475" t="str" cm="1">
        <f t="array" ref="O1475">_xlfn.SWITCH(M1475,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475">
        <f t="shared" ref="P1475:P1538" si="46">COUNTIF(H:H,H1475)</f>
        <v>1</v>
      </c>
      <c r="Q1475" t="str">
        <f t="shared" ref="Q1475:Q1538" si="47">IF(COUNTIF(H:H,H1475)=1,"Unique","Repeat")</f>
        <v>Unique</v>
      </c>
    </row>
    <row r="1476" spans="1:17" x14ac:dyDescent="0.75">
      <c r="A1476" s="33">
        <v>82390259</v>
      </c>
      <c r="B1476" s="34" t="s">
        <v>3865</v>
      </c>
      <c r="C1476" s="34" t="s">
        <v>3767</v>
      </c>
      <c r="D1476" s="34" t="s">
        <v>3866</v>
      </c>
      <c r="E1476" s="34" t="s">
        <v>14</v>
      </c>
      <c r="F1476" s="35">
        <v>46112.954861111109</v>
      </c>
      <c r="G1476" s="35">
        <v>46127.586111111108</v>
      </c>
      <c r="H1476" s="34">
        <v>797370</v>
      </c>
      <c r="I1476" s="34" t="s">
        <v>549</v>
      </c>
      <c r="J1476" s="34" t="s">
        <v>32</v>
      </c>
      <c r="K1476" s="34">
        <v>0</v>
      </c>
      <c r="L1476" s="34" t="s">
        <v>3940</v>
      </c>
      <c r="M1476" s="9" t="str" cm="1">
        <f t="array" ref="M1476">_xlfn.LET(
_xlpm.Major,I1476,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476" t="str">
        <f>IF(COUNTIFS($A$2:A1476,A1476,$M$2:M1476,M1476)&gt;1,"Duplicate","Keep")</f>
        <v>Keep</v>
      </c>
      <c r="O1476" t="str" cm="1">
        <f t="array" ref="O1476">_xlfn.SWITCH(M1476,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476">
        <f t="shared" si="46"/>
        <v>1</v>
      </c>
      <c r="Q1476" t="str">
        <f t="shared" si="47"/>
        <v>Unique</v>
      </c>
    </row>
    <row r="1477" spans="1:17" x14ac:dyDescent="0.75">
      <c r="A1477" s="31">
        <v>82395141</v>
      </c>
      <c r="B1477" s="27" t="s">
        <v>1808</v>
      </c>
      <c r="C1477" s="27" t="s">
        <v>1809</v>
      </c>
      <c r="D1477" s="27" t="s">
        <v>1810</v>
      </c>
      <c r="E1477" s="27" t="s">
        <v>14</v>
      </c>
      <c r="F1477" s="32">
        <v>46113.351388888892</v>
      </c>
      <c r="G1477" s="32">
        <v>46127.5625</v>
      </c>
      <c r="H1477" s="27">
        <v>773295</v>
      </c>
      <c r="I1477" s="27" t="s">
        <v>809</v>
      </c>
      <c r="J1477" s="27" t="s">
        <v>20</v>
      </c>
      <c r="K1477" s="27">
        <v>0</v>
      </c>
      <c r="L1477" s="27" t="s">
        <v>3940</v>
      </c>
      <c r="M1477" s="9" t="str" cm="1">
        <f t="array" ref="M1477">_xlfn.LET(
_xlpm.Major,I1477,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477" t="str">
        <f>IF(COUNTIFS($A$2:A1477,A1477,$M$2:M1477,M1477)&gt;1,"Duplicate","Keep")</f>
        <v>Keep</v>
      </c>
      <c r="O1477" t="str" cm="1">
        <f t="array" ref="O1477">_xlfn.SWITCH(M1477,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477">
        <f t="shared" si="46"/>
        <v>2</v>
      </c>
      <c r="Q1477" t="str">
        <f t="shared" si="47"/>
        <v>Repeat</v>
      </c>
    </row>
    <row r="1478" spans="1:17" x14ac:dyDescent="0.75">
      <c r="A1478" s="33">
        <v>82395364</v>
      </c>
      <c r="B1478" s="34" t="s">
        <v>3867</v>
      </c>
      <c r="C1478" s="34" t="s">
        <v>3868</v>
      </c>
      <c r="D1478" s="34" t="s">
        <v>3869</v>
      </c>
      <c r="E1478" s="34" t="s">
        <v>14</v>
      </c>
      <c r="F1478" s="35">
        <v>46113.355555555558</v>
      </c>
      <c r="G1478" s="35">
        <v>46127.560416666667</v>
      </c>
      <c r="H1478" s="34">
        <v>788185</v>
      </c>
      <c r="I1478" s="34" t="s">
        <v>631</v>
      </c>
      <c r="J1478" s="34" t="s">
        <v>32</v>
      </c>
      <c r="K1478" s="34">
        <v>0</v>
      </c>
      <c r="L1478" s="34" t="s">
        <v>3940</v>
      </c>
      <c r="M1478" s="9" t="str" cm="1">
        <f t="array" ref="M1478">_xlfn.LET(
_xlpm.Major,I1478,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1478" t="str">
        <f>IF(COUNTIFS($A$2:A1478,A1478,$M$2:M1478,M1478)&gt;1,"Duplicate","Keep")</f>
        <v>Keep</v>
      </c>
      <c r="O1478" t="str" cm="1">
        <f t="array" ref="O1478">_xlfn.SWITCH(M1478,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478">
        <f t="shared" si="46"/>
        <v>1</v>
      </c>
      <c r="Q1478" t="str">
        <f t="shared" si="47"/>
        <v>Unique</v>
      </c>
    </row>
    <row r="1479" spans="1:17" x14ac:dyDescent="0.75">
      <c r="A1479" s="31">
        <v>82399211</v>
      </c>
      <c r="B1479" s="27" t="s">
        <v>3870</v>
      </c>
      <c r="C1479" s="27" t="s">
        <v>3871</v>
      </c>
      <c r="D1479" s="27" t="s">
        <v>3872</v>
      </c>
      <c r="E1479" s="27" t="s">
        <v>14</v>
      </c>
      <c r="F1479" s="32">
        <v>46113.421527777777</v>
      </c>
      <c r="G1479" s="32">
        <v>46127.57708333333</v>
      </c>
      <c r="H1479" s="27">
        <v>764365</v>
      </c>
      <c r="I1479" s="27" t="s">
        <v>1506</v>
      </c>
      <c r="J1479" s="27" t="s">
        <v>32</v>
      </c>
      <c r="K1479" s="27">
        <v>0</v>
      </c>
      <c r="L1479" s="27" t="s">
        <v>3940</v>
      </c>
      <c r="M1479" s="9" t="str" cm="1">
        <f t="array" ref="M1479">_xlfn.LET(
_xlpm.Major,I1479,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1479" t="str">
        <f>IF(COUNTIFS($A$2:A1479,A1479,$M$2:M1479,M1479)&gt;1,"Duplicate","Keep")</f>
        <v>Keep</v>
      </c>
      <c r="O1479" t="str" cm="1">
        <f t="array" ref="O1479">_xlfn.SWITCH(M1479,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479">
        <f t="shared" si="46"/>
        <v>1</v>
      </c>
      <c r="Q1479" t="str">
        <f t="shared" si="47"/>
        <v>Unique</v>
      </c>
    </row>
    <row r="1480" spans="1:17" x14ac:dyDescent="0.75">
      <c r="A1480" s="33">
        <v>82405024</v>
      </c>
      <c r="B1480" s="34" t="s">
        <v>531</v>
      </c>
      <c r="C1480" s="34" t="s">
        <v>532</v>
      </c>
      <c r="D1480" s="34" t="s">
        <v>533</v>
      </c>
      <c r="E1480" s="34" t="s">
        <v>14</v>
      </c>
      <c r="F1480" s="35">
        <v>46113.495833333334</v>
      </c>
      <c r="G1480" s="35">
        <v>46127.556250000001</v>
      </c>
      <c r="H1480" s="34">
        <v>761449</v>
      </c>
      <c r="I1480" s="34" t="s">
        <v>534</v>
      </c>
      <c r="J1480" s="34" t="s">
        <v>32</v>
      </c>
      <c r="K1480" s="34">
        <v>0</v>
      </c>
      <c r="L1480" s="34" t="s">
        <v>3940</v>
      </c>
      <c r="M1480" s="9" t="str" cm="1">
        <f t="array" ref="M1480">_xlfn.LET(
_xlpm.Major,I1480,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1480" t="str">
        <f>IF(COUNTIFS($A$2:A1480,A1480,$M$2:M1480,M1480)&gt;1,"Duplicate","Keep")</f>
        <v>Keep</v>
      </c>
      <c r="O1480" t="str" cm="1">
        <f t="array" ref="O1480">_xlfn.SWITCH(M1480,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480">
        <f t="shared" si="46"/>
        <v>2</v>
      </c>
      <c r="Q1480" t="str">
        <f t="shared" si="47"/>
        <v>Repeat</v>
      </c>
    </row>
    <row r="1481" spans="1:17" x14ac:dyDescent="0.75">
      <c r="A1481" s="31">
        <v>82415612</v>
      </c>
      <c r="B1481" s="27" t="s">
        <v>554</v>
      </c>
      <c r="C1481" s="27" t="s">
        <v>882</v>
      </c>
      <c r="D1481" s="27" t="s">
        <v>883</v>
      </c>
      <c r="E1481" s="27" t="s">
        <v>14</v>
      </c>
      <c r="F1481" s="32">
        <v>46113.879861111112</v>
      </c>
      <c r="G1481" s="32">
        <v>46127.543055555558</v>
      </c>
      <c r="H1481" s="27">
        <v>775664</v>
      </c>
      <c r="I1481" s="27" t="s">
        <v>206</v>
      </c>
      <c r="J1481" s="27" t="s">
        <v>20</v>
      </c>
      <c r="K1481" s="27">
        <v>0</v>
      </c>
      <c r="L1481" s="27" t="s">
        <v>3940</v>
      </c>
      <c r="M1481" s="9" t="str" cm="1">
        <f t="array" ref="M1481">_xlfn.LET(
_xlpm.Major,I1481,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481" t="str">
        <f>IF(COUNTIFS($A$2:A1481,A1481,$M$2:M1481,M1481)&gt;1,"Duplicate","Keep")</f>
        <v>Keep</v>
      </c>
      <c r="O1481" t="str" cm="1">
        <f t="array" ref="O1481">_xlfn.SWITCH(M1481,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481">
        <f t="shared" si="46"/>
        <v>3</v>
      </c>
      <c r="Q1481" t="str">
        <f t="shared" si="47"/>
        <v>Repeat</v>
      </c>
    </row>
    <row r="1482" spans="1:17" x14ac:dyDescent="0.75">
      <c r="A1482" s="33">
        <v>82442371</v>
      </c>
      <c r="B1482" s="34" t="s">
        <v>376</v>
      </c>
      <c r="C1482" s="34" t="s">
        <v>3873</v>
      </c>
      <c r="D1482" s="34" t="s">
        <v>3874</v>
      </c>
      <c r="E1482" s="34" t="s">
        <v>14</v>
      </c>
      <c r="F1482" s="35">
        <v>46115.882638888892</v>
      </c>
      <c r="G1482" s="35">
        <v>46127.55972222222</v>
      </c>
      <c r="H1482" s="34">
        <v>795336</v>
      </c>
      <c r="I1482" s="34" t="s">
        <v>652</v>
      </c>
      <c r="J1482" s="34" t="s">
        <v>40</v>
      </c>
      <c r="K1482" s="34">
        <v>0</v>
      </c>
      <c r="L1482" s="34" t="s">
        <v>3940</v>
      </c>
      <c r="M1482" s="9" t="str" cm="1">
        <f t="array" ref="M1482">_xlfn.LET(
_xlpm.Major,I1482,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482" t="str">
        <f>IF(COUNTIFS($A$2:A1482,A1482,$M$2:M1482,M1482)&gt;1,"Duplicate","Keep")</f>
        <v>Keep</v>
      </c>
      <c r="O1482" t="str" cm="1">
        <f t="array" ref="O1482">_xlfn.SWITCH(M1482,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482">
        <f t="shared" si="46"/>
        <v>1</v>
      </c>
      <c r="Q1482" t="str">
        <f t="shared" si="47"/>
        <v>Unique</v>
      </c>
    </row>
    <row r="1483" spans="1:17" x14ac:dyDescent="0.75">
      <c r="A1483" s="31">
        <v>82473338</v>
      </c>
      <c r="B1483" s="27" t="s">
        <v>1229</v>
      </c>
      <c r="C1483" s="27" t="s">
        <v>1230</v>
      </c>
      <c r="D1483" s="27" t="s">
        <v>1231</v>
      </c>
      <c r="E1483" s="27" t="s">
        <v>14</v>
      </c>
      <c r="F1483" s="32">
        <v>46119.37222222222</v>
      </c>
      <c r="G1483" s="32">
        <v>46127.559027777781</v>
      </c>
      <c r="H1483" s="27">
        <v>772589</v>
      </c>
      <c r="I1483" s="27" t="s">
        <v>206</v>
      </c>
      <c r="J1483" s="27" t="s">
        <v>32</v>
      </c>
      <c r="K1483" s="27">
        <v>0</v>
      </c>
      <c r="L1483" s="27" t="s">
        <v>3940</v>
      </c>
      <c r="M1483" s="9" t="str" cm="1">
        <f t="array" ref="M1483">_xlfn.LET(
_xlpm.Major,I1483,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483" t="str">
        <f>IF(COUNTIFS($A$2:A1483,A1483,$M$2:M1483,M1483)&gt;1,"Duplicate","Keep")</f>
        <v>Keep</v>
      </c>
      <c r="O1483" t="str" cm="1">
        <f t="array" ref="O1483">_xlfn.SWITCH(M1483,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483">
        <f t="shared" si="46"/>
        <v>2</v>
      </c>
      <c r="Q1483" t="str">
        <f t="shared" si="47"/>
        <v>Repeat</v>
      </c>
    </row>
    <row r="1484" spans="1:17" x14ac:dyDescent="0.75">
      <c r="A1484" s="33">
        <v>82505651</v>
      </c>
      <c r="B1484" s="34" t="s">
        <v>3105</v>
      </c>
      <c r="C1484" s="34" t="s">
        <v>2370</v>
      </c>
      <c r="D1484" s="34" t="s">
        <v>3875</v>
      </c>
      <c r="E1484" s="34" t="s">
        <v>14</v>
      </c>
      <c r="F1484" s="35">
        <v>46120.51666666667</v>
      </c>
      <c r="G1484" s="35">
        <v>46127.541666666664</v>
      </c>
      <c r="H1484" s="34">
        <v>789992</v>
      </c>
      <c r="I1484" s="34" t="s">
        <v>15</v>
      </c>
      <c r="J1484" s="34" t="s">
        <v>16</v>
      </c>
      <c r="K1484" s="34">
        <v>0</v>
      </c>
      <c r="L1484" s="34" t="s">
        <v>3940</v>
      </c>
      <c r="M1484" s="9" t="str" cm="1">
        <f t="array" ref="M1484">_xlfn.LET(
_xlpm.Major,I1484,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484" t="str">
        <f>IF(COUNTIFS($A$2:A1484,A1484,$M$2:M1484,M1484)&gt;1,"Duplicate","Keep")</f>
        <v>Keep</v>
      </c>
      <c r="O1484" t="str" cm="1">
        <f t="array" ref="O1484">_xlfn.SWITCH(M1484,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484">
        <f t="shared" si="46"/>
        <v>1</v>
      </c>
      <c r="Q1484" t="str">
        <f t="shared" si="47"/>
        <v>Unique</v>
      </c>
    </row>
    <row r="1485" spans="1:17" x14ac:dyDescent="0.75">
      <c r="A1485" s="31">
        <v>82510395</v>
      </c>
      <c r="B1485" s="27" t="s">
        <v>392</v>
      </c>
      <c r="C1485" s="27" t="s">
        <v>3818</v>
      </c>
      <c r="D1485" s="27" t="s">
        <v>3876</v>
      </c>
      <c r="E1485" s="27" t="s">
        <v>14</v>
      </c>
      <c r="F1485" s="32">
        <v>46120.619444444441</v>
      </c>
      <c r="G1485" s="32">
        <v>46127.545138888891</v>
      </c>
      <c r="H1485" s="27">
        <v>764308</v>
      </c>
      <c r="I1485" s="27" t="s">
        <v>15</v>
      </c>
      <c r="J1485" s="27" t="s">
        <v>32</v>
      </c>
      <c r="K1485" s="27">
        <v>0</v>
      </c>
      <c r="L1485" s="27" t="s">
        <v>3940</v>
      </c>
      <c r="M1485" s="9" t="str" cm="1">
        <f t="array" ref="M1485">_xlfn.LET(
_xlpm.Major,I1485,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485" t="str">
        <f>IF(COUNTIFS($A$2:A1485,A1485,$M$2:M1485,M1485)&gt;1,"Duplicate","Keep")</f>
        <v>Keep</v>
      </c>
      <c r="O1485" t="str" cm="1">
        <f t="array" ref="O1485">_xlfn.SWITCH(M1485,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485">
        <f t="shared" si="46"/>
        <v>1</v>
      </c>
      <c r="Q1485" t="str">
        <f t="shared" si="47"/>
        <v>Unique</v>
      </c>
    </row>
    <row r="1486" spans="1:17" x14ac:dyDescent="0.75">
      <c r="A1486" s="33">
        <v>82515645</v>
      </c>
      <c r="B1486" s="34" t="s">
        <v>3877</v>
      </c>
      <c r="C1486" s="34" t="s">
        <v>3878</v>
      </c>
      <c r="D1486" s="34" t="s">
        <v>3879</v>
      </c>
      <c r="E1486" s="34" t="s">
        <v>14</v>
      </c>
      <c r="F1486" s="35">
        <v>46120.943749999999</v>
      </c>
      <c r="G1486" s="35">
        <v>46127.540277777778</v>
      </c>
      <c r="H1486" s="34">
        <v>783499</v>
      </c>
      <c r="I1486" s="34" t="s">
        <v>1971</v>
      </c>
      <c r="J1486" s="34" t="s">
        <v>20</v>
      </c>
      <c r="K1486" s="34">
        <v>0</v>
      </c>
      <c r="L1486" s="34" t="s">
        <v>3940</v>
      </c>
      <c r="M1486" s="9" t="str" cm="1">
        <f t="array" ref="M1486">_xlfn.LET(
_xlpm.Major,I1486,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1486" t="str">
        <f>IF(COUNTIFS($A$2:A1486,A1486,$M$2:M1486,M1486)&gt;1,"Duplicate","Keep")</f>
        <v>Keep</v>
      </c>
      <c r="O1486" t="str" cm="1">
        <f t="array" ref="O1486">_xlfn.SWITCH(M1486,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486">
        <f t="shared" si="46"/>
        <v>1</v>
      </c>
      <c r="Q1486" t="str">
        <f t="shared" si="47"/>
        <v>Unique</v>
      </c>
    </row>
    <row r="1487" spans="1:17" x14ac:dyDescent="0.75">
      <c r="A1487" s="31">
        <v>82536141</v>
      </c>
      <c r="B1487" s="27" t="s">
        <v>3880</v>
      </c>
      <c r="C1487" s="27" t="s">
        <v>3881</v>
      </c>
      <c r="D1487" s="27" t="s">
        <v>3882</v>
      </c>
      <c r="E1487" s="27" t="s">
        <v>14</v>
      </c>
      <c r="F1487" s="32">
        <v>46121.770138888889</v>
      </c>
      <c r="G1487" s="32">
        <v>46127.566666666666</v>
      </c>
      <c r="H1487" s="27">
        <v>795016</v>
      </c>
      <c r="I1487" s="27" t="s">
        <v>553</v>
      </c>
      <c r="J1487" s="27" t="s">
        <v>40</v>
      </c>
      <c r="K1487" s="27">
        <v>0</v>
      </c>
      <c r="L1487" s="27" t="s">
        <v>3940</v>
      </c>
      <c r="M1487" s="9" t="str" cm="1">
        <f t="array" ref="M1487">_xlfn.LET(
_xlpm.Major,I1487,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487" t="str">
        <f>IF(COUNTIFS($A$2:A1487,A1487,$M$2:M1487,M1487)&gt;1,"Duplicate","Keep")</f>
        <v>Keep</v>
      </c>
      <c r="O1487" t="str" cm="1">
        <f t="array" ref="O1487">_xlfn.SWITCH(M1487,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487">
        <f t="shared" si="46"/>
        <v>1</v>
      </c>
      <c r="Q1487" t="str">
        <f t="shared" si="47"/>
        <v>Unique</v>
      </c>
    </row>
    <row r="1488" spans="1:17" x14ac:dyDescent="0.75">
      <c r="A1488" s="33">
        <v>82549340</v>
      </c>
      <c r="B1488" s="34" t="s">
        <v>1106</v>
      </c>
      <c r="C1488" s="34" t="s">
        <v>1107</v>
      </c>
      <c r="D1488" s="34" t="s">
        <v>1108</v>
      </c>
      <c r="E1488" s="34" t="s">
        <v>14</v>
      </c>
      <c r="F1488" s="35">
        <v>46123.474305555559</v>
      </c>
      <c r="G1488" s="35">
        <v>46127.611111111109</v>
      </c>
      <c r="H1488" s="34">
        <v>802823</v>
      </c>
      <c r="I1488" s="34" t="s">
        <v>206</v>
      </c>
      <c r="J1488" s="34" t="s">
        <v>50</v>
      </c>
      <c r="K1488" s="34">
        <v>0</v>
      </c>
      <c r="L1488" s="34" t="s">
        <v>3940</v>
      </c>
      <c r="M1488" s="9" t="str" cm="1">
        <f t="array" ref="M1488">_xlfn.LET(
_xlpm.Major,I1488,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488" t="str">
        <f>IF(COUNTIFS($A$2:A1488,A1488,$M$2:M1488,M1488)&gt;1,"Duplicate","Keep")</f>
        <v>Keep</v>
      </c>
      <c r="O1488" t="str" cm="1">
        <f t="array" ref="O1488">_xlfn.SWITCH(M1488,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488">
        <f t="shared" si="46"/>
        <v>2</v>
      </c>
      <c r="Q1488" t="str">
        <f t="shared" si="47"/>
        <v>Repeat</v>
      </c>
    </row>
    <row r="1489" spans="1:17" x14ac:dyDescent="0.75">
      <c r="A1489" s="31">
        <v>82552886</v>
      </c>
      <c r="B1489" s="27" t="s">
        <v>1012</v>
      </c>
      <c r="C1489" s="27" t="s">
        <v>1013</v>
      </c>
      <c r="D1489" s="27" t="s">
        <v>1014</v>
      </c>
      <c r="E1489" s="27" t="s">
        <v>14</v>
      </c>
      <c r="F1489" s="32">
        <v>46124.65902777778</v>
      </c>
      <c r="G1489" s="32">
        <v>46127.584722222222</v>
      </c>
      <c r="H1489" s="27">
        <v>775375</v>
      </c>
      <c r="I1489" s="27" t="s">
        <v>206</v>
      </c>
      <c r="J1489" s="27" t="s">
        <v>32</v>
      </c>
      <c r="K1489" s="27">
        <v>0</v>
      </c>
      <c r="L1489" s="27" t="s">
        <v>3940</v>
      </c>
      <c r="M1489" s="9" t="str" cm="1">
        <f t="array" ref="M1489">_xlfn.LET(
_xlpm.Major,I1489,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489" t="str">
        <f>IF(COUNTIFS($A$2:A1489,A1489,$M$2:M1489,M1489)&gt;1,"Duplicate","Keep")</f>
        <v>Keep</v>
      </c>
      <c r="O1489" t="str" cm="1">
        <f t="array" ref="O1489">_xlfn.SWITCH(M1489,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489">
        <f t="shared" si="46"/>
        <v>3</v>
      </c>
      <c r="Q1489" t="str">
        <f t="shared" si="47"/>
        <v>Repeat</v>
      </c>
    </row>
    <row r="1490" spans="1:17" x14ac:dyDescent="0.75">
      <c r="A1490" s="33">
        <v>82567636</v>
      </c>
      <c r="B1490" s="34" t="s">
        <v>717</v>
      </c>
      <c r="C1490" s="34" t="s">
        <v>718</v>
      </c>
      <c r="D1490" s="34" t="s">
        <v>719</v>
      </c>
      <c r="E1490" s="34" t="s">
        <v>14</v>
      </c>
      <c r="F1490" s="35">
        <v>46125.581250000003</v>
      </c>
      <c r="G1490" s="35">
        <v>46127.545138888891</v>
      </c>
      <c r="H1490" s="34">
        <v>785060</v>
      </c>
      <c r="I1490" s="34" t="s">
        <v>54</v>
      </c>
      <c r="J1490" s="34" t="s">
        <v>50</v>
      </c>
      <c r="K1490" s="34">
        <v>0</v>
      </c>
      <c r="L1490" s="34" t="s">
        <v>3940</v>
      </c>
      <c r="M1490" s="9" t="str" cm="1">
        <f t="array" ref="M1490">_xlfn.LET(
_xlpm.Major,I1490,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490" t="str">
        <f>IF(COUNTIFS($A$2:A1490,A1490,$M$2:M1490,M1490)&gt;1,"Duplicate","Keep")</f>
        <v>Keep</v>
      </c>
      <c r="O1490" t="str" cm="1">
        <f t="array" ref="O1490">_xlfn.SWITCH(M1490,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490">
        <f t="shared" si="46"/>
        <v>1</v>
      </c>
      <c r="Q1490" t="str">
        <f t="shared" si="47"/>
        <v>Unique</v>
      </c>
    </row>
    <row r="1491" spans="1:17" x14ac:dyDescent="0.75">
      <c r="A1491" s="31">
        <v>82569423</v>
      </c>
      <c r="B1491" s="27" t="s">
        <v>1644</v>
      </c>
      <c r="C1491" s="27" t="s">
        <v>1645</v>
      </c>
      <c r="D1491" s="27" t="s">
        <v>1646</v>
      </c>
      <c r="E1491" s="27" t="s">
        <v>14</v>
      </c>
      <c r="F1491" s="32">
        <v>46125.655555555553</v>
      </c>
      <c r="G1491" s="32">
        <v>46127.557638888888</v>
      </c>
      <c r="H1491" s="27">
        <v>789885</v>
      </c>
      <c r="I1491" s="27" t="s">
        <v>534</v>
      </c>
      <c r="J1491" s="27" t="s">
        <v>50</v>
      </c>
      <c r="K1491" s="27">
        <v>0</v>
      </c>
      <c r="L1491" s="27" t="s">
        <v>3940</v>
      </c>
      <c r="M1491" s="9" t="str" cm="1">
        <f t="array" ref="M1491">_xlfn.LET(
_xlpm.Major,I1491,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1491" t="str">
        <f>IF(COUNTIFS($A$2:A1491,A1491,$M$2:M1491,M1491)&gt;1,"Duplicate","Keep")</f>
        <v>Keep</v>
      </c>
      <c r="O1491" t="str" cm="1">
        <f t="array" ref="O1491">_xlfn.SWITCH(M1491,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491">
        <f t="shared" si="46"/>
        <v>3</v>
      </c>
      <c r="Q1491" t="str">
        <f t="shared" si="47"/>
        <v>Repeat</v>
      </c>
    </row>
    <row r="1492" spans="1:17" x14ac:dyDescent="0.75">
      <c r="A1492" s="33">
        <v>82579233</v>
      </c>
      <c r="B1492" s="34" t="s">
        <v>3883</v>
      </c>
      <c r="C1492" s="34" t="s">
        <v>3884</v>
      </c>
      <c r="D1492" s="34" t="s">
        <v>3885</v>
      </c>
      <c r="E1492" s="34" t="s">
        <v>14</v>
      </c>
      <c r="F1492" s="35">
        <v>46126.413888888892</v>
      </c>
      <c r="G1492" s="35">
        <v>46127.570833333331</v>
      </c>
      <c r="H1492" s="34">
        <v>392056</v>
      </c>
      <c r="I1492" s="34" t="s">
        <v>73</v>
      </c>
      <c r="J1492" s="34" t="s">
        <v>40</v>
      </c>
      <c r="K1492" s="34">
        <v>0</v>
      </c>
      <c r="L1492" s="34" t="s">
        <v>3940</v>
      </c>
      <c r="M1492" s="9" t="str" cm="1">
        <f t="array" ref="M1492">_xlfn.LET(
_xlpm.Major,I1492,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492" t="str">
        <f>IF(COUNTIFS($A$2:A1492,A1492,$M$2:M1492,M1492)&gt;1,"Duplicate","Keep")</f>
        <v>Keep</v>
      </c>
      <c r="O1492" t="str" cm="1">
        <f t="array" ref="O1492">_xlfn.SWITCH(M1492,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492">
        <f t="shared" si="46"/>
        <v>1</v>
      </c>
      <c r="Q1492" t="str">
        <f t="shared" si="47"/>
        <v>Unique</v>
      </c>
    </row>
    <row r="1493" spans="1:17" x14ac:dyDescent="0.75">
      <c r="A1493" s="31">
        <v>82579695</v>
      </c>
      <c r="B1493" s="27" t="s">
        <v>67</v>
      </c>
      <c r="C1493" s="27" t="s">
        <v>965</v>
      </c>
      <c r="D1493" s="27" t="s">
        <v>966</v>
      </c>
      <c r="E1493" s="27" t="s">
        <v>14</v>
      </c>
      <c r="F1493" s="32">
        <v>46126.420138888891</v>
      </c>
      <c r="G1493" s="32">
        <v>46127.539583333331</v>
      </c>
      <c r="H1493" s="27">
        <v>778444</v>
      </c>
      <c r="I1493" s="27" t="s">
        <v>566</v>
      </c>
      <c r="J1493" s="27" t="s">
        <v>32</v>
      </c>
      <c r="K1493" s="27">
        <v>0</v>
      </c>
      <c r="L1493" s="27" t="s">
        <v>3940</v>
      </c>
      <c r="M1493" s="9" t="str" cm="1">
        <f t="array" ref="M1493">_xlfn.LET(
_xlpm.Major,I1493,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493" t="str">
        <f>IF(COUNTIFS($A$2:A1493,A1493,$M$2:M1493,M1493)&gt;1,"Duplicate","Keep")</f>
        <v>Keep</v>
      </c>
      <c r="O1493" t="str" cm="1">
        <f t="array" ref="O1493">_xlfn.SWITCH(M1493,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493">
        <f t="shared" si="46"/>
        <v>2</v>
      </c>
      <c r="Q1493" t="str">
        <f t="shared" si="47"/>
        <v>Repeat</v>
      </c>
    </row>
    <row r="1494" spans="1:17" x14ac:dyDescent="0.75">
      <c r="A1494" s="33">
        <v>82579758</v>
      </c>
      <c r="B1494" s="34" t="s">
        <v>3886</v>
      </c>
      <c r="C1494" s="34" t="s">
        <v>3887</v>
      </c>
      <c r="D1494" s="34" t="s">
        <v>3888</v>
      </c>
      <c r="E1494" s="34" t="s">
        <v>14</v>
      </c>
      <c r="F1494" s="35">
        <v>46126.42083333333</v>
      </c>
      <c r="G1494" s="35">
        <v>46127.580555555556</v>
      </c>
      <c r="H1494" s="34">
        <v>795335</v>
      </c>
      <c r="I1494" s="34" t="s">
        <v>652</v>
      </c>
      <c r="J1494" s="34" t="s">
        <v>40</v>
      </c>
      <c r="K1494" s="34">
        <v>0</v>
      </c>
      <c r="L1494" s="34" t="s">
        <v>3940</v>
      </c>
      <c r="M1494" s="9" t="str" cm="1">
        <f t="array" ref="M1494">_xlfn.LET(
_xlpm.Major,I1494,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494" t="str">
        <f>IF(COUNTIFS($A$2:A1494,A1494,$M$2:M1494,M1494)&gt;1,"Duplicate","Keep")</f>
        <v>Keep</v>
      </c>
      <c r="O1494" t="str" cm="1">
        <f t="array" ref="O1494">_xlfn.SWITCH(M1494,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494">
        <f t="shared" si="46"/>
        <v>1</v>
      </c>
      <c r="Q1494" t="str">
        <f t="shared" si="47"/>
        <v>Unique</v>
      </c>
    </row>
    <row r="1495" spans="1:17" x14ac:dyDescent="0.75">
      <c r="A1495" s="31">
        <v>82582047</v>
      </c>
      <c r="B1495" s="27" t="s">
        <v>3889</v>
      </c>
      <c r="C1495" s="27" t="s">
        <v>1609</v>
      </c>
      <c r="D1495" s="27" t="s">
        <v>3890</v>
      </c>
      <c r="E1495" s="27" t="s">
        <v>14</v>
      </c>
      <c r="F1495" s="32">
        <v>46126.465277777781</v>
      </c>
      <c r="G1495" s="32">
        <v>46127.549305555556</v>
      </c>
      <c r="H1495" s="27">
        <v>777480</v>
      </c>
      <c r="I1495" s="27" t="s">
        <v>3891</v>
      </c>
      <c r="J1495" s="27" t="s">
        <v>32</v>
      </c>
      <c r="K1495" s="27">
        <v>0</v>
      </c>
      <c r="L1495" s="27" t="s">
        <v>3940</v>
      </c>
      <c r="M1495" s="9" t="str" cm="1">
        <f t="array" ref="M1495">_xlfn.LET(
_xlpm.Major,I1495,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Christian Ministries</v>
      </c>
      <c r="N1495" t="str">
        <f>IF(COUNTIFS($A$2:A1495,A1495,$M$2:M1495,M1495)&gt;1,"Duplicate","Keep")</f>
        <v>Keep</v>
      </c>
      <c r="O1495" t="str" cm="1">
        <f t="array" ref="O1495">_xlfn.SWITCH(M1495,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Erick</v>
      </c>
      <c r="P1495">
        <f t="shared" si="46"/>
        <v>1</v>
      </c>
      <c r="Q1495" t="str">
        <f t="shared" si="47"/>
        <v>Unique</v>
      </c>
    </row>
    <row r="1496" spans="1:17" x14ac:dyDescent="0.75">
      <c r="A1496" s="33">
        <v>82586530</v>
      </c>
      <c r="B1496" s="34" t="s">
        <v>3892</v>
      </c>
      <c r="C1496" s="34" t="s">
        <v>3893</v>
      </c>
      <c r="D1496" s="34" t="s">
        <v>3894</v>
      </c>
      <c r="E1496" s="34" t="s">
        <v>14</v>
      </c>
      <c r="F1496" s="35">
        <v>46126.556250000001</v>
      </c>
      <c r="G1496" s="35">
        <v>46127.542361111111</v>
      </c>
      <c r="H1496" s="34">
        <v>798810</v>
      </c>
      <c r="I1496" s="34" t="s">
        <v>631</v>
      </c>
      <c r="J1496" s="34" t="s">
        <v>126</v>
      </c>
      <c r="K1496" s="34">
        <v>0</v>
      </c>
      <c r="L1496" s="34" t="s">
        <v>3940</v>
      </c>
      <c r="M1496" s="9" t="str" cm="1">
        <f t="array" ref="M1496">_xlfn.LET(
_xlpm.Major,I1496,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1496" t="str">
        <f>IF(COUNTIFS($A$2:A1496,A1496,$M$2:M1496,M1496)&gt;1,"Duplicate","Keep")</f>
        <v>Keep</v>
      </c>
      <c r="O1496" t="str" cm="1">
        <f t="array" ref="O1496">_xlfn.SWITCH(M1496,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496">
        <f t="shared" si="46"/>
        <v>1</v>
      </c>
      <c r="Q1496" t="str">
        <f t="shared" si="47"/>
        <v>Unique</v>
      </c>
    </row>
    <row r="1497" spans="1:17" x14ac:dyDescent="0.75">
      <c r="A1497" s="31">
        <v>82587038</v>
      </c>
      <c r="B1497" s="27" t="s">
        <v>3895</v>
      </c>
      <c r="C1497" s="27" t="s">
        <v>3896</v>
      </c>
      <c r="D1497" s="27" t="s">
        <v>3897</v>
      </c>
      <c r="E1497" s="27" t="s">
        <v>14</v>
      </c>
      <c r="F1497" s="32">
        <v>46126.571527777778</v>
      </c>
      <c r="G1497" s="32">
        <v>46127.572916666664</v>
      </c>
      <c r="H1497" s="27">
        <v>763639</v>
      </c>
      <c r="I1497" s="27" t="s">
        <v>3898</v>
      </c>
      <c r="J1497" s="27" t="s">
        <v>32</v>
      </c>
      <c r="K1497" s="27">
        <v>0</v>
      </c>
      <c r="L1497" s="27" t="s">
        <v>3940</v>
      </c>
      <c r="M1497" s="9" t="str" cm="1">
        <f t="array" ref="M1497">_xlfn.LET(
_xlpm.Major,I1497,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1497" t="str">
        <f>IF(COUNTIFS($A$2:A1497,A1497,$M$2:M1497,M1497)&gt;1,"Duplicate","Keep")</f>
        <v>Keep</v>
      </c>
      <c r="O1497" t="str" cm="1">
        <f t="array" ref="O1497">_xlfn.SWITCH(M1497,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497">
        <f t="shared" si="46"/>
        <v>1</v>
      </c>
      <c r="Q1497" t="str">
        <f t="shared" si="47"/>
        <v>Unique</v>
      </c>
    </row>
    <row r="1498" spans="1:17" x14ac:dyDescent="0.75">
      <c r="A1498" s="33">
        <v>82589556</v>
      </c>
      <c r="B1498" s="34" t="s">
        <v>234</v>
      </c>
      <c r="C1498" s="34" t="s">
        <v>3304</v>
      </c>
      <c r="D1498" s="34" t="s">
        <v>3305</v>
      </c>
      <c r="E1498" s="34" t="s">
        <v>14</v>
      </c>
      <c r="F1498" s="35">
        <v>46126.635416666664</v>
      </c>
      <c r="G1498" s="35">
        <v>46127.538194444445</v>
      </c>
      <c r="H1498" s="34">
        <v>786312</v>
      </c>
      <c r="I1498" s="34" t="s">
        <v>354</v>
      </c>
      <c r="J1498" s="34" t="s">
        <v>32</v>
      </c>
      <c r="K1498" s="34">
        <v>0</v>
      </c>
      <c r="L1498" s="34" t="s">
        <v>3940</v>
      </c>
      <c r="M1498" s="9" t="str" cm="1">
        <f t="array" ref="M1498">_xlfn.LET(
_xlpm.Major,I1498,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1498" t="str">
        <f>IF(COUNTIFS($A$2:A1498,A1498,$M$2:M1498,M1498)&gt;1,"Duplicate","Keep")</f>
        <v>Keep</v>
      </c>
      <c r="O1498" t="str" cm="1">
        <f t="array" ref="O1498">_xlfn.SWITCH(M1498,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498">
        <f t="shared" si="46"/>
        <v>2</v>
      </c>
      <c r="Q1498" t="str">
        <f t="shared" si="47"/>
        <v>Repeat</v>
      </c>
    </row>
    <row r="1499" spans="1:17" x14ac:dyDescent="0.75">
      <c r="A1499" s="31">
        <v>82591527</v>
      </c>
      <c r="B1499" s="27" t="s">
        <v>1172</v>
      </c>
      <c r="C1499" s="27" t="s">
        <v>1058</v>
      </c>
      <c r="D1499" s="27" t="s">
        <v>1173</v>
      </c>
      <c r="E1499" s="27" t="s">
        <v>14</v>
      </c>
      <c r="F1499" s="32">
        <v>46126.706250000003</v>
      </c>
      <c r="G1499" s="32">
        <v>46127.542361111111</v>
      </c>
      <c r="H1499" s="27">
        <v>773647</v>
      </c>
      <c r="I1499" s="27" t="s">
        <v>566</v>
      </c>
      <c r="J1499" s="27" t="s">
        <v>32</v>
      </c>
      <c r="K1499" s="27">
        <v>0</v>
      </c>
      <c r="L1499" s="27" t="s">
        <v>3940</v>
      </c>
      <c r="M1499" s="9" t="str" cm="1">
        <f t="array" ref="M1499">_xlfn.LET(
_xlpm.Major,I1499,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499" t="str">
        <f>IF(COUNTIFS($A$2:A1499,A1499,$M$2:M1499,M1499)&gt;1,"Duplicate","Keep")</f>
        <v>Keep</v>
      </c>
      <c r="O1499" t="str" cm="1">
        <f t="array" ref="O1499">_xlfn.SWITCH(M1499,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499">
        <f t="shared" si="46"/>
        <v>2</v>
      </c>
      <c r="Q1499" t="str">
        <f t="shared" si="47"/>
        <v>Repeat</v>
      </c>
    </row>
    <row r="1500" spans="1:17" x14ac:dyDescent="0.75">
      <c r="A1500" s="33">
        <v>82592220</v>
      </c>
      <c r="B1500" s="34" t="s">
        <v>775</v>
      </c>
      <c r="C1500" s="34" t="s">
        <v>776</v>
      </c>
      <c r="D1500" s="34" t="s">
        <v>777</v>
      </c>
      <c r="E1500" s="34" t="s">
        <v>14</v>
      </c>
      <c r="F1500" s="35">
        <v>46126.739583333336</v>
      </c>
      <c r="G1500" s="35">
        <v>46127.597222222219</v>
      </c>
      <c r="H1500" s="34">
        <v>774117</v>
      </c>
      <c r="I1500" s="34" t="s">
        <v>163</v>
      </c>
      <c r="J1500" s="34" t="s">
        <v>32</v>
      </c>
      <c r="K1500" s="34">
        <v>0</v>
      </c>
      <c r="L1500" s="34" t="s">
        <v>3940</v>
      </c>
      <c r="M1500" s="9" t="str" cm="1">
        <f t="array" ref="M1500">_xlfn.LET(
_xlpm.Major,I1500,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500" t="str">
        <f>IF(COUNTIFS($A$2:A1500,A1500,$M$2:M1500,M1500)&gt;1,"Duplicate","Keep")</f>
        <v>Keep</v>
      </c>
      <c r="O1500" t="str" cm="1">
        <f t="array" ref="O1500">_xlfn.SWITCH(M1500,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500">
        <f t="shared" si="46"/>
        <v>2</v>
      </c>
      <c r="Q1500" t="str">
        <f t="shared" si="47"/>
        <v>Repeat</v>
      </c>
    </row>
    <row r="1501" spans="1:17" x14ac:dyDescent="0.75">
      <c r="A1501" s="31">
        <v>82592800</v>
      </c>
      <c r="B1501" s="27" t="s">
        <v>253</v>
      </c>
      <c r="C1501" s="27" t="s">
        <v>296</v>
      </c>
      <c r="D1501" s="27" t="s">
        <v>3899</v>
      </c>
      <c r="E1501" s="27" t="s">
        <v>14</v>
      </c>
      <c r="F1501" s="32">
        <v>46126.79583333333</v>
      </c>
      <c r="G1501" s="32">
        <v>46127.54583333333</v>
      </c>
      <c r="H1501" s="27">
        <v>813662</v>
      </c>
      <c r="I1501" s="27" t="s">
        <v>585</v>
      </c>
      <c r="J1501" s="27" t="s">
        <v>20</v>
      </c>
      <c r="K1501" s="27">
        <v>0</v>
      </c>
      <c r="L1501" s="27" t="s">
        <v>3940</v>
      </c>
      <c r="M1501" s="9" t="str" cm="1">
        <f t="array" ref="M1501">_xlfn.LET(
_xlpm.Major,I1501,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501" t="str">
        <f>IF(COUNTIFS($A$2:A1501,A1501,$M$2:M1501,M1501)&gt;1,"Duplicate","Keep")</f>
        <v>Keep</v>
      </c>
      <c r="O1501" t="str" cm="1">
        <f t="array" ref="O1501">_xlfn.SWITCH(M1501,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501">
        <f t="shared" si="46"/>
        <v>1</v>
      </c>
      <c r="Q1501" t="str">
        <f t="shared" si="47"/>
        <v>Unique</v>
      </c>
    </row>
    <row r="1502" spans="1:17" x14ac:dyDescent="0.75">
      <c r="A1502" s="33">
        <v>82593093</v>
      </c>
      <c r="B1502" s="34" t="s">
        <v>916</v>
      </c>
      <c r="C1502" s="34" t="s">
        <v>1852</v>
      </c>
      <c r="D1502" s="34" t="s">
        <v>2554</v>
      </c>
      <c r="E1502" s="34" t="s">
        <v>14</v>
      </c>
      <c r="F1502" s="35">
        <v>46126.827777777777</v>
      </c>
      <c r="G1502" s="35">
        <v>46127.588888888888</v>
      </c>
      <c r="H1502" s="34">
        <v>788536</v>
      </c>
      <c r="I1502" s="34" t="s">
        <v>15</v>
      </c>
      <c r="J1502" s="34" t="s">
        <v>20</v>
      </c>
      <c r="K1502" s="34">
        <v>0</v>
      </c>
      <c r="L1502" s="34" t="s">
        <v>3940</v>
      </c>
      <c r="M1502" s="9" t="str" cm="1">
        <f t="array" ref="M1502">_xlfn.LET(
_xlpm.Major,I1502,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502" t="str">
        <f>IF(COUNTIFS($A$2:A1502,A1502,$M$2:M1502,M1502)&gt;1,"Duplicate","Keep")</f>
        <v>Keep</v>
      </c>
      <c r="O1502" t="str" cm="1">
        <f t="array" ref="O1502">_xlfn.SWITCH(M1502,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502">
        <f t="shared" si="46"/>
        <v>2</v>
      </c>
      <c r="Q1502" t="str">
        <f t="shared" si="47"/>
        <v>Repeat</v>
      </c>
    </row>
    <row r="1503" spans="1:17" x14ac:dyDescent="0.75">
      <c r="A1503" s="31">
        <v>82593388</v>
      </c>
      <c r="B1503" s="27" t="s">
        <v>365</v>
      </c>
      <c r="C1503" s="27" t="s">
        <v>1428</v>
      </c>
      <c r="D1503" s="27" t="s">
        <v>3900</v>
      </c>
      <c r="E1503" s="27" t="s">
        <v>14</v>
      </c>
      <c r="F1503" s="32">
        <v>46126.864583333336</v>
      </c>
      <c r="G1503" s="32">
        <v>46127.538194444445</v>
      </c>
      <c r="H1503" s="27">
        <v>758312</v>
      </c>
      <c r="I1503" s="27" t="s">
        <v>2494</v>
      </c>
      <c r="J1503" s="27" t="s">
        <v>32</v>
      </c>
      <c r="K1503" s="27">
        <v>0</v>
      </c>
      <c r="L1503" s="27" t="s">
        <v>3940</v>
      </c>
      <c r="M1503" s="9" t="str" cm="1">
        <f t="array" ref="M1503">_xlfn.LET(
_xlpm.Major,I1503,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1503" t="str">
        <f>IF(COUNTIFS($A$2:A1503,A1503,$M$2:M1503,M1503)&gt;1,"Duplicate","Keep")</f>
        <v>Keep</v>
      </c>
      <c r="O1503" t="str" cm="1">
        <f t="array" ref="O1503">_xlfn.SWITCH(M1503,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503">
        <f t="shared" si="46"/>
        <v>1</v>
      </c>
      <c r="Q1503" t="str">
        <f t="shared" si="47"/>
        <v>Unique</v>
      </c>
    </row>
    <row r="1504" spans="1:17" x14ac:dyDescent="0.75">
      <c r="A1504" s="33">
        <v>82593795</v>
      </c>
      <c r="B1504" s="34" t="s">
        <v>3901</v>
      </c>
      <c r="C1504" s="34" t="s">
        <v>1483</v>
      </c>
      <c r="D1504" s="34" t="s">
        <v>3902</v>
      </c>
      <c r="E1504" s="34" t="s">
        <v>14</v>
      </c>
      <c r="F1504" s="35">
        <v>46126.927083333336</v>
      </c>
      <c r="G1504" s="35">
        <v>46127.595833333333</v>
      </c>
      <c r="H1504" s="34">
        <v>477349</v>
      </c>
      <c r="I1504" s="34" t="s">
        <v>24</v>
      </c>
      <c r="J1504" s="34" t="s">
        <v>16</v>
      </c>
      <c r="K1504" s="34">
        <v>0</v>
      </c>
      <c r="L1504" s="34" t="s">
        <v>3940</v>
      </c>
      <c r="M1504" s="9" t="str" cm="1">
        <f t="array" ref="M1504">_xlfn.LET(
_xlpm.Major,I1504,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504" t="str">
        <f>IF(COUNTIFS($A$2:A1504,A1504,$M$2:M1504,M1504)&gt;1,"Duplicate","Keep")</f>
        <v>Keep</v>
      </c>
      <c r="O1504" t="str" cm="1">
        <f t="array" ref="O1504">_xlfn.SWITCH(M1504,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504">
        <f t="shared" si="46"/>
        <v>1</v>
      </c>
      <c r="Q1504" t="str">
        <f t="shared" si="47"/>
        <v>Unique</v>
      </c>
    </row>
    <row r="1505" spans="1:17" x14ac:dyDescent="0.75">
      <c r="A1505" s="31">
        <v>82594006</v>
      </c>
      <c r="B1505" s="27" t="s">
        <v>392</v>
      </c>
      <c r="C1505" s="27" t="s">
        <v>1063</v>
      </c>
      <c r="D1505" s="27" t="s">
        <v>1064</v>
      </c>
      <c r="E1505" s="27" t="s">
        <v>14</v>
      </c>
      <c r="F1505" s="32">
        <v>46126.968055555553</v>
      </c>
      <c r="G1505" s="32">
        <v>46127.568055555559</v>
      </c>
      <c r="H1505" s="27">
        <v>782008</v>
      </c>
      <c r="I1505" s="27" t="s">
        <v>163</v>
      </c>
      <c r="J1505" s="27" t="s">
        <v>32</v>
      </c>
      <c r="K1505" s="27">
        <v>0</v>
      </c>
      <c r="L1505" s="27" t="s">
        <v>3940</v>
      </c>
      <c r="M1505" s="9" t="str" cm="1">
        <f t="array" ref="M1505">_xlfn.LET(
_xlpm.Major,I1505,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505" t="str">
        <f>IF(COUNTIFS($A$2:A1505,A1505,$M$2:M1505,M1505)&gt;1,"Duplicate","Keep")</f>
        <v>Keep</v>
      </c>
      <c r="O1505" t="str" cm="1">
        <f t="array" ref="O1505">_xlfn.SWITCH(M1505,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505">
        <f t="shared" si="46"/>
        <v>2</v>
      </c>
      <c r="Q1505" t="str">
        <f t="shared" si="47"/>
        <v>Repeat</v>
      </c>
    </row>
    <row r="1506" spans="1:17" x14ac:dyDescent="0.75">
      <c r="A1506" s="33">
        <v>82602364</v>
      </c>
      <c r="B1506" s="34" t="s">
        <v>283</v>
      </c>
      <c r="C1506" s="34" t="s">
        <v>284</v>
      </c>
      <c r="D1506" s="34" t="s">
        <v>285</v>
      </c>
      <c r="E1506" s="34" t="s">
        <v>14</v>
      </c>
      <c r="F1506" s="35">
        <v>46127.353472222225</v>
      </c>
      <c r="G1506" s="35">
        <v>46127.543055555558</v>
      </c>
      <c r="H1506" s="34">
        <v>720461</v>
      </c>
      <c r="I1506" s="34" t="s">
        <v>15</v>
      </c>
      <c r="J1506" s="34" t="s">
        <v>32</v>
      </c>
      <c r="K1506" s="34">
        <v>0</v>
      </c>
      <c r="L1506" s="34" t="s">
        <v>3940</v>
      </c>
      <c r="M1506" s="9" t="str" cm="1">
        <f t="array" ref="M1506">_xlfn.LET(
_xlpm.Major,I1506,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506" t="str">
        <f>IF(COUNTIFS($A$2:A1506,A1506,$M$2:M1506,M1506)&gt;1,"Duplicate","Keep")</f>
        <v>Keep</v>
      </c>
      <c r="O1506" t="str" cm="1">
        <f t="array" ref="O1506">_xlfn.SWITCH(M1506,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506">
        <f t="shared" si="46"/>
        <v>2</v>
      </c>
      <c r="Q1506" t="str">
        <f t="shared" si="47"/>
        <v>Repeat</v>
      </c>
    </row>
    <row r="1507" spans="1:17" x14ac:dyDescent="0.75">
      <c r="A1507" s="31">
        <v>82606784</v>
      </c>
      <c r="B1507" s="27" t="s">
        <v>1024</v>
      </c>
      <c r="C1507" s="27" t="s">
        <v>3903</v>
      </c>
      <c r="D1507" s="27" t="s">
        <v>3904</v>
      </c>
      <c r="E1507" s="27" t="s">
        <v>14</v>
      </c>
      <c r="F1507" s="32">
        <v>46127.415972222225</v>
      </c>
      <c r="G1507" s="32">
        <v>46127.553472222222</v>
      </c>
      <c r="H1507" s="27">
        <v>802063</v>
      </c>
      <c r="I1507" s="27" t="s">
        <v>2115</v>
      </c>
      <c r="J1507" s="27" t="s">
        <v>126</v>
      </c>
      <c r="K1507" s="27">
        <v>0</v>
      </c>
      <c r="L1507" s="27" t="s">
        <v>3940</v>
      </c>
      <c r="M1507" s="9" t="str" cm="1">
        <f t="array" ref="M1507">_xlfn.LET(
_xlpm.Major,I1507,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Undeclared</v>
      </c>
      <c r="N1507" t="str">
        <f>IF(COUNTIFS($A$2:A1507,A1507,$M$2:M1507,M1507)&gt;1,"Duplicate","Keep")</f>
        <v>Keep</v>
      </c>
      <c r="O1507" t="str" cm="1">
        <f t="array" ref="O1507">_xlfn.SWITCH(M1507,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None</v>
      </c>
      <c r="P1507">
        <f t="shared" si="46"/>
        <v>1</v>
      </c>
      <c r="Q1507" t="str">
        <f t="shared" si="47"/>
        <v>Unique</v>
      </c>
    </row>
    <row r="1508" spans="1:17" x14ac:dyDescent="0.75">
      <c r="A1508" s="33">
        <v>82607653</v>
      </c>
      <c r="B1508" s="34" t="s">
        <v>1163</v>
      </c>
      <c r="C1508" s="34" t="s">
        <v>870</v>
      </c>
      <c r="D1508" s="34" t="s">
        <v>1164</v>
      </c>
      <c r="E1508" s="34" t="s">
        <v>14</v>
      </c>
      <c r="F1508" s="35">
        <v>46127.429861111108</v>
      </c>
      <c r="G1508" s="35">
        <v>46127.602083333331</v>
      </c>
      <c r="H1508" s="34">
        <v>699188</v>
      </c>
      <c r="I1508" s="34" t="s">
        <v>206</v>
      </c>
      <c r="J1508" s="34" t="s">
        <v>32</v>
      </c>
      <c r="K1508" s="34">
        <v>0</v>
      </c>
      <c r="L1508" s="34" t="s">
        <v>3940</v>
      </c>
      <c r="M1508" s="9" t="str" cm="1">
        <f t="array" ref="M1508">_xlfn.LET(
_xlpm.Major,I1508,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508" t="str">
        <f>IF(COUNTIFS($A$2:A1508,A1508,$M$2:M1508,M1508)&gt;1,"Duplicate","Keep")</f>
        <v>Keep</v>
      </c>
      <c r="O1508" t="str" cm="1">
        <f t="array" ref="O1508">_xlfn.SWITCH(M1508,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508">
        <f t="shared" si="46"/>
        <v>4</v>
      </c>
      <c r="Q1508" t="str">
        <f t="shared" si="47"/>
        <v>Repeat</v>
      </c>
    </row>
    <row r="1509" spans="1:17" x14ac:dyDescent="0.75">
      <c r="A1509" s="31">
        <v>82608798</v>
      </c>
      <c r="B1509" s="27" t="s">
        <v>361</v>
      </c>
      <c r="C1509" s="27" t="s">
        <v>362</v>
      </c>
      <c r="D1509" s="27" t="s">
        <v>363</v>
      </c>
      <c r="E1509" s="27" t="s">
        <v>14</v>
      </c>
      <c r="F1509" s="32">
        <v>46127.447916666664</v>
      </c>
      <c r="G1509" s="32">
        <v>46127.586111111108</v>
      </c>
      <c r="H1509" s="27">
        <v>741454</v>
      </c>
      <c r="I1509" s="27" t="s">
        <v>364</v>
      </c>
      <c r="J1509" s="27" t="s">
        <v>50</v>
      </c>
      <c r="K1509" s="27">
        <v>0</v>
      </c>
      <c r="L1509" s="27" t="s">
        <v>3940</v>
      </c>
      <c r="M1509" s="9" t="str" cm="1">
        <f t="array" ref="M1509">_xlfn.LET(
_xlpm.Major,I1509,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1509" t="str">
        <f>IF(COUNTIFS($A$2:A1509,A1509,$M$2:M1509,M1509)&gt;1,"Duplicate","Keep")</f>
        <v>Keep</v>
      </c>
      <c r="O1509" t="str" cm="1">
        <f t="array" ref="O1509">_xlfn.SWITCH(M1509,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509">
        <f t="shared" si="46"/>
        <v>4</v>
      </c>
      <c r="Q1509" t="str">
        <f t="shared" si="47"/>
        <v>Repeat</v>
      </c>
    </row>
    <row r="1510" spans="1:17" x14ac:dyDescent="0.75">
      <c r="A1510" s="33">
        <v>82609553</v>
      </c>
      <c r="B1510" s="34" t="s">
        <v>2544</v>
      </c>
      <c r="C1510" s="34" t="s">
        <v>493</v>
      </c>
      <c r="D1510" s="34" t="s">
        <v>3905</v>
      </c>
      <c r="E1510" s="34" t="s">
        <v>14</v>
      </c>
      <c r="F1510" s="35">
        <v>46127.461805555555</v>
      </c>
      <c r="G1510" s="35">
        <v>46127.558333333334</v>
      </c>
      <c r="H1510" s="34">
        <v>795721</v>
      </c>
      <c r="I1510" s="34" t="s">
        <v>1755</v>
      </c>
      <c r="J1510" s="34" t="s">
        <v>40</v>
      </c>
      <c r="K1510" s="34">
        <v>0</v>
      </c>
      <c r="L1510" s="34" t="s">
        <v>3940</v>
      </c>
      <c r="M1510" s="9" t="str" cm="1">
        <f t="array" ref="M1510">_xlfn.LET(
_xlpm.Major,I1510,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510" t="str">
        <f>IF(COUNTIFS($A$2:A1510,A1510,$M$2:M1510,M1510)&gt;1,"Duplicate","Keep")</f>
        <v>Keep</v>
      </c>
      <c r="O1510" t="str" cm="1">
        <f t="array" ref="O1510">_xlfn.SWITCH(M1510,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510">
        <f t="shared" si="46"/>
        <v>1</v>
      </c>
      <c r="Q1510" t="str">
        <f t="shared" si="47"/>
        <v>Unique</v>
      </c>
    </row>
    <row r="1511" spans="1:17" x14ac:dyDescent="0.75">
      <c r="A1511" s="31">
        <v>82609890</v>
      </c>
      <c r="B1511" s="27" t="s">
        <v>430</v>
      </c>
      <c r="C1511" s="27" t="s">
        <v>362</v>
      </c>
      <c r="D1511" s="27" t="s">
        <v>431</v>
      </c>
      <c r="E1511" s="27" t="s">
        <v>14</v>
      </c>
      <c r="F1511" s="32">
        <v>46127.467361111114</v>
      </c>
      <c r="G1511" s="32">
        <v>46127.572222222225</v>
      </c>
      <c r="H1511" s="27">
        <v>776473</v>
      </c>
      <c r="I1511" s="27" t="s">
        <v>3906</v>
      </c>
      <c r="J1511" s="27" t="s">
        <v>20</v>
      </c>
      <c r="K1511" s="27">
        <v>0</v>
      </c>
      <c r="L1511" s="27" t="s">
        <v>3940</v>
      </c>
      <c r="M1511" s="9" t="str" cm="1">
        <f t="array" ref="M1511">_xlfn.LET(
_xlpm.Major,I1511,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511" t="str">
        <f>IF(COUNTIFS($A$2:A1511,A1511,$M$2:M1511,M1511)&gt;1,"Duplicate","Keep")</f>
        <v>Keep</v>
      </c>
      <c r="O1511" t="str" cm="1">
        <f t="array" ref="O1511">_xlfn.SWITCH(M1511,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511">
        <f t="shared" si="46"/>
        <v>2</v>
      </c>
      <c r="Q1511" t="str">
        <f t="shared" si="47"/>
        <v>Repeat</v>
      </c>
    </row>
    <row r="1512" spans="1:17" x14ac:dyDescent="0.75">
      <c r="A1512" s="33">
        <v>82614501</v>
      </c>
      <c r="B1512" s="34" t="s">
        <v>37</v>
      </c>
      <c r="C1512" s="34" t="s">
        <v>2210</v>
      </c>
      <c r="D1512" s="34" t="s">
        <v>3907</v>
      </c>
      <c r="E1512" s="34" t="s">
        <v>14</v>
      </c>
      <c r="F1512" s="35"/>
      <c r="G1512" s="35">
        <v>46127.538888888892</v>
      </c>
      <c r="H1512" s="34">
        <v>795125</v>
      </c>
      <c r="I1512" s="34" t="s">
        <v>566</v>
      </c>
      <c r="J1512" s="34" t="s">
        <v>32</v>
      </c>
      <c r="K1512" s="34">
        <v>0</v>
      </c>
      <c r="L1512" s="34" t="s">
        <v>3940</v>
      </c>
      <c r="M1512" s="9" t="str" cm="1">
        <f t="array" ref="M1512">_xlfn.LET(
_xlpm.Major,I1512,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512" t="str">
        <f>IF(COUNTIFS($A$2:A1512,A1512,$M$2:M1512,M1512)&gt;1,"Duplicate","Keep")</f>
        <v>Keep</v>
      </c>
      <c r="O1512" t="str" cm="1">
        <f t="array" ref="O1512">_xlfn.SWITCH(M1512,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512">
        <f t="shared" si="46"/>
        <v>1</v>
      </c>
      <c r="Q1512" t="str">
        <f t="shared" si="47"/>
        <v>Unique</v>
      </c>
    </row>
    <row r="1513" spans="1:17" x14ac:dyDescent="0.75">
      <c r="A1513" s="31">
        <v>82614523</v>
      </c>
      <c r="B1513" s="27" t="s">
        <v>522</v>
      </c>
      <c r="C1513" s="27" t="s">
        <v>3908</v>
      </c>
      <c r="D1513" s="27" t="s">
        <v>3909</v>
      </c>
      <c r="E1513" s="27" t="s">
        <v>14</v>
      </c>
      <c r="F1513" s="32"/>
      <c r="G1513" s="32">
        <v>46127.539583333331</v>
      </c>
      <c r="H1513" s="27">
        <v>763831</v>
      </c>
      <c r="I1513" s="27" t="s">
        <v>631</v>
      </c>
      <c r="J1513" s="27" t="s">
        <v>16</v>
      </c>
      <c r="K1513" s="27">
        <v>0</v>
      </c>
      <c r="L1513" s="27" t="s">
        <v>3940</v>
      </c>
      <c r="M1513" s="9" t="str" cm="1">
        <f t="array" ref="M1513">_xlfn.LET(
_xlpm.Major,I1513,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1513" t="str">
        <f>IF(COUNTIFS($A$2:A1513,A1513,$M$2:M1513,M1513)&gt;1,"Duplicate","Keep")</f>
        <v>Keep</v>
      </c>
      <c r="O1513" t="str" cm="1">
        <f t="array" ref="O1513">_xlfn.SWITCH(M1513,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513">
        <f t="shared" si="46"/>
        <v>1</v>
      </c>
      <c r="Q1513" t="str">
        <f t="shared" si="47"/>
        <v>Unique</v>
      </c>
    </row>
    <row r="1514" spans="1:17" x14ac:dyDescent="0.75">
      <c r="A1514" s="33">
        <v>82614720</v>
      </c>
      <c r="B1514" s="34" t="s">
        <v>311</v>
      </c>
      <c r="C1514" s="34" t="s">
        <v>1564</v>
      </c>
      <c r="D1514" s="34" t="s">
        <v>3910</v>
      </c>
      <c r="E1514" s="34" t="s">
        <v>14</v>
      </c>
      <c r="F1514" s="35"/>
      <c r="G1514" s="35">
        <v>46127.543055555558</v>
      </c>
      <c r="H1514" s="34">
        <v>782047</v>
      </c>
      <c r="I1514" s="34" t="s">
        <v>54</v>
      </c>
      <c r="J1514" s="34" t="s">
        <v>20</v>
      </c>
      <c r="K1514" s="34">
        <v>0</v>
      </c>
      <c r="L1514" s="34" t="s">
        <v>3940</v>
      </c>
      <c r="M1514" s="9" t="str" cm="1">
        <f t="array" ref="M1514">_xlfn.LET(
_xlpm.Major,I1514,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514" t="str">
        <f>IF(COUNTIFS($A$2:A1514,A1514,$M$2:M1514,M1514)&gt;1,"Duplicate","Keep")</f>
        <v>Keep</v>
      </c>
      <c r="O1514" t="str" cm="1">
        <f t="array" ref="O1514">_xlfn.SWITCH(M1514,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514">
        <f t="shared" si="46"/>
        <v>1</v>
      </c>
      <c r="Q1514" t="str">
        <f t="shared" si="47"/>
        <v>Unique</v>
      </c>
    </row>
    <row r="1515" spans="1:17" x14ac:dyDescent="0.75">
      <c r="A1515" s="31">
        <v>82614807</v>
      </c>
      <c r="B1515" s="27" t="s">
        <v>3911</v>
      </c>
      <c r="C1515" s="27" t="s">
        <v>3123</v>
      </c>
      <c r="D1515" s="27" t="s">
        <v>3912</v>
      </c>
      <c r="E1515" s="27" t="s">
        <v>14</v>
      </c>
      <c r="F1515" s="32"/>
      <c r="G1515" s="32">
        <v>46127.545138888891</v>
      </c>
      <c r="H1515" s="27">
        <v>794117</v>
      </c>
      <c r="I1515" s="27" t="s">
        <v>2004</v>
      </c>
      <c r="J1515" s="27" t="s">
        <v>40</v>
      </c>
      <c r="K1515" s="27">
        <v>0</v>
      </c>
      <c r="L1515" s="27" t="s">
        <v>3940</v>
      </c>
      <c r="M1515" s="9" t="str" cm="1">
        <f t="array" ref="M1515">_xlfn.LET(
_xlpm.Major,I1515,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515" t="str">
        <f>IF(COUNTIFS($A$2:A1515,A1515,$M$2:M1515,M1515)&gt;1,"Duplicate","Keep")</f>
        <v>Keep</v>
      </c>
      <c r="O1515" t="str" cm="1">
        <f t="array" ref="O1515">_xlfn.SWITCH(M1515,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515">
        <f t="shared" si="46"/>
        <v>1</v>
      </c>
      <c r="Q1515" t="str">
        <f t="shared" si="47"/>
        <v>Unique</v>
      </c>
    </row>
    <row r="1516" spans="1:17" x14ac:dyDescent="0.75">
      <c r="A1516" s="33">
        <v>82614912</v>
      </c>
      <c r="B1516" s="34" t="s">
        <v>2771</v>
      </c>
      <c r="C1516" s="34" t="s">
        <v>2772</v>
      </c>
      <c r="D1516" s="34" t="s">
        <v>2773</v>
      </c>
      <c r="E1516" s="34" t="s">
        <v>14</v>
      </c>
      <c r="F1516" s="35"/>
      <c r="G1516" s="35">
        <v>46127.547222222223</v>
      </c>
      <c r="H1516" s="34">
        <v>779308</v>
      </c>
      <c r="I1516" s="34" t="s">
        <v>1755</v>
      </c>
      <c r="J1516" s="34" t="s">
        <v>40</v>
      </c>
      <c r="K1516" s="34">
        <v>0</v>
      </c>
      <c r="L1516" s="34" t="s">
        <v>3940</v>
      </c>
      <c r="M1516" s="9" t="str" cm="1">
        <f t="array" ref="M1516">_xlfn.LET(
_xlpm.Major,I1516,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516" t="str">
        <f>IF(COUNTIFS($A$2:A1516,A1516,$M$2:M1516,M1516)&gt;1,"Duplicate","Keep")</f>
        <v>Keep</v>
      </c>
      <c r="O1516" t="str" cm="1">
        <f t="array" ref="O1516">_xlfn.SWITCH(M1516,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516">
        <f t="shared" si="46"/>
        <v>2</v>
      </c>
      <c r="Q1516" t="str">
        <f t="shared" si="47"/>
        <v>Repeat</v>
      </c>
    </row>
    <row r="1517" spans="1:17" x14ac:dyDescent="0.75">
      <c r="A1517" s="31">
        <v>82614927</v>
      </c>
      <c r="B1517" s="27" t="s">
        <v>573</v>
      </c>
      <c r="C1517" s="27" t="s">
        <v>574</v>
      </c>
      <c r="D1517" s="27" t="s">
        <v>3913</v>
      </c>
      <c r="E1517" s="27" t="s">
        <v>14</v>
      </c>
      <c r="F1517" s="32"/>
      <c r="G1517" s="32">
        <v>46127.54791666667</v>
      </c>
      <c r="H1517" s="27">
        <v>767850</v>
      </c>
      <c r="I1517" s="27" t="s">
        <v>15</v>
      </c>
      <c r="J1517" s="27" t="s">
        <v>322</v>
      </c>
      <c r="K1517" s="27">
        <v>0</v>
      </c>
      <c r="L1517" s="27" t="s">
        <v>3940</v>
      </c>
      <c r="M1517" s="9" t="str" cm="1">
        <f t="array" ref="M1517">_xlfn.LET(
_xlpm.Major,I1517,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517" t="str">
        <f>IF(COUNTIFS($A$2:A1517,A1517,$M$2:M1517,M1517)&gt;1,"Duplicate","Keep")</f>
        <v>Keep</v>
      </c>
      <c r="O1517" t="str" cm="1">
        <f t="array" ref="O1517">_xlfn.SWITCH(M1517,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517">
        <f t="shared" si="46"/>
        <v>1</v>
      </c>
      <c r="Q1517" t="str">
        <f t="shared" si="47"/>
        <v>Unique</v>
      </c>
    </row>
    <row r="1518" spans="1:17" x14ac:dyDescent="0.75">
      <c r="A1518" s="33">
        <v>82614984</v>
      </c>
      <c r="B1518" s="34" t="s">
        <v>234</v>
      </c>
      <c r="C1518" s="34" t="s">
        <v>1538</v>
      </c>
      <c r="D1518" s="34" t="s">
        <v>1539</v>
      </c>
      <c r="E1518" s="34" t="s">
        <v>14</v>
      </c>
      <c r="F1518" s="35"/>
      <c r="G1518" s="35">
        <v>46127.548611111109</v>
      </c>
      <c r="H1518" s="34">
        <v>811242</v>
      </c>
      <c r="I1518" s="34" t="s">
        <v>566</v>
      </c>
      <c r="J1518" s="34" t="s">
        <v>50</v>
      </c>
      <c r="K1518" s="34">
        <v>0</v>
      </c>
      <c r="L1518" s="34" t="s">
        <v>3940</v>
      </c>
      <c r="M1518" s="9" t="str" cm="1">
        <f t="array" ref="M1518">_xlfn.LET(
_xlpm.Major,I1518,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518" t="str">
        <f>IF(COUNTIFS($A$2:A1518,A1518,$M$2:M1518,M1518)&gt;1,"Duplicate","Keep")</f>
        <v>Keep</v>
      </c>
      <c r="O1518" t="str" cm="1">
        <f t="array" ref="O1518">_xlfn.SWITCH(M1518,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518">
        <f t="shared" si="46"/>
        <v>2</v>
      </c>
      <c r="Q1518" t="str">
        <f t="shared" si="47"/>
        <v>Repeat</v>
      </c>
    </row>
    <row r="1519" spans="1:17" x14ac:dyDescent="0.75">
      <c r="A1519" s="31">
        <v>82615049</v>
      </c>
      <c r="B1519" s="27" t="s">
        <v>2055</v>
      </c>
      <c r="C1519" s="27" t="s">
        <v>3914</v>
      </c>
      <c r="D1519" s="27" t="s">
        <v>3915</v>
      </c>
      <c r="E1519" s="27" t="s">
        <v>14</v>
      </c>
      <c r="F1519" s="32"/>
      <c r="G1519" s="32">
        <v>46127.55</v>
      </c>
      <c r="H1519" s="27">
        <v>795513</v>
      </c>
      <c r="I1519" s="27" t="s">
        <v>2482</v>
      </c>
      <c r="J1519" s="27" t="s">
        <v>16</v>
      </c>
      <c r="K1519" s="27">
        <v>0</v>
      </c>
      <c r="L1519" s="27" t="s">
        <v>3940</v>
      </c>
      <c r="M1519" s="9" t="str" cm="1">
        <f t="array" ref="M1519">_xlfn.LET(
_xlpm.Major,I1519,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519" t="str">
        <f>IF(COUNTIFS($A$2:A1519,A1519,$M$2:M1519,M1519)&gt;1,"Duplicate","Keep")</f>
        <v>Keep</v>
      </c>
      <c r="O1519" t="str" cm="1">
        <f t="array" ref="O1519">_xlfn.SWITCH(M1519,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519">
        <f t="shared" si="46"/>
        <v>1</v>
      </c>
      <c r="Q1519" t="str">
        <f t="shared" si="47"/>
        <v>Unique</v>
      </c>
    </row>
    <row r="1520" spans="1:17" x14ac:dyDescent="0.75">
      <c r="A1520" s="33">
        <v>82615172</v>
      </c>
      <c r="B1520" s="34" t="s">
        <v>1598</v>
      </c>
      <c r="C1520" s="34" t="s">
        <v>3916</v>
      </c>
      <c r="D1520" s="34" t="s">
        <v>3917</v>
      </c>
      <c r="E1520" s="34" t="s">
        <v>14</v>
      </c>
      <c r="F1520" s="35"/>
      <c r="G1520" s="35">
        <v>46127.554166666669</v>
      </c>
      <c r="H1520" s="34">
        <v>712006</v>
      </c>
      <c r="I1520" s="34" t="s">
        <v>2004</v>
      </c>
      <c r="J1520" s="34" t="s">
        <v>40</v>
      </c>
      <c r="K1520" s="34">
        <v>0</v>
      </c>
      <c r="L1520" s="34" t="s">
        <v>3940</v>
      </c>
      <c r="M1520" s="9" t="str" cm="1">
        <f t="array" ref="M1520">_xlfn.LET(
_xlpm.Major,I1520,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520" t="str">
        <f>IF(COUNTIFS($A$2:A1520,A1520,$M$2:M1520,M1520)&gt;1,"Duplicate","Keep")</f>
        <v>Keep</v>
      </c>
      <c r="O1520" t="str" cm="1">
        <f t="array" ref="O1520">_xlfn.SWITCH(M1520,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520">
        <f t="shared" si="46"/>
        <v>1</v>
      </c>
      <c r="Q1520" t="str">
        <f t="shared" si="47"/>
        <v>Unique</v>
      </c>
    </row>
    <row r="1521" spans="1:17" x14ac:dyDescent="0.75">
      <c r="A1521" s="31">
        <v>82615247</v>
      </c>
      <c r="B1521" s="27" t="s">
        <v>3918</v>
      </c>
      <c r="C1521" s="27" t="s">
        <v>3919</v>
      </c>
      <c r="D1521" s="27" t="s">
        <v>3920</v>
      </c>
      <c r="E1521" s="27" t="s">
        <v>14</v>
      </c>
      <c r="F1521" s="32"/>
      <c r="G1521" s="32">
        <v>46127.556250000001</v>
      </c>
      <c r="H1521" s="27">
        <v>799462</v>
      </c>
      <c r="I1521" s="27" t="s">
        <v>3921</v>
      </c>
      <c r="J1521" s="27" t="s">
        <v>126</v>
      </c>
      <c r="K1521" s="27">
        <v>0</v>
      </c>
      <c r="L1521" s="27" t="s">
        <v>3940</v>
      </c>
      <c r="M1521" s="9" t="str" cm="1">
        <f t="array" ref="M1521">_xlfn.LET(
_xlpm.Major,I1521,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1521" t="str">
        <f>IF(COUNTIFS($A$2:A1521,A1521,$M$2:M1521,M1521)&gt;1,"Duplicate","Keep")</f>
        <v>Keep</v>
      </c>
      <c r="O1521" t="str" cm="1">
        <f t="array" ref="O1521">_xlfn.SWITCH(M1521,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521">
        <f t="shared" si="46"/>
        <v>1</v>
      </c>
      <c r="Q1521" t="str">
        <f t="shared" si="47"/>
        <v>Unique</v>
      </c>
    </row>
    <row r="1522" spans="1:17" x14ac:dyDescent="0.75">
      <c r="A1522" s="33">
        <v>82615303</v>
      </c>
      <c r="B1522" s="34" t="s">
        <v>1295</v>
      </c>
      <c r="C1522" s="34" t="s">
        <v>1678</v>
      </c>
      <c r="D1522" s="34" t="s">
        <v>3922</v>
      </c>
      <c r="E1522" s="34" t="s">
        <v>14</v>
      </c>
      <c r="F1522" s="35"/>
      <c r="G1522" s="35">
        <v>46127.558333333334</v>
      </c>
      <c r="H1522" s="34">
        <v>762398</v>
      </c>
      <c r="I1522" s="34" t="s">
        <v>411</v>
      </c>
      <c r="J1522" s="34" t="s">
        <v>32</v>
      </c>
      <c r="K1522" s="34">
        <v>0</v>
      </c>
      <c r="L1522" s="34" t="s">
        <v>3940</v>
      </c>
      <c r="M1522" s="9" t="str" cm="1">
        <f t="array" ref="M1522">_xlfn.LET(
_xlpm.Major,I1522,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Performing Arts</v>
      </c>
      <c r="N1522" t="str">
        <f>IF(COUNTIFS($A$2:A1522,A1522,$M$2:M1522,M1522)&gt;1,"Duplicate","Keep")</f>
        <v>Keep</v>
      </c>
      <c r="O1522" t="str" cm="1">
        <f t="array" ref="O1522">_xlfn.SWITCH(M1522,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522">
        <f t="shared" si="46"/>
        <v>1</v>
      </c>
      <c r="Q1522" t="str">
        <f t="shared" si="47"/>
        <v>Unique</v>
      </c>
    </row>
    <row r="1523" spans="1:17" x14ac:dyDescent="0.75">
      <c r="A1523" s="31">
        <v>82615315</v>
      </c>
      <c r="B1523" s="27" t="s">
        <v>1274</v>
      </c>
      <c r="C1523" s="27" t="s">
        <v>3923</v>
      </c>
      <c r="D1523" s="27" t="s">
        <v>3924</v>
      </c>
      <c r="E1523" s="27" t="s">
        <v>14</v>
      </c>
      <c r="F1523" s="32"/>
      <c r="G1523" s="32">
        <v>46127.558333333334</v>
      </c>
      <c r="H1523" s="27">
        <v>608629</v>
      </c>
      <c r="I1523" s="27" t="s">
        <v>3925</v>
      </c>
      <c r="J1523" s="27" t="s">
        <v>16</v>
      </c>
      <c r="K1523" s="27">
        <v>0</v>
      </c>
      <c r="L1523" s="27" t="s">
        <v>3940</v>
      </c>
      <c r="M1523" s="9" t="str" cm="1">
        <f t="array" ref="M1523">_xlfn.LET(
_xlpm.Major,I1523,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523" t="str">
        <f>IF(COUNTIFS($A$2:A1523,A1523,$M$2:M1523,M1523)&gt;1,"Duplicate","Keep")</f>
        <v>Keep</v>
      </c>
      <c r="O1523" t="str" cm="1">
        <f t="array" ref="O1523">_xlfn.SWITCH(M1523,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523">
        <f t="shared" si="46"/>
        <v>1</v>
      </c>
      <c r="Q1523" t="str">
        <f t="shared" si="47"/>
        <v>Unique</v>
      </c>
    </row>
    <row r="1524" spans="1:17" x14ac:dyDescent="0.75">
      <c r="A1524" s="33">
        <v>82615502</v>
      </c>
      <c r="B1524" s="34" t="s">
        <v>1895</v>
      </c>
      <c r="C1524" s="34" t="s">
        <v>1896</v>
      </c>
      <c r="D1524" s="34" t="s">
        <v>1897</v>
      </c>
      <c r="E1524" s="34" t="s">
        <v>14</v>
      </c>
      <c r="F1524" s="35"/>
      <c r="G1524" s="35">
        <v>46127.5625</v>
      </c>
      <c r="H1524" s="34">
        <v>797843</v>
      </c>
      <c r="I1524" s="34" t="s">
        <v>652</v>
      </c>
      <c r="J1524" s="34" t="s">
        <v>40</v>
      </c>
      <c r="K1524" s="34">
        <v>0</v>
      </c>
      <c r="L1524" s="34" t="s">
        <v>3940</v>
      </c>
      <c r="M1524" s="9" t="str" cm="1">
        <f t="array" ref="M1524">_xlfn.LET(
_xlpm.Major,I1524,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524" t="str">
        <f>IF(COUNTIFS($A$2:A1524,A1524,$M$2:M1524,M1524)&gt;1,"Duplicate","Keep")</f>
        <v>Keep</v>
      </c>
      <c r="O1524" t="str" cm="1">
        <f t="array" ref="O1524">_xlfn.SWITCH(M1524,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524">
        <f t="shared" si="46"/>
        <v>3</v>
      </c>
      <c r="Q1524" t="str">
        <f t="shared" si="47"/>
        <v>Repeat</v>
      </c>
    </row>
    <row r="1525" spans="1:17" x14ac:dyDescent="0.75">
      <c r="A1525" s="31">
        <v>82615536</v>
      </c>
      <c r="B1525" s="27" t="s">
        <v>116</v>
      </c>
      <c r="C1525" s="27" t="s">
        <v>2896</v>
      </c>
      <c r="D1525" s="27" t="s">
        <v>2897</v>
      </c>
      <c r="E1525" s="27" t="s">
        <v>14</v>
      </c>
      <c r="F1525" s="32"/>
      <c r="G1525" s="32">
        <v>46127.563194444447</v>
      </c>
      <c r="H1525" s="27">
        <v>789900</v>
      </c>
      <c r="I1525" s="27" t="s">
        <v>809</v>
      </c>
      <c r="J1525" s="27" t="s">
        <v>50</v>
      </c>
      <c r="K1525" s="27">
        <v>0</v>
      </c>
      <c r="L1525" s="27" t="s">
        <v>3940</v>
      </c>
      <c r="M1525" s="9" t="str" cm="1">
        <f t="array" ref="M1525">_xlfn.LET(
_xlpm.Major,I1525,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525" t="str">
        <f>IF(COUNTIFS($A$2:A1525,A1525,$M$2:M1525,M1525)&gt;1,"Duplicate","Keep")</f>
        <v>Keep</v>
      </c>
      <c r="O1525" t="str" cm="1">
        <f t="array" ref="O1525">_xlfn.SWITCH(M1525,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525">
        <f t="shared" si="46"/>
        <v>2</v>
      </c>
      <c r="Q1525" t="str">
        <f t="shared" si="47"/>
        <v>Repeat</v>
      </c>
    </row>
    <row r="1526" spans="1:17" x14ac:dyDescent="0.75">
      <c r="A1526" s="33">
        <v>82615637</v>
      </c>
      <c r="B1526" s="34" t="s">
        <v>433</v>
      </c>
      <c r="C1526" s="34" t="s">
        <v>30</v>
      </c>
      <c r="D1526" s="34" t="s">
        <v>434</v>
      </c>
      <c r="E1526" s="34" t="s">
        <v>14</v>
      </c>
      <c r="F1526" s="35"/>
      <c r="G1526" s="35">
        <v>46127.56527777778</v>
      </c>
      <c r="H1526" s="34">
        <v>767166</v>
      </c>
      <c r="I1526" s="34" t="s">
        <v>163</v>
      </c>
      <c r="J1526" s="34" t="s">
        <v>32</v>
      </c>
      <c r="K1526" s="34">
        <v>0</v>
      </c>
      <c r="L1526" s="34" t="s">
        <v>3940</v>
      </c>
      <c r="M1526" s="9" t="str" cm="1">
        <f t="array" ref="M1526">_xlfn.LET(
_xlpm.Major,I1526,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526" t="str">
        <f>IF(COUNTIFS($A$2:A1526,A1526,$M$2:M1526,M1526)&gt;1,"Duplicate","Keep")</f>
        <v>Keep</v>
      </c>
      <c r="O1526" t="str" cm="1">
        <f t="array" ref="O1526">_xlfn.SWITCH(M1526,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526">
        <f t="shared" si="46"/>
        <v>2</v>
      </c>
      <c r="Q1526" t="str">
        <f t="shared" si="47"/>
        <v>Repeat</v>
      </c>
    </row>
    <row r="1527" spans="1:17" x14ac:dyDescent="0.75">
      <c r="A1527" s="31">
        <v>82615707</v>
      </c>
      <c r="B1527" s="27" t="s">
        <v>2077</v>
      </c>
      <c r="C1527" s="27" t="s">
        <v>2078</v>
      </c>
      <c r="D1527" s="27" t="s">
        <v>2079</v>
      </c>
      <c r="E1527" s="27" t="s">
        <v>14</v>
      </c>
      <c r="F1527" s="32"/>
      <c r="G1527" s="32">
        <v>46127.566666666666</v>
      </c>
      <c r="H1527" s="27">
        <v>712885</v>
      </c>
      <c r="I1527" s="27" t="s">
        <v>553</v>
      </c>
      <c r="J1527" s="27" t="s">
        <v>40</v>
      </c>
      <c r="K1527" s="27">
        <v>0</v>
      </c>
      <c r="L1527" s="27" t="s">
        <v>3940</v>
      </c>
      <c r="M1527" s="9" t="str" cm="1">
        <f t="array" ref="M1527">_xlfn.LET(
_xlpm.Major,I1527,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527" t="str">
        <f>IF(COUNTIFS($A$2:A1527,A1527,$M$2:M1527,M1527)&gt;1,"Duplicate","Keep")</f>
        <v>Keep</v>
      </c>
      <c r="O1527" t="str" cm="1">
        <f t="array" ref="O1527">_xlfn.SWITCH(M1527,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527">
        <f t="shared" si="46"/>
        <v>3</v>
      </c>
      <c r="Q1527" t="str">
        <f t="shared" si="47"/>
        <v>Repeat</v>
      </c>
    </row>
    <row r="1528" spans="1:17" x14ac:dyDescent="0.75">
      <c r="A1528" s="33">
        <v>82615747</v>
      </c>
      <c r="B1528" s="34" t="s">
        <v>37</v>
      </c>
      <c r="C1528" s="34" t="s">
        <v>2849</v>
      </c>
      <c r="D1528" s="34" t="s">
        <v>2850</v>
      </c>
      <c r="E1528" s="34" t="s">
        <v>14</v>
      </c>
      <c r="F1528" s="35"/>
      <c r="G1528" s="35">
        <v>46127.567361111112</v>
      </c>
      <c r="H1528" s="34">
        <v>768534</v>
      </c>
      <c r="I1528" s="34" t="s">
        <v>163</v>
      </c>
      <c r="J1528" s="34" t="s">
        <v>32</v>
      </c>
      <c r="K1528" s="34">
        <v>0</v>
      </c>
      <c r="L1528" s="34" t="s">
        <v>3940</v>
      </c>
      <c r="M1528" s="9" t="str" cm="1">
        <f t="array" ref="M1528">_xlfn.LET(
_xlpm.Major,I1528,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528" t="str">
        <f>IF(COUNTIFS($A$2:A1528,A1528,$M$2:M1528,M1528)&gt;1,"Duplicate","Keep")</f>
        <v>Keep</v>
      </c>
      <c r="O1528" t="str" cm="1">
        <f t="array" ref="O1528">_xlfn.SWITCH(M1528,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528">
        <f t="shared" si="46"/>
        <v>2</v>
      </c>
      <c r="Q1528" t="str">
        <f t="shared" si="47"/>
        <v>Repeat</v>
      </c>
    </row>
    <row r="1529" spans="1:17" x14ac:dyDescent="0.75">
      <c r="A1529" s="31">
        <v>82615773</v>
      </c>
      <c r="B1529" s="27" t="s">
        <v>2426</v>
      </c>
      <c r="C1529" s="27" t="s">
        <v>2427</v>
      </c>
      <c r="D1529" s="27" t="s">
        <v>2428</v>
      </c>
      <c r="E1529" s="27" t="s">
        <v>14</v>
      </c>
      <c r="F1529" s="32"/>
      <c r="G1529" s="32">
        <v>46127.568055555559</v>
      </c>
      <c r="H1529" s="27">
        <v>758849</v>
      </c>
      <c r="I1529" s="27" t="s">
        <v>1506</v>
      </c>
      <c r="J1529" s="27" t="s">
        <v>32</v>
      </c>
      <c r="K1529" s="27">
        <v>0</v>
      </c>
      <c r="L1529" s="27" t="s">
        <v>3940</v>
      </c>
      <c r="M1529" s="9" t="str" cm="1">
        <f t="array" ref="M1529">_xlfn.LET(
_xlpm.Major,I1529,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Architecture, Visual Arts, and Design</v>
      </c>
      <c r="N1529" t="str">
        <f>IF(COUNTIFS($A$2:A1529,A1529,$M$2:M1529,M1529)&gt;1,"Duplicate","Keep")</f>
        <v>Keep</v>
      </c>
      <c r="O1529" t="str" cm="1">
        <f t="array" ref="O1529">_xlfn.SWITCH(M1529,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529">
        <f t="shared" si="46"/>
        <v>1</v>
      </c>
      <c r="Q1529" t="str">
        <f t="shared" si="47"/>
        <v>Unique</v>
      </c>
    </row>
    <row r="1530" spans="1:17" x14ac:dyDescent="0.75">
      <c r="A1530" s="33">
        <v>82615923</v>
      </c>
      <c r="B1530" s="34" t="s">
        <v>522</v>
      </c>
      <c r="C1530" s="34" t="s">
        <v>3926</v>
      </c>
      <c r="D1530" s="34" t="s">
        <v>3927</v>
      </c>
      <c r="E1530" s="34" t="s">
        <v>14</v>
      </c>
      <c r="F1530" s="35"/>
      <c r="G1530" s="35">
        <v>46127.571527777778</v>
      </c>
      <c r="H1530" s="34">
        <v>775403</v>
      </c>
      <c r="I1530" s="34" t="s">
        <v>354</v>
      </c>
      <c r="J1530" s="34" t="s">
        <v>32</v>
      </c>
      <c r="K1530" s="34">
        <v>0</v>
      </c>
      <c r="L1530" s="34" t="s">
        <v>3940</v>
      </c>
      <c r="M1530" s="9" t="str" cm="1">
        <f t="array" ref="M1530">_xlfn.LET(
_xlpm.Major,I1530,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1530" t="str">
        <f>IF(COUNTIFS($A$2:A1530,A1530,$M$2:M1530,M1530)&gt;1,"Duplicate","Keep")</f>
        <v>Keep</v>
      </c>
      <c r="O1530" t="str" cm="1">
        <f t="array" ref="O1530">_xlfn.SWITCH(M1530,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530">
        <f t="shared" si="46"/>
        <v>1</v>
      </c>
      <c r="Q1530" t="str">
        <f t="shared" si="47"/>
        <v>Unique</v>
      </c>
    </row>
    <row r="1531" spans="1:17" x14ac:dyDescent="0.75">
      <c r="A1531" s="31">
        <v>82616270</v>
      </c>
      <c r="B1531" s="27" t="s">
        <v>619</v>
      </c>
      <c r="C1531" s="27" t="s">
        <v>3928</v>
      </c>
      <c r="D1531" s="27" t="s">
        <v>3929</v>
      </c>
      <c r="E1531" s="27" t="s">
        <v>14</v>
      </c>
      <c r="F1531" s="32"/>
      <c r="G1531" s="32">
        <v>46127.57916666667</v>
      </c>
      <c r="H1531" s="27">
        <v>807687</v>
      </c>
      <c r="I1531" s="27" t="s">
        <v>1755</v>
      </c>
      <c r="J1531" s="27" t="s">
        <v>40</v>
      </c>
      <c r="K1531" s="27">
        <v>0</v>
      </c>
      <c r="L1531" s="27" t="s">
        <v>3940</v>
      </c>
      <c r="M1531" s="9" t="str" cm="1">
        <f t="array" ref="M1531">_xlfn.LET(
_xlpm.Major,I1531,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531" t="str">
        <f>IF(COUNTIFS($A$2:A1531,A1531,$M$2:M1531,M1531)&gt;1,"Duplicate","Keep")</f>
        <v>Keep</v>
      </c>
      <c r="O1531" t="str" cm="1">
        <f t="array" ref="O1531">_xlfn.SWITCH(M1531,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531">
        <f t="shared" si="46"/>
        <v>1</v>
      </c>
      <c r="Q1531" t="str">
        <f t="shared" si="47"/>
        <v>Unique</v>
      </c>
    </row>
    <row r="1532" spans="1:17" x14ac:dyDescent="0.75">
      <c r="A1532" s="33">
        <v>82616387</v>
      </c>
      <c r="B1532" s="34" t="s">
        <v>336</v>
      </c>
      <c r="C1532" s="34" t="s">
        <v>337</v>
      </c>
      <c r="D1532" s="34" t="s">
        <v>338</v>
      </c>
      <c r="E1532" s="34" t="s">
        <v>14</v>
      </c>
      <c r="F1532" s="35"/>
      <c r="G1532" s="35">
        <v>46127.581250000003</v>
      </c>
      <c r="H1532" s="34">
        <v>771452</v>
      </c>
      <c r="I1532" s="34" t="s">
        <v>15</v>
      </c>
      <c r="J1532" s="34" t="s">
        <v>20</v>
      </c>
      <c r="K1532" s="34">
        <v>0</v>
      </c>
      <c r="L1532" s="34" t="s">
        <v>3940</v>
      </c>
      <c r="M1532" s="9" t="str" cm="1">
        <f t="array" ref="M1532">_xlfn.LET(
_xlpm.Major,I1532,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532" t="str">
        <f>IF(COUNTIFS($A$2:A1532,A1532,$M$2:M1532,M1532)&gt;1,"Duplicate","Keep")</f>
        <v>Keep</v>
      </c>
      <c r="O1532" t="str" cm="1">
        <f t="array" ref="O1532">_xlfn.SWITCH(M1532,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532">
        <f t="shared" si="46"/>
        <v>2</v>
      </c>
      <c r="Q1532" t="str">
        <f t="shared" si="47"/>
        <v>Repeat</v>
      </c>
    </row>
    <row r="1533" spans="1:17" x14ac:dyDescent="0.75">
      <c r="A1533" s="31">
        <v>82616407</v>
      </c>
      <c r="B1533" s="27" t="s">
        <v>3930</v>
      </c>
      <c r="C1533" s="27" t="s">
        <v>1345</v>
      </c>
      <c r="D1533" s="27" t="s">
        <v>3931</v>
      </c>
      <c r="E1533" s="27" t="s">
        <v>14</v>
      </c>
      <c r="F1533" s="32"/>
      <c r="G1533" s="32">
        <v>46127.581250000003</v>
      </c>
      <c r="H1533" s="27">
        <v>763193</v>
      </c>
      <c r="I1533" s="27" t="s">
        <v>652</v>
      </c>
      <c r="J1533" s="27" t="s">
        <v>40</v>
      </c>
      <c r="K1533" s="27">
        <v>0</v>
      </c>
      <c r="L1533" s="27" t="s">
        <v>3940</v>
      </c>
      <c r="M1533" s="9" t="str" cm="1">
        <f t="array" ref="M1533">_xlfn.LET(
_xlpm.Major,I1533,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533" t="str">
        <f>IF(COUNTIFS($A$2:A1533,A1533,$M$2:M1533,M1533)&gt;1,"Duplicate","Keep")</f>
        <v>Keep</v>
      </c>
      <c r="O1533" t="str" cm="1">
        <f t="array" ref="O1533">_xlfn.SWITCH(M1533,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533">
        <f t="shared" si="46"/>
        <v>1</v>
      </c>
      <c r="Q1533" t="str">
        <f t="shared" si="47"/>
        <v>Unique</v>
      </c>
    </row>
    <row r="1534" spans="1:17" x14ac:dyDescent="0.75">
      <c r="A1534" s="33">
        <v>82616681</v>
      </c>
      <c r="B1534" s="34" t="s">
        <v>116</v>
      </c>
      <c r="C1534" s="34" t="s">
        <v>564</v>
      </c>
      <c r="D1534" s="34" t="s">
        <v>565</v>
      </c>
      <c r="E1534" s="34" t="s">
        <v>14</v>
      </c>
      <c r="F1534" s="35"/>
      <c r="G1534" s="35">
        <v>46127.586805555555</v>
      </c>
      <c r="H1534" s="34">
        <v>780992</v>
      </c>
      <c r="I1534" s="34" t="s">
        <v>566</v>
      </c>
      <c r="J1534" s="34" t="s">
        <v>32</v>
      </c>
      <c r="K1534" s="34">
        <v>0</v>
      </c>
      <c r="L1534" s="34" t="s">
        <v>3940</v>
      </c>
      <c r="M1534" s="9" t="str" cm="1">
        <f t="array" ref="M1534">_xlfn.LET(
_xlpm.Major,I1534,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534" t="str">
        <f>IF(COUNTIFS($A$2:A1534,A1534,$M$2:M1534,M1534)&gt;1,"Duplicate","Keep")</f>
        <v>Keep</v>
      </c>
      <c r="O1534" t="str" cm="1">
        <f t="array" ref="O1534">_xlfn.SWITCH(M1534,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534">
        <f t="shared" si="46"/>
        <v>2</v>
      </c>
      <c r="Q1534" t="str">
        <f t="shared" si="47"/>
        <v>Repeat</v>
      </c>
    </row>
    <row r="1535" spans="1:17" x14ac:dyDescent="0.75">
      <c r="A1535" s="31">
        <v>82616747</v>
      </c>
      <c r="B1535" s="27" t="s">
        <v>2903</v>
      </c>
      <c r="C1535" s="27" t="s">
        <v>2904</v>
      </c>
      <c r="D1535" s="27" t="s">
        <v>2905</v>
      </c>
      <c r="E1535" s="27" t="s">
        <v>14</v>
      </c>
      <c r="F1535" s="32"/>
      <c r="G1535" s="32">
        <v>46127.589583333334</v>
      </c>
      <c r="H1535" s="27">
        <v>795373</v>
      </c>
      <c r="I1535" s="27" t="s">
        <v>1755</v>
      </c>
      <c r="J1535" s="27" t="s">
        <v>40</v>
      </c>
      <c r="K1535" s="27">
        <v>0</v>
      </c>
      <c r="L1535" s="27" t="s">
        <v>3940</v>
      </c>
      <c r="M1535" s="9" t="str" cm="1">
        <f t="array" ref="M1535">_xlfn.LET(
_xlpm.Major,I1535,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535" t="str">
        <f>IF(COUNTIFS($A$2:A1535,A1535,$M$2:M1535,M1535)&gt;1,"Duplicate","Keep")</f>
        <v>Keep</v>
      </c>
      <c r="O1535" t="str" cm="1">
        <f t="array" ref="O1535">_xlfn.SWITCH(M1535,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535">
        <f t="shared" si="46"/>
        <v>2</v>
      </c>
      <c r="Q1535" t="str">
        <f t="shared" si="47"/>
        <v>Repeat</v>
      </c>
    </row>
    <row r="1536" spans="1:17" x14ac:dyDescent="0.75">
      <c r="A1536" s="33">
        <v>82616894</v>
      </c>
      <c r="B1536" s="34" t="s">
        <v>3665</v>
      </c>
      <c r="C1536" s="34" t="s">
        <v>3932</v>
      </c>
      <c r="D1536" s="34" t="s">
        <v>3933</v>
      </c>
      <c r="E1536" s="34" t="s">
        <v>14</v>
      </c>
      <c r="F1536" s="35"/>
      <c r="G1536" s="35">
        <v>46127.595138888886</v>
      </c>
      <c r="H1536" s="34">
        <v>796377</v>
      </c>
      <c r="I1536" s="34" t="s">
        <v>549</v>
      </c>
      <c r="J1536" s="34" t="s">
        <v>32</v>
      </c>
      <c r="K1536" s="34">
        <v>0</v>
      </c>
      <c r="L1536" s="34" t="s">
        <v>3940</v>
      </c>
      <c r="M1536" s="9" t="str" cm="1">
        <f t="array" ref="M1536">_xlfn.LET(
_xlpm.Major,I1536,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536" t="str">
        <f>IF(COUNTIFS($A$2:A1536,A1536,$M$2:M1536,M1536)&gt;1,"Duplicate","Keep")</f>
        <v>Keep</v>
      </c>
      <c r="O1536" t="str" cm="1">
        <f t="array" ref="O1536">_xlfn.SWITCH(M1536,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536">
        <f t="shared" si="46"/>
        <v>1</v>
      </c>
      <c r="Q1536" t="str">
        <f t="shared" si="47"/>
        <v>Unique</v>
      </c>
    </row>
    <row r="1537" spans="1:17" x14ac:dyDescent="0.75">
      <c r="A1537" s="31">
        <v>82616901</v>
      </c>
      <c r="B1537" s="27" t="s">
        <v>3934</v>
      </c>
      <c r="C1537" s="27" t="s">
        <v>3935</v>
      </c>
      <c r="D1537" s="27" t="s">
        <v>3936</v>
      </c>
      <c r="E1537" s="27" t="s">
        <v>14</v>
      </c>
      <c r="F1537" s="32"/>
      <c r="G1537" s="32">
        <v>46127.595138888886</v>
      </c>
      <c r="H1537" s="27">
        <v>758280</v>
      </c>
      <c r="I1537" s="27" t="s">
        <v>3520</v>
      </c>
      <c r="J1537" s="27" t="s">
        <v>16</v>
      </c>
      <c r="K1537" s="27">
        <v>0</v>
      </c>
      <c r="L1537" s="27" t="s">
        <v>3940</v>
      </c>
      <c r="M1537" s="9" t="str" cm="1">
        <f t="array" ref="M1537">_xlfn.LET(
_xlpm.Major,I1537,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Education</v>
      </c>
      <c r="N1537" t="str">
        <f>IF(COUNTIFS($A$2:A1537,A1537,$M$2:M1537,M1537)&gt;1,"Duplicate","Keep")</f>
        <v>Keep</v>
      </c>
      <c r="O1537" t="str" cm="1">
        <f t="array" ref="O1537">_xlfn.SWITCH(M1537,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Ladonna</v>
      </c>
      <c r="P1537">
        <f t="shared" si="46"/>
        <v>1</v>
      </c>
      <c r="Q1537" t="str">
        <f t="shared" si="47"/>
        <v>Unique</v>
      </c>
    </row>
    <row r="1538" spans="1:17" x14ac:dyDescent="0.75">
      <c r="A1538" s="33">
        <v>82616947</v>
      </c>
      <c r="B1538" s="34" t="s">
        <v>1570</v>
      </c>
      <c r="C1538" s="34" t="s">
        <v>1542</v>
      </c>
      <c r="D1538" s="34" t="s">
        <v>1571</v>
      </c>
      <c r="E1538" s="34" t="s">
        <v>14</v>
      </c>
      <c r="F1538" s="35"/>
      <c r="G1538" s="35">
        <v>46127.597222222219</v>
      </c>
      <c r="H1538" s="34">
        <v>759811</v>
      </c>
      <c r="I1538" s="34" t="s">
        <v>163</v>
      </c>
      <c r="J1538" s="34" t="s">
        <v>32</v>
      </c>
      <c r="K1538" s="34">
        <v>0</v>
      </c>
      <c r="L1538" s="34" t="s">
        <v>3940</v>
      </c>
      <c r="M1538" s="9" t="str" cm="1">
        <f t="array" ref="M1538">_xlfn.LET(
_xlpm.Major,I1538,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538" t="str">
        <f>IF(COUNTIFS($A$2:A1538,A1538,$M$2:M1538,M1538)&gt;1,"Duplicate","Keep")</f>
        <v>Keep</v>
      </c>
      <c r="O1538" t="str" cm="1">
        <f t="array" ref="O1538">_xlfn.SWITCH(M1538,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538">
        <f t="shared" si="46"/>
        <v>2</v>
      </c>
      <c r="Q1538" t="str">
        <f t="shared" si="47"/>
        <v>Repeat</v>
      </c>
    </row>
    <row r="1539" spans="1:17" x14ac:dyDescent="0.75">
      <c r="A1539" s="31">
        <v>82616965</v>
      </c>
      <c r="B1539" s="27" t="s">
        <v>462</v>
      </c>
      <c r="C1539" s="27" t="s">
        <v>2809</v>
      </c>
      <c r="D1539" s="27" t="s">
        <v>2810</v>
      </c>
      <c r="E1539" s="27" t="s">
        <v>14</v>
      </c>
      <c r="F1539" s="32"/>
      <c r="G1539" s="32">
        <v>46127.597222222219</v>
      </c>
      <c r="H1539" s="27">
        <v>787749</v>
      </c>
      <c r="I1539" s="27" t="s">
        <v>1985</v>
      </c>
      <c r="J1539" s="27" t="s">
        <v>32</v>
      </c>
      <c r="K1539" s="27">
        <v>0</v>
      </c>
      <c r="L1539" s="27" t="s">
        <v>3940</v>
      </c>
      <c r="M1539" s="9" t="str" cm="1">
        <f t="array" ref="M1539">_xlfn.LET(
_xlpm.Major,I1539,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Arts and Sciences</v>
      </c>
      <c r="N1539" t="str">
        <f>IF(COUNTIFS($A$2:A1539,A1539,$M$2:M1539,M1539)&gt;1,"Duplicate","Keep")</f>
        <v>Keep</v>
      </c>
      <c r="O1539" t="str" cm="1">
        <f t="array" ref="O1539">_xlfn.SWITCH(M1539,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539">
        <f t="shared" ref="P1539:P1543" si="48">COUNTIF(H:H,H1539)</f>
        <v>2</v>
      </c>
      <c r="Q1539" t="str">
        <f t="shared" ref="Q1539:Q1543" si="49">IF(COUNTIF(H:H,H1539)=1,"Unique","Repeat")</f>
        <v>Repeat</v>
      </c>
    </row>
    <row r="1540" spans="1:17" x14ac:dyDescent="0.75">
      <c r="A1540" s="33">
        <v>82617059</v>
      </c>
      <c r="B1540" s="34" t="s">
        <v>127</v>
      </c>
      <c r="C1540" s="34" t="s">
        <v>329</v>
      </c>
      <c r="D1540" s="34" t="s">
        <v>3937</v>
      </c>
      <c r="E1540" s="34" t="s">
        <v>14</v>
      </c>
      <c r="F1540" s="35"/>
      <c r="G1540" s="35">
        <v>46127.600694444445</v>
      </c>
      <c r="H1540" s="34">
        <v>798442</v>
      </c>
      <c r="I1540" s="34" t="s">
        <v>3938</v>
      </c>
      <c r="J1540" s="34" t="s">
        <v>126</v>
      </c>
      <c r="K1540" s="34">
        <v>0</v>
      </c>
      <c r="L1540" s="34" t="s">
        <v>3940</v>
      </c>
      <c r="M1540" s="9" t="str" cm="1">
        <f t="array" ref="M1540">_xlfn.LET(
_xlpm.Major,I1540,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Business</v>
      </c>
      <c r="N1540" t="str">
        <f>IF(COUNTIFS($A$2:A1540,A1540,$M$2:M1540,M1540)&gt;1,"Duplicate","Keep")</f>
        <v>Keep</v>
      </c>
      <c r="O1540" t="str" cm="1">
        <f t="array" ref="O1540">_xlfn.SWITCH(M1540,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Ashley</v>
      </c>
      <c r="P1540">
        <f t="shared" si="48"/>
        <v>1</v>
      </c>
      <c r="Q1540" t="str">
        <f t="shared" si="49"/>
        <v>Unique</v>
      </c>
    </row>
    <row r="1541" spans="1:17" x14ac:dyDescent="0.75">
      <c r="A1541" s="31">
        <v>82617085</v>
      </c>
      <c r="B1541" s="27" t="s">
        <v>1048</v>
      </c>
      <c r="C1541" s="27" t="s">
        <v>880</v>
      </c>
      <c r="D1541" s="27" t="s">
        <v>3939</v>
      </c>
      <c r="E1541" s="27" t="s">
        <v>14</v>
      </c>
      <c r="F1541" s="32"/>
      <c r="G1541" s="32">
        <v>46127.602083333331</v>
      </c>
      <c r="H1541" s="27">
        <v>809459</v>
      </c>
      <c r="I1541" s="27" t="s">
        <v>1755</v>
      </c>
      <c r="J1541" s="27" t="s">
        <v>40</v>
      </c>
      <c r="K1541" s="27">
        <v>0</v>
      </c>
      <c r="L1541" s="27" t="s">
        <v>3940</v>
      </c>
      <c r="M1541" s="9" t="str" cm="1">
        <f t="array" ref="M1541">_xlfn.LET(
_xlpm.Major,I1541,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Behavioral and Social Sciences</v>
      </c>
      <c r="N1541" t="str">
        <f>IF(COUNTIFS($A$2:A1541,A1541,$M$2:M1541,M1541)&gt;1,"Duplicate","Keep")</f>
        <v>Keep</v>
      </c>
      <c r="O1541" t="str" cm="1">
        <f t="array" ref="O1541">_xlfn.SWITCH(M1541,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Elizabeth</v>
      </c>
      <c r="P1541">
        <f t="shared" si="48"/>
        <v>1</v>
      </c>
      <c r="Q1541" t="str">
        <f t="shared" si="49"/>
        <v>Unique</v>
      </c>
    </row>
    <row r="1542" spans="1:17" x14ac:dyDescent="0.75">
      <c r="A1542" s="33">
        <v>82617153</v>
      </c>
      <c r="B1542" s="34" t="s">
        <v>265</v>
      </c>
      <c r="C1542" s="34" t="s">
        <v>2881</v>
      </c>
      <c r="D1542" s="34" t="s">
        <v>2882</v>
      </c>
      <c r="E1542" s="34" t="s">
        <v>14</v>
      </c>
      <c r="F1542" s="35"/>
      <c r="G1542" s="35">
        <v>46127.604166666664</v>
      </c>
      <c r="H1542" s="34">
        <v>812050</v>
      </c>
      <c r="I1542" s="34" t="s">
        <v>774</v>
      </c>
      <c r="J1542" s="34" t="s">
        <v>32</v>
      </c>
      <c r="K1542" s="34">
        <v>0</v>
      </c>
      <c r="L1542" s="34" t="s">
        <v>3940</v>
      </c>
      <c r="M1542" s="9" t="str" cm="1">
        <f t="array" ref="M1542">_xlfn.LET(
_xlpm.Major,I1542,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542" t="str">
        <f>IF(COUNTIFS($A$2:A1542,A1542,$M$2:M1542,M1542)&gt;1,"Duplicate","Keep")</f>
        <v>Keep</v>
      </c>
      <c r="O1542" t="str" cm="1">
        <f t="array" ref="O1542">_xlfn.SWITCH(M1542,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542">
        <f t="shared" si="48"/>
        <v>2</v>
      </c>
      <c r="Q1542" t="str">
        <f t="shared" si="49"/>
        <v>Repeat</v>
      </c>
    </row>
    <row r="1543" spans="1:17" x14ac:dyDescent="0.75">
      <c r="A1543" s="31">
        <v>82617181</v>
      </c>
      <c r="B1543" s="27" t="s">
        <v>788</v>
      </c>
      <c r="C1543" s="27" t="s">
        <v>1122</v>
      </c>
      <c r="D1543" s="27" t="s">
        <v>1123</v>
      </c>
      <c r="E1543" s="27" t="s">
        <v>14</v>
      </c>
      <c r="F1543" s="32"/>
      <c r="G1543" s="32">
        <v>46127.604861111111</v>
      </c>
      <c r="H1543" s="27">
        <v>772668</v>
      </c>
      <c r="I1543" s="27" t="s">
        <v>163</v>
      </c>
      <c r="J1543" s="27" t="s">
        <v>32</v>
      </c>
      <c r="K1543" s="27">
        <v>0</v>
      </c>
      <c r="L1543" s="27" t="s">
        <v>3940</v>
      </c>
      <c r="M1543" s="9" t="str" cm="1">
        <f t="array" ref="M1543">_xlfn.LET(
_xlpm.Major,I1543,
_xlpm.CleanMajor,TRIM(SUBSTITUTE(SUBSTITUTE(SUBSTITUTE(SUBSTITUTE(SUBSTITUTE(SUBSTITUTE(SUBSTITUTE(SUBSTITUTE(_xlpm.Major,"Indstrl Organiztnl Psych","Industrial Organizational Psychology"),"Information Tech Mgmt","Information Technology Management"),"Organizational Leadershp","Organizational Leadership"),"Orgztnl Change and Admin","Organizational Change and Administration"),"Communctn Sci &amp; Disorder","Communication Sciences and Disorders"),"InterdisciplinaryStudies","Interdisciplinary Studies"),"Electrical/Computer Engr","Electrical Computer Engineering"),"Prlmnry Sngl Sbjct Cred","Preliminary Single Subject Credential")),
_xlpm.MajorList,TRIM(_xlfn.TEXTSPLIT(_xlpm.CleanMajor,{",",";","/"})),
_xlpm.Classify,_xlfn.LAMBDA(_xlpm.x,
_xlfn.SWITCH(TRUE,
OR(ISNUMBER(SEARCH("Engineering",_xlpm.x)),ISNUMBER(SEARCH("Engr",_xlpm.x)),ISNUMBER(SEARCH("Computer Science",_xlpm.x)),ISNUMBER(SEARCH("Construction Management",_xlpm.x)),ISNUMBER(SEARCH("Software Engineering",_xlpm.x)),ISNUMBER(SEARCH("Cybersecurity",_xlpm.x)),ISNUMBER(SEARCH("Computer Info Technology",_xlpm.x)),ISNUMBER(SEARCH("Aviation",_xlpm.x))),"School of Engineering",
OR(ISNUMBER(SEARCH("Industrial Organizational Psychology",_xlpm.x)),ISNUMBER(SEARCH("Psychology",_xlpm.x)),ISNUMBER(SEARCH("Behavioral Science",_xlpm.x)),ISNUMBER(SEARCH("Sport and Perf Psych",_xlpm.x)),ISNUMBER(SEARCH("Social Work",_xlpm.x)),ISNUMBER(SEARCH("Sociology",_xlpm.x))),"School of Behavioral and Social Sciences",
OR(ISNUMBER(SEARCH("Finance",_xlpm.x)),ISNUMBER(SEARCH("Accounting",_xlpm.x)),ISNUMBER(SEARCH("Business",_xlpm.x)),ISNUMBER(SEARCH("Entrepreneurship",_xlpm.x)),ISNUMBER(SEARCH("Information Technology Management",_xlpm.x)),ISNUMBER(SEARCH("Leadership",_xlpm.x)),ISNUMBER(SEARCH("Organizational",_xlpm.x)),ISNUMBER(SEARCH("Marketing",_xlpm.x)),ISNUMBER(SEARCH("International Business",_xlpm.x)),ISNUMBER(SEARCH("Sport Management",_xlpm.x)),ISNUMBER(SEARCH("Sports Analytics",_xlpm.x))),"School of Business",
OR(ISNUMBER(SEARCH("Credential",_xlpm.x)),ISNUMBER(SEARCH("Single Subject Credential",_xlpm.x)),ISNUMBER(SEARCH("School Counseling",_xlpm.x)),ISNUMBER(SEARCH("Early Childhood Studies",_xlpm.x)),ISNUMBER(SEARCH("Education",_xlpm.x)),ISNUMBER(SEARCH("Liberal Studies",_xlpm.x))),"School of Education",
OR(ISNUMBER(SEARCH("Interior Design",_xlpm.x)),ISNUMBER(SEARCH("Film",_xlpm.x)),ISNUMBER(SEARCH("Cinematic Arts",_xlpm.x)),ISNUMBER(SEARCH("Photography",_xlpm.x)),ISNUMBER(SEARCH("Art Therapy",_xlpm.x)),ISNUMBER(SEARCH("Graphic Design",_xlpm.x)),ISNUMBER(SEARCH("Illustration",_xlpm.x)),ISNUMBER(SEARCH("Architecture",_xlpm.x)),ISNUMBER(SEARCH("Visual",_xlpm.x)),ISNUMBER(SEARCH("Design",_xlpm.x))),"School of Architecture, Visual Arts, and Design",
OR(ISNUMBER(SEARCH("Health",_xlpm.x)),ISNUMBER(SEARCH("Kinesiology",_xlpm.x)),ISNUMBER(SEARCH("Biomedical Sciences",_xlpm.x)),ISNUMBER(SEARCH("Biology",_xlpm.x)),ISNUMBER(SEARCH("Biochem",_xlpm.x)),ISNUMBER(SEARCH("Exercise Science",_xlpm.x)),ISNUMBER(SEARCH("Nutrition",_xlpm.x)),ISNUMBER(SEARCH("Radiologic",_xlpm.x)),ISNUMBER(SEARCH("Athletic Training",_xlpm.x)),ISNUMBER(SEARCH("Speech Lang Pathology",_xlpm.x)),ISNUMBER(SEARCH("Communication Sciences and Disorders",_xlpm.x))),"School of Health Science",
ISNUMBER(SEARCH("Nursing",_xlpm.x)),"School of Nursing",
OR(ISNUMBER(SEARCH("Christian",_xlpm.x)),ISNUMBER(SEARCH("Ministry",_xlpm.x)),ISNUMBER(SEARCH("Theology",_xlpm.x)),ISNUMBER(SEARCH("Intercultural Studies",_xlpm.x))),"School of Christian Ministries",
OR(ISNUMBER(SEARCH("Instrumental Performance",_xlpm.x)),ISNUMBER(SEARCH("Studio Production",_xlpm.x)),ISNUMBER(SEARCH("Music",_xlpm.x)),ISNUMBER(SEARCH("Theatre",_xlpm.x)),ISNUMBER(SEARCH("Performing Arts",_xlpm.x))),"School of Performing Arts",
OR(ISNUMBER(SEARCH("Communication Studies",_xlpm.x)),ISNUMBER(SEARCH("Strategic Communication",_xlpm.x)),ISNUMBER(SEARCH("Public Relations",_xlpm.x)),ISNUMBER(SEARCH("Digital Media Comm",_xlpm.x)),ISNUMBER(SEARCH("History",_xlpm.x)),ISNUMBER(SEARCH("Anthropology",_xlpm.x)),ISNUMBER(SEARCH("Philosophy",_xlpm.x)),ISNUMBER(SEARCH("Interdisciplinary Studies",_xlpm.x)),ISNUMBER(SEARCH("Forensic Chemistry",_xlpm.x)),ISNUMBER(SEARCH("Chemistry",_xlpm.x)),ISNUMBER(SEARCH("Mathematics",_xlpm.x)),ISNUMBER(SEARCH("Stats and Data Analytics",_xlpm.x)),ISNUMBER(SEARCH("International Studies",_xlpm.x)),ISNUMBER(SEARCH("English",_xlpm.x)),ISNUMBER(SEARCH("Creative Writing",_xlpm.x)),ISNUMBER(SEARCH("Criminal Justice",_xlpm.x)),ISNUMBER(SEARCH("Political Science",_xlpm.x)),ISNUMBER(SEARCH("Public Administration",_xlpm.x)),ISNUMBER(SEARCH("Environmental Science",_xlpm.x))),"School of Arts and Sciences",
ISNUMBER(SEARCH("Undeclared",_xlpm.x)),"Undeclared",
"Needs Review")),
_xlpm.Results,_xlfn.MAP(_xlpm.MajorList,_xlpm.Classify),
_xlfn.XLOOKUP(FALSE,_xlpm.Results="Needs Review",_xlpm.Results,"Needs Review")
)</f>
        <v>School of Engineering</v>
      </c>
      <c r="N1543" t="str">
        <f>IF(COUNTIFS($A$2:A1543,A1543,$M$2:M1543,M1543)&gt;1,"Duplicate","Keep")</f>
        <v>Keep</v>
      </c>
      <c r="O1543" t="str" cm="1">
        <f t="array" ref="O1543">_xlfn.SWITCH(M1543,
"School of Engineering","Danijel",
"School of Business","Ashley",
"School of Arts and Sciences","Ashley",
"School of Health Science","Lindsay",
"School of Nursing","Erick",
"School of Behavioral and Social Sciences","Elizabeth",
"School of Architecture, Visual Arts, and Design","Danijel",
"School of Education","Ladonna",
"School of Christian Ministries","Erick",
"School of Performing Arts","Ladonna",
"Undeclared","None",
"Needs Review")</f>
        <v>Danijel</v>
      </c>
      <c r="P1543">
        <f t="shared" si="48"/>
        <v>2</v>
      </c>
      <c r="Q1543" t="str">
        <f t="shared" si="49"/>
        <v>Repeat</v>
      </c>
    </row>
  </sheetData>
  <autoFilter ref="A1:N1543" xr:uid="{EECE30F7-5500-44BD-A106-53C38F9A2C8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93DFE-E62C-4D50-8AD9-C16513398D64}">
  <dimension ref="A3:FJ1492"/>
  <sheetViews>
    <sheetView topLeftCell="A25" zoomScaleNormal="100" workbookViewId="0">
      <selection activeCell="V62" sqref="V62"/>
    </sheetView>
  </sheetViews>
  <sheetFormatPr defaultRowHeight="14.75" x14ac:dyDescent="0.75"/>
  <cols>
    <col min="1" max="1" width="19.54296875" bestFit="1" customWidth="1"/>
    <col min="2" max="2" width="16.86328125" bestFit="1" customWidth="1"/>
    <col min="3" max="3" width="7.26953125" bestFit="1" customWidth="1"/>
    <col min="4" max="4" width="14.58984375" customWidth="1"/>
    <col min="5" max="5" width="7.26953125" bestFit="1" customWidth="1"/>
    <col min="6" max="6" width="7" customWidth="1"/>
    <col min="7" max="165" width="7.26953125" bestFit="1" customWidth="1"/>
    <col min="166" max="166" width="11.26953125" bestFit="1" customWidth="1"/>
    <col min="167" max="1350" width="7.26953125" bestFit="1" customWidth="1"/>
    <col min="1351" max="1351" width="21.86328125" bestFit="1" customWidth="1"/>
    <col min="1352" max="1352" width="11.26953125" bestFit="1" customWidth="1"/>
    <col min="1353" max="1543" width="9.40625" bestFit="1" customWidth="1"/>
    <col min="1544" max="1544" width="11.26953125" bestFit="1" customWidth="1"/>
    <col min="1545" max="1545" width="9.7265625" bestFit="1" customWidth="1"/>
    <col min="1546" max="1546" width="11.86328125" bestFit="1" customWidth="1"/>
    <col min="1547" max="1547" width="9.7265625" bestFit="1" customWidth="1"/>
    <col min="1548" max="1548" width="9.40625" bestFit="1" customWidth="1"/>
    <col min="1549" max="1549" width="11.86328125" bestFit="1" customWidth="1"/>
    <col min="1550" max="1550" width="9.7265625" bestFit="1" customWidth="1"/>
    <col min="1551" max="1551" width="11.86328125" bestFit="1" customWidth="1"/>
    <col min="1552" max="1552" width="9.7265625" bestFit="1" customWidth="1"/>
    <col min="1553" max="1553" width="11.86328125" bestFit="1" customWidth="1"/>
    <col min="1554" max="1554" width="9.7265625" bestFit="1" customWidth="1"/>
    <col min="1555" max="1555" width="11.86328125" bestFit="1" customWidth="1"/>
    <col min="1556" max="1556" width="9.7265625" bestFit="1" customWidth="1"/>
    <col min="1557" max="1557" width="11.86328125" bestFit="1" customWidth="1"/>
    <col min="1558" max="1558" width="9.7265625" bestFit="1" customWidth="1"/>
    <col min="1559" max="1559" width="11.86328125" bestFit="1" customWidth="1"/>
    <col min="1560" max="1560" width="9.7265625" bestFit="1" customWidth="1"/>
    <col min="1561" max="1562" width="9.40625" bestFit="1" customWidth="1"/>
    <col min="1563" max="1563" width="11.86328125" bestFit="1" customWidth="1"/>
    <col min="1564" max="1564" width="9.7265625" bestFit="1" customWidth="1"/>
    <col min="1565" max="1565" width="11.86328125" bestFit="1" customWidth="1"/>
    <col min="1566" max="1566" width="9.7265625" bestFit="1" customWidth="1"/>
    <col min="1567" max="1567" width="11.86328125" bestFit="1" customWidth="1"/>
    <col min="1568" max="1568" width="9.7265625" bestFit="1" customWidth="1"/>
    <col min="1569" max="1569" width="11.86328125" bestFit="1" customWidth="1"/>
    <col min="1570" max="1570" width="9.7265625" bestFit="1" customWidth="1"/>
    <col min="1571" max="1571" width="11.86328125" bestFit="1" customWidth="1"/>
    <col min="1572" max="1572" width="9.7265625" bestFit="1" customWidth="1"/>
    <col min="1573" max="1573" width="11.86328125" bestFit="1" customWidth="1"/>
    <col min="1574" max="1574" width="9.7265625" bestFit="1" customWidth="1"/>
    <col min="1575" max="1575" width="11.86328125" bestFit="1" customWidth="1"/>
    <col min="1576" max="1576" width="9.7265625" bestFit="1" customWidth="1"/>
    <col min="1577" max="1577" width="11.86328125" bestFit="1" customWidth="1"/>
    <col min="1578" max="1578" width="9.7265625" bestFit="1" customWidth="1"/>
    <col min="1579" max="1579" width="11.86328125" bestFit="1" customWidth="1"/>
    <col min="1580" max="1580" width="9.7265625" bestFit="1" customWidth="1"/>
    <col min="1581" max="1582" width="9.40625" bestFit="1" customWidth="1"/>
    <col min="1583" max="1583" width="11.86328125" bestFit="1" customWidth="1"/>
    <col min="1584" max="1584" width="9.7265625" bestFit="1" customWidth="1"/>
    <col min="1585" max="1585" width="11.86328125" bestFit="1" customWidth="1"/>
    <col min="1586" max="1586" width="9.7265625" bestFit="1" customWidth="1"/>
    <col min="1587" max="1587" width="9.40625" bestFit="1" customWidth="1"/>
    <col min="1588" max="1588" width="11.86328125" bestFit="1" customWidth="1"/>
    <col min="1589" max="1589" width="9.7265625" bestFit="1" customWidth="1"/>
    <col min="1590" max="1590" width="11.86328125" bestFit="1" customWidth="1"/>
    <col min="1591" max="1591" width="9.7265625" bestFit="1" customWidth="1"/>
    <col min="1592" max="1592" width="11.86328125" bestFit="1" customWidth="1"/>
    <col min="1593" max="1593" width="9.7265625" bestFit="1" customWidth="1"/>
    <col min="1594" max="1594" width="11.86328125" bestFit="1" customWidth="1"/>
    <col min="1595" max="1595" width="9.7265625" bestFit="1" customWidth="1"/>
    <col min="1596" max="1596" width="11.86328125" bestFit="1" customWidth="1"/>
    <col min="1597" max="1597" width="9.7265625" bestFit="1" customWidth="1"/>
    <col min="1598" max="1598" width="11.86328125" bestFit="1" customWidth="1"/>
    <col min="1599" max="1599" width="9.7265625" bestFit="1" customWidth="1"/>
    <col min="1600" max="1600" width="11.86328125" bestFit="1" customWidth="1"/>
    <col min="1601" max="1601" width="9.7265625" bestFit="1" customWidth="1"/>
    <col min="1602" max="1602" width="11.86328125" bestFit="1" customWidth="1"/>
    <col min="1603" max="1603" width="9.7265625" bestFit="1" customWidth="1"/>
    <col min="1604" max="1605" width="9.40625" bestFit="1" customWidth="1"/>
    <col min="1606" max="1606" width="11.86328125" bestFit="1" customWidth="1"/>
    <col min="1607" max="1607" width="9.7265625" bestFit="1" customWidth="1"/>
    <col min="1608" max="1608" width="11.86328125" bestFit="1" customWidth="1"/>
    <col min="1609" max="1609" width="9.7265625" bestFit="1" customWidth="1"/>
    <col min="1610" max="1610" width="9.40625" bestFit="1" customWidth="1"/>
    <col min="1611" max="1611" width="11.86328125" bestFit="1" customWidth="1"/>
    <col min="1612" max="1612" width="9.7265625" bestFit="1" customWidth="1"/>
    <col min="1613" max="1613" width="11.86328125" bestFit="1" customWidth="1"/>
    <col min="1614" max="1614" width="9.7265625" bestFit="1" customWidth="1"/>
    <col min="1615" max="1615" width="11.86328125" bestFit="1" customWidth="1"/>
    <col min="1616" max="1616" width="9.7265625" bestFit="1" customWidth="1"/>
    <col min="1617" max="1617" width="11.86328125" bestFit="1" customWidth="1"/>
    <col min="1618" max="1618" width="9.7265625" bestFit="1" customWidth="1"/>
    <col min="1619" max="1619" width="11.86328125" bestFit="1" customWidth="1"/>
    <col min="1620" max="1620" width="9.7265625" bestFit="1" customWidth="1"/>
    <col min="1621" max="1621" width="11.86328125" bestFit="1" customWidth="1"/>
    <col min="1622" max="1622" width="9.7265625" bestFit="1" customWidth="1"/>
    <col min="1623" max="1623" width="11.86328125" bestFit="1" customWidth="1"/>
    <col min="1624" max="1624" width="9.7265625" bestFit="1" customWidth="1"/>
    <col min="1625" max="1625" width="11.86328125" bestFit="1" customWidth="1"/>
    <col min="1626" max="1626" width="9.7265625" bestFit="1" customWidth="1"/>
    <col min="1627" max="1627" width="11.86328125" bestFit="1" customWidth="1"/>
    <col min="1628" max="1628" width="9.7265625" bestFit="1" customWidth="1"/>
    <col min="1629" max="1629" width="11.86328125" bestFit="1" customWidth="1"/>
    <col min="1630" max="1630" width="9.7265625" bestFit="1" customWidth="1"/>
    <col min="1631" max="1631" width="9.40625" bestFit="1" customWidth="1"/>
    <col min="1632" max="1632" width="11.86328125" bestFit="1" customWidth="1"/>
    <col min="1633" max="1633" width="9.7265625" bestFit="1" customWidth="1"/>
    <col min="1634" max="1634" width="11.86328125" bestFit="1" customWidth="1"/>
    <col min="1635" max="1635" width="9.7265625" bestFit="1" customWidth="1"/>
    <col min="1636" max="1636" width="11.86328125" bestFit="1" customWidth="1"/>
    <col min="1637" max="1637" width="9.7265625" bestFit="1" customWidth="1"/>
    <col min="1638" max="1638" width="11.86328125" bestFit="1" customWidth="1"/>
    <col min="1639" max="1639" width="9.7265625" bestFit="1" customWidth="1"/>
    <col min="1640" max="1640" width="11.86328125" bestFit="1" customWidth="1"/>
    <col min="1641" max="1641" width="9.7265625" bestFit="1" customWidth="1"/>
    <col min="1642" max="1642" width="11.86328125" bestFit="1" customWidth="1"/>
    <col min="1643" max="1643" width="9.7265625" bestFit="1" customWidth="1"/>
    <col min="1644" max="1644" width="11.86328125" bestFit="1" customWidth="1"/>
    <col min="1645" max="1645" width="9.7265625" bestFit="1" customWidth="1"/>
    <col min="1646" max="1646" width="11.86328125" bestFit="1" customWidth="1"/>
    <col min="1647" max="1647" width="9.7265625" bestFit="1" customWidth="1"/>
    <col min="1648" max="1648" width="9.40625" bestFit="1" customWidth="1"/>
    <col min="1649" max="1649" width="11.86328125" bestFit="1" customWidth="1"/>
    <col min="1650" max="1650" width="9.7265625" bestFit="1" customWidth="1"/>
    <col min="1651" max="1651" width="11.86328125" bestFit="1" customWidth="1"/>
    <col min="1652" max="1652" width="9.7265625" bestFit="1" customWidth="1"/>
    <col min="1653" max="1653" width="11.86328125" bestFit="1" customWidth="1"/>
    <col min="1654" max="1654" width="9.7265625" bestFit="1" customWidth="1"/>
    <col min="1655" max="1655" width="11.86328125" bestFit="1" customWidth="1"/>
    <col min="1656" max="1656" width="9.7265625" bestFit="1" customWidth="1"/>
    <col min="1657" max="1657" width="11.86328125" bestFit="1" customWidth="1"/>
    <col min="1658" max="1658" width="9.7265625" bestFit="1" customWidth="1"/>
    <col min="1659" max="1659" width="11.86328125" bestFit="1" customWidth="1"/>
    <col min="1660" max="1660" width="9.7265625" bestFit="1" customWidth="1"/>
    <col min="1661" max="1661" width="11.86328125" bestFit="1" customWidth="1"/>
    <col min="1662" max="1662" width="9.7265625" bestFit="1" customWidth="1"/>
    <col min="1663" max="1663" width="11.86328125" bestFit="1" customWidth="1"/>
    <col min="1664" max="1664" width="9.7265625" bestFit="1" customWidth="1"/>
    <col min="1665" max="1665" width="11.86328125" bestFit="1" customWidth="1"/>
    <col min="1666" max="1666" width="9.7265625" bestFit="1" customWidth="1"/>
    <col min="1667" max="1667" width="11.86328125" bestFit="1" customWidth="1"/>
    <col min="1668" max="1668" width="9.7265625" bestFit="1" customWidth="1"/>
    <col min="1669" max="1669" width="11.86328125" bestFit="1" customWidth="1"/>
    <col min="1670" max="1670" width="9.7265625" bestFit="1" customWidth="1"/>
    <col min="1671" max="1671" width="11.86328125" bestFit="1" customWidth="1"/>
    <col min="1672" max="1672" width="9.7265625" bestFit="1" customWidth="1"/>
    <col min="1673" max="1673" width="9.40625" bestFit="1" customWidth="1"/>
    <col min="1674" max="1674" width="11.86328125" bestFit="1" customWidth="1"/>
    <col min="1675" max="1675" width="9.7265625" bestFit="1" customWidth="1"/>
    <col min="1676" max="1676" width="11.86328125" bestFit="1" customWidth="1"/>
    <col min="1677" max="1677" width="9.7265625" bestFit="1" customWidth="1"/>
    <col min="1678" max="1678" width="11.86328125" bestFit="1" customWidth="1"/>
    <col min="1679" max="1679" width="9.7265625" bestFit="1" customWidth="1"/>
    <col min="1680" max="1680" width="11.86328125" bestFit="1" customWidth="1"/>
    <col min="1681" max="1681" width="9.7265625" bestFit="1" customWidth="1"/>
    <col min="1682" max="1682" width="11.86328125" bestFit="1" customWidth="1"/>
    <col min="1683" max="1683" width="9.7265625" bestFit="1" customWidth="1"/>
    <col min="1684" max="1684" width="11.86328125" bestFit="1" customWidth="1"/>
    <col min="1685" max="1685" width="9.7265625" bestFit="1" customWidth="1"/>
    <col min="1686" max="1686" width="11.86328125" bestFit="1" customWidth="1"/>
    <col min="1687" max="1687" width="9.7265625" bestFit="1" customWidth="1"/>
    <col min="1688" max="1688" width="9.40625" bestFit="1" customWidth="1"/>
    <col min="1689" max="1689" width="11.86328125" bestFit="1" customWidth="1"/>
    <col min="1690" max="1690" width="9.7265625" bestFit="1" customWidth="1"/>
    <col min="1691" max="1691" width="11.86328125" bestFit="1" customWidth="1"/>
    <col min="1692" max="1692" width="9.7265625" bestFit="1" customWidth="1"/>
    <col min="1693" max="1693" width="11.86328125" bestFit="1" customWidth="1"/>
    <col min="1694" max="1694" width="9.7265625" bestFit="1" customWidth="1"/>
    <col min="1695" max="1695" width="11.86328125" bestFit="1" customWidth="1"/>
    <col min="1696" max="1696" width="9.7265625" bestFit="1" customWidth="1"/>
    <col min="1697" max="1697" width="11.86328125" bestFit="1" customWidth="1"/>
    <col min="1698" max="1698" width="9.7265625" bestFit="1" customWidth="1"/>
    <col min="1699" max="1699" width="11.86328125" bestFit="1" customWidth="1"/>
    <col min="1700" max="1700" width="9.7265625" bestFit="1" customWidth="1"/>
    <col min="1701" max="1701" width="11.86328125" bestFit="1" customWidth="1"/>
    <col min="1702" max="1702" width="9.7265625" bestFit="1" customWidth="1"/>
    <col min="1703" max="1703" width="9.40625" bestFit="1" customWidth="1"/>
    <col min="1704" max="1704" width="11.86328125" bestFit="1" customWidth="1"/>
    <col min="1705" max="1705" width="9.7265625" bestFit="1" customWidth="1"/>
    <col min="1706" max="1706" width="11.86328125" bestFit="1" customWidth="1"/>
    <col min="1707" max="1707" width="9.7265625" bestFit="1" customWidth="1"/>
    <col min="1708" max="1708" width="11.86328125" bestFit="1" customWidth="1"/>
    <col min="1709" max="1709" width="9.7265625" bestFit="1" customWidth="1"/>
    <col min="1710" max="1710" width="11.86328125" bestFit="1" customWidth="1"/>
    <col min="1711" max="1711" width="9.7265625" bestFit="1" customWidth="1"/>
    <col min="1712" max="1712" width="11.86328125" bestFit="1" customWidth="1"/>
    <col min="1713" max="1713" width="9.7265625" bestFit="1" customWidth="1"/>
    <col min="1714" max="1714" width="11.86328125" bestFit="1" customWidth="1"/>
    <col min="1715" max="1715" width="9.7265625" bestFit="1" customWidth="1"/>
    <col min="1716" max="1716" width="11.86328125" bestFit="1" customWidth="1"/>
    <col min="1717" max="1717" width="9.7265625" bestFit="1" customWidth="1"/>
    <col min="1718" max="1718" width="11.86328125" bestFit="1" customWidth="1"/>
    <col min="1719" max="1719" width="9.7265625" bestFit="1" customWidth="1"/>
    <col min="1720" max="1720" width="11.86328125" bestFit="1" customWidth="1"/>
    <col min="1721" max="1721" width="9.7265625" bestFit="1" customWidth="1"/>
    <col min="1722" max="1722" width="11.86328125" bestFit="1" customWidth="1"/>
    <col min="1723" max="1723" width="9.7265625" bestFit="1" customWidth="1"/>
    <col min="1724" max="1724" width="11.86328125" bestFit="1" customWidth="1"/>
    <col min="1725" max="1725" width="9.7265625" bestFit="1" customWidth="1"/>
    <col min="1726" max="1726" width="11.86328125" bestFit="1" customWidth="1"/>
    <col min="1727" max="1727" width="9.7265625" bestFit="1" customWidth="1"/>
    <col min="1728" max="1728" width="11.86328125" bestFit="1" customWidth="1"/>
    <col min="1729" max="1729" width="9.7265625" bestFit="1" customWidth="1"/>
    <col min="1730" max="1730" width="11.86328125" bestFit="1" customWidth="1"/>
    <col min="1731" max="1731" width="9.7265625" bestFit="1" customWidth="1"/>
    <col min="1732" max="1732" width="9.40625" bestFit="1" customWidth="1"/>
    <col min="1733" max="1733" width="11.86328125" bestFit="1" customWidth="1"/>
    <col min="1734" max="1734" width="9.7265625" bestFit="1" customWidth="1"/>
    <col min="1735" max="1735" width="11.86328125" bestFit="1" customWidth="1"/>
    <col min="1736" max="1736" width="9.7265625" bestFit="1" customWidth="1"/>
    <col min="1737" max="1737" width="11.86328125" bestFit="1" customWidth="1"/>
    <col min="1738" max="1738" width="9.7265625" bestFit="1" customWidth="1"/>
    <col min="1739" max="1739" width="11.86328125" bestFit="1" customWidth="1"/>
    <col min="1740" max="1740" width="9.7265625" bestFit="1" customWidth="1"/>
    <col min="1741" max="1741" width="9.40625" bestFit="1" customWidth="1"/>
    <col min="1742" max="1742" width="11.86328125" bestFit="1" customWidth="1"/>
    <col min="1743" max="1743" width="9.7265625" bestFit="1" customWidth="1"/>
    <col min="1744" max="1744" width="11.86328125" bestFit="1" customWidth="1"/>
    <col min="1745" max="1745" width="9.7265625" bestFit="1" customWidth="1"/>
    <col min="1746" max="1746" width="11.86328125" bestFit="1" customWidth="1"/>
    <col min="1747" max="1747" width="9.7265625" bestFit="1" customWidth="1"/>
    <col min="1748" max="1748" width="11.86328125" bestFit="1" customWidth="1"/>
    <col min="1749" max="1749" width="9.7265625" bestFit="1" customWidth="1"/>
    <col min="1750" max="1750" width="11.86328125" bestFit="1" customWidth="1"/>
    <col min="1751" max="1751" width="9.7265625" bestFit="1" customWidth="1"/>
    <col min="1752" max="1752" width="9.40625" bestFit="1" customWidth="1"/>
    <col min="1753" max="1753" width="11.86328125" bestFit="1" customWidth="1"/>
    <col min="1754" max="1754" width="9.7265625" bestFit="1" customWidth="1"/>
    <col min="1755" max="1755" width="9.40625" bestFit="1" customWidth="1"/>
    <col min="1756" max="1756" width="11.86328125" bestFit="1" customWidth="1"/>
    <col min="1757" max="1757" width="9.7265625" bestFit="1" customWidth="1"/>
    <col min="1758" max="1758" width="11.86328125" bestFit="1" customWidth="1"/>
    <col min="1759" max="1759" width="9.7265625" bestFit="1" customWidth="1"/>
    <col min="1760" max="1760" width="9.40625" bestFit="1" customWidth="1"/>
    <col min="1761" max="1761" width="11.86328125" bestFit="1" customWidth="1"/>
    <col min="1762" max="1762" width="9.7265625" bestFit="1" customWidth="1"/>
    <col min="1763" max="1763" width="11.86328125" bestFit="1" customWidth="1"/>
    <col min="1764" max="1764" width="9.7265625" bestFit="1" customWidth="1"/>
    <col min="1765" max="1766" width="9.40625" bestFit="1" customWidth="1"/>
    <col min="1767" max="1767" width="11.86328125" bestFit="1" customWidth="1"/>
    <col min="1768" max="1768" width="9.7265625" bestFit="1" customWidth="1"/>
    <col min="1769" max="1769" width="9.40625" bestFit="1" customWidth="1"/>
    <col min="1770" max="1770" width="11.86328125" bestFit="1" customWidth="1"/>
    <col min="1771" max="1771" width="9.7265625" bestFit="1" customWidth="1"/>
    <col min="1772" max="1772" width="11.86328125" bestFit="1" customWidth="1"/>
    <col min="1773" max="1773" width="9.7265625" bestFit="1" customWidth="1"/>
    <col min="1774" max="1774" width="11.86328125" bestFit="1" customWidth="1"/>
    <col min="1775" max="1775" width="9.7265625" bestFit="1" customWidth="1"/>
    <col min="1776" max="1776" width="11.86328125" bestFit="1" customWidth="1"/>
    <col min="1777" max="1777" width="9.7265625" bestFit="1" customWidth="1"/>
    <col min="1778" max="1778" width="9.40625" bestFit="1" customWidth="1"/>
    <col min="1779" max="1779" width="11.86328125" bestFit="1" customWidth="1"/>
    <col min="1780" max="1780" width="9.7265625" bestFit="1" customWidth="1"/>
    <col min="1781" max="1781" width="11.86328125" bestFit="1" customWidth="1"/>
    <col min="1782" max="1782" width="9.7265625" bestFit="1" customWidth="1"/>
    <col min="1783" max="1783" width="11.86328125" bestFit="1" customWidth="1"/>
    <col min="1784" max="1784" width="9.7265625" bestFit="1" customWidth="1"/>
    <col min="1785" max="1785" width="9.40625" bestFit="1" customWidth="1"/>
    <col min="1786" max="1786" width="11.86328125" bestFit="1" customWidth="1"/>
    <col min="1787" max="1787" width="9.7265625" bestFit="1" customWidth="1"/>
    <col min="1788" max="1788" width="11.86328125" bestFit="1" customWidth="1"/>
    <col min="1789" max="1789" width="9.7265625" bestFit="1" customWidth="1"/>
    <col min="1790" max="1790" width="11.86328125" bestFit="1" customWidth="1"/>
    <col min="1791" max="1791" width="9.7265625" bestFit="1" customWidth="1"/>
    <col min="1792" max="1792" width="11.86328125" bestFit="1" customWidth="1"/>
    <col min="1793" max="1793" width="9.7265625" bestFit="1" customWidth="1"/>
    <col min="1794" max="1794" width="9.40625" bestFit="1" customWidth="1"/>
    <col min="1795" max="1795" width="11.86328125" bestFit="1" customWidth="1"/>
    <col min="1796" max="1796" width="9.7265625" bestFit="1" customWidth="1"/>
    <col min="1797" max="1797" width="11.86328125" bestFit="1" customWidth="1"/>
    <col min="1798" max="1798" width="9.7265625" bestFit="1" customWidth="1"/>
    <col min="1799" max="1799" width="11.86328125" bestFit="1" customWidth="1"/>
    <col min="1800" max="1800" width="9.7265625" bestFit="1" customWidth="1"/>
    <col min="1801" max="1801" width="11.86328125" bestFit="1" customWidth="1"/>
    <col min="1802" max="1802" width="9.7265625" bestFit="1" customWidth="1"/>
    <col min="1803" max="1803" width="11.86328125" bestFit="1" customWidth="1"/>
    <col min="1804" max="1804" width="9.7265625" bestFit="1" customWidth="1"/>
    <col min="1805" max="1805" width="11.86328125" bestFit="1" customWidth="1"/>
    <col min="1806" max="1806" width="9.7265625" bestFit="1" customWidth="1"/>
    <col min="1807" max="1807" width="11.86328125" bestFit="1" customWidth="1"/>
    <col min="1808" max="1808" width="9.7265625" bestFit="1" customWidth="1"/>
    <col min="1809" max="1809" width="11.86328125" bestFit="1" customWidth="1"/>
    <col min="1810" max="1810" width="9.7265625" bestFit="1" customWidth="1"/>
    <col min="1811" max="1811" width="9.40625" bestFit="1" customWidth="1"/>
    <col min="1812" max="1812" width="11.86328125" bestFit="1" customWidth="1"/>
    <col min="1813" max="1813" width="9.7265625" bestFit="1" customWidth="1"/>
    <col min="1814" max="1814" width="11.86328125" bestFit="1" customWidth="1"/>
    <col min="1815" max="1815" width="9.7265625" bestFit="1" customWidth="1"/>
    <col min="1816" max="1816" width="11.86328125" bestFit="1" customWidth="1"/>
    <col min="1817" max="1817" width="9.7265625" bestFit="1" customWidth="1"/>
    <col min="1818" max="1818" width="9.40625" bestFit="1" customWidth="1"/>
    <col min="1819" max="1819" width="11.86328125" bestFit="1" customWidth="1"/>
    <col min="1820" max="1820" width="9.7265625" bestFit="1" customWidth="1"/>
    <col min="1821" max="1821" width="11.86328125" bestFit="1" customWidth="1"/>
    <col min="1822" max="1822" width="9.7265625" bestFit="1" customWidth="1"/>
    <col min="1823" max="1823" width="11.86328125" bestFit="1" customWidth="1"/>
    <col min="1824" max="1824" width="9.7265625" bestFit="1" customWidth="1"/>
    <col min="1825" max="1825" width="11.86328125" bestFit="1" customWidth="1"/>
    <col min="1826" max="1826" width="9.7265625" bestFit="1" customWidth="1"/>
    <col min="1827" max="1827" width="11.86328125" bestFit="1" customWidth="1"/>
    <col min="1828" max="1828" width="9.7265625" bestFit="1" customWidth="1"/>
    <col min="1829" max="1829" width="11.86328125" bestFit="1" customWidth="1"/>
    <col min="1830" max="1830" width="9.7265625" bestFit="1" customWidth="1"/>
    <col min="1831" max="1831" width="11.86328125" bestFit="1" customWidth="1"/>
    <col min="1832" max="1832" width="9.7265625" bestFit="1" customWidth="1"/>
    <col min="1833" max="1833" width="11.86328125" bestFit="1" customWidth="1"/>
    <col min="1834" max="1834" width="9.7265625" bestFit="1" customWidth="1"/>
    <col min="1835" max="1835" width="11.86328125" bestFit="1" customWidth="1"/>
    <col min="1836" max="1836" width="9.7265625" bestFit="1" customWidth="1"/>
    <col min="1837" max="1837" width="11.86328125" bestFit="1" customWidth="1"/>
    <col min="1838" max="1838" width="9.7265625" bestFit="1" customWidth="1"/>
    <col min="1839" max="1839" width="9.40625" bestFit="1" customWidth="1"/>
    <col min="1840" max="1840" width="11.86328125" bestFit="1" customWidth="1"/>
    <col min="1841" max="1841" width="9.7265625" bestFit="1" customWidth="1"/>
    <col min="1842" max="1842" width="11.86328125" bestFit="1" customWidth="1"/>
    <col min="1843" max="1843" width="9.7265625" bestFit="1" customWidth="1"/>
    <col min="1844" max="1844" width="11.86328125" bestFit="1" customWidth="1"/>
    <col min="1845" max="1845" width="9.7265625" bestFit="1" customWidth="1"/>
    <col min="1846" max="1846" width="11.86328125" bestFit="1" customWidth="1"/>
    <col min="1847" max="1847" width="9.7265625" bestFit="1" customWidth="1"/>
    <col min="1848" max="1848" width="9.40625" bestFit="1" customWidth="1"/>
    <col min="1849" max="1849" width="11.86328125" bestFit="1" customWidth="1"/>
    <col min="1850" max="1850" width="9.7265625" bestFit="1" customWidth="1"/>
    <col min="1851" max="1851" width="11.86328125" bestFit="1" customWidth="1"/>
    <col min="1852" max="1852" width="9.7265625" bestFit="1" customWidth="1"/>
    <col min="1853" max="1853" width="9.40625" bestFit="1" customWidth="1"/>
    <col min="1854" max="1854" width="11.86328125" bestFit="1" customWidth="1"/>
    <col min="1855" max="1855" width="9.7265625" bestFit="1" customWidth="1"/>
    <col min="1856" max="1856" width="9.40625" bestFit="1" customWidth="1"/>
    <col min="1857" max="1857" width="11.86328125" bestFit="1" customWidth="1"/>
    <col min="1858" max="1858" width="9.7265625" bestFit="1" customWidth="1"/>
    <col min="1859" max="1859" width="11.86328125" bestFit="1" customWidth="1"/>
    <col min="1860" max="1860" width="9.7265625" bestFit="1" customWidth="1"/>
    <col min="1861" max="1861" width="11.86328125" bestFit="1" customWidth="1"/>
    <col min="1862" max="1862" width="9.7265625" bestFit="1" customWidth="1"/>
    <col min="1863" max="1863" width="11.86328125" bestFit="1" customWidth="1"/>
    <col min="1864" max="1864" width="9.7265625" bestFit="1" customWidth="1"/>
    <col min="1865" max="1865" width="11.86328125" bestFit="1" customWidth="1"/>
    <col min="1866" max="1866" width="9.7265625" bestFit="1" customWidth="1"/>
    <col min="1867" max="1867" width="9.40625" bestFit="1" customWidth="1"/>
    <col min="1868" max="1868" width="11.86328125" bestFit="1" customWidth="1"/>
    <col min="1869" max="1869" width="9.7265625" bestFit="1" customWidth="1"/>
    <col min="1870" max="1870" width="11.86328125" bestFit="1" customWidth="1"/>
    <col min="1871" max="1871" width="9.7265625" bestFit="1" customWidth="1"/>
    <col min="1872" max="1872" width="11.86328125" bestFit="1" customWidth="1"/>
    <col min="1873" max="1873" width="9.7265625" bestFit="1" customWidth="1"/>
    <col min="1874" max="1874" width="11.86328125" bestFit="1" customWidth="1"/>
    <col min="1875" max="1875" width="9.7265625" bestFit="1" customWidth="1"/>
    <col min="1876" max="1876" width="11.86328125" bestFit="1" customWidth="1"/>
    <col min="1877" max="1877" width="9.7265625" bestFit="1" customWidth="1"/>
    <col min="1878" max="1878" width="11.86328125" bestFit="1" customWidth="1"/>
    <col min="1879" max="1879" width="9.7265625" bestFit="1" customWidth="1"/>
    <col min="1880" max="1880" width="11.86328125" bestFit="1" customWidth="1"/>
    <col min="1881" max="1881" width="9.7265625" bestFit="1" customWidth="1"/>
    <col min="1882" max="1882" width="11.86328125" bestFit="1" customWidth="1"/>
    <col min="1883" max="1883" width="9.7265625" bestFit="1" customWidth="1"/>
    <col min="1884" max="1884" width="11.86328125" bestFit="1" customWidth="1"/>
    <col min="1885" max="1885" width="9.7265625" bestFit="1" customWidth="1"/>
    <col min="1886" max="1886" width="11.86328125" bestFit="1" customWidth="1"/>
    <col min="1887" max="1887" width="9.7265625" bestFit="1" customWidth="1"/>
    <col min="1888" max="1888" width="11.86328125" bestFit="1" customWidth="1"/>
    <col min="1889" max="1889" width="9.7265625" bestFit="1" customWidth="1"/>
    <col min="1890" max="1890" width="11.86328125" bestFit="1" customWidth="1"/>
    <col min="1891" max="1891" width="9.7265625" bestFit="1" customWidth="1"/>
    <col min="1892" max="1892" width="11.86328125" bestFit="1" customWidth="1"/>
    <col min="1893" max="1893" width="9.7265625" bestFit="1" customWidth="1"/>
    <col min="1894" max="1894" width="11.86328125" bestFit="1" customWidth="1"/>
    <col min="1895" max="1895" width="9.7265625" bestFit="1" customWidth="1"/>
    <col min="1896" max="1896" width="9.40625" bestFit="1" customWidth="1"/>
    <col min="1897" max="1897" width="11.86328125" bestFit="1" customWidth="1"/>
    <col min="1898" max="1898" width="9.7265625" bestFit="1" customWidth="1"/>
    <col min="1899" max="1899" width="11.86328125" bestFit="1" customWidth="1"/>
    <col min="1900" max="1900" width="9.7265625" bestFit="1" customWidth="1"/>
    <col min="1901" max="1901" width="11.86328125" bestFit="1" customWidth="1"/>
    <col min="1902" max="1902" width="9.7265625" bestFit="1" customWidth="1"/>
    <col min="1903" max="1903" width="11.86328125" bestFit="1" customWidth="1"/>
    <col min="1904" max="1904" width="9.7265625" bestFit="1" customWidth="1"/>
    <col min="1905" max="1905" width="11.86328125" bestFit="1" customWidth="1"/>
    <col min="1906" max="1906" width="9.7265625" bestFit="1" customWidth="1"/>
    <col min="1907" max="1907" width="11.86328125" bestFit="1" customWidth="1"/>
    <col min="1908" max="1908" width="9.7265625" bestFit="1" customWidth="1"/>
    <col min="1909" max="1909" width="11.86328125" bestFit="1" customWidth="1"/>
    <col min="1910" max="1910" width="9.7265625" bestFit="1" customWidth="1"/>
    <col min="1911" max="1911" width="11.86328125" bestFit="1" customWidth="1"/>
    <col min="1912" max="1912" width="9.7265625" bestFit="1" customWidth="1"/>
    <col min="1913" max="1913" width="11.86328125" bestFit="1" customWidth="1"/>
    <col min="1914" max="1914" width="9.7265625" bestFit="1" customWidth="1"/>
    <col min="1915" max="1915" width="11.86328125" bestFit="1" customWidth="1"/>
    <col min="1916" max="1916" width="9.7265625" bestFit="1" customWidth="1"/>
    <col min="1917" max="1917" width="11.86328125" bestFit="1" customWidth="1"/>
    <col min="1918" max="1918" width="9.7265625" bestFit="1" customWidth="1"/>
    <col min="1919" max="1919" width="11.86328125" bestFit="1" customWidth="1"/>
    <col min="1920" max="1920" width="9.7265625" bestFit="1" customWidth="1"/>
    <col min="1921" max="1921" width="11.86328125" bestFit="1" customWidth="1"/>
    <col min="1922" max="1922" width="9.7265625" bestFit="1" customWidth="1"/>
    <col min="1923" max="1923" width="11.86328125" bestFit="1" customWidth="1"/>
    <col min="1924" max="1924" width="9.7265625" bestFit="1" customWidth="1"/>
    <col min="1925" max="1925" width="11.86328125" bestFit="1" customWidth="1"/>
    <col min="1926" max="1926" width="9.7265625" bestFit="1" customWidth="1"/>
    <col min="1927" max="1927" width="11.86328125" bestFit="1" customWidth="1"/>
    <col min="1928" max="1928" width="9.7265625" bestFit="1" customWidth="1"/>
    <col min="1929" max="1929" width="11.86328125" bestFit="1" customWidth="1"/>
    <col min="1930" max="1930" width="9.7265625" bestFit="1" customWidth="1"/>
    <col min="1931" max="1931" width="11.86328125" bestFit="1" customWidth="1"/>
    <col min="1932" max="1932" width="9.7265625" bestFit="1" customWidth="1"/>
    <col min="1933" max="1933" width="11.86328125" bestFit="1" customWidth="1"/>
    <col min="1934" max="1934" width="9.7265625" bestFit="1" customWidth="1"/>
    <col min="1935" max="1935" width="11.86328125" bestFit="1" customWidth="1"/>
    <col min="1936" max="1936" width="9.7265625" bestFit="1" customWidth="1"/>
    <col min="1937" max="1937" width="11.86328125" bestFit="1" customWidth="1"/>
    <col min="1938" max="1938" width="9.7265625" bestFit="1" customWidth="1"/>
    <col min="1939" max="1939" width="11.86328125" bestFit="1" customWidth="1"/>
    <col min="1940" max="1940" width="9.7265625" bestFit="1" customWidth="1"/>
    <col min="1941" max="1941" width="11.86328125" bestFit="1" customWidth="1"/>
    <col min="1942" max="1942" width="9.7265625" bestFit="1" customWidth="1"/>
    <col min="1943" max="1943" width="11.86328125" bestFit="1" customWidth="1"/>
    <col min="1944" max="1944" width="9.7265625" bestFit="1" customWidth="1"/>
    <col min="1945" max="1945" width="11.86328125" bestFit="1" customWidth="1"/>
    <col min="1946" max="1946" width="9.7265625" bestFit="1" customWidth="1"/>
    <col min="1947" max="1947" width="11.86328125" bestFit="1" customWidth="1"/>
    <col min="1948" max="1948" width="9.7265625" bestFit="1" customWidth="1"/>
    <col min="1949" max="1949" width="11.86328125" bestFit="1" customWidth="1"/>
    <col min="1950" max="1950" width="9.7265625" bestFit="1" customWidth="1"/>
    <col min="1951" max="1951" width="11.86328125" bestFit="1" customWidth="1"/>
    <col min="1952" max="1952" width="9.7265625" bestFit="1" customWidth="1"/>
    <col min="1953" max="1953" width="11.86328125" bestFit="1" customWidth="1"/>
    <col min="1954" max="1954" width="9.7265625" bestFit="1" customWidth="1"/>
    <col min="1955" max="1955" width="11.86328125" bestFit="1" customWidth="1"/>
    <col min="1956" max="1956" width="9.7265625" bestFit="1" customWidth="1"/>
    <col min="1957" max="1957" width="11.86328125" bestFit="1" customWidth="1"/>
    <col min="1958" max="1958" width="9.7265625" bestFit="1" customWidth="1"/>
    <col min="1959" max="1959" width="11.86328125" bestFit="1" customWidth="1"/>
    <col min="1960" max="1960" width="9.7265625" bestFit="1" customWidth="1"/>
    <col min="1961" max="1961" width="11.86328125" bestFit="1" customWidth="1"/>
    <col min="1962" max="1962" width="9.7265625" bestFit="1" customWidth="1"/>
    <col min="1963" max="1963" width="11.86328125" bestFit="1" customWidth="1"/>
    <col min="1964" max="1964" width="9.7265625" bestFit="1" customWidth="1"/>
    <col min="1965" max="1965" width="11.86328125" bestFit="1" customWidth="1"/>
    <col min="1966" max="1966" width="9.7265625" bestFit="1" customWidth="1"/>
    <col min="1967" max="1967" width="11.86328125" bestFit="1" customWidth="1"/>
    <col min="1968" max="1968" width="9.7265625" bestFit="1" customWidth="1"/>
    <col min="1969" max="1969" width="11.86328125" bestFit="1" customWidth="1"/>
    <col min="1970" max="1970" width="9.7265625" bestFit="1" customWidth="1"/>
    <col min="1971" max="1971" width="11.86328125" bestFit="1" customWidth="1"/>
    <col min="1972" max="1972" width="9.7265625" bestFit="1" customWidth="1"/>
    <col min="1973" max="1973" width="9.40625" bestFit="1" customWidth="1"/>
    <col min="1974" max="1974" width="11.86328125" bestFit="1" customWidth="1"/>
    <col min="1975" max="1975" width="9.7265625" bestFit="1" customWidth="1"/>
    <col min="1976" max="1976" width="11.86328125" bestFit="1" customWidth="1"/>
    <col min="1977" max="1977" width="9.7265625" bestFit="1" customWidth="1"/>
    <col min="1978" max="1978" width="11.86328125" bestFit="1" customWidth="1"/>
    <col min="1979" max="1979" width="9.7265625" bestFit="1" customWidth="1"/>
    <col min="1980" max="1980" width="11.86328125" bestFit="1" customWidth="1"/>
    <col min="1981" max="1981" width="9.7265625" bestFit="1" customWidth="1"/>
    <col min="1982" max="1982" width="11.86328125" bestFit="1" customWidth="1"/>
    <col min="1983" max="1983" width="9.7265625" bestFit="1" customWidth="1"/>
    <col min="1984" max="1984" width="11.86328125" bestFit="1" customWidth="1"/>
    <col min="1985" max="1985" width="9.7265625" bestFit="1" customWidth="1"/>
    <col min="1986" max="1986" width="11.86328125" bestFit="1" customWidth="1"/>
    <col min="1987" max="1987" width="9.7265625" bestFit="1" customWidth="1"/>
    <col min="1988" max="1988" width="11.86328125" bestFit="1" customWidth="1"/>
    <col min="1989" max="1989" width="9.7265625" bestFit="1" customWidth="1"/>
    <col min="1990" max="1990" width="11.86328125" bestFit="1" customWidth="1"/>
    <col min="1991" max="1991" width="9.7265625" bestFit="1" customWidth="1"/>
    <col min="1992" max="1992" width="11.86328125" bestFit="1" customWidth="1"/>
    <col min="1993" max="1993" width="9.7265625" bestFit="1" customWidth="1"/>
    <col min="1994" max="1994" width="11.86328125" bestFit="1" customWidth="1"/>
    <col min="1995" max="1995" width="9.7265625" bestFit="1" customWidth="1"/>
    <col min="1996" max="1996" width="11.86328125" bestFit="1" customWidth="1"/>
    <col min="1997" max="1997" width="9.7265625" bestFit="1" customWidth="1"/>
    <col min="1998" max="1998" width="9.40625" bestFit="1" customWidth="1"/>
    <col min="1999" max="1999" width="11.86328125" bestFit="1" customWidth="1"/>
    <col min="2000" max="2000" width="9.7265625" bestFit="1" customWidth="1"/>
    <col min="2001" max="2001" width="11.86328125" bestFit="1" customWidth="1"/>
    <col min="2002" max="2002" width="9.7265625" bestFit="1" customWidth="1"/>
    <col min="2003" max="2003" width="11.86328125" bestFit="1" customWidth="1"/>
    <col min="2004" max="2004" width="9.7265625" bestFit="1" customWidth="1"/>
    <col min="2005" max="2005" width="11.86328125" bestFit="1" customWidth="1"/>
    <col min="2006" max="2006" width="9.7265625" bestFit="1" customWidth="1"/>
    <col min="2007" max="2007" width="11.86328125" bestFit="1" customWidth="1"/>
    <col min="2008" max="2008" width="9.7265625" bestFit="1" customWidth="1"/>
    <col min="2009" max="2009" width="11.86328125" bestFit="1" customWidth="1"/>
    <col min="2010" max="2010" width="9.7265625" bestFit="1" customWidth="1"/>
    <col min="2011" max="2011" width="11.86328125" bestFit="1" customWidth="1"/>
    <col min="2012" max="2012" width="9.7265625" bestFit="1" customWidth="1"/>
    <col min="2013" max="2013" width="11.86328125" bestFit="1" customWidth="1"/>
    <col min="2014" max="2014" width="9.7265625" bestFit="1" customWidth="1"/>
    <col min="2015" max="2015" width="11.86328125" bestFit="1" customWidth="1"/>
    <col min="2016" max="2016" width="9.7265625" bestFit="1" customWidth="1"/>
    <col min="2017" max="2017" width="11.86328125" bestFit="1" customWidth="1"/>
    <col min="2018" max="2018" width="9.7265625" bestFit="1" customWidth="1"/>
    <col min="2019" max="2019" width="11.86328125" bestFit="1" customWidth="1"/>
    <col min="2020" max="2020" width="9.7265625" bestFit="1" customWidth="1"/>
    <col min="2021" max="2021" width="9.40625" bestFit="1" customWidth="1"/>
    <col min="2022" max="2022" width="11.86328125" bestFit="1" customWidth="1"/>
    <col min="2023" max="2023" width="9.7265625" bestFit="1" customWidth="1"/>
    <col min="2024" max="2024" width="9.40625" bestFit="1" customWidth="1"/>
    <col min="2025" max="2025" width="11.86328125" bestFit="1" customWidth="1"/>
    <col min="2026" max="2026" width="9.7265625" bestFit="1" customWidth="1"/>
    <col min="2027" max="2027" width="9.40625" bestFit="1" customWidth="1"/>
    <col min="2028" max="2028" width="11.86328125" bestFit="1" customWidth="1"/>
    <col min="2029" max="2029" width="9.7265625" bestFit="1" customWidth="1"/>
    <col min="2030" max="2030" width="11.86328125" bestFit="1" customWidth="1"/>
    <col min="2031" max="2031" width="9.7265625" bestFit="1" customWidth="1"/>
    <col min="2032" max="2032" width="11.86328125" bestFit="1" customWidth="1"/>
    <col min="2033" max="2033" width="9.7265625" bestFit="1" customWidth="1"/>
    <col min="2034" max="2034" width="11.86328125" bestFit="1" customWidth="1"/>
    <col min="2035" max="2035" width="9.7265625" bestFit="1" customWidth="1"/>
    <col min="2036" max="2036" width="9.40625" bestFit="1" customWidth="1"/>
    <col min="2037" max="2037" width="11.86328125" bestFit="1" customWidth="1"/>
    <col min="2038" max="2038" width="9.7265625" bestFit="1" customWidth="1"/>
    <col min="2039" max="2039" width="9.40625" bestFit="1" customWidth="1"/>
    <col min="2040" max="2040" width="11.86328125" bestFit="1" customWidth="1"/>
    <col min="2041" max="2041" width="9.7265625" bestFit="1" customWidth="1"/>
    <col min="2042" max="2042" width="11.86328125" bestFit="1" customWidth="1"/>
    <col min="2043" max="2043" width="9.7265625" bestFit="1" customWidth="1"/>
    <col min="2044" max="2044" width="11.86328125" bestFit="1" customWidth="1"/>
    <col min="2045" max="2045" width="9.7265625" bestFit="1" customWidth="1"/>
    <col min="2046" max="2046" width="11.86328125" bestFit="1" customWidth="1"/>
    <col min="2047" max="2047" width="9.7265625" bestFit="1" customWidth="1"/>
    <col min="2048" max="2048" width="11.86328125" bestFit="1" customWidth="1"/>
    <col min="2049" max="2049" width="9.7265625" bestFit="1" customWidth="1"/>
    <col min="2050" max="2050" width="11.86328125" bestFit="1" customWidth="1"/>
    <col min="2051" max="2051" width="9.7265625" bestFit="1" customWidth="1"/>
    <col min="2052" max="2052" width="11.86328125" bestFit="1" customWidth="1"/>
    <col min="2053" max="2053" width="9.7265625" bestFit="1" customWidth="1"/>
    <col min="2054" max="2054" width="11.86328125" bestFit="1" customWidth="1"/>
    <col min="2055" max="2055" width="9.7265625" bestFit="1" customWidth="1"/>
    <col min="2056" max="2056" width="11.86328125" bestFit="1" customWidth="1"/>
    <col min="2057" max="2057" width="9.7265625" bestFit="1" customWidth="1"/>
    <col min="2058" max="2058" width="9.40625" bestFit="1" customWidth="1"/>
    <col min="2059" max="2059" width="11.86328125" bestFit="1" customWidth="1"/>
    <col min="2060" max="2060" width="9.7265625" bestFit="1" customWidth="1"/>
    <col min="2061" max="2061" width="11.86328125" bestFit="1" customWidth="1"/>
    <col min="2062" max="2062" width="9.7265625" bestFit="1" customWidth="1"/>
    <col min="2063" max="2063" width="11.86328125" bestFit="1" customWidth="1"/>
    <col min="2064" max="2064" width="9.7265625" bestFit="1" customWidth="1"/>
    <col min="2065" max="2065" width="11.86328125" bestFit="1" customWidth="1"/>
    <col min="2066" max="2066" width="9.7265625" bestFit="1" customWidth="1"/>
    <col min="2067" max="2067" width="11.86328125" bestFit="1" customWidth="1"/>
    <col min="2068" max="2068" width="9.7265625" bestFit="1" customWidth="1"/>
    <col min="2069" max="2069" width="11.86328125" bestFit="1" customWidth="1"/>
    <col min="2070" max="2070" width="9.7265625" bestFit="1" customWidth="1"/>
    <col min="2071" max="2071" width="11.86328125" bestFit="1" customWidth="1"/>
    <col min="2072" max="2072" width="9.7265625" bestFit="1" customWidth="1"/>
    <col min="2073" max="2073" width="11.86328125" bestFit="1" customWidth="1"/>
    <col min="2074" max="2074" width="9.7265625" bestFit="1" customWidth="1"/>
    <col min="2075" max="2075" width="11.86328125" bestFit="1" customWidth="1"/>
    <col min="2076" max="2076" width="9.7265625" bestFit="1" customWidth="1"/>
    <col min="2077" max="2077" width="11.86328125" bestFit="1" customWidth="1"/>
    <col min="2078" max="2078" width="9.7265625" bestFit="1" customWidth="1"/>
    <col min="2079" max="2079" width="9.40625" bestFit="1" customWidth="1"/>
    <col min="2080" max="2080" width="11.86328125" bestFit="1" customWidth="1"/>
    <col min="2081" max="2081" width="9.7265625" bestFit="1" customWidth="1"/>
    <col min="2082" max="2082" width="11.86328125" bestFit="1" customWidth="1"/>
    <col min="2083" max="2083" width="9.7265625" bestFit="1" customWidth="1"/>
    <col min="2084" max="2084" width="11.86328125" bestFit="1" customWidth="1"/>
    <col min="2085" max="2085" width="9.7265625" bestFit="1" customWidth="1"/>
    <col min="2086" max="2086" width="11.86328125" bestFit="1" customWidth="1"/>
    <col min="2087" max="2087" width="9.7265625" bestFit="1" customWidth="1"/>
    <col min="2088" max="2088" width="11.86328125" bestFit="1" customWidth="1"/>
    <col min="2089" max="2089" width="9.7265625" bestFit="1" customWidth="1"/>
    <col min="2090" max="2090" width="11.86328125" bestFit="1" customWidth="1"/>
    <col min="2091" max="2091" width="9.7265625" bestFit="1" customWidth="1"/>
    <col min="2092" max="2092" width="11.86328125" bestFit="1" customWidth="1"/>
    <col min="2093" max="2093" width="9.7265625" bestFit="1" customWidth="1"/>
    <col min="2094" max="2094" width="11.86328125" bestFit="1" customWidth="1"/>
    <col min="2095" max="2095" width="9.7265625" bestFit="1" customWidth="1"/>
    <col min="2096" max="2096" width="11.86328125" bestFit="1" customWidth="1"/>
    <col min="2097" max="2097" width="9.7265625" bestFit="1" customWidth="1"/>
    <col min="2098" max="2098" width="11.86328125" bestFit="1" customWidth="1"/>
    <col min="2099" max="2099" width="9.7265625" bestFit="1" customWidth="1"/>
    <col min="2100" max="2100" width="11.86328125" bestFit="1" customWidth="1"/>
    <col min="2101" max="2101" width="9.7265625" bestFit="1" customWidth="1"/>
    <col min="2102" max="2102" width="11.86328125" bestFit="1" customWidth="1"/>
    <col min="2103" max="2103" width="9.7265625" bestFit="1" customWidth="1"/>
    <col min="2104" max="2104" width="11.86328125" bestFit="1" customWidth="1"/>
    <col min="2105" max="2105" width="9.7265625" bestFit="1" customWidth="1"/>
    <col min="2106" max="2106" width="11.86328125" bestFit="1" customWidth="1"/>
    <col min="2107" max="2107" width="9.7265625" bestFit="1" customWidth="1"/>
    <col min="2108" max="2108" width="11.86328125" bestFit="1" customWidth="1"/>
    <col min="2109" max="2109" width="9.7265625" bestFit="1" customWidth="1"/>
    <col min="2110" max="2110" width="11.86328125" bestFit="1" customWidth="1"/>
    <col min="2111" max="2111" width="9.7265625" bestFit="1" customWidth="1"/>
    <col min="2112" max="2112" width="9.40625" bestFit="1" customWidth="1"/>
    <col min="2113" max="2113" width="11.86328125" bestFit="1" customWidth="1"/>
    <col min="2114" max="2114" width="9.7265625" bestFit="1" customWidth="1"/>
    <col min="2115" max="2115" width="11.86328125" bestFit="1" customWidth="1"/>
    <col min="2116" max="2116" width="9.7265625" bestFit="1" customWidth="1"/>
    <col min="2117" max="2117" width="9.40625" bestFit="1" customWidth="1"/>
    <col min="2118" max="2118" width="11.86328125" bestFit="1" customWidth="1"/>
    <col min="2119" max="2119" width="9.7265625" bestFit="1" customWidth="1"/>
    <col min="2120" max="2120" width="11.86328125" bestFit="1" customWidth="1"/>
    <col min="2121" max="2121" width="9.7265625" bestFit="1" customWidth="1"/>
    <col min="2122" max="2122" width="11.86328125" bestFit="1" customWidth="1"/>
    <col min="2123" max="2123" width="9.7265625" bestFit="1" customWidth="1"/>
    <col min="2124" max="2124" width="11.86328125" bestFit="1" customWidth="1"/>
    <col min="2125" max="2125" width="9.7265625" bestFit="1" customWidth="1"/>
    <col min="2126" max="2126" width="11.86328125" bestFit="1" customWidth="1"/>
    <col min="2127" max="2127" width="9.7265625" bestFit="1" customWidth="1"/>
    <col min="2128" max="2128" width="11.86328125" bestFit="1" customWidth="1"/>
    <col min="2129" max="2129" width="9.7265625" bestFit="1" customWidth="1"/>
    <col min="2130" max="2130" width="11.86328125" bestFit="1" customWidth="1"/>
    <col min="2131" max="2131" width="9.7265625" bestFit="1" customWidth="1"/>
    <col min="2132" max="2132" width="11.86328125" bestFit="1" customWidth="1"/>
    <col min="2133" max="2133" width="9.7265625" bestFit="1" customWidth="1"/>
    <col min="2134" max="2134" width="11.86328125" bestFit="1" customWidth="1"/>
    <col min="2135" max="2135" width="9.7265625" bestFit="1" customWidth="1"/>
    <col min="2136" max="2136" width="9.40625" bestFit="1" customWidth="1"/>
    <col min="2137" max="2137" width="11.86328125" bestFit="1" customWidth="1"/>
    <col min="2138" max="2138" width="9.7265625" bestFit="1" customWidth="1"/>
    <col min="2139" max="2139" width="11.86328125" bestFit="1" customWidth="1"/>
    <col min="2140" max="2140" width="9.7265625" bestFit="1" customWidth="1"/>
    <col min="2141" max="2141" width="11.86328125" bestFit="1" customWidth="1"/>
    <col min="2142" max="2142" width="9.7265625" bestFit="1" customWidth="1"/>
    <col min="2143" max="2143" width="11.86328125" bestFit="1" customWidth="1"/>
    <col min="2144" max="2144" width="9.7265625" bestFit="1" customWidth="1"/>
    <col min="2145" max="2145" width="11.86328125" bestFit="1" customWidth="1"/>
    <col min="2146" max="2146" width="9.7265625" bestFit="1" customWidth="1"/>
    <col min="2147" max="2147" width="11.86328125" bestFit="1" customWidth="1"/>
    <col min="2148" max="2148" width="9.7265625" bestFit="1" customWidth="1"/>
    <col min="2149" max="2149" width="11.86328125" bestFit="1" customWidth="1"/>
    <col min="2150" max="2150" width="9.7265625" bestFit="1" customWidth="1"/>
    <col min="2151" max="2151" width="11.86328125" bestFit="1" customWidth="1"/>
    <col min="2152" max="2152" width="9.7265625" bestFit="1" customWidth="1"/>
    <col min="2153" max="2153" width="11.86328125" bestFit="1" customWidth="1"/>
    <col min="2154" max="2154" width="9.7265625" bestFit="1" customWidth="1"/>
    <col min="2155" max="2155" width="11.86328125" bestFit="1" customWidth="1"/>
    <col min="2156" max="2156" width="9.7265625" bestFit="1" customWidth="1"/>
    <col min="2157" max="2157" width="11.86328125" bestFit="1" customWidth="1"/>
    <col min="2158" max="2158" width="9.7265625" bestFit="1" customWidth="1"/>
    <col min="2159" max="2159" width="11.86328125" bestFit="1" customWidth="1"/>
    <col min="2160" max="2160" width="9.7265625" bestFit="1" customWidth="1"/>
    <col min="2161" max="2161" width="9.40625" bestFit="1" customWidth="1"/>
    <col min="2162" max="2162" width="11.86328125" bestFit="1" customWidth="1"/>
    <col min="2163" max="2163" width="9.7265625" bestFit="1" customWidth="1"/>
    <col min="2164" max="2164" width="11.86328125" bestFit="1" customWidth="1"/>
    <col min="2165" max="2165" width="9.7265625" bestFit="1" customWidth="1"/>
    <col min="2166" max="2167" width="9.40625" bestFit="1" customWidth="1"/>
    <col min="2168" max="2168" width="11.86328125" bestFit="1" customWidth="1"/>
    <col min="2169" max="2169" width="9.7265625" bestFit="1" customWidth="1"/>
    <col min="2170" max="2170" width="9.40625" bestFit="1" customWidth="1"/>
    <col min="2171" max="2171" width="11.86328125" bestFit="1" customWidth="1"/>
    <col min="2172" max="2172" width="9.7265625" bestFit="1" customWidth="1"/>
    <col min="2173" max="2173" width="11.86328125" bestFit="1" customWidth="1"/>
    <col min="2174" max="2174" width="9.7265625" bestFit="1" customWidth="1"/>
    <col min="2175" max="2175" width="11.86328125" bestFit="1" customWidth="1"/>
    <col min="2176" max="2176" width="9.7265625" bestFit="1" customWidth="1"/>
    <col min="2177" max="2177" width="11.86328125" bestFit="1" customWidth="1"/>
    <col min="2178" max="2178" width="9.7265625" bestFit="1" customWidth="1"/>
    <col min="2179" max="2179" width="11.86328125" bestFit="1" customWidth="1"/>
    <col min="2180" max="2180" width="9.7265625" bestFit="1" customWidth="1"/>
    <col min="2181" max="2181" width="11.86328125" bestFit="1" customWidth="1"/>
    <col min="2182" max="2182" width="9.7265625" bestFit="1" customWidth="1"/>
    <col min="2183" max="2183" width="11.86328125" bestFit="1" customWidth="1"/>
    <col min="2184" max="2184" width="9.7265625" bestFit="1" customWidth="1"/>
    <col min="2185" max="2185" width="11.86328125" bestFit="1" customWidth="1"/>
    <col min="2186" max="2186" width="9.7265625" bestFit="1" customWidth="1"/>
    <col min="2187" max="2187" width="11.86328125" bestFit="1" customWidth="1"/>
    <col min="2188" max="2188" width="9.7265625" bestFit="1" customWidth="1"/>
    <col min="2189" max="2189" width="11.86328125" bestFit="1" customWidth="1"/>
    <col min="2190" max="2190" width="9.7265625" bestFit="1" customWidth="1"/>
    <col min="2191" max="2191" width="11.86328125" bestFit="1" customWidth="1"/>
    <col min="2192" max="2192" width="9.7265625" bestFit="1" customWidth="1"/>
    <col min="2193" max="2193" width="11.86328125" bestFit="1" customWidth="1"/>
    <col min="2194" max="2194" width="9.7265625" bestFit="1" customWidth="1"/>
    <col min="2195" max="2195" width="11.86328125" bestFit="1" customWidth="1"/>
    <col min="2196" max="2196" width="9.7265625" bestFit="1" customWidth="1"/>
    <col min="2197" max="2197" width="9.40625" bestFit="1" customWidth="1"/>
    <col min="2198" max="2198" width="11.86328125" bestFit="1" customWidth="1"/>
    <col min="2199" max="2199" width="9.7265625" bestFit="1" customWidth="1"/>
    <col min="2200" max="2200" width="11.86328125" bestFit="1" customWidth="1"/>
    <col min="2201" max="2201" width="9.7265625" bestFit="1" customWidth="1"/>
    <col min="2202" max="2202" width="9.40625" bestFit="1" customWidth="1"/>
    <col min="2203" max="2203" width="11.86328125" bestFit="1" customWidth="1"/>
    <col min="2204" max="2204" width="9.7265625" bestFit="1" customWidth="1"/>
    <col min="2205" max="2205" width="9.40625" bestFit="1" customWidth="1"/>
    <col min="2206" max="2206" width="11.86328125" bestFit="1" customWidth="1"/>
    <col min="2207" max="2207" width="9.7265625" bestFit="1" customWidth="1"/>
    <col min="2208" max="2208" width="11.86328125" bestFit="1" customWidth="1"/>
    <col min="2209" max="2209" width="9.7265625" bestFit="1" customWidth="1"/>
    <col min="2210" max="2210" width="11.86328125" bestFit="1" customWidth="1"/>
    <col min="2211" max="2211" width="9.7265625" bestFit="1" customWidth="1"/>
    <col min="2212" max="2212" width="11.86328125" bestFit="1" customWidth="1"/>
    <col min="2213" max="2213" width="9.7265625" bestFit="1" customWidth="1"/>
    <col min="2214" max="2214" width="11.86328125" bestFit="1" customWidth="1"/>
    <col min="2215" max="2215" width="9.7265625" bestFit="1" customWidth="1"/>
    <col min="2216" max="2216" width="9.40625" bestFit="1" customWidth="1"/>
    <col min="2217" max="2217" width="11.86328125" bestFit="1" customWidth="1"/>
    <col min="2218" max="2218" width="9.7265625" bestFit="1" customWidth="1"/>
    <col min="2219" max="2219" width="11.86328125" bestFit="1" customWidth="1"/>
    <col min="2220" max="2220" width="9.7265625" bestFit="1" customWidth="1"/>
    <col min="2221" max="2221" width="11.86328125" bestFit="1" customWidth="1"/>
    <col min="2222" max="2222" width="9.7265625" bestFit="1" customWidth="1"/>
    <col min="2223" max="2223" width="11.86328125" bestFit="1" customWidth="1"/>
    <col min="2224" max="2224" width="9.7265625" bestFit="1" customWidth="1"/>
    <col min="2225" max="2225" width="11.86328125" bestFit="1" customWidth="1"/>
    <col min="2226" max="2226" width="9.7265625" bestFit="1" customWidth="1"/>
    <col min="2227" max="2227" width="11.86328125" bestFit="1" customWidth="1"/>
    <col min="2228" max="2228" width="9.7265625" bestFit="1" customWidth="1"/>
    <col min="2229" max="2229" width="9.40625" bestFit="1" customWidth="1"/>
    <col min="2230" max="2230" width="11.86328125" bestFit="1" customWidth="1"/>
    <col min="2231" max="2231" width="9.7265625" bestFit="1" customWidth="1"/>
    <col min="2232" max="2232" width="11.86328125" bestFit="1" customWidth="1"/>
    <col min="2233" max="2233" width="9.7265625" bestFit="1" customWidth="1"/>
    <col min="2234" max="2234" width="11.86328125" bestFit="1" customWidth="1"/>
    <col min="2235" max="2235" width="9.7265625" bestFit="1" customWidth="1"/>
    <col min="2236" max="2236" width="9.40625" bestFit="1" customWidth="1"/>
    <col min="2237" max="2237" width="11.86328125" bestFit="1" customWidth="1"/>
    <col min="2238" max="2238" width="9.7265625" bestFit="1" customWidth="1"/>
    <col min="2239" max="2239" width="11.86328125" bestFit="1" customWidth="1"/>
    <col min="2240" max="2240" width="9.7265625" bestFit="1" customWidth="1"/>
    <col min="2241" max="2241" width="11.86328125" bestFit="1" customWidth="1"/>
    <col min="2242" max="2242" width="9.7265625" bestFit="1" customWidth="1"/>
    <col min="2243" max="2243" width="11.86328125" bestFit="1" customWidth="1"/>
    <col min="2244" max="2244" width="9.7265625" bestFit="1" customWidth="1"/>
    <col min="2245" max="2245" width="11.86328125" bestFit="1" customWidth="1"/>
    <col min="2246" max="2246" width="9.7265625" bestFit="1" customWidth="1"/>
    <col min="2247" max="2247" width="11.86328125" bestFit="1" customWidth="1"/>
    <col min="2248" max="2248" width="9.7265625" bestFit="1" customWidth="1"/>
    <col min="2249" max="2249" width="11.86328125" bestFit="1" customWidth="1"/>
    <col min="2250" max="2250" width="9.7265625" bestFit="1" customWidth="1"/>
    <col min="2251" max="2251" width="11.86328125" bestFit="1" customWidth="1"/>
    <col min="2252" max="2252" width="9.7265625" bestFit="1" customWidth="1"/>
    <col min="2253" max="2253" width="11.86328125" bestFit="1" customWidth="1"/>
    <col min="2254" max="2254" width="9.7265625" bestFit="1" customWidth="1"/>
    <col min="2255" max="2255" width="9.40625" bestFit="1" customWidth="1"/>
    <col min="2256" max="2256" width="11.86328125" bestFit="1" customWidth="1"/>
    <col min="2257" max="2257" width="9.7265625" bestFit="1" customWidth="1"/>
    <col min="2258" max="2258" width="11.86328125" bestFit="1" customWidth="1"/>
    <col min="2259" max="2259" width="9.7265625" bestFit="1" customWidth="1"/>
    <col min="2260" max="2260" width="11.86328125" bestFit="1" customWidth="1"/>
    <col min="2261" max="2261" width="9.7265625" bestFit="1" customWidth="1"/>
    <col min="2262" max="2262" width="11.86328125" bestFit="1" customWidth="1"/>
    <col min="2263" max="2263" width="9.7265625" bestFit="1" customWidth="1"/>
    <col min="2264" max="2264" width="11.86328125" bestFit="1" customWidth="1"/>
    <col min="2265" max="2265" width="9.7265625" bestFit="1" customWidth="1"/>
    <col min="2266" max="2266" width="11.86328125" bestFit="1" customWidth="1"/>
    <col min="2267" max="2267" width="9.7265625" bestFit="1" customWidth="1"/>
    <col min="2268" max="2268" width="11.86328125" bestFit="1" customWidth="1"/>
    <col min="2269" max="2269" width="9.7265625" bestFit="1" customWidth="1"/>
    <col min="2270" max="2270" width="11.86328125" bestFit="1" customWidth="1"/>
    <col min="2271" max="2271" width="9.7265625" bestFit="1" customWidth="1"/>
    <col min="2272" max="2272" width="11.86328125" bestFit="1" customWidth="1"/>
    <col min="2273" max="2273" width="9.7265625" bestFit="1" customWidth="1"/>
    <col min="2274" max="2274" width="11.86328125" bestFit="1" customWidth="1"/>
    <col min="2275" max="2275" width="9.7265625" bestFit="1" customWidth="1"/>
    <col min="2276" max="2276" width="11.86328125" bestFit="1" customWidth="1"/>
    <col min="2277" max="2277" width="9.7265625" bestFit="1" customWidth="1"/>
    <col min="2278" max="2278" width="11.86328125" bestFit="1" customWidth="1"/>
    <col min="2279" max="2279" width="9.7265625" bestFit="1" customWidth="1"/>
    <col min="2280" max="2280" width="11.86328125" bestFit="1" customWidth="1"/>
    <col min="2281" max="2281" width="9.7265625" bestFit="1" customWidth="1"/>
    <col min="2282" max="2282" width="11.86328125" bestFit="1" customWidth="1"/>
    <col min="2283" max="2283" width="9.7265625" bestFit="1" customWidth="1"/>
    <col min="2284" max="2284" width="11.86328125" bestFit="1" customWidth="1"/>
    <col min="2285" max="2285" width="9.7265625" bestFit="1" customWidth="1"/>
    <col min="2286" max="2286" width="11.86328125" bestFit="1" customWidth="1"/>
    <col min="2287" max="2287" width="9.7265625" bestFit="1" customWidth="1"/>
    <col min="2288" max="2288" width="9.40625" bestFit="1" customWidth="1"/>
    <col min="2289" max="2289" width="11.86328125" bestFit="1" customWidth="1"/>
    <col min="2290" max="2290" width="9.7265625" bestFit="1" customWidth="1"/>
    <col min="2291" max="2291" width="11.86328125" bestFit="1" customWidth="1"/>
    <col min="2292" max="2292" width="9.7265625" bestFit="1" customWidth="1"/>
    <col min="2293" max="2293" width="11.86328125" bestFit="1" customWidth="1"/>
    <col min="2294" max="2294" width="9.7265625" bestFit="1" customWidth="1"/>
    <col min="2295" max="2295" width="11.86328125" bestFit="1" customWidth="1"/>
    <col min="2296" max="2296" width="9.7265625" bestFit="1" customWidth="1"/>
    <col min="2297" max="2297" width="11.86328125" bestFit="1" customWidth="1"/>
    <col min="2298" max="2298" width="9.7265625" bestFit="1" customWidth="1"/>
    <col min="2299" max="2299" width="11.86328125" bestFit="1" customWidth="1"/>
    <col min="2300" max="2300" width="9.7265625" bestFit="1" customWidth="1"/>
    <col min="2301" max="2301" width="11.86328125" bestFit="1" customWidth="1"/>
    <col min="2302" max="2302" width="9.7265625" bestFit="1" customWidth="1"/>
    <col min="2303" max="2303" width="11.86328125" bestFit="1" customWidth="1"/>
    <col min="2304" max="2304" width="9.7265625" bestFit="1" customWidth="1"/>
    <col min="2305" max="2305" width="11.86328125" bestFit="1" customWidth="1"/>
    <col min="2306" max="2306" width="9.7265625" bestFit="1" customWidth="1"/>
    <col min="2307" max="2307" width="9.40625" bestFit="1" customWidth="1"/>
    <col min="2308" max="2308" width="11.86328125" bestFit="1" customWidth="1"/>
    <col min="2309" max="2309" width="9.7265625" bestFit="1" customWidth="1"/>
    <col min="2310" max="2310" width="9.40625" bestFit="1" customWidth="1"/>
    <col min="2311" max="2311" width="11.86328125" bestFit="1" customWidth="1"/>
    <col min="2312" max="2312" width="9.7265625" bestFit="1" customWidth="1"/>
    <col min="2313" max="2313" width="11.86328125" bestFit="1" customWidth="1"/>
    <col min="2314" max="2314" width="9.7265625" bestFit="1" customWidth="1"/>
    <col min="2315" max="2315" width="11.86328125" bestFit="1" customWidth="1"/>
    <col min="2316" max="2316" width="9.7265625" bestFit="1" customWidth="1"/>
    <col min="2317" max="2317" width="11.86328125" bestFit="1" customWidth="1"/>
    <col min="2318" max="2318" width="9.7265625" bestFit="1" customWidth="1"/>
    <col min="2319" max="2319" width="11.86328125" bestFit="1" customWidth="1"/>
    <col min="2320" max="2320" width="9.7265625" bestFit="1" customWidth="1"/>
    <col min="2321" max="2321" width="11.86328125" bestFit="1" customWidth="1"/>
    <col min="2322" max="2322" width="9.7265625" bestFit="1" customWidth="1"/>
    <col min="2323" max="2323" width="11.86328125" bestFit="1" customWidth="1"/>
    <col min="2324" max="2324" width="9.7265625" bestFit="1" customWidth="1"/>
    <col min="2325" max="2325" width="9.40625" bestFit="1" customWidth="1"/>
    <col min="2326" max="2326" width="11.86328125" bestFit="1" customWidth="1"/>
    <col min="2327" max="2327" width="9.7265625" bestFit="1" customWidth="1"/>
    <col min="2328" max="2328" width="11.86328125" bestFit="1" customWidth="1"/>
    <col min="2329" max="2329" width="9.7265625" bestFit="1" customWidth="1"/>
    <col min="2330" max="2330" width="11.86328125" bestFit="1" customWidth="1"/>
    <col min="2331" max="2331" width="9.7265625" bestFit="1" customWidth="1"/>
    <col min="2332" max="2332" width="11.86328125" bestFit="1" customWidth="1"/>
    <col min="2333" max="2333" width="9.7265625" bestFit="1" customWidth="1"/>
    <col min="2334" max="2334" width="9.40625" bestFit="1" customWidth="1"/>
    <col min="2335" max="2335" width="11.86328125" bestFit="1" customWidth="1"/>
    <col min="2336" max="2336" width="9.7265625" bestFit="1" customWidth="1"/>
    <col min="2337" max="2337" width="11.86328125" bestFit="1" customWidth="1"/>
    <col min="2338" max="2338" width="9.7265625" bestFit="1" customWidth="1"/>
    <col min="2339" max="2339" width="11.86328125" bestFit="1" customWidth="1"/>
    <col min="2340" max="2340" width="9.7265625" bestFit="1" customWidth="1"/>
    <col min="2341" max="2342" width="9.40625" bestFit="1" customWidth="1"/>
    <col min="2343" max="2343" width="11.86328125" bestFit="1" customWidth="1"/>
    <col min="2344" max="2344" width="9.7265625" bestFit="1" customWidth="1"/>
    <col min="2345" max="2345" width="11.86328125" bestFit="1" customWidth="1"/>
    <col min="2346" max="2346" width="9.7265625" bestFit="1" customWidth="1"/>
    <col min="2347" max="2347" width="9.40625" bestFit="1" customWidth="1"/>
    <col min="2348" max="2348" width="11.86328125" bestFit="1" customWidth="1"/>
    <col min="2349" max="2349" width="9.7265625" bestFit="1" customWidth="1"/>
    <col min="2350" max="2350" width="11.86328125" bestFit="1" customWidth="1"/>
    <col min="2351" max="2351" width="9.7265625" bestFit="1" customWidth="1"/>
    <col min="2352" max="2352" width="11.86328125" bestFit="1" customWidth="1"/>
    <col min="2353" max="2353" width="9.7265625" bestFit="1" customWidth="1"/>
    <col min="2354" max="2354" width="11.86328125" bestFit="1" customWidth="1"/>
    <col min="2355" max="2355" width="9.7265625" bestFit="1" customWidth="1"/>
    <col min="2356" max="2356" width="11.86328125" bestFit="1" customWidth="1"/>
    <col min="2357" max="2357" width="9.7265625" bestFit="1" customWidth="1"/>
    <col min="2358" max="2358" width="11.86328125" bestFit="1" customWidth="1"/>
    <col min="2359" max="2359" width="9.7265625" bestFit="1" customWidth="1"/>
    <col min="2360" max="2360" width="11.86328125" bestFit="1" customWidth="1"/>
    <col min="2361" max="2361" width="9.7265625" bestFit="1" customWidth="1"/>
    <col min="2362" max="2362" width="11.86328125" bestFit="1" customWidth="1"/>
    <col min="2363" max="2363" width="9.7265625" bestFit="1" customWidth="1"/>
    <col min="2364" max="2364" width="11.86328125" bestFit="1" customWidth="1"/>
    <col min="2365" max="2365" width="9.7265625" bestFit="1" customWidth="1"/>
    <col min="2366" max="2366" width="11.86328125" bestFit="1" customWidth="1"/>
    <col min="2367" max="2367" width="9.7265625" bestFit="1" customWidth="1"/>
    <col min="2368" max="2368" width="11.86328125" bestFit="1" customWidth="1"/>
    <col min="2369" max="2369" width="9.7265625" bestFit="1" customWidth="1"/>
    <col min="2370" max="2370" width="11.86328125" bestFit="1" customWidth="1"/>
    <col min="2371" max="2371" width="9.7265625" bestFit="1" customWidth="1"/>
    <col min="2372" max="2372" width="11.86328125" bestFit="1" customWidth="1"/>
    <col min="2373" max="2373" width="9.7265625" bestFit="1" customWidth="1"/>
    <col min="2374" max="2374" width="11.86328125" bestFit="1" customWidth="1"/>
    <col min="2375" max="2375" width="9.7265625" bestFit="1" customWidth="1"/>
    <col min="2376" max="2376" width="11.86328125" bestFit="1" customWidth="1"/>
    <col min="2377" max="2377" width="9.7265625" bestFit="1" customWidth="1"/>
    <col min="2378" max="2378" width="9.40625" bestFit="1" customWidth="1"/>
    <col min="2379" max="2379" width="11.86328125" bestFit="1" customWidth="1"/>
    <col min="2380" max="2380" width="9.7265625" bestFit="1" customWidth="1"/>
    <col min="2381" max="2381" width="11.86328125" bestFit="1" customWidth="1"/>
    <col min="2382" max="2382" width="9.7265625" bestFit="1" customWidth="1"/>
    <col min="2383" max="2383" width="11.86328125" bestFit="1" customWidth="1"/>
    <col min="2384" max="2384" width="9.7265625" bestFit="1" customWidth="1"/>
    <col min="2385" max="2385" width="11.86328125" bestFit="1" customWidth="1"/>
    <col min="2386" max="2386" width="9.7265625" bestFit="1" customWidth="1"/>
    <col min="2387" max="2387" width="11.86328125" bestFit="1" customWidth="1"/>
    <col min="2388" max="2388" width="9.7265625" bestFit="1" customWidth="1"/>
    <col min="2389" max="2389" width="9.40625" bestFit="1" customWidth="1"/>
    <col min="2390" max="2390" width="11.86328125" bestFit="1" customWidth="1"/>
    <col min="2391" max="2391" width="9.7265625" bestFit="1" customWidth="1"/>
    <col min="2392" max="2392" width="11.86328125" bestFit="1" customWidth="1"/>
    <col min="2393" max="2393" width="9.7265625" bestFit="1" customWidth="1"/>
    <col min="2394" max="2394" width="11.86328125" bestFit="1" customWidth="1"/>
    <col min="2395" max="2395" width="9.7265625" bestFit="1" customWidth="1"/>
    <col min="2396" max="2396" width="11.86328125" bestFit="1" customWidth="1"/>
    <col min="2397" max="2397" width="9.7265625" bestFit="1" customWidth="1"/>
    <col min="2398" max="2398" width="11.86328125" bestFit="1" customWidth="1"/>
    <col min="2399" max="2399" width="9.7265625" bestFit="1" customWidth="1"/>
    <col min="2400" max="2400" width="11.86328125" bestFit="1" customWidth="1"/>
    <col min="2401" max="2401" width="9.7265625" bestFit="1" customWidth="1"/>
    <col min="2402" max="2402" width="9.40625" bestFit="1" customWidth="1"/>
    <col min="2403" max="2403" width="11.86328125" bestFit="1" customWidth="1"/>
    <col min="2404" max="2404" width="9.7265625" bestFit="1" customWidth="1"/>
    <col min="2405" max="2405" width="11.86328125" bestFit="1" customWidth="1"/>
    <col min="2406" max="2406" width="9.7265625" bestFit="1" customWidth="1"/>
    <col min="2407" max="2407" width="11.86328125" bestFit="1" customWidth="1"/>
    <col min="2408" max="2408" width="9.7265625" bestFit="1" customWidth="1"/>
    <col min="2409" max="2409" width="11.86328125" bestFit="1" customWidth="1"/>
    <col min="2410" max="2410" width="9.7265625" bestFit="1" customWidth="1"/>
    <col min="2411" max="2411" width="11.86328125" bestFit="1" customWidth="1"/>
    <col min="2412" max="2412" width="9.7265625" bestFit="1" customWidth="1"/>
    <col min="2413" max="2413" width="11.86328125" bestFit="1" customWidth="1"/>
    <col min="2414" max="2414" width="9.7265625" bestFit="1" customWidth="1"/>
    <col min="2415" max="2415" width="11.86328125" bestFit="1" customWidth="1"/>
    <col min="2416" max="2416" width="9.7265625" bestFit="1" customWidth="1"/>
    <col min="2417" max="2417" width="11.86328125" bestFit="1" customWidth="1"/>
    <col min="2418" max="2418" width="9.7265625" bestFit="1" customWidth="1"/>
    <col min="2419" max="2419" width="11.86328125" bestFit="1" customWidth="1"/>
    <col min="2420" max="2420" width="9.7265625" bestFit="1" customWidth="1"/>
    <col min="2421" max="2421" width="11.86328125" bestFit="1" customWidth="1"/>
    <col min="2422" max="2422" width="9.7265625" bestFit="1" customWidth="1"/>
    <col min="2423" max="2423" width="11.86328125" bestFit="1" customWidth="1"/>
    <col min="2424" max="2424" width="9.7265625" bestFit="1" customWidth="1"/>
    <col min="2425" max="2425" width="11.86328125" bestFit="1" customWidth="1"/>
    <col min="2426" max="2426" width="9.7265625" bestFit="1" customWidth="1"/>
    <col min="2427" max="2427" width="11.86328125" bestFit="1" customWidth="1"/>
    <col min="2428" max="2428" width="9.7265625" bestFit="1" customWidth="1"/>
    <col min="2429" max="2429" width="11.86328125" bestFit="1" customWidth="1"/>
    <col min="2430" max="2430" width="9.7265625" bestFit="1" customWidth="1"/>
    <col min="2431" max="2431" width="11.86328125" bestFit="1" customWidth="1"/>
    <col min="2432" max="2432" width="9.7265625" bestFit="1" customWidth="1"/>
    <col min="2433" max="2433" width="11.86328125" bestFit="1" customWidth="1"/>
    <col min="2434" max="2434" width="9.7265625" bestFit="1" customWidth="1"/>
    <col min="2435" max="2435" width="11.86328125" bestFit="1" customWidth="1"/>
    <col min="2436" max="2436" width="9.7265625" bestFit="1" customWidth="1"/>
    <col min="2437" max="2437" width="11.86328125" bestFit="1" customWidth="1"/>
    <col min="2438" max="2438" width="9.7265625" bestFit="1" customWidth="1"/>
    <col min="2439" max="2439" width="11.86328125" bestFit="1" customWidth="1"/>
    <col min="2440" max="2440" width="9.7265625" bestFit="1" customWidth="1"/>
    <col min="2441" max="2441" width="11.86328125" bestFit="1" customWidth="1"/>
    <col min="2442" max="2442" width="9.7265625" bestFit="1" customWidth="1"/>
    <col min="2443" max="2443" width="11.86328125" bestFit="1" customWidth="1"/>
    <col min="2444" max="2444" width="9.7265625" bestFit="1" customWidth="1"/>
    <col min="2445" max="2445" width="11.86328125" bestFit="1" customWidth="1"/>
    <col min="2446" max="2446" width="9.7265625" bestFit="1" customWidth="1"/>
    <col min="2447" max="2447" width="11.86328125" bestFit="1" customWidth="1"/>
    <col min="2448" max="2448" width="9.7265625" bestFit="1" customWidth="1"/>
    <col min="2449" max="2449" width="11.86328125" bestFit="1" customWidth="1"/>
    <col min="2450" max="2450" width="9.7265625" bestFit="1" customWidth="1"/>
    <col min="2451" max="2451" width="11.86328125" bestFit="1" customWidth="1"/>
    <col min="2452" max="2452" width="9.7265625" bestFit="1" customWidth="1"/>
    <col min="2453" max="2453" width="11.86328125" bestFit="1" customWidth="1"/>
    <col min="2454" max="2454" width="9.7265625" bestFit="1" customWidth="1"/>
    <col min="2455" max="2455" width="11.86328125" bestFit="1" customWidth="1"/>
    <col min="2456" max="2456" width="9.7265625" bestFit="1" customWidth="1"/>
    <col min="2457" max="2457" width="11.86328125" bestFit="1" customWidth="1"/>
    <col min="2458" max="2458" width="9.7265625" bestFit="1" customWidth="1"/>
    <col min="2459" max="2459" width="11.86328125" bestFit="1" customWidth="1"/>
    <col min="2460" max="2460" width="9.7265625" bestFit="1" customWidth="1"/>
    <col min="2461" max="2461" width="11.86328125" bestFit="1" customWidth="1"/>
    <col min="2462" max="2462" width="9.7265625" bestFit="1" customWidth="1"/>
    <col min="2463" max="2463" width="11.86328125" bestFit="1" customWidth="1"/>
    <col min="2464" max="2464" width="9.7265625" bestFit="1" customWidth="1"/>
    <col min="2465" max="2467" width="9.40625" bestFit="1" customWidth="1"/>
    <col min="2468" max="2468" width="11.86328125" bestFit="1" customWidth="1"/>
    <col min="2469" max="2469" width="9.7265625" bestFit="1" customWidth="1"/>
    <col min="2470" max="2470" width="11.86328125" bestFit="1" customWidth="1"/>
    <col min="2471" max="2471" width="9.7265625" bestFit="1" customWidth="1"/>
    <col min="2472" max="2472" width="11.86328125" bestFit="1" customWidth="1"/>
    <col min="2473" max="2473" width="9.7265625" bestFit="1" customWidth="1"/>
    <col min="2474" max="2474" width="11.86328125" bestFit="1" customWidth="1"/>
    <col min="2475" max="2475" width="9.7265625" bestFit="1" customWidth="1"/>
    <col min="2476" max="2476" width="11.86328125" bestFit="1" customWidth="1"/>
    <col min="2477" max="2477" width="9.7265625" bestFit="1" customWidth="1"/>
    <col min="2478" max="2478" width="11.86328125" bestFit="1" customWidth="1"/>
    <col min="2479" max="2479" width="9.7265625" bestFit="1" customWidth="1"/>
    <col min="2480" max="2480" width="11.86328125" bestFit="1" customWidth="1"/>
    <col min="2481" max="2481" width="9.7265625" bestFit="1" customWidth="1"/>
    <col min="2482" max="2482" width="11.86328125" bestFit="1" customWidth="1"/>
    <col min="2483" max="2483" width="9.7265625" bestFit="1" customWidth="1"/>
    <col min="2484" max="2484" width="11.86328125" bestFit="1" customWidth="1"/>
    <col min="2485" max="2485" width="9.7265625" bestFit="1" customWidth="1"/>
    <col min="2486" max="2486" width="11.86328125" bestFit="1" customWidth="1"/>
    <col min="2487" max="2487" width="9.7265625" bestFit="1" customWidth="1"/>
    <col min="2488" max="2488" width="9.40625" bestFit="1" customWidth="1"/>
    <col min="2489" max="2489" width="11.86328125" bestFit="1" customWidth="1"/>
    <col min="2490" max="2490" width="9.7265625" bestFit="1" customWidth="1"/>
    <col min="2491" max="2491" width="11.86328125" bestFit="1" customWidth="1"/>
    <col min="2492" max="2492" width="9.7265625" bestFit="1" customWidth="1"/>
    <col min="2493" max="2493" width="11.86328125" bestFit="1" customWidth="1"/>
    <col min="2494" max="2494" width="9.7265625" bestFit="1" customWidth="1"/>
    <col min="2495" max="2496" width="9.40625" bestFit="1" customWidth="1"/>
    <col min="2497" max="2497" width="11.86328125" bestFit="1" customWidth="1"/>
    <col min="2498" max="2498" width="9.7265625" bestFit="1" customWidth="1"/>
    <col min="2499" max="2499" width="11.86328125" bestFit="1" customWidth="1"/>
    <col min="2500" max="2500" width="9.7265625" bestFit="1" customWidth="1"/>
    <col min="2501" max="2501" width="9.40625" bestFit="1" customWidth="1"/>
    <col min="2502" max="2502" width="11.86328125" bestFit="1" customWidth="1"/>
    <col min="2503" max="2503" width="9.7265625" bestFit="1" customWidth="1"/>
    <col min="2504" max="2504" width="11.86328125" bestFit="1" customWidth="1"/>
    <col min="2505" max="2505" width="9.7265625" bestFit="1" customWidth="1"/>
    <col min="2506" max="2506" width="11.86328125" bestFit="1" customWidth="1"/>
    <col min="2507" max="2507" width="9.7265625" bestFit="1" customWidth="1"/>
    <col min="2508" max="2508" width="11.86328125" bestFit="1" customWidth="1"/>
    <col min="2509" max="2509" width="9.7265625" bestFit="1" customWidth="1"/>
    <col min="2510" max="2510" width="11.86328125" bestFit="1" customWidth="1"/>
    <col min="2511" max="2511" width="9.7265625" bestFit="1" customWidth="1"/>
    <col min="2512" max="2512" width="11.86328125" bestFit="1" customWidth="1"/>
    <col min="2513" max="2513" width="9.7265625" bestFit="1" customWidth="1"/>
    <col min="2514" max="2514" width="9.40625" bestFit="1" customWidth="1"/>
    <col min="2515" max="2515" width="11.86328125" bestFit="1" customWidth="1"/>
    <col min="2516" max="2516" width="9.7265625" bestFit="1" customWidth="1"/>
    <col min="2517" max="2517" width="11.86328125" bestFit="1" customWidth="1"/>
    <col min="2518" max="2518" width="9.7265625" bestFit="1" customWidth="1"/>
    <col min="2519" max="2519" width="11.86328125" bestFit="1" customWidth="1"/>
    <col min="2520" max="2520" width="9.7265625" bestFit="1" customWidth="1"/>
    <col min="2521" max="2521" width="11.86328125" bestFit="1" customWidth="1"/>
    <col min="2522" max="2522" width="9.7265625" bestFit="1" customWidth="1"/>
    <col min="2523" max="2523" width="11.86328125" bestFit="1" customWidth="1"/>
    <col min="2524" max="2524" width="9.7265625" bestFit="1" customWidth="1"/>
    <col min="2525" max="2525" width="11.86328125" bestFit="1" customWidth="1"/>
    <col min="2526" max="2526" width="9.7265625" bestFit="1" customWidth="1"/>
    <col min="2527" max="2527" width="11.86328125" bestFit="1" customWidth="1"/>
    <col min="2528" max="2528" width="9.7265625" bestFit="1" customWidth="1"/>
    <col min="2529" max="2529" width="11.86328125" bestFit="1" customWidth="1"/>
    <col min="2530" max="2530" width="9.7265625" bestFit="1" customWidth="1"/>
    <col min="2531" max="2531" width="11.86328125" bestFit="1" customWidth="1"/>
    <col min="2532" max="2532" width="9.7265625" bestFit="1" customWidth="1"/>
    <col min="2533" max="2533" width="11.86328125" bestFit="1" customWidth="1"/>
    <col min="2534" max="2534" width="9.7265625" bestFit="1" customWidth="1"/>
    <col min="2535" max="2535" width="9.40625" bestFit="1" customWidth="1"/>
    <col min="2536" max="2536" width="11.86328125" bestFit="1" customWidth="1"/>
    <col min="2537" max="2537" width="9.7265625" bestFit="1" customWidth="1"/>
    <col min="2538" max="2538" width="11.86328125" bestFit="1" customWidth="1"/>
    <col min="2539" max="2539" width="9.7265625" bestFit="1" customWidth="1"/>
    <col min="2540" max="2540" width="11.86328125" bestFit="1" customWidth="1"/>
    <col min="2541" max="2541" width="9.7265625" bestFit="1" customWidth="1"/>
    <col min="2542" max="2542" width="11.86328125" bestFit="1" customWidth="1"/>
    <col min="2543" max="2543" width="9.7265625" bestFit="1" customWidth="1"/>
    <col min="2544" max="2544" width="11.86328125" bestFit="1" customWidth="1"/>
    <col min="2545" max="2545" width="9.7265625" bestFit="1" customWidth="1"/>
    <col min="2546" max="2546" width="11.86328125" bestFit="1" customWidth="1"/>
    <col min="2547" max="2547" width="9.7265625" bestFit="1" customWidth="1"/>
    <col min="2548" max="2548" width="11.86328125" bestFit="1" customWidth="1"/>
    <col min="2549" max="2549" width="9.7265625" bestFit="1" customWidth="1"/>
    <col min="2550" max="2550" width="11.86328125" bestFit="1" customWidth="1"/>
    <col min="2551" max="2551" width="9.7265625" bestFit="1" customWidth="1"/>
    <col min="2552" max="2552" width="11.86328125" bestFit="1" customWidth="1"/>
    <col min="2553" max="2553" width="9.7265625" bestFit="1" customWidth="1"/>
    <col min="2554" max="2554" width="11.86328125" bestFit="1" customWidth="1"/>
    <col min="2555" max="2555" width="9.7265625" bestFit="1" customWidth="1"/>
    <col min="2556" max="2556" width="11.86328125" bestFit="1" customWidth="1"/>
    <col min="2557" max="2557" width="9.7265625" bestFit="1" customWidth="1"/>
    <col min="2558" max="2558" width="11.86328125" bestFit="1" customWidth="1"/>
    <col min="2559" max="2559" width="9.7265625" bestFit="1" customWidth="1"/>
    <col min="2560" max="2560" width="11.86328125" bestFit="1" customWidth="1"/>
    <col min="2561" max="2561" width="9.7265625" bestFit="1" customWidth="1"/>
    <col min="2562" max="2562" width="11.86328125" bestFit="1" customWidth="1"/>
    <col min="2563" max="2563" width="9.7265625" bestFit="1" customWidth="1"/>
    <col min="2564" max="2564" width="11.86328125" bestFit="1" customWidth="1"/>
    <col min="2565" max="2565" width="9.7265625" bestFit="1" customWidth="1"/>
    <col min="2566" max="2566" width="11.86328125" bestFit="1" customWidth="1"/>
    <col min="2567" max="2567" width="9.7265625" bestFit="1" customWidth="1"/>
    <col min="2568" max="2568" width="9.40625" bestFit="1" customWidth="1"/>
    <col min="2569" max="2569" width="11.86328125" bestFit="1" customWidth="1"/>
    <col min="2570" max="2570" width="9.7265625" bestFit="1" customWidth="1"/>
    <col min="2571" max="2571" width="11.86328125" bestFit="1" customWidth="1"/>
    <col min="2572" max="2572" width="9.7265625" bestFit="1" customWidth="1"/>
    <col min="2573" max="2573" width="11.86328125" bestFit="1" customWidth="1"/>
    <col min="2574" max="2574" width="9.7265625" bestFit="1" customWidth="1"/>
    <col min="2575" max="2575" width="11.86328125" bestFit="1" customWidth="1"/>
    <col min="2576" max="2576" width="9.7265625" bestFit="1" customWidth="1"/>
    <col min="2577" max="2577" width="11.86328125" bestFit="1" customWidth="1"/>
    <col min="2578" max="2578" width="9.7265625" bestFit="1" customWidth="1"/>
    <col min="2579" max="2579" width="11.86328125" bestFit="1" customWidth="1"/>
    <col min="2580" max="2580" width="9.7265625" bestFit="1" customWidth="1"/>
    <col min="2581" max="2581" width="11.86328125" bestFit="1" customWidth="1"/>
    <col min="2582" max="2582" width="9.7265625" bestFit="1" customWidth="1"/>
    <col min="2583" max="2583" width="11.86328125" bestFit="1" customWidth="1"/>
    <col min="2584" max="2584" width="9.7265625" bestFit="1" customWidth="1"/>
    <col min="2585" max="2585" width="11.86328125" bestFit="1" customWidth="1"/>
    <col min="2586" max="2586" width="9.7265625" bestFit="1" customWidth="1"/>
    <col min="2587" max="2587" width="11.86328125" bestFit="1" customWidth="1"/>
    <col min="2588" max="2588" width="9.7265625" bestFit="1" customWidth="1"/>
    <col min="2589" max="2589" width="11.86328125" bestFit="1" customWidth="1"/>
    <col min="2590" max="2590" width="9.7265625" bestFit="1" customWidth="1"/>
    <col min="2591" max="2591" width="11.86328125" bestFit="1" customWidth="1"/>
    <col min="2592" max="2592" width="9.7265625" bestFit="1" customWidth="1"/>
    <col min="2593" max="2593" width="11.86328125" bestFit="1" customWidth="1"/>
    <col min="2594" max="2594" width="9.7265625" bestFit="1" customWidth="1"/>
    <col min="2595" max="2595" width="11.86328125" bestFit="1" customWidth="1"/>
    <col min="2596" max="2596" width="9.7265625" bestFit="1" customWidth="1"/>
    <col min="2597" max="2597" width="11.86328125" bestFit="1" customWidth="1"/>
    <col min="2598" max="2598" width="9.7265625" bestFit="1" customWidth="1"/>
    <col min="2599" max="2599" width="9.40625" bestFit="1" customWidth="1"/>
    <col min="2600" max="2600" width="11.86328125" bestFit="1" customWidth="1"/>
    <col min="2601" max="2601" width="9.7265625" bestFit="1" customWidth="1"/>
    <col min="2602" max="2602" width="11.86328125" bestFit="1" customWidth="1"/>
    <col min="2603" max="2603" width="9.7265625" bestFit="1" customWidth="1"/>
    <col min="2604" max="2604" width="11.86328125" bestFit="1" customWidth="1"/>
    <col min="2605" max="2605" width="9.7265625" bestFit="1" customWidth="1"/>
    <col min="2606" max="2606" width="11.86328125" bestFit="1" customWidth="1"/>
    <col min="2607" max="2607" width="9.7265625" bestFit="1" customWidth="1"/>
    <col min="2608" max="2608" width="11.86328125" bestFit="1" customWidth="1"/>
    <col min="2609" max="2609" width="9.7265625" bestFit="1" customWidth="1"/>
    <col min="2610" max="2610" width="11.86328125" bestFit="1" customWidth="1"/>
    <col min="2611" max="2611" width="9.7265625" bestFit="1" customWidth="1"/>
    <col min="2612" max="2612" width="11.86328125" bestFit="1" customWidth="1"/>
    <col min="2613" max="2613" width="9.7265625" bestFit="1" customWidth="1"/>
    <col min="2614" max="2614" width="11.86328125" bestFit="1" customWidth="1"/>
    <col min="2615" max="2615" width="9.7265625" bestFit="1" customWidth="1"/>
    <col min="2616" max="2616" width="11.86328125" bestFit="1" customWidth="1"/>
    <col min="2617" max="2617" width="9.7265625" bestFit="1" customWidth="1"/>
    <col min="2618" max="2618" width="11.86328125" bestFit="1" customWidth="1"/>
    <col min="2619" max="2619" width="9.7265625" bestFit="1" customWidth="1"/>
    <col min="2620" max="2620" width="11.86328125" bestFit="1" customWidth="1"/>
    <col min="2621" max="2621" width="9.7265625" bestFit="1" customWidth="1"/>
    <col min="2622" max="2622" width="11.86328125" bestFit="1" customWidth="1"/>
    <col min="2623" max="2623" width="9.7265625" bestFit="1" customWidth="1"/>
    <col min="2624" max="2624" width="11.86328125" bestFit="1" customWidth="1"/>
    <col min="2625" max="2625" width="9.7265625" bestFit="1" customWidth="1"/>
    <col min="2626" max="2626" width="11.86328125" bestFit="1" customWidth="1"/>
    <col min="2627" max="2627" width="9.7265625" bestFit="1" customWidth="1"/>
    <col min="2628" max="2628" width="9.40625" bestFit="1" customWidth="1"/>
    <col min="2629" max="2629" width="11.86328125" bestFit="1" customWidth="1"/>
    <col min="2630" max="2630" width="9.7265625" bestFit="1" customWidth="1"/>
    <col min="2631" max="2631" width="11.86328125" bestFit="1" customWidth="1"/>
    <col min="2632" max="2632" width="9.7265625" bestFit="1" customWidth="1"/>
    <col min="2633" max="2633" width="11.86328125" bestFit="1" customWidth="1"/>
    <col min="2634" max="2634" width="9.7265625" bestFit="1" customWidth="1"/>
    <col min="2635" max="2635" width="11.86328125" bestFit="1" customWidth="1"/>
    <col min="2636" max="2636" width="9.7265625" bestFit="1" customWidth="1"/>
    <col min="2637" max="2637" width="9.40625" bestFit="1" customWidth="1"/>
    <col min="2638" max="2638" width="11.86328125" bestFit="1" customWidth="1"/>
    <col min="2639" max="2639" width="9.7265625" bestFit="1" customWidth="1"/>
    <col min="2640" max="2640" width="9.40625" bestFit="1" customWidth="1"/>
    <col min="2641" max="2641" width="11.86328125" bestFit="1" customWidth="1"/>
    <col min="2642" max="2642" width="9.7265625" bestFit="1" customWidth="1"/>
    <col min="2643" max="2643" width="11.86328125" bestFit="1" customWidth="1"/>
    <col min="2644" max="2644" width="9.7265625" bestFit="1" customWidth="1"/>
    <col min="2645" max="2645" width="11.86328125" bestFit="1" customWidth="1"/>
    <col min="2646" max="2646" width="9.7265625" bestFit="1" customWidth="1"/>
    <col min="2647" max="2647" width="11.86328125" bestFit="1" customWidth="1"/>
    <col min="2648" max="2648" width="9.7265625" bestFit="1" customWidth="1"/>
    <col min="2649" max="2649" width="11.86328125" bestFit="1" customWidth="1"/>
    <col min="2650" max="2650" width="9.7265625" bestFit="1" customWidth="1"/>
    <col min="2651" max="2651" width="11.86328125" bestFit="1" customWidth="1"/>
    <col min="2652" max="2652" width="9.7265625" bestFit="1" customWidth="1"/>
    <col min="2653" max="2653" width="11.86328125" bestFit="1" customWidth="1"/>
    <col min="2654" max="2654" width="9.7265625" bestFit="1" customWidth="1"/>
    <col min="2655" max="2655" width="11.86328125" bestFit="1" customWidth="1"/>
    <col min="2656" max="2656" width="9.7265625" bestFit="1" customWidth="1"/>
    <col min="2657" max="2657" width="9.40625" bestFit="1" customWidth="1"/>
    <col min="2658" max="2658" width="11.86328125" bestFit="1" customWidth="1"/>
    <col min="2659" max="2659" width="9.7265625" bestFit="1" customWidth="1"/>
    <col min="2660" max="2660" width="11.86328125" bestFit="1" customWidth="1"/>
    <col min="2661" max="2661" width="9.7265625" bestFit="1" customWidth="1"/>
    <col min="2662" max="2662" width="11.86328125" bestFit="1" customWidth="1"/>
    <col min="2663" max="2663" width="9.7265625" bestFit="1" customWidth="1"/>
    <col min="2664" max="2664" width="11.86328125" bestFit="1" customWidth="1"/>
    <col min="2665" max="2665" width="9.7265625" bestFit="1" customWidth="1"/>
    <col min="2666" max="2666" width="11.86328125" bestFit="1" customWidth="1"/>
    <col min="2667" max="2667" width="9.7265625" bestFit="1" customWidth="1"/>
    <col min="2668" max="2668" width="11.86328125" bestFit="1" customWidth="1"/>
    <col min="2669" max="2669" width="9.7265625" bestFit="1" customWidth="1"/>
    <col min="2670" max="2670" width="11.86328125" bestFit="1" customWidth="1"/>
    <col min="2671" max="2671" width="9.7265625" bestFit="1" customWidth="1"/>
    <col min="2672" max="2672" width="11.86328125" bestFit="1" customWidth="1"/>
    <col min="2673" max="2673" width="9.7265625" bestFit="1" customWidth="1"/>
    <col min="2674" max="2674" width="11.86328125" bestFit="1" customWidth="1"/>
    <col min="2675" max="2675" width="9.7265625" bestFit="1" customWidth="1"/>
    <col min="2676" max="2676" width="11.86328125" bestFit="1" customWidth="1"/>
    <col min="2677" max="2677" width="9.7265625" bestFit="1" customWidth="1"/>
    <col min="2678" max="2678" width="9.40625" bestFit="1" customWidth="1"/>
    <col min="2679" max="2679" width="11.86328125" bestFit="1" customWidth="1"/>
    <col min="2680" max="2680" width="9.7265625" bestFit="1" customWidth="1"/>
    <col min="2681" max="2681" width="11.86328125" bestFit="1" customWidth="1"/>
    <col min="2682" max="2682" width="9.7265625" bestFit="1" customWidth="1"/>
    <col min="2683" max="2683" width="11.86328125" bestFit="1" customWidth="1"/>
    <col min="2684" max="2684" width="9.7265625" bestFit="1" customWidth="1"/>
    <col min="2685" max="2685" width="11.86328125" bestFit="1" customWidth="1"/>
    <col min="2686" max="2686" width="9.7265625" bestFit="1" customWidth="1"/>
    <col min="2687" max="2687" width="11.86328125" bestFit="1" customWidth="1"/>
    <col min="2688" max="2688" width="9.7265625" bestFit="1" customWidth="1"/>
    <col min="2689" max="2689" width="11.86328125" bestFit="1" customWidth="1"/>
    <col min="2690" max="2690" width="9.7265625" bestFit="1" customWidth="1"/>
    <col min="2691" max="2691" width="11.86328125" bestFit="1" customWidth="1"/>
    <col min="2692" max="2692" width="9.7265625" bestFit="1" customWidth="1"/>
    <col min="2693" max="2693" width="9.40625" bestFit="1" customWidth="1"/>
    <col min="2694" max="2694" width="11.86328125" bestFit="1" customWidth="1"/>
    <col min="2695" max="2695" width="9.7265625" bestFit="1" customWidth="1"/>
    <col min="2696" max="2696" width="11.86328125" bestFit="1" customWidth="1"/>
    <col min="2697" max="2697" width="9.7265625" bestFit="1" customWidth="1"/>
    <col min="2698" max="2698" width="11.86328125" bestFit="1" customWidth="1"/>
    <col min="2699" max="2699" width="9.7265625" bestFit="1" customWidth="1"/>
    <col min="2700" max="2700" width="11.86328125" bestFit="1" customWidth="1"/>
    <col min="2701" max="2701" width="9.7265625" bestFit="1" customWidth="1"/>
    <col min="2702" max="2702" width="11.86328125" bestFit="1" customWidth="1"/>
    <col min="2703" max="2703" width="9.7265625" bestFit="1" customWidth="1"/>
    <col min="2704" max="2704" width="11.86328125" bestFit="1" customWidth="1"/>
    <col min="2705" max="2705" width="9.7265625" bestFit="1" customWidth="1"/>
    <col min="2706" max="2706" width="11.86328125" bestFit="1" customWidth="1"/>
    <col min="2707" max="2707" width="9.7265625" bestFit="1" customWidth="1"/>
    <col min="2708" max="2708" width="11.86328125" bestFit="1" customWidth="1"/>
    <col min="2709" max="2709" width="9.7265625" bestFit="1" customWidth="1"/>
    <col min="2710" max="2710" width="11.86328125" bestFit="1" customWidth="1"/>
    <col min="2711" max="2711" width="9.7265625" bestFit="1" customWidth="1"/>
    <col min="2712" max="2712" width="11.86328125" bestFit="1" customWidth="1"/>
    <col min="2713" max="2713" width="9.7265625" bestFit="1" customWidth="1"/>
    <col min="2714" max="2714" width="11.86328125" bestFit="1" customWidth="1"/>
    <col min="2715" max="2715" width="9.7265625" bestFit="1" customWidth="1"/>
    <col min="2716" max="2716" width="11.86328125" bestFit="1" customWidth="1"/>
    <col min="2717" max="2717" width="9.7265625" bestFit="1" customWidth="1"/>
    <col min="2718" max="2718" width="11.86328125" bestFit="1" customWidth="1"/>
    <col min="2719" max="2719" width="9.7265625" bestFit="1" customWidth="1"/>
    <col min="2720" max="2720" width="11.86328125" bestFit="1" customWidth="1"/>
    <col min="2721" max="2721" width="9.7265625" bestFit="1" customWidth="1"/>
    <col min="2722" max="2722" width="11.86328125" bestFit="1" customWidth="1"/>
    <col min="2723" max="2723" width="9.7265625" bestFit="1" customWidth="1"/>
    <col min="2724" max="2724" width="11.86328125" bestFit="1" customWidth="1"/>
    <col min="2725" max="2725" width="9.7265625" bestFit="1" customWidth="1"/>
    <col min="2726" max="2726" width="11.86328125" bestFit="1" customWidth="1"/>
    <col min="2727" max="2727" width="9.7265625" bestFit="1" customWidth="1"/>
    <col min="2728" max="2728" width="11.86328125" bestFit="1" customWidth="1"/>
    <col min="2729" max="2729" width="9.7265625" bestFit="1" customWidth="1"/>
    <col min="2730" max="2730" width="11.86328125" bestFit="1" customWidth="1"/>
    <col min="2731" max="2731" width="9.7265625" bestFit="1" customWidth="1"/>
    <col min="2732" max="2732" width="11.86328125" bestFit="1" customWidth="1"/>
    <col min="2733" max="2733" width="9.7265625" bestFit="1" customWidth="1"/>
    <col min="2734" max="2735" width="9.40625" bestFit="1" customWidth="1"/>
    <col min="2736" max="2736" width="11.86328125" bestFit="1" customWidth="1"/>
    <col min="2737" max="2737" width="9.7265625" bestFit="1" customWidth="1"/>
    <col min="2738" max="2738" width="11.86328125" bestFit="1" customWidth="1"/>
    <col min="2739" max="2739" width="9.7265625" bestFit="1" customWidth="1"/>
    <col min="2740" max="2740" width="11.86328125" bestFit="1" customWidth="1"/>
    <col min="2741" max="2741" width="9.7265625" bestFit="1" customWidth="1"/>
    <col min="2742" max="2742" width="11.86328125" bestFit="1" customWidth="1"/>
    <col min="2743" max="2743" width="9.7265625" bestFit="1" customWidth="1"/>
    <col min="2744" max="2744" width="11.86328125" bestFit="1" customWidth="1"/>
    <col min="2745" max="2745" width="9.7265625" bestFit="1" customWidth="1"/>
    <col min="2746" max="2746" width="11.86328125" bestFit="1" customWidth="1"/>
    <col min="2747" max="2747" width="9.7265625" bestFit="1" customWidth="1"/>
    <col min="2748" max="2748" width="11.86328125" bestFit="1" customWidth="1"/>
    <col min="2749" max="2749" width="9.7265625" bestFit="1" customWidth="1"/>
    <col min="2750" max="2750" width="11.86328125" bestFit="1" customWidth="1"/>
    <col min="2751" max="2751" width="9.7265625" bestFit="1" customWidth="1"/>
    <col min="2752" max="2752" width="11.86328125" bestFit="1" customWidth="1"/>
    <col min="2753" max="2753" width="9.7265625" bestFit="1" customWidth="1"/>
    <col min="2754" max="2754" width="11.86328125" bestFit="1" customWidth="1"/>
    <col min="2755" max="2755" width="9.7265625" bestFit="1" customWidth="1"/>
    <col min="2756" max="2756" width="11.86328125" bestFit="1" customWidth="1"/>
    <col min="2757" max="2757" width="9.7265625" bestFit="1" customWidth="1"/>
    <col min="2758" max="2758" width="11.86328125" bestFit="1" customWidth="1"/>
    <col min="2759" max="2759" width="9.7265625" bestFit="1" customWidth="1"/>
    <col min="2760" max="2760" width="11.86328125" bestFit="1" customWidth="1"/>
    <col min="2761" max="2761" width="9.7265625" bestFit="1" customWidth="1"/>
    <col min="2762" max="2762" width="11.86328125" bestFit="1" customWidth="1"/>
    <col min="2763" max="2763" width="9.7265625" bestFit="1" customWidth="1"/>
    <col min="2764" max="2764" width="11.86328125" bestFit="1" customWidth="1"/>
    <col min="2765" max="2765" width="9.7265625" bestFit="1" customWidth="1"/>
    <col min="2766" max="2766" width="11.86328125" bestFit="1" customWidth="1"/>
    <col min="2767" max="2767" width="9.7265625" bestFit="1" customWidth="1"/>
    <col min="2768" max="2768" width="11.86328125" bestFit="1" customWidth="1"/>
    <col min="2769" max="2769" width="9.7265625" bestFit="1" customWidth="1"/>
    <col min="2770" max="2770" width="11.86328125" bestFit="1" customWidth="1"/>
    <col min="2771" max="2771" width="9.7265625" bestFit="1" customWidth="1"/>
    <col min="2772" max="2772" width="11.86328125" bestFit="1" customWidth="1"/>
    <col min="2773" max="2773" width="9.7265625" bestFit="1" customWidth="1"/>
    <col min="2774" max="2774" width="11.86328125" bestFit="1" customWidth="1"/>
    <col min="2775" max="2775" width="9.7265625" bestFit="1" customWidth="1"/>
    <col min="2776" max="2776" width="11.86328125" bestFit="1" customWidth="1"/>
    <col min="2777" max="2777" width="9.7265625" bestFit="1" customWidth="1"/>
    <col min="2778" max="2778" width="11.86328125" bestFit="1" customWidth="1"/>
    <col min="2779" max="2779" width="9.7265625" bestFit="1" customWidth="1"/>
    <col min="2780" max="2780" width="9.40625" bestFit="1" customWidth="1"/>
    <col min="2781" max="2781" width="11.86328125" bestFit="1" customWidth="1"/>
    <col min="2782" max="2782" width="9.7265625" bestFit="1" customWidth="1"/>
    <col min="2783" max="2783" width="11.86328125" bestFit="1" customWidth="1"/>
    <col min="2784" max="2784" width="9.7265625" bestFit="1" customWidth="1"/>
    <col min="2785" max="2785" width="11.86328125" bestFit="1" customWidth="1"/>
    <col min="2786" max="2786" width="9.7265625" bestFit="1" customWidth="1"/>
    <col min="2787" max="2787" width="11.86328125" bestFit="1" customWidth="1"/>
    <col min="2788" max="2788" width="9.7265625" bestFit="1" customWidth="1"/>
    <col min="2789" max="2789" width="11.86328125" bestFit="1" customWidth="1"/>
    <col min="2790" max="2790" width="9.7265625" bestFit="1" customWidth="1"/>
    <col min="2791" max="2791" width="11.86328125" bestFit="1" customWidth="1"/>
    <col min="2792" max="2792" width="9.7265625" bestFit="1" customWidth="1"/>
    <col min="2793" max="2793" width="11.86328125" bestFit="1" customWidth="1"/>
    <col min="2794" max="2794" width="9.7265625" bestFit="1" customWidth="1"/>
    <col min="2795" max="2795" width="11.86328125" bestFit="1" customWidth="1"/>
    <col min="2796" max="2796" width="9.7265625" bestFit="1" customWidth="1"/>
    <col min="2797" max="2797" width="11.86328125" bestFit="1" customWidth="1"/>
    <col min="2798" max="2798" width="9.7265625" bestFit="1" customWidth="1"/>
    <col min="2799" max="2799" width="11.86328125" bestFit="1" customWidth="1"/>
    <col min="2800" max="2800" width="9.7265625" bestFit="1" customWidth="1"/>
    <col min="2801" max="2801" width="11.86328125" bestFit="1" customWidth="1"/>
    <col min="2802" max="2802" width="9.7265625" bestFit="1" customWidth="1"/>
    <col min="2803" max="2803" width="11.86328125" bestFit="1" customWidth="1"/>
    <col min="2804" max="2804" width="9.7265625" bestFit="1" customWidth="1"/>
    <col min="2805" max="2805" width="11.86328125" bestFit="1" customWidth="1"/>
    <col min="2806" max="2806" width="9.7265625" bestFit="1" customWidth="1"/>
    <col min="2807" max="2807" width="11.86328125" bestFit="1" customWidth="1"/>
    <col min="2808" max="2808" width="9.7265625" bestFit="1" customWidth="1"/>
    <col min="2809" max="2809" width="11.86328125" bestFit="1" customWidth="1"/>
    <col min="2810" max="2810" width="9.7265625" bestFit="1" customWidth="1"/>
    <col min="2811" max="2811" width="11.86328125" bestFit="1" customWidth="1"/>
    <col min="2812" max="2812" width="9.7265625" bestFit="1" customWidth="1"/>
    <col min="2813" max="2813" width="11.86328125" bestFit="1" customWidth="1"/>
    <col min="2814" max="2814" width="9.7265625" bestFit="1" customWidth="1"/>
    <col min="2815" max="2815" width="11.86328125" bestFit="1" customWidth="1"/>
    <col min="2816" max="2816" width="9.7265625" bestFit="1" customWidth="1"/>
    <col min="2817" max="2817" width="9.40625" bestFit="1" customWidth="1"/>
    <col min="2818" max="2818" width="11.86328125" bestFit="1" customWidth="1"/>
    <col min="2819" max="2819" width="9.7265625" bestFit="1" customWidth="1"/>
    <col min="2820" max="2820" width="11.86328125" bestFit="1" customWidth="1"/>
    <col min="2821" max="2821" width="9.7265625" bestFit="1" customWidth="1"/>
    <col min="2822" max="2822" width="11.86328125" bestFit="1" customWidth="1"/>
    <col min="2823" max="2823" width="9.7265625" bestFit="1" customWidth="1"/>
    <col min="2824" max="2824" width="11.86328125" bestFit="1" customWidth="1"/>
    <col min="2825" max="2825" width="9.7265625" bestFit="1" customWidth="1"/>
    <col min="2826" max="2826" width="11.86328125" bestFit="1" customWidth="1"/>
    <col min="2827" max="2827" width="9.7265625" bestFit="1" customWidth="1"/>
    <col min="2828" max="2828" width="9.40625" bestFit="1" customWidth="1"/>
    <col min="2829" max="2829" width="11.86328125" bestFit="1" customWidth="1"/>
    <col min="2830" max="2830" width="9.7265625" bestFit="1" customWidth="1"/>
    <col min="2831" max="2831" width="11.86328125" bestFit="1" customWidth="1"/>
    <col min="2832" max="2832" width="9.7265625" bestFit="1" customWidth="1"/>
    <col min="2833" max="2833" width="11.86328125" bestFit="1" customWidth="1"/>
    <col min="2834" max="2834" width="9.7265625" bestFit="1" customWidth="1"/>
    <col min="2835" max="2835" width="11.86328125" bestFit="1" customWidth="1"/>
    <col min="2836" max="2836" width="9.7265625" bestFit="1" customWidth="1"/>
    <col min="2837" max="2837" width="9.40625" bestFit="1" customWidth="1"/>
    <col min="2838" max="2838" width="11.86328125" bestFit="1" customWidth="1"/>
    <col min="2839" max="2839" width="9.7265625" bestFit="1" customWidth="1"/>
    <col min="2840" max="2840" width="11.86328125" bestFit="1" customWidth="1"/>
    <col min="2841" max="2841" width="9.7265625" bestFit="1" customWidth="1"/>
    <col min="2842" max="2842" width="11.86328125" bestFit="1" customWidth="1"/>
    <col min="2843" max="2843" width="9.7265625" bestFit="1" customWidth="1"/>
    <col min="2844" max="2844" width="11.86328125" bestFit="1" customWidth="1"/>
    <col min="2845" max="2845" width="9.7265625" bestFit="1" customWidth="1"/>
    <col min="2846" max="2846" width="9.40625" bestFit="1" customWidth="1"/>
    <col min="2847" max="2847" width="11.86328125" bestFit="1" customWidth="1"/>
    <col min="2848" max="2848" width="9.7265625" bestFit="1" customWidth="1"/>
    <col min="2849" max="2849" width="11.86328125" bestFit="1" customWidth="1"/>
    <col min="2850" max="2850" width="9.7265625" bestFit="1" customWidth="1"/>
    <col min="2851" max="2851" width="9.40625" bestFit="1" customWidth="1"/>
    <col min="2852" max="2852" width="11.86328125" bestFit="1" customWidth="1"/>
    <col min="2853" max="2853" width="9.7265625" bestFit="1" customWidth="1"/>
    <col min="2854" max="2856" width="9.40625" bestFit="1" customWidth="1"/>
    <col min="2857" max="2857" width="11.86328125" bestFit="1" customWidth="1"/>
    <col min="2858" max="2858" width="9.7265625" bestFit="1" customWidth="1"/>
    <col min="2859" max="2859" width="11.86328125" bestFit="1" customWidth="1"/>
    <col min="2860" max="2860" width="9.7265625" bestFit="1" customWidth="1"/>
    <col min="2861" max="2861" width="11.86328125" bestFit="1" customWidth="1"/>
    <col min="2862" max="2862" width="9.7265625" bestFit="1" customWidth="1"/>
    <col min="2863" max="2863" width="11.86328125" bestFit="1" customWidth="1"/>
    <col min="2864" max="2864" width="9.7265625" bestFit="1" customWidth="1"/>
    <col min="2865" max="2865" width="11.86328125" bestFit="1" customWidth="1"/>
    <col min="2866" max="2866" width="9.7265625" bestFit="1" customWidth="1"/>
    <col min="2867" max="2867" width="11.86328125" bestFit="1" customWidth="1"/>
    <col min="2868" max="2868" width="9.7265625" bestFit="1" customWidth="1"/>
    <col min="2869" max="2869" width="11.86328125" bestFit="1" customWidth="1"/>
    <col min="2870" max="2870" width="9.7265625" bestFit="1" customWidth="1"/>
    <col min="2871" max="2871" width="11.86328125" bestFit="1" customWidth="1"/>
    <col min="2872" max="2872" width="9.7265625" bestFit="1" customWidth="1"/>
    <col min="2873" max="2873" width="11.86328125" bestFit="1" customWidth="1"/>
    <col min="2874" max="2874" width="9.7265625" bestFit="1" customWidth="1"/>
    <col min="2875" max="2875" width="11.86328125" bestFit="1" customWidth="1"/>
    <col min="2876" max="2876" width="9.7265625" bestFit="1" customWidth="1"/>
    <col min="2877" max="2877" width="11.86328125" bestFit="1" customWidth="1"/>
    <col min="2878" max="2878" width="9.7265625" bestFit="1" customWidth="1"/>
    <col min="2879" max="2879" width="11.86328125" bestFit="1" customWidth="1"/>
    <col min="2880" max="2880" width="9.7265625" bestFit="1" customWidth="1"/>
    <col min="2881" max="2881" width="11.86328125" bestFit="1" customWidth="1"/>
    <col min="2882" max="2882" width="9.7265625" bestFit="1" customWidth="1"/>
    <col min="2883" max="2883" width="11.86328125" bestFit="1" customWidth="1"/>
    <col min="2884" max="2884" width="9.7265625" bestFit="1" customWidth="1"/>
    <col min="2885" max="2885" width="11.86328125" bestFit="1" customWidth="1"/>
    <col min="2886" max="2886" width="9.7265625" bestFit="1" customWidth="1"/>
    <col min="2887" max="2887" width="11.86328125" bestFit="1" customWidth="1"/>
    <col min="2888" max="2888" width="9.7265625" bestFit="1" customWidth="1"/>
    <col min="2889" max="2889" width="11.86328125" bestFit="1" customWidth="1"/>
    <col min="2890" max="2890" width="9.7265625" bestFit="1" customWidth="1"/>
    <col min="2891" max="2891" width="11.86328125" bestFit="1" customWidth="1"/>
    <col min="2892" max="2892" width="23.7265625" bestFit="1" customWidth="1"/>
    <col min="2893" max="2893" width="26.86328125" bestFit="1" customWidth="1"/>
    <col min="2894" max="2894" width="11.26953125" bestFit="1" customWidth="1"/>
    <col min="2895" max="2895" width="14.1328125" bestFit="1" customWidth="1"/>
    <col min="2896" max="2896" width="11.86328125" bestFit="1" customWidth="1"/>
    <col min="2897" max="2897" width="14.1328125" bestFit="1" customWidth="1"/>
    <col min="2898" max="2898" width="11.86328125" bestFit="1" customWidth="1"/>
    <col min="2899" max="2899" width="14.1328125" bestFit="1" customWidth="1"/>
    <col min="2900" max="2900" width="11.86328125" bestFit="1" customWidth="1"/>
    <col min="2901" max="2901" width="14.1328125" bestFit="1" customWidth="1"/>
    <col min="2902" max="2902" width="11.86328125" bestFit="1" customWidth="1"/>
    <col min="2903" max="2903" width="14.1328125" bestFit="1" customWidth="1"/>
    <col min="2904" max="2904" width="11.86328125" bestFit="1" customWidth="1"/>
    <col min="2905" max="2905" width="14.1328125" bestFit="1" customWidth="1"/>
    <col min="2906" max="2906" width="11.86328125" bestFit="1" customWidth="1"/>
    <col min="2907" max="2907" width="14.1328125" bestFit="1" customWidth="1"/>
    <col min="2908" max="2908" width="11.86328125" bestFit="1" customWidth="1"/>
    <col min="2909" max="2909" width="14.1328125" bestFit="1" customWidth="1"/>
    <col min="2910" max="2910" width="11.86328125" bestFit="1" customWidth="1"/>
    <col min="2911" max="2911" width="14.1328125" bestFit="1" customWidth="1"/>
    <col min="2912" max="2912" width="11.86328125" bestFit="1" customWidth="1"/>
    <col min="2913" max="2913" width="14.1328125" bestFit="1" customWidth="1"/>
    <col min="2914" max="2914" width="11.86328125" bestFit="1" customWidth="1"/>
    <col min="2915" max="2915" width="14.1328125" bestFit="1" customWidth="1"/>
    <col min="2916" max="2916" width="11.86328125" bestFit="1" customWidth="1"/>
    <col min="2917" max="2917" width="14.1328125" bestFit="1" customWidth="1"/>
    <col min="2918" max="2918" width="11.86328125" bestFit="1" customWidth="1"/>
    <col min="2919" max="2919" width="14.1328125" bestFit="1" customWidth="1"/>
    <col min="2920" max="2920" width="11.86328125" bestFit="1" customWidth="1"/>
    <col min="2921" max="2921" width="14.1328125" bestFit="1" customWidth="1"/>
    <col min="2922" max="2922" width="11.86328125" bestFit="1" customWidth="1"/>
    <col min="2923" max="2923" width="14.1328125" bestFit="1" customWidth="1"/>
    <col min="2924" max="2924" width="11.86328125" bestFit="1" customWidth="1"/>
    <col min="2925" max="2925" width="14.1328125" bestFit="1" customWidth="1"/>
    <col min="2926" max="2926" width="11.86328125" bestFit="1" customWidth="1"/>
    <col min="2927" max="2927" width="14.1328125" bestFit="1" customWidth="1"/>
    <col min="2928" max="2928" width="11.86328125" bestFit="1" customWidth="1"/>
    <col min="2929" max="2929" width="14.1328125" bestFit="1" customWidth="1"/>
    <col min="2930" max="2930" width="11.86328125" bestFit="1" customWidth="1"/>
    <col min="2931" max="2931" width="14.1328125" bestFit="1" customWidth="1"/>
    <col min="2932" max="2932" width="11.86328125" bestFit="1" customWidth="1"/>
    <col min="2933" max="2933" width="14.1328125" bestFit="1" customWidth="1"/>
    <col min="2934" max="2934" width="11.86328125" bestFit="1" customWidth="1"/>
    <col min="2935" max="2935" width="14.1328125" bestFit="1" customWidth="1"/>
    <col min="2936" max="2936" width="11.86328125" bestFit="1" customWidth="1"/>
    <col min="2937" max="2937" width="14.1328125" bestFit="1" customWidth="1"/>
    <col min="2938" max="2938" width="11.86328125" bestFit="1" customWidth="1"/>
    <col min="2939" max="2939" width="14.1328125" bestFit="1" customWidth="1"/>
    <col min="2940" max="2940" width="11.86328125" bestFit="1" customWidth="1"/>
    <col min="2941" max="2941" width="14.1328125" bestFit="1" customWidth="1"/>
    <col min="2942" max="2942" width="11.86328125" bestFit="1" customWidth="1"/>
    <col min="2943" max="2943" width="14.1328125" bestFit="1" customWidth="1"/>
    <col min="2944" max="2944" width="11.86328125" bestFit="1" customWidth="1"/>
    <col min="2945" max="2945" width="14.1328125" bestFit="1" customWidth="1"/>
    <col min="2946" max="2946" width="11.86328125" bestFit="1" customWidth="1"/>
    <col min="2947" max="2947" width="14.1328125" bestFit="1" customWidth="1"/>
    <col min="2948" max="2948" width="11.86328125" bestFit="1" customWidth="1"/>
    <col min="2949" max="2949" width="14.1328125" bestFit="1" customWidth="1"/>
    <col min="2950" max="2950" width="11.86328125" bestFit="1" customWidth="1"/>
    <col min="2951" max="2951" width="14.1328125" bestFit="1" customWidth="1"/>
    <col min="2952" max="2952" width="11.86328125" bestFit="1" customWidth="1"/>
    <col min="2953" max="2953" width="14.1328125" bestFit="1" customWidth="1"/>
    <col min="2954" max="2954" width="11.86328125" bestFit="1" customWidth="1"/>
    <col min="2955" max="2955" width="14.1328125" bestFit="1" customWidth="1"/>
    <col min="2956" max="2956" width="11.86328125" bestFit="1" customWidth="1"/>
    <col min="2957" max="2957" width="14.1328125" bestFit="1" customWidth="1"/>
    <col min="2958" max="2958" width="11.86328125" bestFit="1" customWidth="1"/>
    <col min="2959" max="2959" width="14.1328125" bestFit="1" customWidth="1"/>
    <col min="2960" max="2960" width="11.86328125" bestFit="1" customWidth="1"/>
    <col min="2961" max="2961" width="14.1328125" bestFit="1" customWidth="1"/>
    <col min="2962" max="2962" width="11.86328125" bestFit="1" customWidth="1"/>
    <col min="2963" max="2963" width="14.1328125" bestFit="1" customWidth="1"/>
    <col min="2964" max="2964" width="11.86328125" bestFit="1" customWidth="1"/>
    <col min="2965" max="2965" width="14.1328125" bestFit="1" customWidth="1"/>
    <col min="2966" max="2966" width="11.86328125" bestFit="1" customWidth="1"/>
    <col min="2967" max="2967" width="14.1328125" bestFit="1" customWidth="1"/>
    <col min="2968" max="2968" width="11.86328125" bestFit="1" customWidth="1"/>
    <col min="2969" max="2969" width="14.1328125" bestFit="1" customWidth="1"/>
    <col min="2970" max="2970" width="11.86328125" bestFit="1" customWidth="1"/>
    <col min="2971" max="2971" width="14.1328125" bestFit="1" customWidth="1"/>
    <col min="2972" max="2972" width="11.86328125" bestFit="1" customWidth="1"/>
    <col min="2973" max="2973" width="14.1328125" bestFit="1" customWidth="1"/>
    <col min="2974" max="2974" width="11.86328125" bestFit="1" customWidth="1"/>
    <col min="2975" max="2975" width="14.1328125" bestFit="1" customWidth="1"/>
    <col min="2976" max="2976" width="11.86328125" bestFit="1" customWidth="1"/>
    <col min="2977" max="2977" width="14.1328125" bestFit="1" customWidth="1"/>
    <col min="2978" max="2978" width="11.86328125" bestFit="1" customWidth="1"/>
    <col min="2979" max="2979" width="14.1328125" bestFit="1" customWidth="1"/>
    <col min="2980" max="2980" width="11.86328125" bestFit="1" customWidth="1"/>
    <col min="2981" max="2981" width="14.1328125" bestFit="1" customWidth="1"/>
    <col min="2982" max="2982" width="11.86328125" bestFit="1" customWidth="1"/>
    <col min="2983" max="2983" width="14.1328125" bestFit="1" customWidth="1"/>
    <col min="2984" max="2984" width="11.86328125" bestFit="1" customWidth="1"/>
    <col min="2985" max="2985" width="14.1328125" bestFit="1" customWidth="1"/>
    <col min="2986" max="2986" width="11.86328125" bestFit="1" customWidth="1"/>
    <col min="2987" max="2987" width="14.1328125" bestFit="1" customWidth="1"/>
    <col min="2988" max="2988" width="11.86328125" bestFit="1" customWidth="1"/>
    <col min="2989" max="2989" width="14.1328125" bestFit="1" customWidth="1"/>
    <col min="2990" max="2990" width="11.86328125" bestFit="1" customWidth="1"/>
    <col min="2991" max="2991" width="14.1328125" bestFit="1" customWidth="1"/>
    <col min="2992" max="2992" width="11.86328125" bestFit="1" customWidth="1"/>
    <col min="2993" max="2993" width="14.1328125" bestFit="1" customWidth="1"/>
    <col min="2994" max="2994" width="11.86328125" bestFit="1" customWidth="1"/>
    <col min="2995" max="2995" width="14.1328125" bestFit="1" customWidth="1"/>
    <col min="2996" max="2996" width="11.86328125" bestFit="1" customWidth="1"/>
    <col min="2997" max="2997" width="14.1328125" bestFit="1" customWidth="1"/>
    <col min="2998" max="2998" width="11.86328125" bestFit="1" customWidth="1"/>
    <col min="2999" max="2999" width="14.1328125" bestFit="1" customWidth="1"/>
    <col min="3000" max="3000" width="11.86328125" bestFit="1" customWidth="1"/>
    <col min="3001" max="3001" width="14.1328125" bestFit="1" customWidth="1"/>
    <col min="3002" max="3002" width="11.86328125" bestFit="1" customWidth="1"/>
    <col min="3003" max="3003" width="14.1328125" bestFit="1" customWidth="1"/>
    <col min="3004" max="3004" width="11.86328125" bestFit="1" customWidth="1"/>
    <col min="3005" max="3005" width="14.1328125" bestFit="1" customWidth="1"/>
    <col min="3006" max="3006" width="11.86328125" bestFit="1" customWidth="1"/>
    <col min="3007" max="3007" width="14.1328125" bestFit="1" customWidth="1"/>
    <col min="3008" max="3008" width="11.86328125" bestFit="1" customWidth="1"/>
    <col min="3009" max="3009" width="14.1328125" bestFit="1" customWidth="1"/>
    <col min="3010" max="3010" width="11.86328125" bestFit="1" customWidth="1"/>
    <col min="3011" max="3011" width="14.1328125" bestFit="1" customWidth="1"/>
    <col min="3012" max="3012" width="11.86328125" bestFit="1" customWidth="1"/>
    <col min="3013" max="3013" width="14.1328125" bestFit="1" customWidth="1"/>
    <col min="3014" max="3014" width="11.86328125" bestFit="1" customWidth="1"/>
    <col min="3015" max="3015" width="14.1328125" bestFit="1" customWidth="1"/>
    <col min="3016" max="3016" width="11.86328125" bestFit="1" customWidth="1"/>
    <col min="3017" max="3017" width="14.1328125" bestFit="1" customWidth="1"/>
    <col min="3018" max="3018" width="11.86328125" bestFit="1" customWidth="1"/>
    <col min="3019" max="3019" width="14.1328125" bestFit="1" customWidth="1"/>
    <col min="3020" max="3020" width="11.86328125" bestFit="1" customWidth="1"/>
    <col min="3021" max="3021" width="14.1328125" bestFit="1" customWidth="1"/>
    <col min="3022" max="3022" width="11.86328125" bestFit="1" customWidth="1"/>
    <col min="3023" max="3023" width="14.1328125" bestFit="1" customWidth="1"/>
    <col min="3024" max="3024" width="11.86328125" bestFit="1" customWidth="1"/>
    <col min="3025" max="3025" width="14.1328125" bestFit="1" customWidth="1"/>
    <col min="3026" max="3026" width="11.86328125" bestFit="1" customWidth="1"/>
    <col min="3027" max="3027" width="14.1328125" bestFit="1" customWidth="1"/>
    <col min="3028" max="3028" width="11.86328125" bestFit="1" customWidth="1"/>
    <col min="3029" max="3029" width="14.1328125" bestFit="1" customWidth="1"/>
    <col min="3030" max="3030" width="11.86328125" bestFit="1" customWidth="1"/>
    <col min="3031" max="3031" width="14.1328125" bestFit="1" customWidth="1"/>
    <col min="3032" max="3032" width="11.86328125" bestFit="1" customWidth="1"/>
    <col min="3033" max="3033" width="14.1328125" bestFit="1" customWidth="1"/>
    <col min="3034" max="3034" width="11.86328125" bestFit="1" customWidth="1"/>
    <col min="3035" max="3035" width="14.1328125" bestFit="1" customWidth="1"/>
    <col min="3036" max="3036" width="11.86328125" bestFit="1" customWidth="1"/>
    <col min="3037" max="3037" width="14.1328125" bestFit="1" customWidth="1"/>
    <col min="3038" max="3038" width="11.86328125" bestFit="1" customWidth="1"/>
    <col min="3039" max="3039" width="14.1328125" bestFit="1" customWidth="1"/>
    <col min="3040" max="3040" width="11.86328125" bestFit="1" customWidth="1"/>
    <col min="3041" max="3041" width="14.1328125" bestFit="1" customWidth="1"/>
    <col min="3042" max="3042" width="11.86328125" bestFit="1" customWidth="1"/>
    <col min="3043" max="3043" width="14.1328125" bestFit="1" customWidth="1"/>
    <col min="3044" max="3044" width="11.86328125" bestFit="1" customWidth="1"/>
    <col min="3045" max="3045" width="14.1328125" bestFit="1" customWidth="1"/>
    <col min="3046" max="3046" width="11.86328125" bestFit="1" customWidth="1"/>
    <col min="3047" max="3047" width="14.1328125" bestFit="1" customWidth="1"/>
    <col min="3048" max="3048" width="11.86328125" bestFit="1" customWidth="1"/>
    <col min="3049" max="3049" width="14.1328125" bestFit="1" customWidth="1"/>
    <col min="3050" max="3050" width="11.86328125" bestFit="1" customWidth="1"/>
    <col min="3051" max="3051" width="14.1328125" bestFit="1" customWidth="1"/>
    <col min="3052" max="3052" width="11.86328125" bestFit="1" customWidth="1"/>
    <col min="3053" max="3053" width="14.1328125" bestFit="1" customWidth="1"/>
    <col min="3054" max="3054" width="11.86328125" bestFit="1" customWidth="1"/>
    <col min="3055" max="3055" width="14.1328125" bestFit="1" customWidth="1"/>
    <col min="3056" max="3056" width="11.86328125" bestFit="1" customWidth="1"/>
    <col min="3057" max="3057" width="14.1328125" bestFit="1" customWidth="1"/>
    <col min="3058" max="3058" width="11.86328125" bestFit="1" customWidth="1"/>
    <col min="3059" max="3059" width="14.1328125" bestFit="1" customWidth="1"/>
    <col min="3060" max="3060" width="11.86328125" bestFit="1" customWidth="1"/>
    <col min="3061" max="3061" width="14.1328125" bestFit="1" customWidth="1"/>
    <col min="3062" max="3062" width="11.86328125" bestFit="1" customWidth="1"/>
    <col min="3063" max="3063" width="14.1328125" bestFit="1" customWidth="1"/>
    <col min="3064" max="3064" width="11.86328125" bestFit="1" customWidth="1"/>
    <col min="3065" max="3065" width="14.1328125" bestFit="1" customWidth="1"/>
    <col min="3066" max="3066" width="11.86328125" bestFit="1" customWidth="1"/>
    <col min="3067" max="3067" width="14.1328125" bestFit="1" customWidth="1"/>
    <col min="3068" max="3068" width="11.86328125" bestFit="1" customWidth="1"/>
    <col min="3069" max="3069" width="14.1328125" bestFit="1" customWidth="1"/>
    <col min="3070" max="3070" width="11.86328125" bestFit="1" customWidth="1"/>
    <col min="3071" max="3071" width="14.1328125" bestFit="1" customWidth="1"/>
    <col min="3072" max="3072" width="11.86328125" bestFit="1" customWidth="1"/>
    <col min="3073" max="3073" width="14.1328125" bestFit="1" customWidth="1"/>
    <col min="3074" max="3074" width="11.86328125" bestFit="1" customWidth="1"/>
    <col min="3075" max="3075" width="14.1328125" bestFit="1" customWidth="1"/>
    <col min="3076" max="3076" width="11.86328125" bestFit="1" customWidth="1"/>
    <col min="3077" max="3077" width="14.1328125" bestFit="1" customWidth="1"/>
    <col min="3078" max="3078" width="11.86328125" bestFit="1" customWidth="1"/>
    <col min="3079" max="3079" width="14.1328125" bestFit="1" customWidth="1"/>
    <col min="3080" max="3080" width="11.86328125" bestFit="1" customWidth="1"/>
    <col min="3081" max="3081" width="14.1328125" bestFit="1" customWidth="1"/>
    <col min="3082" max="3082" width="11.86328125" bestFit="1" customWidth="1"/>
    <col min="3083" max="3083" width="14.1328125" bestFit="1" customWidth="1"/>
    <col min="3084" max="3084" width="11.86328125" bestFit="1" customWidth="1"/>
    <col min="3085" max="3085" width="14.1328125" bestFit="1" customWidth="1"/>
    <col min="3086" max="3086" width="11.26953125" bestFit="1" customWidth="1"/>
  </cols>
  <sheetData>
    <row r="3" spans="1:13" x14ac:dyDescent="0.75">
      <c r="A3" s="38" t="s">
        <v>3959</v>
      </c>
      <c r="B3" s="38" t="s">
        <v>3948</v>
      </c>
    </row>
    <row r="4" spans="1:13" x14ac:dyDescent="0.75">
      <c r="A4" s="38" t="s">
        <v>3946</v>
      </c>
      <c r="B4" t="s">
        <v>3949</v>
      </c>
      <c r="C4" t="s">
        <v>3950</v>
      </c>
      <c r="D4" t="s">
        <v>3951</v>
      </c>
      <c r="E4" t="s">
        <v>3952</v>
      </c>
      <c r="F4" t="s">
        <v>3953</v>
      </c>
      <c r="G4" t="s">
        <v>3954</v>
      </c>
      <c r="H4" t="s">
        <v>3955</v>
      </c>
      <c r="I4" t="s">
        <v>3956</v>
      </c>
      <c r="J4" t="s">
        <v>3957</v>
      </c>
      <c r="K4" t="s">
        <v>3958</v>
      </c>
      <c r="L4" t="s">
        <v>2115</v>
      </c>
      <c r="M4" t="s">
        <v>3947</v>
      </c>
    </row>
    <row r="5" spans="1:13" x14ac:dyDescent="0.75">
      <c r="A5" s="39" t="s">
        <v>1732</v>
      </c>
      <c r="B5">
        <v>7</v>
      </c>
      <c r="C5">
        <v>7</v>
      </c>
      <c r="E5">
        <v>10</v>
      </c>
      <c r="F5">
        <v>2</v>
      </c>
      <c r="H5">
        <v>353</v>
      </c>
      <c r="I5">
        <v>2</v>
      </c>
      <c r="M5">
        <v>381</v>
      </c>
    </row>
    <row r="6" spans="1:13" x14ac:dyDescent="0.75">
      <c r="A6" s="39" t="s">
        <v>2951</v>
      </c>
      <c r="B6">
        <v>31</v>
      </c>
      <c r="C6">
        <v>40</v>
      </c>
      <c r="D6">
        <v>24</v>
      </c>
      <c r="E6">
        <v>56</v>
      </c>
      <c r="F6">
        <v>8</v>
      </c>
      <c r="G6">
        <v>1</v>
      </c>
      <c r="H6">
        <v>93</v>
      </c>
      <c r="I6">
        <v>10</v>
      </c>
      <c r="J6">
        <v>15</v>
      </c>
      <c r="K6">
        <v>1</v>
      </c>
      <c r="M6">
        <v>279</v>
      </c>
    </row>
    <row r="7" spans="1:13" x14ac:dyDescent="0.75">
      <c r="A7" s="39" t="s">
        <v>3533</v>
      </c>
      <c r="C7">
        <v>8</v>
      </c>
      <c r="D7">
        <v>17</v>
      </c>
      <c r="E7">
        <v>3</v>
      </c>
      <c r="G7">
        <v>192</v>
      </c>
      <c r="H7">
        <v>2</v>
      </c>
      <c r="I7">
        <v>18</v>
      </c>
      <c r="K7">
        <v>2</v>
      </c>
      <c r="M7">
        <v>242</v>
      </c>
    </row>
    <row r="8" spans="1:13" x14ac:dyDescent="0.75">
      <c r="A8" s="39" t="s">
        <v>759</v>
      </c>
      <c r="B8">
        <v>2</v>
      </c>
      <c r="C8">
        <v>16</v>
      </c>
      <c r="D8">
        <v>3</v>
      </c>
      <c r="E8">
        <v>143</v>
      </c>
      <c r="F8">
        <v>5</v>
      </c>
      <c r="H8">
        <v>8</v>
      </c>
      <c r="I8">
        <v>2</v>
      </c>
      <c r="K8">
        <v>1</v>
      </c>
      <c r="M8">
        <v>180</v>
      </c>
    </row>
    <row r="9" spans="1:13" x14ac:dyDescent="0.75">
      <c r="A9" s="39" t="s">
        <v>3849</v>
      </c>
      <c r="D9">
        <v>8</v>
      </c>
      <c r="E9">
        <v>2</v>
      </c>
      <c r="H9">
        <v>2</v>
      </c>
      <c r="I9">
        <v>48</v>
      </c>
      <c r="J9">
        <v>89</v>
      </c>
      <c r="M9">
        <v>149</v>
      </c>
    </row>
    <row r="10" spans="1:13" x14ac:dyDescent="0.75">
      <c r="A10" s="39" t="s">
        <v>2139</v>
      </c>
      <c r="B10">
        <v>5</v>
      </c>
      <c r="C10">
        <v>24</v>
      </c>
      <c r="D10">
        <v>12</v>
      </c>
      <c r="E10">
        <v>25</v>
      </c>
      <c r="F10">
        <v>2</v>
      </c>
      <c r="G10">
        <v>3</v>
      </c>
      <c r="H10">
        <v>24</v>
      </c>
      <c r="I10">
        <v>9</v>
      </c>
      <c r="J10">
        <v>8</v>
      </c>
      <c r="K10">
        <v>1</v>
      </c>
      <c r="L10">
        <v>2</v>
      </c>
      <c r="M10">
        <v>115</v>
      </c>
    </row>
    <row r="11" spans="1:13" x14ac:dyDescent="0.75">
      <c r="A11" s="39" t="s">
        <v>2364</v>
      </c>
      <c r="B11">
        <v>109</v>
      </c>
      <c r="H11">
        <v>3</v>
      </c>
      <c r="M11">
        <v>112</v>
      </c>
    </row>
    <row r="12" spans="1:13" x14ac:dyDescent="0.75">
      <c r="A12" s="39" t="s">
        <v>3940</v>
      </c>
      <c r="B12">
        <v>4</v>
      </c>
      <c r="C12">
        <v>13</v>
      </c>
      <c r="D12">
        <v>21</v>
      </c>
      <c r="E12">
        <v>18</v>
      </c>
      <c r="F12">
        <v>2</v>
      </c>
      <c r="G12">
        <v>2</v>
      </c>
      <c r="H12">
        <v>21</v>
      </c>
      <c r="I12">
        <v>1</v>
      </c>
      <c r="K12">
        <v>1</v>
      </c>
      <c r="L12">
        <v>1</v>
      </c>
      <c r="M12">
        <v>84</v>
      </c>
    </row>
    <row r="13" spans="1:13" x14ac:dyDescent="0.75">
      <c r="A13" s="39" t="s">
        <v>3947</v>
      </c>
      <c r="B13">
        <v>158</v>
      </c>
      <c r="C13">
        <v>108</v>
      </c>
      <c r="D13">
        <v>85</v>
      </c>
      <c r="E13">
        <v>257</v>
      </c>
      <c r="F13">
        <v>19</v>
      </c>
      <c r="G13">
        <v>198</v>
      </c>
      <c r="H13">
        <v>506</v>
      </c>
      <c r="I13">
        <v>90</v>
      </c>
      <c r="J13">
        <v>112</v>
      </c>
      <c r="K13">
        <v>6</v>
      </c>
      <c r="L13">
        <v>3</v>
      </c>
      <c r="M13">
        <v>1542</v>
      </c>
    </row>
    <row r="16" spans="1:13" x14ac:dyDescent="0.75">
      <c r="A16" s="38" t="s">
        <v>3959</v>
      </c>
      <c r="B16" s="38" t="s">
        <v>3948</v>
      </c>
    </row>
    <row r="17" spans="1:13" x14ac:dyDescent="0.75">
      <c r="A17" s="38" t="s">
        <v>3946</v>
      </c>
      <c r="B17" t="s">
        <v>3949</v>
      </c>
      <c r="C17" t="s">
        <v>3950</v>
      </c>
      <c r="D17" t="s">
        <v>3951</v>
      </c>
      <c r="E17" t="s">
        <v>3952</v>
      </c>
      <c r="F17" t="s">
        <v>3953</v>
      </c>
      <c r="G17" t="s">
        <v>3954</v>
      </c>
      <c r="H17" t="s">
        <v>3955</v>
      </c>
      <c r="I17" t="s">
        <v>3956</v>
      </c>
      <c r="J17" t="s">
        <v>3957</v>
      </c>
      <c r="K17" t="s">
        <v>3958</v>
      </c>
      <c r="L17" t="s">
        <v>2115</v>
      </c>
      <c r="M17" t="s">
        <v>3947</v>
      </c>
    </row>
    <row r="18" spans="1:13" x14ac:dyDescent="0.75">
      <c r="A18" s="39" t="s">
        <v>2364</v>
      </c>
      <c r="B18" s="41">
        <v>0.9732142857142857</v>
      </c>
      <c r="C18" s="41">
        <v>0</v>
      </c>
      <c r="D18" s="41">
        <v>0</v>
      </c>
      <c r="E18" s="41">
        <v>0</v>
      </c>
      <c r="F18" s="41">
        <v>0</v>
      </c>
      <c r="G18" s="41">
        <v>0</v>
      </c>
      <c r="H18" s="41">
        <v>2.6785714285714284E-2</v>
      </c>
      <c r="I18" s="41">
        <v>0</v>
      </c>
      <c r="J18" s="41">
        <v>0</v>
      </c>
      <c r="K18" s="41">
        <v>0</v>
      </c>
      <c r="L18" s="41">
        <v>0</v>
      </c>
      <c r="M18" s="41">
        <v>1</v>
      </c>
    </row>
    <row r="19" spans="1:13" x14ac:dyDescent="0.75">
      <c r="A19" s="39" t="s">
        <v>759</v>
      </c>
      <c r="B19" s="41">
        <v>1.1111111111111112E-2</v>
      </c>
      <c r="C19" s="41">
        <v>8.8888888888888892E-2</v>
      </c>
      <c r="D19" s="41">
        <v>1.6666666666666666E-2</v>
      </c>
      <c r="E19" s="41">
        <v>0.7944444444444444</v>
      </c>
      <c r="F19" s="41">
        <v>2.7777777777777776E-2</v>
      </c>
      <c r="G19" s="41">
        <v>0</v>
      </c>
      <c r="H19" s="41">
        <v>4.4444444444444446E-2</v>
      </c>
      <c r="I19" s="41">
        <v>1.1111111111111112E-2</v>
      </c>
      <c r="J19" s="41">
        <v>0</v>
      </c>
      <c r="K19" s="41">
        <v>5.5555555555555558E-3</v>
      </c>
      <c r="L19" s="41">
        <v>0</v>
      </c>
      <c r="M19" s="41">
        <v>1</v>
      </c>
    </row>
    <row r="20" spans="1:13" x14ac:dyDescent="0.75">
      <c r="A20" s="39" t="s">
        <v>3533</v>
      </c>
      <c r="B20" s="41">
        <v>0</v>
      </c>
      <c r="C20" s="41">
        <v>3.3057851239669422E-2</v>
      </c>
      <c r="D20" s="41">
        <v>7.0247933884297523E-2</v>
      </c>
      <c r="E20" s="41">
        <v>1.2396694214876033E-2</v>
      </c>
      <c r="F20" s="41">
        <v>0</v>
      </c>
      <c r="G20" s="41">
        <v>0.79338842975206614</v>
      </c>
      <c r="H20" s="41">
        <v>8.2644628099173556E-3</v>
      </c>
      <c r="I20" s="41">
        <v>7.43801652892562E-2</v>
      </c>
      <c r="J20" s="41">
        <v>0</v>
      </c>
      <c r="K20" s="41">
        <v>8.2644628099173556E-3</v>
      </c>
      <c r="L20" s="41">
        <v>0</v>
      </c>
      <c r="M20" s="41">
        <v>1</v>
      </c>
    </row>
    <row r="21" spans="1:13" x14ac:dyDescent="0.75">
      <c r="A21" s="39" t="s">
        <v>1732</v>
      </c>
      <c r="B21" s="41">
        <v>1.8372703412073491E-2</v>
      </c>
      <c r="C21" s="41">
        <v>1.8372703412073491E-2</v>
      </c>
      <c r="D21" s="41">
        <v>0</v>
      </c>
      <c r="E21" s="41">
        <v>2.6246719160104987E-2</v>
      </c>
      <c r="F21" s="41">
        <v>5.2493438320209973E-3</v>
      </c>
      <c r="G21" s="41">
        <v>0</v>
      </c>
      <c r="H21" s="41">
        <v>0.92650918635170598</v>
      </c>
      <c r="I21" s="41">
        <v>5.2493438320209973E-3</v>
      </c>
      <c r="J21" s="41">
        <v>0</v>
      </c>
      <c r="K21" s="41">
        <v>0</v>
      </c>
      <c r="L21" s="41">
        <v>0</v>
      </c>
      <c r="M21" s="41">
        <v>1</v>
      </c>
    </row>
    <row r="22" spans="1:13" x14ac:dyDescent="0.75">
      <c r="A22" s="39" t="s">
        <v>2139</v>
      </c>
      <c r="B22" s="41">
        <v>4.3478260869565216E-2</v>
      </c>
      <c r="C22" s="41">
        <v>0.20869565217391303</v>
      </c>
      <c r="D22" s="41">
        <v>0.10434782608695652</v>
      </c>
      <c r="E22" s="41">
        <v>0.21739130434782608</v>
      </c>
      <c r="F22" s="41">
        <v>1.7391304347826087E-2</v>
      </c>
      <c r="G22" s="41">
        <v>2.6086956521739129E-2</v>
      </c>
      <c r="H22" s="41">
        <v>0.20869565217391303</v>
      </c>
      <c r="I22" s="41">
        <v>7.8260869565217397E-2</v>
      </c>
      <c r="J22" s="41">
        <v>6.9565217391304349E-2</v>
      </c>
      <c r="K22" s="41">
        <v>8.6956521739130436E-3</v>
      </c>
      <c r="L22" s="41">
        <v>1.7391304347826087E-2</v>
      </c>
      <c r="M22" s="41">
        <v>1</v>
      </c>
    </row>
    <row r="23" spans="1:13" x14ac:dyDescent="0.75">
      <c r="A23" s="39" t="s">
        <v>3849</v>
      </c>
      <c r="B23" s="41">
        <v>0</v>
      </c>
      <c r="C23" s="41">
        <v>0</v>
      </c>
      <c r="D23" s="41">
        <v>5.3691275167785234E-2</v>
      </c>
      <c r="E23" s="41">
        <v>1.3422818791946308E-2</v>
      </c>
      <c r="F23" s="41">
        <v>0</v>
      </c>
      <c r="G23" s="41">
        <v>0</v>
      </c>
      <c r="H23" s="41">
        <v>1.3422818791946308E-2</v>
      </c>
      <c r="I23" s="41">
        <v>0.32214765100671139</v>
      </c>
      <c r="J23" s="41">
        <v>0.59731543624161076</v>
      </c>
      <c r="K23" s="41">
        <v>0</v>
      </c>
      <c r="L23" s="41">
        <v>0</v>
      </c>
      <c r="M23" s="41">
        <v>1</v>
      </c>
    </row>
    <row r="24" spans="1:13" x14ac:dyDescent="0.75">
      <c r="A24" s="39" t="s">
        <v>3940</v>
      </c>
      <c r="B24" s="41">
        <v>4.7619047619047616E-2</v>
      </c>
      <c r="C24" s="41">
        <v>0.15476190476190477</v>
      </c>
      <c r="D24" s="41">
        <v>0.25</v>
      </c>
      <c r="E24" s="41">
        <v>0.21428571428571427</v>
      </c>
      <c r="F24" s="41">
        <v>2.3809523809523808E-2</v>
      </c>
      <c r="G24" s="41">
        <v>2.3809523809523808E-2</v>
      </c>
      <c r="H24" s="41">
        <v>0.25</v>
      </c>
      <c r="I24" s="41">
        <v>1.1904761904761904E-2</v>
      </c>
      <c r="J24" s="41">
        <v>0</v>
      </c>
      <c r="K24" s="41">
        <v>1.1904761904761904E-2</v>
      </c>
      <c r="L24" s="41">
        <v>1.1904761904761904E-2</v>
      </c>
      <c r="M24" s="41">
        <v>1</v>
      </c>
    </row>
    <row r="25" spans="1:13" x14ac:dyDescent="0.75">
      <c r="A25" s="39" t="s">
        <v>2951</v>
      </c>
      <c r="B25" s="41">
        <v>0.1111111111111111</v>
      </c>
      <c r="C25" s="41">
        <v>0.14336917562724014</v>
      </c>
      <c r="D25" s="41">
        <v>8.6021505376344093E-2</v>
      </c>
      <c r="E25" s="41">
        <v>0.20071684587813621</v>
      </c>
      <c r="F25" s="41">
        <v>2.8673835125448029E-2</v>
      </c>
      <c r="G25" s="41">
        <v>3.5842293906810036E-3</v>
      </c>
      <c r="H25" s="41">
        <v>0.33333333333333331</v>
      </c>
      <c r="I25" s="41">
        <v>3.5842293906810034E-2</v>
      </c>
      <c r="J25" s="41">
        <v>5.3763440860215055E-2</v>
      </c>
      <c r="K25" s="41">
        <v>3.5842293906810036E-3</v>
      </c>
      <c r="L25" s="41">
        <v>0</v>
      </c>
      <c r="M25" s="41">
        <v>1</v>
      </c>
    </row>
    <row r="26" spans="1:13" x14ac:dyDescent="0.75">
      <c r="A26" s="39" t="s">
        <v>3947</v>
      </c>
      <c r="B26" s="41">
        <v>0.10246433203631647</v>
      </c>
      <c r="C26" s="41">
        <v>7.0038910505836577E-2</v>
      </c>
      <c r="D26" s="41">
        <v>5.5123216601815822E-2</v>
      </c>
      <c r="E26" s="41">
        <v>0.16666666666666666</v>
      </c>
      <c r="F26" s="41">
        <v>1.232166018158236E-2</v>
      </c>
      <c r="G26" s="41">
        <v>0.12840466926070038</v>
      </c>
      <c r="H26" s="41">
        <v>0.32814526588845655</v>
      </c>
      <c r="I26" s="41">
        <v>5.8365758754863814E-2</v>
      </c>
      <c r="J26" s="41">
        <v>7.2632944228274973E-2</v>
      </c>
      <c r="K26" s="41">
        <v>3.8910505836575876E-3</v>
      </c>
      <c r="L26" s="41">
        <v>1.9455252918287938E-3</v>
      </c>
      <c r="M26" s="41">
        <v>1</v>
      </c>
    </row>
    <row r="30" spans="1:13" x14ac:dyDescent="0.75">
      <c r="A30" s="38" t="s">
        <v>3946</v>
      </c>
      <c r="B30" t="s">
        <v>3959</v>
      </c>
    </row>
    <row r="31" spans="1:13" x14ac:dyDescent="0.75">
      <c r="A31" s="39" t="s">
        <v>1732</v>
      </c>
      <c r="B31">
        <v>381</v>
      </c>
    </row>
    <row r="32" spans="1:13" x14ac:dyDescent="0.75">
      <c r="A32" s="39" t="s">
        <v>2951</v>
      </c>
      <c r="B32">
        <v>279</v>
      </c>
    </row>
    <row r="33" spans="1:10" x14ac:dyDescent="0.75">
      <c r="A33" s="39" t="s">
        <v>3533</v>
      </c>
      <c r="B33">
        <v>242</v>
      </c>
    </row>
    <row r="34" spans="1:10" x14ac:dyDescent="0.75">
      <c r="A34" s="39" t="s">
        <v>759</v>
      </c>
      <c r="B34">
        <v>180</v>
      </c>
    </row>
    <row r="35" spans="1:10" x14ac:dyDescent="0.75">
      <c r="A35" s="39" t="s">
        <v>3849</v>
      </c>
      <c r="B35">
        <v>149</v>
      </c>
    </row>
    <row r="36" spans="1:10" x14ac:dyDescent="0.75">
      <c r="A36" s="39" t="s">
        <v>2139</v>
      </c>
      <c r="B36">
        <v>115</v>
      </c>
    </row>
    <row r="37" spans="1:10" x14ac:dyDescent="0.75">
      <c r="A37" s="39" t="s">
        <v>2364</v>
      </c>
      <c r="B37">
        <v>112</v>
      </c>
    </row>
    <row r="38" spans="1:10" x14ac:dyDescent="0.75">
      <c r="A38" s="39" t="s">
        <v>3940</v>
      </c>
      <c r="B38">
        <v>84</v>
      </c>
    </row>
    <row r="39" spans="1:10" x14ac:dyDescent="0.75">
      <c r="A39" s="39" t="s">
        <v>3947</v>
      </c>
      <c r="B39">
        <v>1542</v>
      </c>
    </row>
    <row r="40" spans="1:10" x14ac:dyDescent="0.75">
      <c r="B40">
        <f>GETPIVOTDATA("Student_ID",$A$30)</f>
        <v>1542</v>
      </c>
    </row>
    <row r="43" spans="1:10" x14ac:dyDescent="0.75">
      <c r="A43" s="38" t="s">
        <v>3959</v>
      </c>
      <c r="B43" s="38" t="s">
        <v>3948</v>
      </c>
      <c r="G43" s="38" t="s">
        <v>3959</v>
      </c>
      <c r="H43" s="38" t="s">
        <v>3948</v>
      </c>
    </row>
    <row r="44" spans="1:10" x14ac:dyDescent="0.75">
      <c r="A44" s="38" t="s">
        <v>3946</v>
      </c>
      <c r="B44" t="s">
        <v>3962</v>
      </c>
      <c r="C44" t="s">
        <v>3963</v>
      </c>
      <c r="D44" t="s">
        <v>3947</v>
      </c>
      <c r="G44" s="38" t="s">
        <v>3946</v>
      </c>
      <c r="H44" t="s">
        <v>3962</v>
      </c>
      <c r="I44" t="s">
        <v>3963</v>
      </c>
      <c r="J44" t="s">
        <v>3947</v>
      </c>
    </row>
    <row r="45" spans="1:10" x14ac:dyDescent="0.75">
      <c r="A45" s="39" t="s">
        <v>2364</v>
      </c>
      <c r="B45">
        <v>9</v>
      </c>
      <c r="C45">
        <v>103</v>
      </c>
      <c r="D45">
        <v>112</v>
      </c>
      <c r="G45" s="39" t="s">
        <v>2364</v>
      </c>
      <c r="H45" s="41">
        <v>8.0357142857142863E-2</v>
      </c>
      <c r="I45" s="41">
        <v>0.9196428571428571</v>
      </c>
      <c r="J45" s="41">
        <v>1</v>
      </c>
    </row>
    <row r="46" spans="1:10" x14ac:dyDescent="0.75">
      <c r="A46" s="39" t="s">
        <v>759</v>
      </c>
      <c r="B46">
        <v>57</v>
      </c>
      <c r="C46">
        <v>123</v>
      </c>
      <c r="D46">
        <v>180</v>
      </c>
      <c r="G46" s="39" t="s">
        <v>759</v>
      </c>
      <c r="H46" s="41">
        <v>0.31666666666666665</v>
      </c>
      <c r="I46" s="41">
        <v>0.68333333333333335</v>
      </c>
      <c r="J46" s="41">
        <v>1</v>
      </c>
    </row>
    <row r="47" spans="1:10" x14ac:dyDescent="0.75">
      <c r="A47" s="39" t="s">
        <v>3533</v>
      </c>
      <c r="B47">
        <v>11</v>
      </c>
      <c r="C47">
        <v>231</v>
      </c>
      <c r="D47">
        <v>242</v>
      </c>
      <c r="G47" s="39" t="s">
        <v>3533</v>
      </c>
      <c r="H47" s="41">
        <v>4.5454545454545456E-2</v>
      </c>
      <c r="I47" s="41">
        <v>0.95454545454545459</v>
      </c>
      <c r="J47" s="41">
        <v>1</v>
      </c>
    </row>
    <row r="48" spans="1:10" x14ac:dyDescent="0.75">
      <c r="A48" s="39" t="s">
        <v>1732</v>
      </c>
      <c r="B48">
        <v>74</v>
      </c>
      <c r="C48">
        <v>307</v>
      </c>
      <c r="D48">
        <v>381</v>
      </c>
      <c r="G48" s="39" t="s">
        <v>1732</v>
      </c>
      <c r="H48" s="41">
        <v>0.1942257217847769</v>
      </c>
      <c r="I48" s="41">
        <v>0.80577427821522307</v>
      </c>
      <c r="J48" s="41">
        <v>1</v>
      </c>
    </row>
    <row r="49" spans="1:22" x14ac:dyDescent="0.75">
      <c r="A49" s="39" t="s">
        <v>2139</v>
      </c>
      <c r="B49">
        <v>46</v>
      </c>
      <c r="C49">
        <v>69</v>
      </c>
      <c r="D49">
        <v>115</v>
      </c>
      <c r="G49" s="39" t="s">
        <v>2139</v>
      </c>
      <c r="H49" s="41">
        <v>0.4</v>
      </c>
      <c r="I49" s="41">
        <v>0.6</v>
      </c>
      <c r="J49" s="41">
        <v>1</v>
      </c>
    </row>
    <row r="50" spans="1:22" x14ac:dyDescent="0.75">
      <c r="A50" s="39" t="s">
        <v>3849</v>
      </c>
      <c r="B50">
        <v>16</v>
      </c>
      <c r="C50">
        <v>133</v>
      </c>
      <c r="D50">
        <v>149</v>
      </c>
      <c r="G50" s="39" t="s">
        <v>3849</v>
      </c>
      <c r="H50" s="41">
        <v>0.10738255033557047</v>
      </c>
      <c r="I50" s="41">
        <v>0.89261744966442957</v>
      </c>
      <c r="J50" s="41">
        <v>1</v>
      </c>
    </row>
    <row r="51" spans="1:22" x14ac:dyDescent="0.75">
      <c r="A51" s="39" t="s">
        <v>3940</v>
      </c>
      <c r="B51">
        <v>39</v>
      </c>
      <c r="C51">
        <v>45</v>
      </c>
      <c r="D51">
        <v>84</v>
      </c>
      <c r="G51" s="39" t="s">
        <v>3940</v>
      </c>
      <c r="H51" s="41">
        <v>0.4642857142857143</v>
      </c>
      <c r="I51" s="41">
        <v>0.5357142857142857</v>
      </c>
      <c r="J51" s="41">
        <v>1</v>
      </c>
    </row>
    <row r="52" spans="1:22" x14ac:dyDescent="0.75">
      <c r="A52" s="39" t="s">
        <v>2951</v>
      </c>
      <c r="B52">
        <v>104</v>
      </c>
      <c r="C52">
        <v>175</v>
      </c>
      <c r="D52">
        <v>279</v>
      </c>
      <c r="G52" s="39" t="s">
        <v>2951</v>
      </c>
      <c r="H52" s="41">
        <v>0.37275985663082439</v>
      </c>
      <c r="I52" s="41">
        <v>0.62724014336917566</v>
      </c>
      <c r="J52" s="41">
        <v>1</v>
      </c>
    </row>
    <row r="53" spans="1:22" x14ac:dyDescent="0.75">
      <c r="A53" s="39" t="s">
        <v>3947</v>
      </c>
      <c r="B53">
        <v>356</v>
      </c>
      <c r="C53">
        <v>1186</v>
      </c>
      <c r="D53">
        <v>1542</v>
      </c>
      <c r="G53" s="39" t="s">
        <v>3947</v>
      </c>
      <c r="H53" s="41">
        <v>0.23086900129701687</v>
      </c>
      <c r="I53" s="41">
        <v>0.76913099870298318</v>
      </c>
      <c r="J53" s="41">
        <v>1</v>
      </c>
    </row>
    <row r="57" spans="1:22" x14ac:dyDescent="0.75">
      <c r="A57" s="38" t="s">
        <v>3959</v>
      </c>
      <c r="B57" s="38" t="s">
        <v>3948</v>
      </c>
    </row>
    <row r="58" spans="1:22" x14ac:dyDescent="0.75">
      <c r="A58" s="38" t="s">
        <v>3946</v>
      </c>
      <c r="B58" t="s">
        <v>3967</v>
      </c>
      <c r="C58" t="s">
        <v>1375</v>
      </c>
      <c r="D58" t="s">
        <v>3966</v>
      </c>
      <c r="E58" t="s">
        <v>3895</v>
      </c>
      <c r="F58" t="s">
        <v>3965</v>
      </c>
      <c r="G58" t="s">
        <v>1048</v>
      </c>
      <c r="H58" t="s">
        <v>3964</v>
      </c>
      <c r="I58" t="s">
        <v>3947</v>
      </c>
      <c r="J58" t="s">
        <v>3964</v>
      </c>
      <c r="K58">
        <f>GETPIVOTDATA("Student_ID",$A$57,"Counselor","Danijel")</f>
        <v>664</v>
      </c>
      <c r="L58">
        <f>GETPIVOTDATA("Student_ID",$A$57,"College","School of Engineering","Counselor","Danijel")</f>
        <v>506</v>
      </c>
      <c r="M58">
        <f>GETPIVOTDATA("Student_ID",$A$57,"College","School of Architecture, Visual Arts, and Design","Counselor","Danijel")</f>
        <v>158</v>
      </c>
    </row>
    <row r="59" spans="1:22" x14ac:dyDescent="0.75">
      <c r="A59" s="39" t="s">
        <v>3955</v>
      </c>
      <c r="H59">
        <v>506</v>
      </c>
      <c r="I59">
        <v>506</v>
      </c>
      <c r="J59" t="s">
        <v>1048</v>
      </c>
      <c r="K59">
        <f>GETPIVOTDATA("Student_ID",$A$57,"Counselor","Ashley")</f>
        <v>365</v>
      </c>
      <c r="L59">
        <f>GETPIVOTDATA("Student_ID",$A$57,"College","School of Business","Counselor","Ashley")</f>
        <v>257</v>
      </c>
      <c r="M59">
        <f>GETPIVOTDATA("Student_ID",$A$57,"College","School of Arts and Sciences","Counselor","Ashley")</f>
        <v>108</v>
      </c>
      <c r="O59">
        <f>IF(ISNUMBER(MATCH(A59,{"School of Engineering","School of Business","School of Education","School of Architecture, Visual Arts, and Design","School of Nursing","School of Arts and Sciences","School of Health Science","School of Behavioral and Social Sciences","School of Christian Ministries","School of Performing Arts"},0)),1,0)</f>
        <v>1</v>
      </c>
    </row>
    <row r="60" spans="1:22" x14ac:dyDescent="0.75">
      <c r="A60" s="39" t="s">
        <v>3952</v>
      </c>
      <c r="G60">
        <v>257</v>
      </c>
      <c r="I60">
        <v>257</v>
      </c>
      <c r="J60" t="s">
        <v>3969</v>
      </c>
      <c r="K60">
        <f>GETPIVOTDATA("Student_ID",$A$57,"Counselor","Ladonna")</f>
        <v>204</v>
      </c>
      <c r="L60">
        <f>GETPIVOTDATA("Student_ID",$A$57,"College","School of Education","Counselor","Ladonna")</f>
        <v>198</v>
      </c>
      <c r="M60">
        <f>GETPIVOTDATA("Student_ID",$A$57,"College","School of Performing Arts","Counselor","Ladonna")</f>
        <v>6</v>
      </c>
      <c r="O60">
        <f>IF(ISNUMBER(MATCH(A60,{"School of Engineering","School of Business","School of Education","School of Architecture, Visual Arts, and Design","School of Nursing","School of Arts and Sciences","School of Health Science","School of Behavioral and Social Sciences","School of Christian Ministries","School of Performing Arts"},0)),1,0)</f>
        <v>1</v>
      </c>
    </row>
    <row r="61" spans="1:22" x14ac:dyDescent="0.75">
      <c r="A61" s="39" t="s">
        <v>3954</v>
      </c>
      <c r="F61">
        <v>198</v>
      </c>
      <c r="I61">
        <v>198</v>
      </c>
      <c r="J61" t="s">
        <v>3895</v>
      </c>
      <c r="K61">
        <f>GETPIVOTDATA("Student_ID",$A$57,"Counselor","Erick")</f>
        <v>131</v>
      </c>
      <c r="L61">
        <f>GETPIVOTDATA("Student_ID",$A$57,"College","School of Nursing","Counselor","Erick")</f>
        <v>112</v>
      </c>
      <c r="M61">
        <f>GETPIVOTDATA("Student_ID",$A$57,"College","School of Christian Ministries","Counselor","Erick")</f>
        <v>19</v>
      </c>
      <c r="O61">
        <f>IF(ISNUMBER(MATCH(A61,{"School of Engineering","School of Business","School of Education","School of Architecture, Visual Arts, and Design","School of Nursing","School of Arts and Sciences","School of Health Science","School of Behavioral and Social Sciences","School of Christian Ministries","School of Performing Arts"},0)),1,0)</f>
        <v>1</v>
      </c>
      <c r="V61">
        <f>SUM(O59:O68)</f>
        <v>10</v>
      </c>
    </row>
    <row r="62" spans="1:22" x14ac:dyDescent="0.75">
      <c r="A62" s="39" t="s">
        <v>3949</v>
      </c>
      <c r="H62">
        <v>158</v>
      </c>
      <c r="I62">
        <v>158</v>
      </c>
      <c r="J62" t="s">
        <v>3966</v>
      </c>
      <c r="K62">
        <f>GETPIVOTDATA("Student_ID",$A$57,"Counselor","Lindsay")</f>
        <v>90</v>
      </c>
      <c r="L62">
        <f>GETPIVOTDATA("Student_ID",$A$57,"College","School of Health Science","Counselor","Lindsay")</f>
        <v>90</v>
      </c>
      <c r="O62">
        <f>IF(ISNUMBER(MATCH(A62,{"School of Engineering","School of Business","School of Education","School of Architecture, Visual Arts, and Design","School of Nursing","School of Arts and Sciences","School of Health Science","School of Behavioral and Social Sciences","School of Christian Ministries","School of Performing Arts"},0)),1,0)</f>
        <v>1</v>
      </c>
    </row>
    <row r="63" spans="1:22" x14ac:dyDescent="0.75">
      <c r="A63" s="39" t="s">
        <v>3957</v>
      </c>
      <c r="E63">
        <v>112</v>
      </c>
      <c r="I63">
        <v>112</v>
      </c>
      <c r="J63" t="s">
        <v>1375</v>
      </c>
      <c r="K63">
        <f>GETPIVOTDATA("Student_ID",$A$57,"Counselor","Elizabeth")</f>
        <v>85</v>
      </c>
      <c r="L63">
        <f>GETPIVOTDATA("Student_ID",$A$57,"College","School of Behavioral and Social Sciences","Counselor","Elizabeth")</f>
        <v>85</v>
      </c>
      <c r="O63">
        <f>IF(ISNUMBER(MATCH(A63,{"School of Engineering","School of Business","School of Education","School of Architecture, Visual Arts, and Design","School of Nursing","School of Arts and Sciences","School of Health Science","School of Behavioral and Social Sciences","School of Christian Ministries","School of Performing Arts"},0)),1,0)</f>
        <v>1</v>
      </c>
    </row>
    <row r="64" spans="1:22" x14ac:dyDescent="0.75">
      <c r="A64" s="39" t="s">
        <v>3950</v>
      </c>
      <c r="G64">
        <v>108</v>
      </c>
      <c r="I64">
        <v>108</v>
      </c>
      <c r="J64" t="s">
        <v>3967</v>
      </c>
      <c r="K64">
        <f>GETPIVOTDATA("Student_ID",$A$57,"Counselor","None")</f>
        <v>3</v>
      </c>
      <c r="L64">
        <f>GETPIVOTDATA("Student_ID",$A$57,"College","Undeclared","Counselor","None")</f>
        <v>3</v>
      </c>
      <c r="O64">
        <f>IF(ISNUMBER(MATCH(A64,{"School of Engineering","School of Business","School of Education","School of Architecture, Visual Arts, and Design","School of Nursing","School of Arts and Sciences","School of Health Science","School of Behavioral and Social Sciences","School of Christian Ministries","School of Performing Arts"},0)),1,0)</f>
        <v>1</v>
      </c>
    </row>
    <row r="65" spans="1:166" x14ac:dyDescent="0.75">
      <c r="A65" s="39" t="s">
        <v>3956</v>
      </c>
      <c r="D65">
        <v>90</v>
      </c>
      <c r="I65">
        <v>90</v>
      </c>
      <c r="O65">
        <f>IF(ISNUMBER(MATCH(A65,{"School of Engineering","School of Business","School of Education","School of Architecture, Visual Arts, and Design","School of Nursing","School of Arts and Sciences","School of Health Science","School of Behavioral and Social Sciences","School of Christian Ministries","School of Performing Arts"},0)),1,0)</f>
        <v>1</v>
      </c>
    </row>
    <row r="66" spans="1:166" x14ac:dyDescent="0.75">
      <c r="A66" s="39" t="s">
        <v>3951</v>
      </c>
      <c r="C66">
        <v>85</v>
      </c>
      <c r="I66">
        <v>85</v>
      </c>
      <c r="O66">
        <f>IF(ISNUMBER(MATCH(A66,{"School of Engineering","School of Business","School of Education","School of Architecture, Visual Arts, and Design","School of Nursing","School of Arts and Sciences","School of Health Science","School of Behavioral and Social Sciences","School of Christian Ministries","School of Performing Arts"},0)),1,0)</f>
        <v>1</v>
      </c>
    </row>
    <row r="67" spans="1:166" x14ac:dyDescent="0.75">
      <c r="A67" s="39" t="s">
        <v>3953</v>
      </c>
      <c r="E67">
        <v>19</v>
      </c>
      <c r="I67">
        <v>19</v>
      </c>
      <c r="O67">
        <f>IF(ISNUMBER(MATCH(A67,{"School of Engineering","School of Business","School of Education","School of Architecture, Visual Arts, and Design","School of Nursing","School of Arts and Sciences","School of Health Science","School of Behavioral and Social Sciences","School of Christian Ministries","School of Performing Arts"},0)),1,0)</f>
        <v>1</v>
      </c>
    </row>
    <row r="68" spans="1:166" x14ac:dyDescent="0.75">
      <c r="A68" s="39" t="s">
        <v>3958</v>
      </c>
      <c r="F68">
        <v>6</v>
      </c>
      <c r="I68">
        <v>6</v>
      </c>
      <c r="O68">
        <f>IF(ISNUMBER(MATCH(A68,{"School of Engineering","School of Business","School of Education","School of Architecture, Visual Arts, and Design","School of Nursing","School of Arts and Sciences","School of Health Science","School of Behavioral and Social Sciences","School of Christian Ministries","School of Performing Arts"},0)),1,0)</f>
        <v>1</v>
      </c>
    </row>
    <row r="69" spans="1:166" x14ac:dyDescent="0.75">
      <c r="A69" s="39" t="s">
        <v>2115</v>
      </c>
      <c r="B69">
        <v>3</v>
      </c>
      <c r="I69">
        <v>3</v>
      </c>
      <c r="O69">
        <f>IF(ISNUMBER(MATCH(A69,{"School of Engineering","School of Business","School of Education","School of Architecture, Visual Arts, and Design","School of Nursing","School of Arts and Sciences","School of Health Science","School of Behavioral and Social Sciences","School of Christian Ministries","School of Performing Arts"},0)),1,0)</f>
        <v>0</v>
      </c>
    </row>
    <row r="70" spans="1:166" x14ac:dyDescent="0.75">
      <c r="A70" s="39" t="s">
        <v>3947</v>
      </c>
      <c r="B70">
        <v>3</v>
      </c>
      <c r="C70">
        <v>85</v>
      </c>
      <c r="D70">
        <v>90</v>
      </c>
      <c r="E70">
        <v>131</v>
      </c>
      <c r="F70">
        <v>204</v>
      </c>
      <c r="G70">
        <v>365</v>
      </c>
      <c r="H70">
        <v>664</v>
      </c>
      <c r="I70">
        <v>1542</v>
      </c>
    </row>
    <row r="74" spans="1:166" x14ac:dyDescent="0.75">
      <c r="B74" s="38" t="s">
        <v>3948</v>
      </c>
    </row>
    <row r="75" spans="1:166" x14ac:dyDescent="0.75">
      <c r="B75">
        <v>439249</v>
      </c>
      <c r="C75">
        <v>459082</v>
      </c>
      <c r="D75">
        <v>533478</v>
      </c>
      <c r="E75">
        <v>579744</v>
      </c>
      <c r="F75">
        <v>628237</v>
      </c>
      <c r="G75">
        <v>699188</v>
      </c>
      <c r="H75">
        <v>712885</v>
      </c>
      <c r="I75">
        <v>720461</v>
      </c>
      <c r="J75">
        <v>736590</v>
      </c>
      <c r="K75">
        <v>740280</v>
      </c>
      <c r="L75">
        <v>741216</v>
      </c>
      <c r="M75">
        <v>741454</v>
      </c>
      <c r="N75">
        <v>742885</v>
      </c>
      <c r="O75">
        <v>743062</v>
      </c>
      <c r="P75">
        <v>744857</v>
      </c>
      <c r="Q75">
        <v>744863</v>
      </c>
      <c r="R75">
        <v>749971</v>
      </c>
      <c r="S75">
        <v>752370</v>
      </c>
      <c r="T75">
        <v>752763</v>
      </c>
      <c r="U75">
        <v>754882</v>
      </c>
      <c r="V75">
        <v>754897</v>
      </c>
      <c r="W75">
        <v>755939</v>
      </c>
      <c r="X75">
        <v>756071</v>
      </c>
      <c r="Y75">
        <v>756552</v>
      </c>
      <c r="Z75">
        <v>756701</v>
      </c>
      <c r="AA75">
        <v>757059</v>
      </c>
      <c r="AB75">
        <v>757140</v>
      </c>
      <c r="AC75">
        <v>757314</v>
      </c>
      <c r="AD75">
        <v>757730</v>
      </c>
      <c r="AE75">
        <v>758090</v>
      </c>
      <c r="AF75">
        <v>758346</v>
      </c>
      <c r="AG75">
        <v>758972</v>
      </c>
      <c r="AH75">
        <v>759030</v>
      </c>
      <c r="AI75">
        <v>759811</v>
      </c>
      <c r="AJ75">
        <v>759980</v>
      </c>
      <c r="AK75">
        <v>760678</v>
      </c>
      <c r="AL75">
        <v>760770</v>
      </c>
      <c r="AM75">
        <v>761124</v>
      </c>
      <c r="AN75">
        <v>761449</v>
      </c>
      <c r="AO75">
        <v>761633</v>
      </c>
      <c r="AP75">
        <v>761886</v>
      </c>
      <c r="AQ75">
        <v>762161</v>
      </c>
      <c r="AR75">
        <v>762822</v>
      </c>
      <c r="AS75">
        <v>762930</v>
      </c>
      <c r="AT75">
        <v>764192</v>
      </c>
      <c r="AU75">
        <v>766871</v>
      </c>
      <c r="AV75">
        <v>767166</v>
      </c>
      <c r="AW75">
        <v>767393</v>
      </c>
      <c r="AX75">
        <v>767433</v>
      </c>
      <c r="AY75">
        <v>767549</v>
      </c>
      <c r="AZ75">
        <v>767587</v>
      </c>
      <c r="BA75">
        <v>767915</v>
      </c>
      <c r="BB75">
        <v>768534</v>
      </c>
      <c r="BC75">
        <v>769462</v>
      </c>
      <c r="BD75">
        <v>769576</v>
      </c>
      <c r="BE75">
        <v>770244</v>
      </c>
      <c r="BF75">
        <v>770590</v>
      </c>
      <c r="BG75">
        <v>771034</v>
      </c>
      <c r="BH75">
        <v>771149</v>
      </c>
      <c r="BI75">
        <v>771352</v>
      </c>
      <c r="BJ75">
        <v>771452</v>
      </c>
      <c r="BK75">
        <v>771555</v>
      </c>
      <c r="BL75">
        <v>771674</v>
      </c>
      <c r="BM75">
        <v>771698</v>
      </c>
      <c r="BN75">
        <v>771816</v>
      </c>
      <c r="BO75">
        <v>771844</v>
      </c>
      <c r="BP75">
        <v>772173</v>
      </c>
      <c r="BQ75">
        <v>772589</v>
      </c>
      <c r="BR75">
        <v>772610</v>
      </c>
      <c r="BS75">
        <v>772668</v>
      </c>
      <c r="BT75">
        <v>773049</v>
      </c>
      <c r="BU75">
        <v>773208</v>
      </c>
      <c r="BV75">
        <v>773295</v>
      </c>
      <c r="BW75">
        <v>773323</v>
      </c>
      <c r="BX75">
        <v>773647</v>
      </c>
      <c r="BY75">
        <v>773748</v>
      </c>
      <c r="BZ75">
        <v>774066</v>
      </c>
      <c r="CA75">
        <v>774117</v>
      </c>
      <c r="CB75">
        <v>774574</v>
      </c>
      <c r="CC75">
        <v>774655</v>
      </c>
      <c r="CD75">
        <v>775075</v>
      </c>
      <c r="CE75">
        <v>775250</v>
      </c>
      <c r="CF75">
        <v>775375</v>
      </c>
      <c r="CG75">
        <v>775664</v>
      </c>
      <c r="CH75">
        <v>775727</v>
      </c>
      <c r="CI75">
        <v>775859</v>
      </c>
      <c r="CJ75">
        <v>775910</v>
      </c>
      <c r="CK75">
        <v>776264</v>
      </c>
      <c r="CL75">
        <v>776473</v>
      </c>
      <c r="CM75">
        <v>776867</v>
      </c>
      <c r="CN75">
        <v>777303</v>
      </c>
      <c r="CO75">
        <v>777555</v>
      </c>
      <c r="CP75">
        <v>778186</v>
      </c>
      <c r="CQ75">
        <v>778444</v>
      </c>
      <c r="CR75">
        <v>778839</v>
      </c>
      <c r="CS75">
        <v>779160</v>
      </c>
      <c r="CT75">
        <v>779308</v>
      </c>
      <c r="CU75">
        <v>779407</v>
      </c>
      <c r="CV75">
        <v>779453</v>
      </c>
      <c r="CW75">
        <v>779999</v>
      </c>
      <c r="CX75">
        <v>780291</v>
      </c>
      <c r="CY75">
        <v>780536</v>
      </c>
      <c r="CZ75">
        <v>780895</v>
      </c>
      <c r="DA75">
        <v>780992</v>
      </c>
      <c r="DB75">
        <v>781552</v>
      </c>
      <c r="DC75">
        <v>781762</v>
      </c>
      <c r="DD75">
        <v>781804</v>
      </c>
      <c r="DE75">
        <v>781819</v>
      </c>
      <c r="DF75">
        <v>782008</v>
      </c>
      <c r="DG75">
        <v>782957</v>
      </c>
      <c r="DH75">
        <v>785270</v>
      </c>
      <c r="DI75">
        <v>785682</v>
      </c>
      <c r="DJ75">
        <v>786312</v>
      </c>
      <c r="DK75">
        <v>786413</v>
      </c>
      <c r="DL75">
        <v>786445</v>
      </c>
      <c r="DM75">
        <v>786889</v>
      </c>
      <c r="DN75">
        <v>786895</v>
      </c>
      <c r="DO75">
        <v>787341</v>
      </c>
      <c r="DP75">
        <v>787749</v>
      </c>
      <c r="DQ75">
        <v>788536</v>
      </c>
      <c r="DR75">
        <v>788696</v>
      </c>
      <c r="DS75">
        <v>789167</v>
      </c>
      <c r="DT75">
        <v>789765</v>
      </c>
      <c r="DU75">
        <v>789885</v>
      </c>
      <c r="DV75">
        <v>789900</v>
      </c>
      <c r="DW75">
        <v>790833</v>
      </c>
      <c r="DX75">
        <v>790863</v>
      </c>
      <c r="DY75">
        <v>790865</v>
      </c>
      <c r="DZ75">
        <v>791178</v>
      </c>
      <c r="EA75">
        <v>791559</v>
      </c>
      <c r="EB75">
        <v>791714</v>
      </c>
      <c r="EC75">
        <v>792219</v>
      </c>
      <c r="ED75">
        <v>793800</v>
      </c>
      <c r="EE75">
        <v>793920</v>
      </c>
      <c r="EF75">
        <v>793923</v>
      </c>
      <c r="EG75">
        <v>794141</v>
      </c>
      <c r="EH75">
        <v>794232</v>
      </c>
      <c r="EI75">
        <v>794423</v>
      </c>
      <c r="EJ75">
        <v>794585</v>
      </c>
      <c r="EK75">
        <v>795267</v>
      </c>
      <c r="EL75">
        <v>795373</v>
      </c>
      <c r="EM75">
        <v>795561</v>
      </c>
      <c r="EN75">
        <v>796963</v>
      </c>
      <c r="EO75">
        <v>797487</v>
      </c>
      <c r="EP75">
        <v>797843</v>
      </c>
      <c r="EQ75">
        <v>798012</v>
      </c>
      <c r="ER75">
        <v>798500</v>
      </c>
      <c r="ES75">
        <v>799145</v>
      </c>
      <c r="ET75">
        <v>800186</v>
      </c>
      <c r="EU75">
        <v>801768</v>
      </c>
      <c r="EV75">
        <v>802823</v>
      </c>
      <c r="EW75">
        <v>803041</v>
      </c>
      <c r="EX75">
        <v>803065</v>
      </c>
      <c r="EY75">
        <v>803918</v>
      </c>
      <c r="EZ75">
        <v>804707</v>
      </c>
      <c r="FA75">
        <v>805057</v>
      </c>
      <c r="FB75">
        <v>806425</v>
      </c>
      <c r="FC75">
        <v>809109</v>
      </c>
      <c r="FD75">
        <v>810644</v>
      </c>
      <c r="FE75">
        <v>811242</v>
      </c>
      <c r="FF75">
        <v>811600</v>
      </c>
      <c r="FG75">
        <v>812050</v>
      </c>
      <c r="FH75">
        <v>812116</v>
      </c>
      <c r="FI75">
        <v>812130</v>
      </c>
      <c r="FJ75" t="s">
        <v>3947</v>
      </c>
    </row>
    <row r="76" spans="1:166" x14ac:dyDescent="0.75">
      <c r="A76" t="s">
        <v>3959</v>
      </c>
      <c r="B76">
        <v>2</v>
      </c>
      <c r="C76">
        <v>2</v>
      </c>
      <c r="D76">
        <v>2</v>
      </c>
      <c r="E76">
        <v>2</v>
      </c>
      <c r="F76">
        <v>2</v>
      </c>
      <c r="G76">
        <v>4</v>
      </c>
      <c r="H76">
        <v>3</v>
      </c>
      <c r="I76">
        <v>2</v>
      </c>
      <c r="J76">
        <v>2</v>
      </c>
      <c r="K76">
        <v>2</v>
      </c>
      <c r="L76">
        <v>2</v>
      </c>
      <c r="M76">
        <v>4</v>
      </c>
      <c r="N76">
        <v>2</v>
      </c>
      <c r="O76">
        <v>2</v>
      </c>
      <c r="P76">
        <v>2</v>
      </c>
      <c r="Q76">
        <v>2</v>
      </c>
      <c r="R76">
        <v>2</v>
      </c>
      <c r="S76">
        <v>2</v>
      </c>
      <c r="T76">
        <v>2</v>
      </c>
      <c r="U76">
        <v>3</v>
      </c>
      <c r="V76">
        <v>2</v>
      </c>
      <c r="W76">
        <v>2</v>
      </c>
      <c r="X76">
        <v>3</v>
      </c>
      <c r="Y76">
        <v>2</v>
      </c>
      <c r="Z76">
        <v>2</v>
      </c>
      <c r="AA76">
        <v>2</v>
      </c>
      <c r="AB76">
        <v>2</v>
      </c>
      <c r="AC76">
        <v>2</v>
      </c>
      <c r="AD76">
        <v>2</v>
      </c>
      <c r="AE76">
        <v>2</v>
      </c>
      <c r="AF76">
        <v>2</v>
      </c>
      <c r="AG76">
        <v>2</v>
      </c>
      <c r="AH76">
        <v>2</v>
      </c>
      <c r="AI76">
        <v>2</v>
      </c>
      <c r="AJ76">
        <v>2</v>
      </c>
      <c r="AK76">
        <v>2</v>
      </c>
      <c r="AL76">
        <v>2</v>
      </c>
      <c r="AM76">
        <v>2</v>
      </c>
      <c r="AN76">
        <v>2</v>
      </c>
      <c r="AO76">
        <v>2</v>
      </c>
      <c r="AP76">
        <v>3</v>
      </c>
      <c r="AQ76">
        <v>2</v>
      </c>
      <c r="AR76">
        <v>2</v>
      </c>
      <c r="AS76">
        <v>3</v>
      </c>
      <c r="AT76">
        <v>2</v>
      </c>
      <c r="AU76">
        <v>3</v>
      </c>
      <c r="AV76">
        <v>2</v>
      </c>
      <c r="AW76">
        <v>2</v>
      </c>
      <c r="AX76">
        <v>3</v>
      </c>
      <c r="AY76">
        <v>2</v>
      </c>
      <c r="AZ76">
        <v>2</v>
      </c>
      <c r="BA76">
        <v>2</v>
      </c>
      <c r="BB76">
        <v>2</v>
      </c>
      <c r="BC76">
        <v>2</v>
      </c>
      <c r="BD76">
        <v>2</v>
      </c>
      <c r="BE76">
        <v>2</v>
      </c>
      <c r="BF76">
        <v>2</v>
      </c>
      <c r="BG76">
        <v>2</v>
      </c>
      <c r="BH76">
        <v>4</v>
      </c>
      <c r="BI76">
        <v>3</v>
      </c>
      <c r="BJ76">
        <v>2</v>
      </c>
      <c r="BK76">
        <v>2</v>
      </c>
      <c r="BL76">
        <v>2</v>
      </c>
      <c r="BM76">
        <v>2</v>
      </c>
      <c r="BN76">
        <v>2</v>
      </c>
      <c r="BO76">
        <v>3</v>
      </c>
      <c r="BP76">
        <v>2</v>
      </c>
      <c r="BQ76">
        <v>2</v>
      </c>
      <c r="BR76">
        <v>2</v>
      </c>
      <c r="BS76">
        <v>2</v>
      </c>
      <c r="BT76">
        <v>2</v>
      </c>
      <c r="BU76">
        <v>3</v>
      </c>
      <c r="BV76">
        <v>2</v>
      </c>
      <c r="BW76">
        <v>2</v>
      </c>
      <c r="BX76">
        <v>2</v>
      </c>
      <c r="BY76">
        <v>2</v>
      </c>
      <c r="BZ76">
        <v>2</v>
      </c>
      <c r="CA76">
        <v>2</v>
      </c>
      <c r="CB76">
        <v>2</v>
      </c>
      <c r="CC76">
        <v>2</v>
      </c>
      <c r="CD76">
        <v>2</v>
      </c>
      <c r="CE76">
        <v>2</v>
      </c>
      <c r="CF76">
        <v>3</v>
      </c>
      <c r="CG76">
        <v>3</v>
      </c>
      <c r="CH76">
        <v>2</v>
      </c>
      <c r="CI76">
        <v>3</v>
      </c>
      <c r="CJ76">
        <v>2</v>
      </c>
      <c r="CK76">
        <v>2</v>
      </c>
      <c r="CL76">
        <v>2</v>
      </c>
      <c r="CM76">
        <v>2</v>
      </c>
      <c r="CN76">
        <v>2</v>
      </c>
      <c r="CO76">
        <v>2</v>
      </c>
      <c r="CP76">
        <v>2</v>
      </c>
      <c r="CQ76">
        <v>2</v>
      </c>
      <c r="CR76">
        <v>2</v>
      </c>
      <c r="CS76">
        <v>2</v>
      </c>
      <c r="CT76">
        <v>2</v>
      </c>
      <c r="CU76">
        <v>3</v>
      </c>
      <c r="CV76">
        <v>2</v>
      </c>
      <c r="CW76">
        <v>2</v>
      </c>
      <c r="CX76">
        <v>2</v>
      </c>
      <c r="CY76">
        <v>2</v>
      </c>
      <c r="CZ76">
        <v>2</v>
      </c>
      <c r="DA76">
        <v>2</v>
      </c>
      <c r="DB76">
        <v>2</v>
      </c>
      <c r="DC76">
        <v>2</v>
      </c>
      <c r="DD76">
        <v>2</v>
      </c>
      <c r="DE76">
        <v>2</v>
      </c>
      <c r="DF76">
        <v>2</v>
      </c>
      <c r="DG76">
        <v>2</v>
      </c>
      <c r="DH76">
        <v>2</v>
      </c>
      <c r="DI76">
        <v>2</v>
      </c>
      <c r="DJ76">
        <v>2</v>
      </c>
      <c r="DK76">
        <v>2</v>
      </c>
      <c r="DL76">
        <v>2</v>
      </c>
      <c r="DM76">
        <v>2</v>
      </c>
      <c r="DN76">
        <v>2</v>
      </c>
      <c r="DO76">
        <v>2</v>
      </c>
      <c r="DP76">
        <v>2</v>
      </c>
      <c r="DQ76">
        <v>2</v>
      </c>
      <c r="DR76">
        <v>2</v>
      </c>
      <c r="DS76">
        <v>2</v>
      </c>
      <c r="DT76">
        <v>2</v>
      </c>
      <c r="DU76">
        <v>3</v>
      </c>
      <c r="DV76">
        <v>2</v>
      </c>
      <c r="DW76">
        <v>2</v>
      </c>
      <c r="DX76">
        <v>2</v>
      </c>
      <c r="DY76">
        <v>2</v>
      </c>
      <c r="DZ76">
        <v>2</v>
      </c>
      <c r="EA76">
        <v>2</v>
      </c>
      <c r="EB76">
        <v>2</v>
      </c>
      <c r="EC76">
        <v>2</v>
      </c>
      <c r="ED76">
        <v>2</v>
      </c>
      <c r="EE76">
        <v>2</v>
      </c>
      <c r="EF76">
        <v>2</v>
      </c>
      <c r="EG76">
        <v>2</v>
      </c>
      <c r="EH76">
        <v>2</v>
      </c>
      <c r="EI76">
        <v>3</v>
      </c>
      <c r="EJ76">
        <v>2</v>
      </c>
      <c r="EK76">
        <v>2</v>
      </c>
      <c r="EL76">
        <v>2</v>
      </c>
      <c r="EM76">
        <v>2</v>
      </c>
      <c r="EN76">
        <v>4</v>
      </c>
      <c r="EO76">
        <v>2</v>
      </c>
      <c r="EP76">
        <v>3</v>
      </c>
      <c r="EQ76">
        <v>2</v>
      </c>
      <c r="ER76">
        <v>2</v>
      </c>
      <c r="ES76">
        <v>2</v>
      </c>
      <c r="ET76">
        <v>2</v>
      </c>
      <c r="EU76">
        <v>2</v>
      </c>
      <c r="EV76">
        <v>2</v>
      </c>
      <c r="EW76">
        <v>2</v>
      </c>
      <c r="EX76">
        <v>2</v>
      </c>
      <c r="EY76">
        <v>2</v>
      </c>
      <c r="EZ76">
        <v>2</v>
      </c>
      <c r="FA76">
        <v>2</v>
      </c>
      <c r="FB76">
        <v>3</v>
      </c>
      <c r="FC76">
        <v>2</v>
      </c>
      <c r="FD76">
        <v>2</v>
      </c>
      <c r="FE76">
        <v>2</v>
      </c>
      <c r="FF76">
        <v>2</v>
      </c>
      <c r="FG76">
        <v>2</v>
      </c>
      <c r="FH76">
        <v>2</v>
      </c>
      <c r="FI76">
        <v>4</v>
      </c>
      <c r="FJ76">
        <v>356</v>
      </c>
    </row>
    <row r="78" spans="1:166" x14ac:dyDescent="0.75">
      <c r="A78">
        <f>GETPIVOTDATA("Student_ID",$A$74)</f>
        <v>356</v>
      </c>
    </row>
    <row r="80" spans="1:166" x14ac:dyDescent="0.75">
      <c r="A80" s="38" t="s">
        <v>3946</v>
      </c>
      <c r="B80" t="s">
        <v>3968</v>
      </c>
    </row>
    <row r="81" spans="1:4" x14ac:dyDescent="0.75">
      <c r="A81" s="39" t="s">
        <v>2364</v>
      </c>
      <c r="B81">
        <v>112</v>
      </c>
      <c r="D81">
        <f>COUNTA(A81:A88)</f>
        <v>8</v>
      </c>
    </row>
    <row r="82" spans="1:4" x14ac:dyDescent="0.75">
      <c r="A82" s="39" t="s">
        <v>759</v>
      </c>
      <c r="B82">
        <v>252</v>
      </c>
    </row>
    <row r="83" spans="1:4" x14ac:dyDescent="0.75">
      <c r="A83" s="39" t="s">
        <v>3533</v>
      </c>
      <c r="B83">
        <v>295</v>
      </c>
    </row>
    <row r="84" spans="1:4" x14ac:dyDescent="0.75">
      <c r="A84" s="39" t="s">
        <v>1732</v>
      </c>
      <c r="B84">
        <v>424</v>
      </c>
    </row>
    <row r="85" spans="1:4" x14ac:dyDescent="0.75">
      <c r="A85" s="39" t="s">
        <v>2139</v>
      </c>
      <c r="B85">
        <v>267</v>
      </c>
    </row>
    <row r="86" spans="1:4" x14ac:dyDescent="0.75">
      <c r="A86" s="39" t="s">
        <v>3849</v>
      </c>
      <c r="B86">
        <v>209</v>
      </c>
    </row>
    <row r="87" spans="1:4" x14ac:dyDescent="0.75">
      <c r="A87" s="39" t="s">
        <v>3940</v>
      </c>
      <c r="B87">
        <v>84</v>
      </c>
    </row>
    <row r="88" spans="1:4" x14ac:dyDescent="0.75">
      <c r="A88" s="39" t="s">
        <v>2951</v>
      </c>
      <c r="B88">
        <v>382</v>
      </c>
    </row>
    <row r="89" spans="1:4" x14ac:dyDescent="0.75">
      <c r="A89" s="39" t="s">
        <v>3947</v>
      </c>
      <c r="B89">
        <v>2025</v>
      </c>
    </row>
    <row r="93" spans="1:4" x14ac:dyDescent="0.75">
      <c r="A93" s="38" t="s">
        <v>3946</v>
      </c>
      <c r="B93" t="s">
        <v>3959</v>
      </c>
    </row>
    <row r="94" spans="1:4" x14ac:dyDescent="0.75">
      <c r="A94" s="39" t="s">
        <v>3962</v>
      </c>
      <c r="B94" s="41">
        <v>0.23086900129701687</v>
      </c>
    </row>
    <row r="95" spans="1:4" x14ac:dyDescent="0.75">
      <c r="A95" s="39" t="s">
        <v>3963</v>
      </c>
      <c r="B95" s="41">
        <v>0.76913099870298318</v>
      </c>
    </row>
    <row r="96" spans="1:4" x14ac:dyDescent="0.75">
      <c r="A96" s="39" t="s">
        <v>3947</v>
      </c>
      <c r="B96" s="40">
        <v>1</v>
      </c>
    </row>
    <row r="98" spans="1:2" x14ac:dyDescent="0.75">
      <c r="B98" s="42">
        <f>GETPIVOTDATA("Student_ID",$A$93,"Attendance","Unique")</f>
        <v>0.76913099870298318</v>
      </c>
    </row>
    <row r="107" spans="1:2" x14ac:dyDescent="0.75">
      <c r="A107" s="38" t="s">
        <v>3946</v>
      </c>
      <c r="B107" t="s">
        <v>3959</v>
      </c>
    </row>
    <row r="108" spans="1:2" x14ac:dyDescent="0.75">
      <c r="A108" s="39" t="s">
        <v>3949</v>
      </c>
      <c r="B108" s="41">
        <v>0.10246433203631647</v>
      </c>
    </row>
    <row r="109" spans="1:2" x14ac:dyDescent="0.75">
      <c r="A109" s="39" t="s">
        <v>3950</v>
      </c>
      <c r="B109" s="41">
        <v>7.0038910505836577E-2</v>
      </c>
    </row>
    <row r="110" spans="1:2" x14ac:dyDescent="0.75">
      <c r="A110" s="39" t="s">
        <v>3951</v>
      </c>
      <c r="B110" s="41">
        <v>5.5123216601815822E-2</v>
      </c>
    </row>
    <row r="111" spans="1:2" x14ac:dyDescent="0.75">
      <c r="A111" s="39" t="s">
        <v>3952</v>
      </c>
      <c r="B111" s="41">
        <v>0.16666666666666666</v>
      </c>
    </row>
    <row r="112" spans="1:2" x14ac:dyDescent="0.75">
      <c r="A112" s="39" t="s">
        <v>3953</v>
      </c>
      <c r="B112" s="41">
        <v>1.232166018158236E-2</v>
      </c>
    </row>
    <row r="113" spans="1:10" x14ac:dyDescent="0.75">
      <c r="A113" s="39" t="s">
        <v>3954</v>
      </c>
      <c r="B113" s="41">
        <v>0.12840466926070038</v>
      </c>
    </row>
    <row r="114" spans="1:10" x14ac:dyDescent="0.75">
      <c r="A114" s="39" t="s">
        <v>3955</v>
      </c>
      <c r="B114" s="41">
        <v>0.32814526588845655</v>
      </c>
    </row>
    <row r="115" spans="1:10" x14ac:dyDescent="0.75">
      <c r="A115" s="39" t="s">
        <v>3956</v>
      </c>
      <c r="B115" s="41">
        <v>5.8365758754863814E-2</v>
      </c>
    </row>
    <row r="116" spans="1:10" x14ac:dyDescent="0.75">
      <c r="A116" s="39" t="s">
        <v>3957</v>
      </c>
      <c r="B116" s="41">
        <v>7.2632944228274973E-2</v>
      </c>
    </row>
    <row r="117" spans="1:10" x14ac:dyDescent="0.75">
      <c r="A117" s="39" t="s">
        <v>3958</v>
      </c>
      <c r="B117" s="41">
        <v>3.8910505836575876E-3</v>
      </c>
    </row>
    <row r="118" spans="1:10" x14ac:dyDescent="0.75">
      <c r="A118" s="39" t="s">
        <v>2115</v>
      </c>
      <c r="B118" s="41">
        <v>1.9455252918287938E-3</v>
      </c>
    </row>
    <row r="119" spans="1:10" x14ac:dyDescent="0.75">
      <c r="A119" s="39" t="s">
        <v>3947</v>
      </c>
      <c r="B119" s="41">
        <v>1</v>
      </c>
    </row>
    <row r="124" spans="1:10" x14ac:dyDescent="0.75">
      <c r="A124" s="38" t="s">
        <v>3959</v>
      </c>
      <c r="B124" s="38" t="s">
        <v>3948</v>
      </c>
    </row>
    <row r="125" spans="1:10" x14ac:dyDescent="0.75">
      <c r="A125" s="38" t="s">
        <v>3946</v>
      </c>
      <c r="B125" t="s">
        <v>2364</v>
      </c>
      <c r="C125" t="s">
        <v>759</v>
      </c>
      <c r="D125" t="s">
        <v>3533</v>
      </c>
      <c r="E125" t="s">
        <v>1732</v>
      </c>
      <c r="F125" t="s">
        <v>2139</v>
      </c>
      <c r="G125" t="s">
        <v>3849</v>
      </c>
      <c r="H125" t="s">
        <v>3940</v>
      </c>
      <c r="I125" t="s">
        <v>2951</v>
      </c>
      <c r="J125" t="s">
        <v>3947</v>
      </c>
    </row>
    <row r="126" spans="1:10" x14ac:dyDescent="0.75">
      <c r="A126" s="39" t="s">
        <v>3949</v>
      </c>
      <c r="B126" s="41">
        <v>0.689873417721519</v>
      </c>
      <c r="C126" s="41">
        <v>1.2658227848101266E-2</v>
      </c>
      <c r="D126" s="41">
        <v>0</v>
      </c>
      <c r="E126" s="41">
        <v>4.4303797468354431E-2</v>
      </c>
      <c r="F126" s="41">
        <v>3.1645569620253167E-2</v>
      </c>
      <c r="G126" s="41">
        <v>0</v>
      </c>
      <c r="H126" s="41">
        <v>2.5316455696202531E-2</v>
      </c>
      <c r="I126" s="41">
        <v>0.19620253164556961</v>
      </c>
      <c r="J126" s="41">
        <v>1</v>
      </c>
    </row>
    <row r="127" spans="1:10" x14ac:dyDescent="0.75">
      <c r="A127" s="39" t="s">
        <v>3950</v>
      </c>
      <c r="B127" s="41">
        <v>0</v>
      </c>
      <c r="C127" s="41">
        <v>0.14814814814814814</v>
      </c>
      <c r="D127" s="41">
        <v>7.407407407407407E-2</v>
      </c>
      <c r="E127" s="41">
        <v>6.4814814814814811E-2</v>
      </c>
      <c r="F127" s="41">
        <v>0.22222222222222221</v>
      </c>
      <c r="G127" s="41">
        <v>0</v>
      </c>
      <c r="H127" s="41">
        <v>0.12037037037037036</v>
      </c>
      <c r="I127" s="41">
        <v>0.37037037037037035</v>
      </c>
      <c r="J127" s="41">
        <v>1</v>
      </c>
    </row>
    <row r="128" spans="1:10" x14ac:dyDescent="0.75">
      <c r="A128" s="39" t="s">
        <v>3951</v>
      </c>
      <c r="B128" s="41">
        <v>0</v>
      </c>
      <c r="C128" s="41">
        <v>3.5294117647058823E-2</v>
      </c>
      <c r="D128" s="41">
        <v>0.2</v>
      </c>
      <c r="E128" s="41">
        <v>0</v>
      </c>
      <c r="F128" s="41">
        <v>0.14117647058823529</v>
      </c>
      <c r="G128" s="41">
        <v>9.4117647058823528E-2</v>
      </c>
      <c r="H128" s="41">
        <v>0.24705882352941178</v>
      </c>
      <c r="I128" s="41">
        <v>0.28235294117647058</v>
      </c>
      <c r="J128" s="41">
        <v>1</v>
      </c>
    </row>
    <row r="129" spans="1:10" x14ac:dyDescent="0.75">
      <c r="A129" s="39" t="s">
        <v>3952</v>
      </c>
      <c r="B129" s="41">
        <v>0</v>
      </c>
      <c r="C129" s="41">
        <v>0.55642023346303504</v>
      </c>
      <c r="D129" s="41">
        <v>1.1673151750972763E-2</v>
      </c>
      <c r="E129" s="41">
        <v>3.8910505836575876E-2</v>
      </c>
      <c r="F129" s="41">
        <v>9.727626459143969E-2</v>
      </c>
      <c r="G129" s="41">
        <v>7.7821011673151752E-3</v>
      </c>
      <c r="H129" s="41">
        <v>7.0038910505836577E-2</v>
      </c>
      <c r="I129" s="41">
        <v>0.21789883268482491</v>
      </c>
      <c r="J129" s="41">
        <v>1</v>
      </c>
    </row>
    <row r="130" spans="1:10" x14ac:dyDescent="0.75">
      <c r="A130" s="39" t="s">
        <v>3953</v>
      </c>
      <c r="B130" s="41">
        <v>0</v>
      </c>
      <c r="C130" s="41">
        <v>0.26315789473684209</v>
      </c>
      <c r="D130" s="41">
        <v>0</v>
      </c>
      <c r="E130" s="41">
        <v>0.10526315789473684</v>
      </c>
      <c r="F130" s="41">
        <v>0.10526315789473684</v>
      </c>
      <c r="G130" s="41">
        <v>0</v>
      </c>
      <c r="H130" s="41">
        <v>0.10526315789473684</v>
      </c>
      <c r="I130" s="41">
        <v>0.42105263157894735</v>
      </c>
      <c r="J130" s="41">
        <v>1</v>
      </c>
    </row>
    <row r="131" spans="1:10" x14ac:dyDescent="0.75">
      <c r="A131" s="39" t="s">
        <v>3954</v>
      </c>
      <c r="B131" s="41">
        <v>0</v>
      </c>
      <c r="C131" s="41">
        <v>0</v>
      </c>
      <c r="D131" s="41">
        <v>0.96969696969696972</v>
      </c>
      <c r="E131" s="41">
        <v>0</v>
      </c>
      <c r="F131" s="41">
        <v>1.5151515151515152E-2</v>
      </c>
      <c r="G131" s="41">
        <v>0</v>
      </c>
      <c r="H131" s="41">
        <v>1.0101010101010102E-2</v>
      </c>
      <c r="I131" s="41">
        <v>5.0505050505050509E-3</v>
      </c>
      <c r="J131" s="41">
        <v>1</v>
      </c>
    </row>
    <row r="132" spans="1:10" x14ac:dyDescent="0.75">
      <c r="A132" s="39" t="s">
        <v>3955</v>
      </c>
      <c r="B132" s="41">
        <v>5.9288537549407111E-3</v>
      </c>
      <c r="C132" s="41">
        <v>1.5810276679841896E-2</v>
      </c>
      <c r="D132" s="41">
        <v>3.952569169960474E-3</v>
      </c>
      <c r="E132" s="41">
        <v>0.69762845849802368</v>
      </c>
      <c r="F132" s="41">
        <v>4.7430830039525688E-2</v>
      </c>
      <c r="G132" s="41">
        <v>3.952569169960474E-3</v>
      </c>
      <c r="H132" s="41">
        <v>4.1501976284584984E-2</v>
      </c>
      <c r="I132" s="41">
        <v>0.18379446640316205</v>
      </c>
      <c r="J132" s="41">
        <v>1</v>
      </c>
    </row>
    <row r="133" spans="1:10" x14ac:dyDescent="0.75">
      <c r="A133" s="39" t="s">
        <v>3956</v>
      </c>
      <c r="B133" s="41">
        <v>0</v>
      </c>
      <c r="C133" s="41">
        <v>2.2222222222222223E-2</v>
      </c>
      <c r="D133" s="41">
        <v>0.2</v>
      </c>
      <c r="E133" s="41">
        <v>2.2222222222222223E-2</v>
      </c>
      <c r="F133" s="41">
        <v>0.1</v>
      </c>
      <c r="G133" s="41">
        <v>0.53333333333333333</v>
      </c>
      <c r="H133" s="41">
        <v>1.1111111111111112E-2</v>
      </c>
      <c r="I133" s="41">
        <v>0.1111111111111111</v>
      </c>
      <c r="J133" s="41">
        <v>1</v>
      </c>
    </row>
    <row r="134" spans="1:10" x14ac:dyDescent="0.75">
      <c r="A134" s="39" t="s">
        <v>3957</v>
      </c>
      <c r="B134" s="41">
        <v>0</v>
      </c>
      <c r="C134" s="41">
        <v>0</v>
      </c>
      <c r="D134" s="41">
        <v>0</v>
      </c>
      <c r="E134" s="41">
        <v>0</v>
      </c>
      <c r="F134" s="41">
        <v>7.1428571428571425E-2</v>
      </c>
      <c r="G134" s="41">
        <v>0.7946428571428571</v>
      </c>
      <c r="H134" s="41">
        <v>0</v>
      </c>
      <c r="I134" s="41">
        <v>0.13392857142857142</v>
      </c>
      <c r="J134" s="41">
        <v>1</v>
      </c>
    </row>
    <row r="135" spans="1:10" x14ac:dyDescent="0.75">
      <c r="A135" s="39" t="s">
        <v>3958</v>
      </c>
      <c r="B135" s="41">
        <v>0</v>
      </c>
      <c r="C135" s="41">
        <v>0.16666666666666666</v>
      </c>
      <c r="D135" s="41">
        <v>0.33333333333333331</v>
      </c>
      <c r="E135" s="41">
        <v>0</v>
      </c>
      <c r="F135" s="41">
        <v>0.16666666666666666</v>
      </c>
      <c r="G135" s="41">
        <v>0</v>
      </c>
      <c r="H135" s="41">
        <v>0.16666666666666666</v>
      </c>
      <c r="I135" s="41">
        <v>0.16666666666666666</v>
      </c>
      <c r="J135" s="41">
        <v>1</v>
      </c>
    </row>
    <row r="136" spans="1:10" x14ac:dyDescent="0.75">
      <c r="A136" s="39" t="s">
        <v>2115</v>
      </c>
      <c r="B136" s="41">
        <v>0</v>
      </c>
      <c r="C136" s="41">
        <v>0</v>
      </c>
      <c r="D136" s="41">
        <v>0</v>
      </c>
      <c r="E136" s="41">
        <v>0</v>
      </c>
      <c r="F136" s="41">
        <v>0.66666666666666663</v>
      </c>
      <c r="G136" s="41">
        <v>0</v>
      </c>
      <c r="H136" s="41">
        <v>0.33333333333333331</v>
      </c>
      <c r="I136" s="41">
        <v>0</v>
      </c>
      <c r="J136" s="41">
        <v>1</v>
      </c>
    </row>
    <row r="137" spans="1:10" x14ac:dyDescent="0.75">
      <c r="A137" s="39" t="s">
        <v>3947</v>
      </c>
      <c r="B137" s="41">
        <v>7.2632944228274973E-2</v>
      </c>
      <c r="C137" s="41">
        <v>0.11673151750972763</v>
      </c>
      <c r="D137" s="41">
        <v>0.1569390402075227</v>
      </c>
      <c r="E137" s="41">
        <v>0.24708171206225682</v>
      </c>
      <c r="F137" s="41">
        <v>7.457846952010376E-2</v>
      </c>
      <c r="G137" s="41">
        <v>9.6627756160830094E-2</v>
      </c>
      <c r="H137" s="41">
        <v>5.4474708171206226E-2</v>
      </c>
      <c r="I137" s="41">
        <v>0.18093385214007782</v>
      </c>
      <c r="J137" s="41">
        <v>1</v>
      </c>
    </row>
    <row r="141" spans="1:10" x14ac:dyDescent="0.75">
      <c r="A141" s="38" t="s">
        <v>3946</v>
      </c>
      <c r="B141" t="s">
        <v>3968</v>
      </c>
    </row>
    <row r="142" spans="1:10" x14ac:dyDescent="0.75">
      <c r="A142" s="39">
        <v>121723</v>
      </c>
      <c r="B142">
        <v>1</v>
      </c>
    </row>
    <row r="143" spans="1:10" x14ac:dyDescent="0.75">
      <c r="A143" s="39">
        <v>179569</v>
      </c>
      <c r="B143">
        <v>1</v>
      </c>
    </row>
    <row r="144" spans="1:10" x14ac:dyDescent="0.75">
      <c r="A144" s="39">
        <v>290236</v>
      </c>
      <c r="B144">
        <v>1</v>
      </c>
    </row>
    <row r="145" spans="1:2" x14ac:dyDescent="0.75">
      <c r="A145" s="39">
        <v>292244</v>
      </c>
      <c r="B145">
        <v>1</v>
      </c>
    </row>
    <row r="146" spans="1:2" x14ac:dyDescent="0.75">
      <c r="A146" s="39">
        <v>330808</v>
      </c>
      <c r="B146">
        <v>1</v>
      </c>
    </row>
    <row r="147" spans="1:2" x14ac:dyDescent="0.75">
      <c r="A147" s="39">
        <v>360711</v>
      </c>
      <c r="B147">
        <v>1</v>
      </c>
    </row>
    <row r="148" spans="1:2" x14ac:dyDescent="0.75">
      <c r="A148" s="39">
        <v>361870</v>
      </c>
      <c r="B148">
        <v>1</v>
      </c>
    </row>
    <row r="149" spans="1:2" x14ac:dyDescent="0.75">
      <c r="A149" s="39">
        <v>384265</v>
      </c>
      <c r="B149">
        <v>1</v>
      </c>
    </row>
    <row r="150" spans="1:2" x14ac:dyDescent="0.75">
      <c r="A150" s="39">
        <v>392056</v>
      </c>
      <c r="B150">
        <v>1</v>
      </c>
    </row>
    <row r="151" spans="1:2" x14ac:dyDescent="0.75">
      <c r="A151" s="39">
        <v>419123</v>
      </c>
      <c r="B151">
        <v>1</v>
      </c>
    </row>
    <row r="152" spans="1:2" x14ac:dyDescent="0.75">
      <c r="A152" s="39">
        <v>438239</v>
      </c>
      <c r="B152">
        <v>1</v>
      </c>
    </row>
    <row r="153" spans="1:2" x14ac:dyDescent="0.75">
      <c r="A153" s="39">
        <v>439249</v>
      </c>
      <c r="B153">
        <v>2</v>
      </c>
    </row>
    <row r="154" spans="1:2" x14ac:dyDescent="0.75">
      <c r="A154" s="39">
        <v>459082</v>
      </c>
      <c r="B154">
        <v>2</v>
      </c>
    </row>
    <row r="155" spans="1:2" x14ac:dyDescent="0.75">
      <c r="A155" s="39">
        <v>470365</v>
      </c>
      <c r="B155">
        <v>1</v>
      </c>
    </row>
    <row r="156" spans="1:2" x14ac:dyDescent="0.75">
      <c r="A156" s="39">
        <v>474974</v>
      </c>
      <c r="B156">
        <v>1</v>
      </c>
    </row>
    <row r="157" spans="1:2" x14ac:dyDescent="0.75">
      <c r="A157" s="39">
        <v>477349</v>
      </c>
      <c r="B157">
        <v>1</v>
      </c>
    </row>
    <row r="158" spans="1:2" x14ac:dyDescent="0.75">
      <c r="A158" s="39">
        <v>480861</v>
      </c>
      <c r="B158">
        <v>1</v>
      </c>
    </row>
    <row r="159" spans="1:2" x14ac:dyDescent="0.75">
      <c r="A159" s="39">
        <v>514024</v>
      </c>
      <c r="B159">
        <v>1</v>
      </c>
    </row>
    <row r="160" spans="1:2" x14ac:dyDescent="0.75">
      <c r="A160" s="39">
        <v>516810</v>
      </c>
      <c r="B160">
        <v>1</v>
      </c>
    </row>
    <row r="161" spans="1:2" x14ac:dyDescent="0.75">
      <c r="A161" s="39">
        <v>517234</v>
      </c>
      <c r="B161">
        <v>1</v>
      </c>
    </row>
    <row r="162" spans="1:2" x14ac:dyDescent="0.75">
      <c r="A162" s="39">
        <v>533478</v>
      </c>
      <c r="B162">
        <v>2</v>
      </c>
    </row>
    <row r="163" spans="1:2" x14ac:dyDescent="0.75">
      <c r="A163" s="39">
        <v>547826</v>
      </c>
      <c r="B163">
        <v>1</v>
      </c>
    </row>
    <row r="164" spans="1:2" x14ac:dyDescent="0.75">
      <c r="A164" s="39">
        <v>556423</v>
      </c>
      <c r="B164">
        <v>1</v>
      </c>
    </row>
    <row r="165" spans="1:2" x14ac:dyDescent="0.75">
      <c r="A165" s="39">
        <v>569932</v>
      </c>
      <c r="B165">
        <v>1</v>
      </c>
    </row>
    <row r="166" spans="1:2" x14ac:dyDescent="0.75">
      <c r="A166" s="39">
        <v>574559</v>
      </c>
      <c r="B166">
        <v>1</v>
      </c>
    </row>
    <row r="167" spans="1:2" x14ac:dyDescent="0.75">
      <c r="A167" s="39">
        <v>579744</v>
      </c>
      <c r="B167">
        <v>2</v>
      </c>
    </row>
    <row r="168" spans="1:2" x14ac:dyDescent="0.75">
      <c r="A168" s="39">
        <v>587226</v>
      </c>
      <c r="B168">
        <v>1</v>
      </c>
    </row>
    <row r="169" spans="1:2" x14ac:dyDescent="0.75">
      <c r="A169" s="39">
        <v>594631</v>
      </c>
      <c r="B169">
        <v>1</v>
      </c>
    </row>
    <row r="170" spans="1:2" x14ac:dyDescent="0.75">
      <c r="A170" s="39">
        <v>599140</v>
      </c>
      <c r="B170">
        <v>1</v>
      </c>
    </row>
    <row r="171" spans="1:2" x14ac:dyDescent="0.75">
      <c r="A171" s="39">
        <v>600097</v>
      </c>
      <c r="B171">
        <v>1</v>
      </c>
    </row>
    <row r="172" spans="1:2" x14ac:dyDescent="0.75">
      <c r="A172" s="39">
        <v>602184</v>
      </c>
      <c r="B172">
        <v>1</v>
      </c>
    </row>
    <row r="173" spans="1:2" x14ac:dyDescent="0.75">
      <c r="A173" s="39">
        <v>608629</v>
      </c>
      <c r="B173">
        <v>1</v>
      </c>
    </row>
    <row r="174" spans="1:2" x14ac:dyDescent="0.75">
      <c r="A174" s="39">
        <v>619091</v>
      </c>
      <c r="B174">
        <v>1</v>
      </c>
    </row>
    <row r="175" spans="1:2" x14ac:dyDescent="0.75">
      <c r="A175" s="39">
        <v>624947</v>
      </c>
      <c r="B175">
        <v>1</v>
      </c>
    </row>
    <row r="176" spans="1:2" x14ac:dyDescent="0.75">
      <c r="A176" s="39">
        <v>628237</v>
      </c>
      <c r="B176">
        <v>2</v>
      </c>
    </row>
    <row r="177" spans="1:2" x14ac:dyDescent="0.75">
      <c r="A177" s="39">
        <v>630311</v>
      </c>
      <c r="B177">
        <v>1</v>
      </c>
    </row>
    <row r="178" spans="1:2" x14ac:dyDescent="0.75">
      <c r="A178" s="39">
        <v>635939</v>
      </c>
      <c r="B178">
        <v>1</v>
      </c>
    </row>
    <row r="179" spans="1:2" x14ac:dyDescent="0.75">
      <c r="A179" s="39">
        <v>640155</v>
      </c>
      <c r="B179">
        <v>1</v>
      </c>
    </row>
    <row r="180" spans="1:2" x14ac:dyDescent="0.75">
      <c r="A180" s="39">
        <v>640648</v>
      </c>
      <c r="B180">
        <v>1</v>
      </c>
    </row>
    <row r="181" spans="1:2" x14ac:dyDescent="0.75">
      <c r="A181" s="39">
        <v>642964</v>
      </c>
      <c r="B181">
        <v>1</v>
      </c>
    </row>
    <row r="182" spans="1:2" x14ac:dyDescent="0.75">
      <c r="A182" s="39">
        <v>646279</v>
      </c>
      <c r="B182">
        <v>1</v>
      </c>
    </row>
    <row r="183" spans="1:2" x14ac:dyDescent="0.75">
      <c r="A183" s="39">
        <v>647197</v>
      </c>
      <c r="B183">
        <v>1</v>
      </c>
    </row>
    <row r="184" spans="1:2" x14ac:dyDescent="0.75">
      <c r="A184" s="39">
        <v>649593</v>
      </c>
      <c r="B184">
        <v>1</v>
      </c>
    </row>
    <row r="185" spans="1:2" x14ac:dyDescent="0.75">
      <c r="A185" s="39">
        <v>651125</v>
      </c>
      <c r="B185">
        <v>1</v>
      </c>
    </row>
    <row r="186" spans="1:2" x14ac:dyDescent="0.75">
      <c r="A186" s="39">
        <v>651341</v>
      </c>
      <c r="B186">
        <v>1</v>
      </c>
    </row>
    <row r="187" spans="1:2" x14ac:dyDescent="0.75">
      <c r="A187" s="39">
        <v>651689</v>
      </c>
      <c r="B187">
        <v>1</v>
      </c>
    </row>
    <row r="188" spans="1:2" x14ac:dyDescent="0.75">
      <c r="A188" s="39">
        <v>652222</v>
      </c>
      <c r="B188">
        <v>1</v>
      </c>
    </row>
    <row r="189" spans="1:2" x14ac:dyDescent="0.75">
      <c r="A189" s="39">
        <v>652772</v>
      </c>
      <c r="B189">
        <v>1</v>
      </c>
    </row>
    <row r="190" spans="1:2" x14ac:dyDescent="0.75">
      <c r="A190" s="39">
        <v>656640</v>
      </c>
      <c r="B190">
        <v>1</v>
      </c>
    </row>
    <row r="191" spans="1:2" x14ac:dyDescent="0.75">
      <c r="A191" s="39">
        <v>665496</v>
      </c>
      <c r="B191">
        <v>1</v>
      </c>
    </row>
    <row r="192" spans="1:2" x14ac:dyDescent="0.75">
      <c r="A192" s="39">
        <v>667947</v>
      </c>
      <c r="B192">
        <v>1</v>
      </c>
    </row>
    <row r="193" spans="1:2" x14ac:dyDescent="0.75">
      <c r="A193" s="39">
        <v>668338</v>
      </c>
      <c r="B193">
        <v>1</v>
      </c>
    </row>
    <row r="194" spans="1:2" x14ac:dyDescent="0.75">
      <c r="A194" s="39">
        <v>669349</v>
      </c>
      <c r="B194">
        <v>1</v>
      </c>
    </row>
    <row r="195" spans="1:2" x14ac:dyDescent="0.75">
      <c r="A195" s="39">
        <v>670513</v>
      </c>
      <c r="B195">
        <v>1</v>
      </c>
    </row>
    <row r="196" spans="1:2" x14ac:dyDescent="0.75">
      <c r="A196" s="39">
        <v>671268</v>
      </c>
      <c r="B196">
        <v>1</v>
      </c>
    </row>
    <row r="197" spans="1:2" x14ac:dyDescent="0.75">
      <c r="A197" s="39">
        <v>672662</v>
      </c>
      <c r="B197">
        <v>1</v>
      </c>
    </row>
    <row r="198" spans="1:2" x14ac:dyDescent="0.75">
      <c r="A198" s="39">
        <v>672821</v>
      </c>
      <c r="B198">
        <v>1</v>
      </c>
    </row>
    <row r="199" spans="1:2" x14ac:dyDescent="0.75">
      <c r="A199" s="39">
        <v>676125</v>
      </c>
      <c r="B199">
        <v>1</v>
      </c>
    </row>
    <row r="200" spans="1:2" x14ac:dyDescent="0.75">
      <c r="A200" s="39">
        <v>678067</v>
      </c>
      <c r="B200">
        <v>1</v>
      </c>
    </row>
    <row r="201" spans="1:2" x14ac:dyDescent="0.75">
      <c r="A201" s="39">
        <v>678857</v>
      </c>
      <c r="B201">
        <v>1</v>
      </c>
    </row>
    <row r="202" spans="1:2" x14ac:dyDescent="0.75">
      <c r="A202" s="39">
        <v>681575</v>
      </c>
      <c r="B202">
        <v>1</v>
      </c>
    </row>
    <row r="203" spans="1:2" x14ac:dyDescent="0.75">
      <c r="A203" s="39">
        <v>682491</v>
      </c>
      <c r="B203">
        <v>1</v>
      </c>
    </row>
    <row r="204" spans="1:2" x14ac:dyDescent="0.75">
      <c r="A204" s="39">
        <v>689630</v>
      </c>
      <c r="B204">
        <v>1</v>
      </c>
    </row>
    <row r="205" spans="1:2" x14ac:dyDescent="0.75">
      <c r="A205" s="39">
        <v>690621</v>
      </c>
      <c r="B205">
        <v>1</v>
      </c>
    </row>
    <row r="206" spans="1:2" x14ac:dyDescent="0.75">
      <c r="A206" s="39">
        <v>691190</v>
      </c>
      <c r="B206">
        <v>1</v>
      </c>
    </row>
    <row r="207" spans="1:2" x14ac:dyDescent="0.75">
      <c r="A207" s="39">
        <v>692333</v>
      </c>
      <c r="B207">
        <v>1</v>
      </c>
    </row>
    <row r="208" spans="1:2" x14ac:dyDescent="0.75">
      <c r="A208" s="39">
        <v>692552</v>
      </c>
      <c r="B208">
        <v>1</v>
      </c>
    </row>
    <row r="209" spans="1:2" x14ac:dyDescent="0.75">
      <c r="A209" s="39">
        <v>693707</v>
      </c>
      <c r="B209">
        <v>1</v>
      </c>
    </row>
    <row r="210" spans="1:2" x14ac:dyDescent="0.75">
      <c r="A210" s="39">
        <v>693725</v>
      </c>
      <c r="B210">
        <v>1</v>
      </c>
    </row>
    <row r="211" spans="1:2" x14ac:dyDescent="0.75">
      <c r="A211" s="39">
        <v>694629</v>
      </c>
      <c r="B211">
        <v>1</v>
      </c>
    </row>
    <row r="212" spans="1:2" x14ac:dyDescent="0.75">
      <c r="A212" s="39">
        <v>695398</v>
      </c>
      <c r="B212">
        <v>1</v>
      </c>
    </row>
    <row r="213" spans="1:2" x14ac:dyDescent="0.75">
      <c r="A213" s="39">
        <v>697473</v>
      </c>
      <c r="B213">
        <v>1</v>
      </c>
    </row>
    <row r="214" spans="1:2" x14ac:dyDescent="0.75">
      <c r="A214" s="39">
        <v>698070</v>
      </c>
      <c r="B214">
        <v>1</v>
      </c>
    </row>
    <row r="215" spans="1:2" x14ac:dyDescent="0.75">
      <c r="A215" s="39">
        <v>698600</v>
      </c>
      <c r="B215">
        <v>1</v>
      </c>
    </row>
    <row r="216" spans="1:2" x14ac:dyDescent="0.75">
      <c r="A216" s="39">
        <v>699021</v>
      </c>
      <c r="B216">
        <v>1</v>
      </c>
    </row>
    <row r="217" spans="1:2" x14ac:dyDescent="0.75">
      <c r="A217" s="39">
        <v>699188</v>
      </c>
      <c r="B217">
        <v>4</v>
      </c>
    </row>
    <row r="218" spans="1:2" x14ac:dyDescent="0.75">
      <c r="A218" s="39">
        <v>700312</v>
      </c>
      <c r="B218">
        <v>1</v>
      </c>
    </row>
    <row r="219" spans="1:2" x14ac:dyDescent="0.75">
      <c r="A219" s="39">
        <v>700700</v>
      </c>
      <c r="B219">
        <v>1</v>
      </c>
    </row>
    <row r="220" spans="1:2" x14ac:dyDescent="0.75">
      <c r="A220" s="39">
        <v>701176</v>
      </c>
      <c r="B220">
        <v>1</v>
      </c>
    </row>
    <row r="221" spans="1:2" x14ac:dyDescent="0.75">
      <c r="A221" s="39">
        <v>701503</v>
      </c>
      <c r="B221">
        <v>1</v>
      </c>
    </row>
    <row r="222" spans="1:2" x14ac:dyDescent="0.75">
      <c r="A222" s="39">
        <v>702658</v>
      </c>
      <c r="B222">
        <v>1</v>
      </c>
    </row>
    <row r="223" spans="1:2" x14ac:dyDescent="0.75">
      <c r="A223" s="39">
        <v>703444</v>
      </c>
      <c r="B223">
        <v>1</v>
      </c>
    </row>
    <row r="224" spans="1:2" x14ac:dyDescent="0.75">
      <c r="A224" s="39">
        <v>703701</v>
      </c>
      <c r="B224">
        <v>1</v>
      </c>
    </row>
    <row r="225" spans="1:2" x14ac:dyDescent="0.75">
      <c r="A225" s="39">
        <v>703946</v>
      </c>
      <c r="B225">
        <v>1</v>
      </c>
    </row>
    <row r="226" spans="1:2" x14ac:dyDescent="0.75">
      <c r="A226" s="39">
        <v>705083</v>
      </c>
      <c r="B226">
        <v>1</v>
      </c>
    </row>
    <row r="227" spans="1:2" x14ac:dyDescent="0.75">
      <c r="A227" s="39">
        <v>705140</v>
      </c>
      <c r="B227">
        <v>1</v>
      </c>
    </row>
    <row r="228" spans="1:2" x14ac:dyDescent="0.75">
      <c r="A228" s="39">
        <v>707618</v>
      </c>
      <c r="B228">
        <v>1</v>
      </c>
    </row>
    <row r="229" spans="1:2" x14ac:dyDescent="0.75">
      <c r="A229" s="39">
        <v>708484</v>
      </c>
      <c r="B229">
        <v>1</v>
      </c>
    </row>
    <row r="230" spans="1:2" x14ac:dyDescent="0.75">
      <c r="A230" s="39">
        <v>708845</v>
      </c>
      <c r="B230">
        <v>1</v>
      </c>
    </row>
    <row r="231" spans="1:2" x14ac:dyDescent="0.75">
      <c r="A231" s="39">
        <v>710737</v>
      </c>
      <c r="B231">
        <v>1</v>
      </c>
    </row>
    <row r="232" spans="1:2" x14ac:dyDescent="0.75">
      <c r="A232" s="39">
        <v>711567</v>
      </c>
      <c r="B232">
        <v>1</v>
      </c>
    </row>
    <row r="233" spans="1:2" x14ac:dyDescent="0.75">
      <c r="A233" s="39">
        <v>711588</v>
      </c>
      <c r="B233">
        <v>1</v>
      </c>
    </row>
    <row r="234" spans="1:2" x14ac:dyDescent="0.75">
      <c r="A234" s="39">
        <v>711665</v>
      </c>
      <c r="B234">
        <v>1</v>
      </c>
    </row>
    <row r="235" spans="1:2" x14ac:dyDescent="0.75">
      <c r="A235" s="39">
        <v>712006</v>
      </c>
      <c r="B235">
        <v>1</v>
      </c>
    </row>
    <row r="236" spans="1:2" x14ac:dyDescent="0.75">
      <c r="A236" s="39">
        <v>712323</v>
      </c>
      <c r="B236">
        <v>1</v>
      </c>
    </row>
    <row r="237" spans="1:2" x14ac:dyDescent="0.75">
      <c r="A237" s="39">
        <v>712370</v>
      </c>
      <c r="B237">
        <v>1</v>
      </c>
    </row>
    <row r="238" spans="1:2" x14ac:dyDescent="0.75">
      <c r="A238" s="39">
        <v>712885</v>
      </c>
      <c r="B238">
        <v>3</v>
      </c>
    </row>
    <row r="239" spans="1:2" x14ac:dyDescent="0.75">
      <c r="A239" s="39">
        <v>713370</v>
      </c>
      <c r="B239">
        <v>1</v>
      </c>
    </row>
    <row r="240" spans="1:2" x14ac:dyDescent="0.75">
      <c r="A240" s="39">
        <v>713401</v>
      </c>
      <c r="B240">
        <v>1</v>
      </c>
    </row>
    <row r="241" spans="1:2" x14ac:dyDescent="0.75">
      <c r="A241" s="39">
        <v>713780</v>
      </c>
      <c r="B241">
        <v>1</v>
      </c>
    </row>
    <row r="242" spans="1:2" x14ac:dyDescent="0.75">
      <c r="A242" s="39">
        <v>713962</v>
      </c>
      <c r="B242">
        <v>1</v>
      </c>
    </row>
    <row r="243" spans="1:2" x14ac:dyDescent="0.75">
      <c r="A243" s="39">
        <v>714066</v>
      </c>
      <c r="B243">
        <v>1</v>
      </c>
    </row>
    <row r="244" spans="1:2" x14ac:dyDescent="0.75">
      <c r="A244" s="39">
        <v>714480</v>
      </c>
      <c r="B244">
        <v>1</v>
      </c>
    </row>
    <row r="245" spans="1:2" x14ac:dyDescent="0.75">
      <c r="A245" s="39">
        <v>715219</v>
      </c>
      <c r="B245">
        <v>1</v>
      </c>
    </row>
    <row r="246" spans="1:2" x14ac:dyDescent="0.75">
      <c r="A246" s="39">
        <v>715331</v>
      </c>
      <c r="B246">
        <v>1</v>
      </c>
    </row>
    <row r="247" spans="1:2" x14ac:dyDescent="0.75">
      <c r="A247" s="39">
        <v>715602</v>
      </c>
      <c r="B247">
        <v>1</v>
      </c>
    </row>
    <row r="248" spans="1:2" x14ac:dyDescent="0.75">
      <c r="A248" s="39">
        <v>715872</v>
      </c>
      <c r="B248">
        <v>1</v>
      </c>
    </row>
    <row r="249" spans="1:2" x14ac:dyDescent="0.75">
      <c r="A249" s="39">
        <v>717533</v>
      </c>
      <c r="B249">
        <v>1</v>
      </c>
    </row>
    <row r="250" spans="1:2" x14ac:dyDescent="0.75">
      <c r="A250" s="39">
        <v>718496</v>
      </c>
      <c r="B250">
        <v>1</v>
      </c>
    </row>
    <row r="251" spans="1:2" x14ac:dyDescent="0.75">
      <c r="A251" s="39">
        <v>719364</v>
      </c>
      <c r="B251">
        <v>1</v>
      </c>
    </row>
    <row r="252" spans="1:2" x14ac:dyDescent="0.75">
      <c r="A252" s="39">
        <v>719808</v>
      </c>
      <c r="B252">
        <v>1</v>
      </c>
    </row>
    <row r="253" spans="1:2" x14ac:dyDescent="0.75">
      <c r="A253" s="39">
        <v>720073</v>
      </c>
      <c r="B253">
        <v>1</v>
      </c>
    </row>
    <row r="254" spans="1:2" x14ac:dyDescent="0.75">
      <c r="A254" s="39">
        <v>720342</v>
      </c>
      <c r="B254">
        <v>1</v>
      </c>
    </row>
    <row r="255" spans="1:2" x14ac:dyDescent="0.75">
      <c r="A255" s="39">
        <v>720461</v>
      </c>
      <c r="B255">
        <v>2</v>
      </c>
    </row>
    <row r="256" spans="1:2" x14ac:dyDescent="0.75">
      <c r="A256" s="39">
        <v>720462</v>
      </c>
      <c r="B256">
        <v>1</v>
      </c>
    </row>
    <row r="257" spans="1:2" x14ac:dyDescent="0.75">
      <c r="A257" s="39">
        <v>720475</v>
      </c>
      <c r="B257">
        <v>1</v>
      </c>
    </row>
    <row r="258" spans="1:2" x14ac:dyDescent="0.75">
      <c r="A258" s="39">
        <v>721208</v>
      </c>
      <c r="B258">
        <v>1</v>
      </c>
    </row>
    <row r="259" spans="1:2" x14ac:dyDescent="0.75">
      <c r="A259" s="39">
        <v>721837</v>
      </c>
      <c r="B259">
        <v>1</v>
      </c>
    </row>
    <row r="260" spans="1:2" x14ac:dyDescent="0.75">
      <c r="A260" s="39">
        <v>722887</v>
      </c>
      <c r="B260">
        <v>1</v>
      </c>
    </row>
    <row r="261" spans="1:2" x14ac:dyDescent="0.75">
      <c r="A261" s="39">
        <v>723001</v>
      </c>
      <c r="B261">
        <v>1</v>
      </c>
    </row>
    <row r="262" spans="1:2" x14ac:dyDescent="0.75">
      <c r="A262" s="39">
        <v>723022</v>
      </c>
      <c r="B262">
        <v>1</v>
      </c>
    </row>
    <row r="263" spans="1:2" x14ac:dyDescent="0.75">
      <c r="A263" s="39">
        <v>723025</v>
      </c>
      <c r="B263">
        <v>1</v>
      </c>
    </row>
    <row r="264" spans="1:2" x14ac:dyDescent="0.75">
      <c r="A264" s="39">
        <v>723599</v>
      </c>
      <c r="B264">
        <v>1</v>
      </c>
    </row>
    <row r="265" spans="1:2" x14ac:dyDescent="0.75">
      <c r="A265" s="39">
        <v>723917</v>
      </c>
      <c r="B265">
        <v>1</v>
      </c>
    </row>
    <row r="266" spans="1:2" x14ac:dyDescent="0.75">
      <c r="A266" s="39">
        <v>724489</v>
      </c>
      <c r="B266">
        <v>1</v>
      </c>
    </row>
    <row r="267" spans="1:2" x14ac:dyDescent="0.75">
      <c r="A267" s="39">
        <v>725845</v>
      </c>
      <c r="B267">
        <v>1</v>
      </c>
    </row>
    <row r="268" spans="1:2" x14ac:dyDescent="0.75">
      <c r="A268" s="39">
        <v>726126</v>
      </c>
      <c r="B268">
        <v>1</v>
      </c>
    </row>
    <row r="269" spans="1:2" x14ac:dyDescent="0.75">
      <c r="A269" s="39">
        <v>726216</v>
      </c>
      <c r="B269">
        <v>1</v>
      </c>
    </row>
    <row r="270" spans="1:2" x14ac:dyDescent="0.75">
      <c r="A270" s="39">
        <v>726487</v>
      </c>
      <c r="B270">
        <v>1</v>
      </c>
    </row>
    <row r="271" spans="1:2" x14ac:dyDescent="0.75">
      <c r="A271" s="39">
        <v>728056</v>
      </c>
      <c r="B271">
        <v>1</v>
      </c>
    </row>
    <row r="272" spans="1:2" x14ac:dyDescent="0.75">
      <c r="A272" s="39">
        <v>729131</v>
      </c>
      <c r="B272">
        <v>1</v>
      </c>
    </row>
    <row r="273" spans="1:2" x14ac:dyDescent="0.75">
      <c r="A273" s="39">
        <v>729349</v>
      </c>
      <c r="B273">
        <v>1</v>
      </c>
    </row>
    <row r="274" spans="1:2" x14ac:dyDescent="0.75">
      <c r="A274" s="39">
        <v>729637</v>
      </c>
      <c r="B274">
        <v>1</v>
      </c>
    </row>
    <row r="275" spans="1:2" x14ac:dyDescent="0.75">
      <c r="A275" s="39">
        <v>729780</v>
      </c>
      <c r="B275">
        <v>1</v>
      </c>
    </row>
    <row r="276" spans="1:2" x14ac:dyDescent="0.75">
      <c r="A276" s="39">
        <v>729879</v>
      </c>
      <c r="B276">
        <v>1</v>
      </c>
    </row>
    <row r="277" spans="1:2" x14ac:dyDescent="0.75">
      <c r="A277" s="39">
        <v>730530</v>
      </c>
      <c r="B277">
        <v>1</v>
      </c>
    </row>
    <row r="278" spans="1:2" x14ac:dyDescent="0.75">
      <c r="A278" s="39">
        <v>731865</v>
      </c>
      <c r="B278">
        <v>1</v>
      </c>
    </row>
    <row r="279" spans="1:2" x14ac:dyDescent="0.75">
      <c r="A279" s="39">
        <v>732687</v>
      </c>
      <c r="B279">
        <v>1</v>
      </c>
    </row>
    <row r="280" spans="1:2" x14ac:dyDescent="0.75">
      <c r="A280" s="39">
        <v>734539</v>
      </c>
      <c r="B280">
        <v>1</v>
      </c>
    </row>
    <row r="281" spans="1:2" x14ac:dyDescent="0.75">
      <c r="A281" s="39">
        <v>734932</v>
      </c>
      <c r="B281">
        <v>1</v>
      </c>
    </row>
    <row r="282" spans="1:2" x14ac:dyDescent="0.75">
      <c r="A282" s="39">
        <v>734941</v>
      </c>
      <c r="B282">
        <v>1</v>
      </c>
    </row>
    <row r="283" spans="1:2" x14ac:dyDescent="0.75">
      <c r="A283" s="39">
        <v>735038</v>
      </c>
      <c r="B283">
        <v>1</v>
      </c>
    </row>
    <row r="284" spans="1:2" x14ac:dyDescent="0.75">
      <c r="A284" s="39">
        <v>735040</v>
      </c>
      <c r="B284">
        <v>1</v>
      </c>
    </row>
    <row r="285" spans="1:2" x14ac:dyDescent="0.75">
      <c r="A285" s="39">
        <v>735084</v>
      </c>
      <c r="B285">
        <v>1</v>
      </c>
    </row>
    <row r="286" spans="1:2" x14ac:dyDescent="0.75">
      <c r="A286" s="39">
        <v>735309</v>
      </c>
      <c r="B286">
        <v>1</v>
      </c>
    </row>
    <row r="287" spans="1:2" x14ac:dyDescent="0.75">
      <c r="A287" s="39">
        <v>735312</v>
      </c>
      <c r="B287">
        <v>1</v>
      </c>
    </row>
    <row r="288" spans="1:2" x14ac:dyDescent="0.75">
      <c r="A288" s="39">
        <v>735485</v>
      </c>
      <c r="B288">
        <v>1</v>
      </c>
    </row>
    <row r="289" spans="1:2" x14ac:dyDescent="0.75">
      <c r="A289" s="39">
        <v>736059</v>
      </c>
      <c r="B289">
        <v>1</v>
      </c>
    </row>
    <row r="290" spans="1:2" x14ac:dyDescent="0.75">
      <c r="A290" s="39">
        <v>736504</v>
      </c>
      <c r="B290">
        <v>1</v>
      </c>
    </row>
    <row r="291" spans="1:2" x14ac:dyDescent="0.75">
      <c r="A291" s="39">
        <v>736541</v>
      </c>
      <c r="B291">
        <v>1</v>
      </c>
    </row>
    <row r="292" spans="1:2" x14ac:dyDescent="0.75">
      <c r="A292" s="39">
        <v>736546</v>
      </c>
      <c r="B292">
        <v>1</v>
      </c>
    </row>
    <row r="293" spans="1:2" x14ac:dyDescent="0.75">
      <c r="A293" s="39">
        <v>736590</v>
      </c>
      <c r="B293">
        <v>2</v>
      </c>
    </row>
    <row r="294" spans="1:2" x14ac:dyDescent="0.75">
      <c r="A294" s="39">
        <v>736865</v>
      </c>
      <c r="B294">
        <v>1</v>
      </c>
    </row>
    <row r="295" spans="1:2" x14ac:dyDescent="0.75">
      <c r="A295" s="39">
        <v>737329</v>
      </c>
      <c r="B295">
        <v>1</v>
      </c>
    </row>
    <row r="296" spans="1:2" x14ac:dyDescent="0.75">
      <c r="A296" s="39">
        <v>737582</v>
      </c>
      <c r="B296">
        <v>1</v>
      </c>
    </row>
    <row r="297" spans="1:2" x14ac:dyDescent="0.75">
      <c r="A297" s="39">
        <v>737727</v>
      </c>
      <c r="B297">
        <v>1</v>
      </c>
    </row>
    <row r="298" spans="1:2" x14ac:dyDescent="0.75">
      <c r="A298" s="39">
        <v>737741</v>
      </c>
      <c r="B298">
        <v>1</v>
      </c>
    </row>
    <row r="299" spans="1:2" x14ac:dyDescent="0.75">
      <c r="A299" s="39">
        <v>737752</v>
      </c>
      <c r="B299">
        <v>1</v>
      </c>
    </row>
    <row r="300" spans="1:2" x14ac:dyDescent="0.75">
      <c r="A300" s="39">
        <v>737926</v>
      </c>
      <c r="B300">
        <v>1</v>
      </c>
    </row>
    <row r="301" spans="1:2" x14ac:dyDescent="0.75">
      <c r="A301" s="39">
        <v>737949</v>
      </c>
      <c r="B301">
        <v>1</v>
      </c>
    </row>
    <row r="302" spans="1:2" x14ac:dyDescent="0.75">
      <c r="A302" s="39">
        <v>737973</v>
      </c>
      <c r="B302">
        <v>1</v>
      </c>
    </row>
    <row r="303" spans="1:2" x14ac:dyDescent="0.75">
      <c r="A303" s="39">
        <v>738141</v>
      </c>
      <c r="B303">
        <v>1</v>
      </c>
    </row>
    <row r="304" spans="1:2" x14ac:dyDescent="0.75">
      <c r="A304" s="39">
        <v>738192</v>
      </c>
      <c r="B304">
        <v>1</v>
      </c>
    </row>
    <row r="305" spans="1:2" x14ac:dyDescent="0.75">
      <c r="A305" s="39">
        <v>738214</v>
      </c>
      <c r="B305">
        <v>1</v>
      </c>
    </row>
    <row r="306" spans="1:2" x14ac:dyDescent="0.75">
      <c r="A306" s="39">
        <v>738349</v>
      </c>
      <c r="B306">
        <v>1</v>
      </c>
    </row>
    <row r="307" spans="1:2" x14ac:dyDescent="0.75">
      <c r="A307" s="39">
        <v>738376</v>
      </c>
      <c r="B307">
        <v>1</v>
      </c>
    </row>
    <row r="308" spans="1:2" x14ac:dyDescent="0.75">
      <c r="A308" s="39">
        <v>738508</v>
      </c>
      <c r="B308">
        <v>1</v>
      </c>
    </row>
    <row r="309" spans="1:2" x14ac:dyDescent="0.75">
      <c r="A309" s="39">
        <v>738525</v>
      </c>
      <c r="B309">
        <v>1</v>
      </c>
    </row>
    <row r="310" spans="1:2" x14ac:dyDescent="0.75">
      <c r="A310" s="39">
        <v>738539</v>
      </c>
      <c r="B310">
        <v>1</v>
      </c>
    </row>
    <row r="311" spans="1:2" x14ac:dyDescent="0.75">
      <c r="A311" s="39">
        <v>738758</v>
      </c>
      <c r="B311">
        <v>1</v>
      </c>
    </row>
    <row r="312" spans="1:2" x14ac:dyDescent="0.75">
      <c r="A312" s="39">
        <v>739076</v>
      </c>
      <c r="B312">
        <v>1</v>
      </c>
    </row>
    <row r="313" spans="1:2" x14ac:dyDescent="0.75">
      <c r="A313" s="39">
        <v>739581</v>
      </c>
      <c r="B313">
        <v>1</v>
      </c>
    </row>
    <row r="314" spans="1:2" x14ac:dyDescent="0.75">
      <c r="A314" s="39">
        <v>739816</v>
      </c>
      <c r="B314">
        <v>1</v>
      </c>
    </row>
    <row r="315" spans="1:2" x14ac:dyDescent="0.75">
      <c r="A315" s="39">
        <v>740280</v>
      </c>
      <c r="B315">
        <v>2</v>
      </c>
    </row>
    <row r="316" spans="1:2" x14ac:dyDescent="0.75">
      <c r="A316" s="39">
        <v>740361</v>
      </c>
      <c r="B316">
        <v>1</v>
      </c>
    </row>
    <row r="317" spans="1:2" x14ac:dyDescent="0.75">
      <c r="A317" s="39">
        <v>740541</v>
      </c>
      <c r="B317">
        <v>1</v>
      </c>
    </row>
    <row r="318" spans="1:2" x14ac:dyDescent="0.75">
      <c r="A318" s="39">
        <v>740546</v>
      </c>
      <c r="B318">
        <v>1</v>
      </c>
    </row>
    <row r="319" spans="1:2" x14ac:dyDescent="0.75">
      <c r="A319" s="39">
        <v>740566</v>
      </c>
      <c r="B319">
        <v>1</v>
      </c>
    </row>
    <row r="320" spans="1:2" x14ac:dyDescent="0.75">
      <c r="A320" s="39">
        <v>740702</v>
      </c>
      <c r="B320">
        <v>1</v>
      </c>
    </row>
    <row r="321" spans="1:2" x14ac:dyDescent="0.75">
      <c r="A321" s="39">
        <v>741083</v>
      </c>
      <c r="B321">
        <v>1</v>
      </c>
    </row>
    <row r="322" spans="1:2" x14ac:dyDescent="0.75">
      <c r="A322" s="39">
        <v>741100</v>
      </c>
      <c r="B322">
        <v>1</v>
      </c>
    </row>
    <row r="323" spans="1:2" x14ac:dyDescent="0.75">
      <c r="A323" s="39">
        <v>741209</v>
      </c>
      <c r="B323">
        <v>1</v>
      </c>
    </row>
    <row r="324" spans="1:2" x14ac:dyDescent="0.75">
      <c r="A324" s="39">
        <v>741216</v>
      </c>
      <c r="B324">
        <v>2</v>
      </c>
    </row>
    <row r="325" spans="1:2" x14ac:dyDescent="0.75">
      <c r="A325" s="39">
        <v>741454</v>
      </c>
      <c r="B325">
        <v>4</v>
      </c>
    </row>
    <row r="326" spans="1:2" x14ac:dyDescent="0.75">
      <c r="A326" s="39">
        <v>741619</v>
      </c>
      <c r="B326">
        <v>1</v>
      </c>
    </row>
    <row r="327" spans="1:2" x14ac:dyDescent="0.75">
      <c r="A327" s="39">
        <v>741815</v>
      </c>
      <c r="B327">
        <v>1</v>
      </c>
    </row>
    <row r="328" spans="1:2" x14ac:dyDescent="0.75">
      <c r="A328" s="39">
        <v>742549</v>
      </c>
      <c r="B328">
        <v>1</v>
      </c>
    </row>
    <row r="329" spans="1:2" x14ac:dyDescent="0.75">
      <c r="A329" s="39">
        <v>742666</v>
      </c>
      <c r="B329">
        <v>1</v>
      </c>
    </row>
    <row r="330" spans="1:2" x14ac:dyDescent="0.75">
      <c r="A330" s="39">
        <v>742811</v>
      </c>
      <c r="B330">
        <v>1</v>
      </c>
    </row>
    <row r="331" spans="1:2" x14ac:dyDescent="0.75">
      <c r="A331" s="39">
        <v>742885</v>
      </c>
      <c r="B331">
        <v>2</v>
      </c>
    </row>
    <row r="332" spans="1:2" x14ac:dyDescent="0.75">
      <c r="A332" s="39">
        <v>742921</v>
      </c>
      <c r="B332">
        <v>1</v>
      </c>
    </row>
    <row r="333" spans="1:2" x14ac:dyDescent="0.75">
      <c r="A333" s="39">
        <v>742941</v>
      </c>
      <c r="B333">
        <v>1</v>
      </c>
    </row>
    <row r="334" spans="1:2" x14ac:dyDescent="0.75">
      <c r="A334" s="39">
        <v>742949</v>
      </c>
      <c r="B334">
        <v>1</v>
      </c>
    </row>
    <row r="335" spans="1:2" x14ac:dyDescent="0.75">
      <c r="A335" s="39">
        <v>743062</v>
      </c>
      <c r="B335">
        <v>2</v>
      </c>
    </row>
    <row r="336" spans="1:2" x14ac:dyDescent="0.75">
      <c r="A336" s="39">
        <v>743090</v>
      </c>
      <c r="B336">
        <v>1</v>
      </c>
    </row>
    <row r="337" spans="1:2" x14ac:dyDescent="0.75">
      <c r="A337" s="39">
        <v>743095</v>
      </c>
      <c r="B337">
        <v>1</v>
      </c>
    </row>
    <row r="338" spans="1:2" x14ac:dyDescent="0.75">
      <c r="A338" s="39">
        <v>743273</v>
      </c>
      <c r="B338">
        <v>1</v>
      </c>
    </row>
    <row r="339" spans="1:2" x14ac:dyDescent="0.75">
      <c r="A339" s="39">
        <v>743315</v>
      </c>
      <c r="B339">
        <v>1</v>
      </c>
    </row>
    <row r="340" spans="1:2" x14ac:dyDescent="0.75">
      <c r="A340" s="39">
        <v>743426</v>
      </c>
      <c r="B340">
        <v>1</v>
      </c>
    </row>
    <row r="341" spans="1:2" x14ac:dyDescent="0.75">
      <c r="A341" s="39">
        <v>743452</v>
      </c>
      <c r="B341">
        <v>1</v>
      </c>
    </row>
    <row r="342" spans="1:2" x14ac:dyDescent="0.75">
      <c r="A342" s="39">
        <v>743468</v>
      </c>
      <c r="B342">
        <v>1</v>
      </c>
    </row>
    <row r="343" spans="1:2" x14ac:dyDescent="0.75">
      <c r="A343" s="39">
        <v>743547</v>
      </c>
      <c r="B343">
        <v>1</v>
      </c>
    </row>
    <row r="344" spans="1:2" x14ac:dyDescent="0.75">
      <c r="A344" s="39">
        <v>743704</v>
      </c>
      <c r="B344">
        <v>1</v>
      </c>
    </row>
    <row r="345" spans="1:2" x14ac:dyDescent="0.75">
      <c r="A345" s="39">
        <v>743723</v>
      </c>
      <c r="B345">
        <v>1</v>
      </c>
    </row>
    <row r="346" spans="1:2" x14ac:dyDescent="0.75">
      <c r="A346" s="39">
        <v>744123</v>
      </c>
      <c r="B346">
        <v>1</v>
      </c>
    </row>
    <row r="347" spans="1:2" x14ac:dyDescent="0.75">
      <c r="A347" s="39">
        <v>744857</v>
      </c>
      <c r="B347">
        <v>2</v>
      </c>
    </row>
    <row r="348" spans="1:2" x14ac:dyDescent="0.75">
      <c r="A348" s="39">
        <v>744863</v>
      </c>
      <c r="B348">
        <v>2</v>
      </c>
    </row>
    <row r="349" spans="1:2" x14ac:dyDescent="0.75">
      <c r="A349" s="39">
        <v>745391</v>
      </c>
      <c r="B349">
        <v>1</v>
      </c>
    </row>
    <row r="350" spans="1:2" x14ac:dyDescent="0.75">
      <c r="A350" s="39">
        <v>746006</v>
      </c>
      <c r="B350">
        <v>1</v>
      </c>
    </row>
    <row r="351" spans="1:2" x14ac:dyDescent="0.75">
      <c r="A351" s="39">
        <v>746051</v>
      </c>
      <c r="B351">
        <v>1</v>
      </c>
    </row>
    <row r="352" spans="1:2" x14ac:dyDescent="0.75">
      <c r="A352" s="39">
        <v>746075</v>
      </c>
      <c r="B352">
        <v>1</v>
      </c>
    </row>
    <row r="353" spans="1:2" x14ac:dyDescent="0.75">
      <c r="A353" s="39">
        <v>746510</v>
      </c>
      <c r="B353">
        <v>1</v>
      </c>
    </row>
    <row r="354" spans="1:2" x14ac:dyDescent="0.75">
      <c r="A354" s="39">
        <v>746578</v>
      </c>
      <c r="B354">
        <v>1</v>
      </c>
    </row>
    <row r="355" spans="1:2" x14ac:dyDescent="0.75">
      <c r="A355" s="39">
        <v>746633</v>
      </c>
      <c r="B355">
        <v>1</v>
      </c>
    </row>
    <row r="356" spans="1:2" x14ac:dyDescent="0.75">
      <c r="A356" s="39">
        <v>746652</v>
      </c>
      <c r="B356">
        <v>1</v>
      </c>
    </row>
    <row r="357" spans="1:2" x14ac:dyDescent="0.75">
      <c r="A357" s="39">
        <v>747276</v>
      </c>
      <c r="B357">
        <v>1</v>
      </c>
    </row>
    <row r="358" spans="1:2" x14ac:dyDescent="0.75">
      <c r="A358" s="39">
        <v>747397</v>
      </c>
      <c r="B358">
        <v>1</v>
      </c>
    </row>
    <row r="359" spans="1:2" x14ac:dyDescent="0.75">
      <c r="A359" s="39">
        <v>747402</v>
      </c>
      <c r="B359">
        <v>1</v>
      </c>
    </row>
    <row r="360" spans="1:2" x14ac:dyDescent="0.75">
      <c r="A360" s="39">
        <v>747535</v>
      </c>
      <c r="B360">
        <v>1</v>
      </c>
    </row>
    <row r="361" spans="1:2" x14ac:dyDescent="0.75">
      <c r="A361" s="39">
        <v>747638</v>
      </c>
      <c r="B361">
        <v>1</v>
      </c>
    </row>
    <row r="362" spans="1:2" x14ac:dyDescent="0.75">
      <c r="A362" s="39">
        <v>748181</v>
      </c>
      <c r="B362">
        <v>1</v>
      </c>
    </row>
    <row r="363" spans="1:2" x14ac:dyDescent="0.75">
      <c r="A363" s="39">
        <v>748192</v>
      </c>
      <c r="B363">
        <v>1</v>
      </c>
    </row>
    <row r="364" spans="1:2" x14ac:dyDescent="0.75">
      <c r="A364" s="39">
        <v>748234</v>
      </c>
      <c r="B364">
        <v>1</v>
      </c>
    </row>
    <row r="365" spans="1:2" x14ac:dyDescent="0.75">
      <c r="A365" s="39">
        <v>748260</v>
      </c>
      <c r="B365">
        <v>1</v>
      </c>
    </row>
    <row r="366" spans="1:2" x14ac:dyDescent="0.75">
      <c r="A366" s="39">
        <v>748295</v>
      </c>
      <c r="B366">
        <v>1</v>
      </c>
    </row>
    <row r="367" spans="1:2" x14ac:dyDescent="0.75">
      <c r="A367" s="39">
        <v>748485</v>
      </c>
      <c r="B367">
        <v>1</v>
      </c>
    </row>
    <row r="368" spans="1:2" x14ac:dyDescent="0.75">
      <c r="A368" s="39">
        <v>748625</v>
      </c>
      <c r="B368">
        <v>1</v>
      </c>
    </row>
    <row r="369" spans="1:2" x14ac:dyDescent="0.75">
      <c r="A369" s="39">
        <v>748818</v>
      </c>
      <c r="B369">
        <v>1</v>
      </c>
    </row>
    <row r="370" spans="1:2" x14ac:dyDescent="0.75">
      <c r="A370" s="39">
        <v>748976</v>
      </c>
      <c r="B370">
        <v>1</v>
      </c>
    </row>
    <row r="371" spans="1:2" x14ac:dyDescent="0.75">
      <c r="A371" s="39">
        <v>749363</v>
      </c>
      <c r="B371">
        <v>1</v>
      </c>
    </row>
    <row r="372" spans="1:2" x14ac:dyDescent="0.75">
      <c r="A372" s="39">
        <v>749638</v>
      </c>
      <c r="B372">
        <v>1</v>
      </c>
    </row>
    <row r="373" spans="1:2" x14ac:dyDescent="0.75">
      <c r="A373" s="39">
        <v>749747</v>
      </c>
      <c r="B373">
        <v>1</v>
      </c>
    </row>
    <row r="374" spans="1:2" x14ac:dyDescent="0.75">
      <c r="A374" s="39">
        <v>749971</v>
      </c>
      <c r="B374">
        <v>2</v>
      </c>
    </row>
    <row r="375" spans="1:2" x14ac:dyDescent="0.75">
      <c r="A375" s="39">
        <v>750140</v>
      </c>
      <c r="B375">
        <v>1</v>
      </c>
    </row>
    <row r="376" spans="1:2" x14ac:dyDescent="0.75">
      <c r="A376" s="39">
        <v>750242</v>
      </c>
      <c r="B376">
        <v>1</v>
      </c>
    </row>
    <row r="377" spans="1:2" x14ac:dyDescent="0.75">
      <c r="A377" s="39">
        <v>750254</v>
      </c>
      <c r="B377">
        <v>1</v>
      </c>
    </row>
    <row r="378" spans="1:2" x14ac:dyDescent="0.75">
      <c r="A378" s="39">
        <v>750407</v>
      </c>
      <c r="B378">
        <v>1</v>
      </c>
    </row>
    <row r="379" spans="1:2" x14ac:dyDescent="0.75">
      <c r="A379" s="39">
        <v>750647</v>
      </c>
      <c r="B379">
        <v>1</v>
      </c>
    </row>
    <row r="380" spans="1:2" x14ac:dyDescent="0.75">
      <c r="A380" s="39">
        <v>750834</v>
      </c>
      <c r="B380">
        <v>1</v>
      </c>
    </row>
    <row r="381" spans="1:2" x14ac:dyDescent="0.75">
      <c r="A381" s="39">
        <v>750857</v>
      </c>
      <c r="B381">
        <v>1</v>
      </c>
    </row>
    <row r="382" spans="1:2" x14ac:dyDescent="0.75">
      <c r="A382" s="39">
        <v>750904</v>
      </c>
      <c r="B382">
        <v>1</v>
      </c>
    </row>
    <row r="383" spans="1:2" x14ac:dyDescent="0.75">
      <c r="A383" s="39">
        <v>751202</v>
      </c>
      <c r="B383">
        <v>1</v>
      </c>
    </row>
    <row r="384" spans="1:2" x14ac:dyDescent="0.75">
      <c r="A384" s="39">
        <v>752370</v>
      </c>
      <c r="B384">
        <v>2</v>
      </c>
    </row>
    <row r="385" spans="1:2" x14ac:dyDescent="0.75">
      <c r="A385" s="39">
        <v>752465</v>
      </c>
      <c r="B385">
        <v>1</v>
      </c>
    </row>
    <row r="386" spans="1:2" x14ac:dyDescent="0.75">
      <c r="A386" s="39">
        <v>752497</v>
      </c>
      <c r="B386">
        <v>1</v>
      </c>
    </row>
    <row r="387" spans="1:2" x14ac:dyDescent="0.75">
      <c r="A387" s="39">
        <v>752737</v>
      </c>
      <c r="B387">
        <v>1</v>
      </c>
    </row>
    <row r="388" spans="1:2" x14ac:dyDescent="0.75">
      <c r="A388" s="39">
        <v>752763</v>
      </c>
      <c r="B388">
        <v>2</v>
      </c>
    </row>
    <row r="389" spans="1:2" x14ac:dyDescent="0.75">
      <c r="A389" s="39">
        <v>753622</v>
      </c>
      <c r="B389">
        <v>1</v>
      </c>
    </row>
    <row r="390" spans="1:2" x14ac:dyDescent="0.75">
      <c r="A390" s="39">
        <v>753810</v>
      </c>
      <c r="B390">
        <v>1</v>
      </c>
    </row>
    <row r="391" spans="1:2" x14ac:dyDescent="0.75">
      <c r="A391" s="39">
        <v>754089</v>
      </c>
      <c r="B391">
        <v>1</v>
      </c>
    </row>
    <row r="392" spans="1:2" x14ac:dyDescent="0.75">
      <c r="A392" s="39">
        <v>754184</v>
      </c>
      <c r="B392">
        <v>1</v>
      </c>
    </row>
    <row r="393" spans="1:2" x14ac:dyDescent="0.75">
      <c r="A393" s="39">
        <v>754228</v>
      </c>
      <c r="B393">
        <v>1</v>
      </c>
    </row>
    <row r="394" spans="1:2" x14ac:dyDescent="0.75">
      <c r="A394" s="39">
        <v>754253</v>
      </c>
      <c r="B394">
        <v>1</v>
      </c>
    </row>
    <row r="395" spans="1:2" x14ac:dyDescent="0.75">
      <c r="A395" s="39">
        <v>754705</v>
      </c>
      <c r="B395">
        <v>1</v>
      </c>
    </row>
    <row r="396" spans="1:2" x14ac:dyDescent="0.75">
      <c r="A396" s="39">
        <v>754761</v>
      </c>
      <c r="B396">
        <v>1</v>
      </c>
    </row>
    <row r="397" spans="1:2" x14ac:dyDescent="0.75">
      <c r="A397" s="39">
        <v>754846</v>
      </c>
      <c r="B397">
        <v>1</v>
      </c>
    </row>
    <row r="398" spans="1:2" x14ac:dyDescent="0.75">
      <c r="A398" s="39">
        <v>754882</v>
      </c>
      <c r="B398">
        <v>3</v>
      </c>
    </row>
    <row r="399" spans="1:2" x14ac:dyDescent="0.75">
      <c r="A399" s="39">
        <v>754897</v>
      </c>
      <c r="B399">
        <v>2</v>
      </c>
    </row>
    <row r="400" spans="1:2" x14ac:dyDescent="0.75">
      <c r="A400" s="39">
        <v>755324</v>
      </c>
      <c r="B400">
        <v>1</v>
      </c>
    </row>
    <row r="401" spans="1:2" x14ac:dyDescent="0.75">
      <c r="A401" s="39">
        <v>755911</v>
      </c>
      <c r="B401">
        <v>1</v>
      </c>
    </row>
    <row r="402" spans="1:2" x14ac:dyDescent="0.75">
      <c r="A402" s="39">
        <v>755939</v>
      </c>
      <c r="B402">
        <v>2</v>
      </c>
    </row>
    <row r="403" spans="1:2" x14ac:dyDescent="0.75">
      <c r="A403" s="39">
        <v>756071</v>
      </c>
      <c r="B403">
        <v>3</v>
      </c>
    </row>
    <row r="404" spans="1:2" x14ac:dyDescent="0.75">
      <c r="A404" s="39">
        <v>756333</v>
      </c>
      <c r="B404">
        <v>1</v>
      </c>
    </row>
    <row r="405" spans="1:2" x14ac:dyDescent="0.75">
      <c r="A405" s="39">
        <v>756368</v>
      </c>
      <c r="B405">
        <v>1</v>
      </c>
    </row>
    <row r="406" spans="1:2" x14ac:dyDescent="0.75">
      <c r="A406" s="39">
        <v>756385</v>
      </c>
      <c r="B406">
        <v>1</v>
      </c>
    </row>
    <row r="407" spans="1:2" x14ac:dyDescent="0.75">
      <c r="A407" s="39">
        <v>756414</v>
      </c>
      <c r="B407">
        <v>1</v>
      </c>
    </row>
    <row r="408" spans="1:2" x14ac:dyDescent="0.75">
      <c r="A408" s="39">
        <v>756441</v>
      </c>
      <c r="B408">
        <v>1</v>
      </c>
    </row>
    <row r="409" spans="1:2" x14ac:dyDescent="0.75">
      <c r="A409" s="39">
        <v>756481</v>
      </c>
      <c r="B409">
        <v>1</v>
      </c>
    </row>
    <row r="410" spans="1:2" x14ac:dyDescent="0.75">
      <c r="A410" s="39">
        <v>756487</v>
      </c>
      <c r="B410">
        <v>1</v>
      </c>
    </row>
    <row r="411" spans="1:2" x14ac:dyDescent="0.75">
      <c r="A411" s="39">
        <v>756495</v>
      </c>
      <c r="B411">
        <v>1</v>
      </c>
    </row>
    <row r="412" spans="1:2" x14ac:dyDescent="0.75">
      <c r="A412" s="39">
        <v>756541</v>
      </c>
      <c r="B412">
        <v>1</v>
      </c>
    </row>
    <row r="413" spans="1:2" x14ac:dyDescent="0.75">
      <c r="A413" s="39">
        <v>756552</v>
      </c>
      <c r="B413">
        <v>2</v>
      </c>
    </row>
    <row r="414" spans="1:2" x14ac:dyDescent="0.75">
      <c r="A414" s="39">
        <v>756555</v>
      </c>
      <c r="B414">
        <v>1</v>
      </c>
    </row>
    <row r="415" spans="1:2" x14ac:dyDescent="0.75">
      <c r="A415" s="39">
        <v>756560</v>
      </c>
      <c r="B415">
        <v>1</v>
      </c>
    </row>
    <row r="416" spans="1:2" x14ac:dyDescent="0.75">
      <c r="A416" s="39">
        <v>756580</v>
      </c>
      <c r="B416">
        <v>1</v>
      </c>
    </row>
    <row r="417" spans="1:2" x14ac:dyDescent="0.75">
      <c r="A417" s="39">
        <v>756583</v>
      </c>
      <c r="B417">
        <v>1</v>
      </c>
    </row>
    <row r="418" spans="1:2" x14ac:dyDescent="0.75">
      <c r="A418" s="39">
        <v>756589</v>
      </c>
      <c r="B418">
        <v>1</v>
      </c>
    </row>
    <row r="419" spans="1:2" x14ac:dyDescent="0.75">
      <c r="A419" s="39">
        <v>756596</v>
      </c>
      <c r="B419">
        <v>1</v>
      </c>
    </row>
    <row r="420" spans="1:2" x14ac:dyDescent="0.75">
      <c r="A420" s="39">
        <v>756655</v>
      </c>
      <c r="B420">
        <v>1</v>
      </c>
    </row>
    <row r="421" spans="1:2" x14ac:dyDescent="0.75">
      <c r="A421" s="39">
        <v>756691</v>
      </c>
      <c r="B421">
        <v>1</v>
      </c>
    </row>
    <row r="422" spans="1:2" x14ac:dyDescent="0.75">
      <c r="A422" s="39">
        <v>756701</v>
      </c>
      <c r="B422">
        <v>2</v>
      </c>
    </row>
    <row r="423" spans="1:2" x14ac:dyDescent="0.75">
      <c r="A423" s="39">
        <v>756703</v>
      </c>
      <c r="B423">
        <v>1</v>
      </c>
    </row>
    <row r="424" spans="1:2" x14ac:dyDescent="0.75">
      <c r="A424" s="39">
        <v>756718</v>
      </c>
      <c r="B424">
        <v>1</v>
      </c>
    </row>
    <row r="425" spans="1:2" x14ac:dyDescent="0.75">
      <c r="A425" s="39">
        <v>756728</v>
      </c>
      <c r="B425">
        <v>1</v>
      </c>
    </row>
    <row r="426" spans="1:2" x14ac:dyDescent="0.75">
      <c r="A426" s="39">
        <v>756815</v>
      </c>
      <c r="B426">
        <v>1</v>
      </c>
    </row>
    <row r="427" spans="1:2" x14ac:dyDescent="0.75">
      <c r="A427" s="39">
        <v>756851</v>
      </c>
      <c r="B427">
        <v>1</v>
      </c>
    </row>
    <row r="428" spans="1:2" x14ac:dyDescent="0.75">
      <c r="A428" s="39">
        <v>756890</v>
      </c>
      <c r="B428">
        <v>1</v>
      </c>
    </row>
    <row r="429" spans="1:2" x14ac:dyDescent="0.75">
      <c r="A429" s="39">
        <v>756895</v>
      </c>
      <c r="B429">
        <v>1</v>
      </c>
    </row>
    <row r="430" spans="1:2" x14ac:dyDescent="0.75">
      <c r="A430" s="39">
        <v>756916</v>
      </c>
      <c r="B430">
        <v>1</v>
      </c>
    </row>
    <row r="431" spans="1:2" x14ac:dyDescent="0.75">
      <c r="A431" s="39">
        <v>756926</v>
      </c>
      <c r="B431">
        <v>1</v>
      </c>
    </row>
    <row r="432" spans="1:2" x14ac:dyDescent="0.75">
      <c r="A432" s="39">
        <v>756979</v>
      </c>
      <c r="B432">
        <v>1</v>
      </c>
    </row>
    <row r="433" spans="1:2" x14ac:dyDescent="0.75">
      <c r="A433" s="39">
        <v>756986</v>
      </c>
      <c r="B433">
        <v>1</v>
      </c>
    </row>
    <row r="434" spans="1:2" x14ac:dyDescent="0.75">
      <c r="A434" s="39">
        <v>756990</v>
      </c>
      <c r="B434">
        <v>1</v>
      </c>
    </row>
    <row r="435" spans="1:2" x14ac:dyDescent="0.75">
      <c r="A435" s="39">
        <v>757004</v>
      </c>
      <c r="B435">
        <v>1</v>
      </c>
    </row>
    <row r="436" spans="1:2" x14ac:dyDescent="0.75">
      <c r="A436" s="39">
        <v>757053</v>
      </c>
      <c r="B436">
        <v>1</v>
      </c>
    </row>
    <row r="437" spans="1:2" x14ac:dyDescent="0.75">
      <c r="A437" s="39">
        <v>757055</v>
      </c>
      <c r="B437">
        <v>1</v>
      </c>
    </row>
    <row r="438" spans="1:2" x14ac:dyDescent="0.75">
      <c r="A438" s="39">
        <v>757059</v>
      </c>
      <c r="B438">
        <v>2</v>
      </c>
    </row>
    <row r="439" spans="1:2" x14ac:dyDescent="0.75">
      <c r="A439" s="39">
        <v>757075</v>
      </c>
      <c r="B439">
        <v>1</v>
      </c>
    </row>
    <row r="440" spans="1:2" x14ac:dyDescent="0.75">
      <c r="A440" s="39">
        <v>757107</v>
      </c>
      <c r="B440">
        <v>1</v>
      </c>
    </row>
    <row r="441" spans="1:2" x14ac:dyDescent="0.75">
      <c r="A441" s="39">
        <v>757131</v>
      </c>
      <c r="B441">
        <v>1</v>
      </c>
    </row>
    <row r="442" spans="1:2" x14ac:dyDescent="0.75">
      <c r="A442" s="39">
        <v>757140</v>
      </c>
      <c r="B442">
        <v>2</v>
      </c>
    </row>
    <row r="443" spans="1:2" x14ac:dyDescent="0.75">
      <c r="A443" s="39">
        <v>757152</v>
      </c>
      <c r="B443">
        <v>1</v>
      </c>
    </row>
    <row r="444" spans="1:2" x14ac:dyDescent="0.75">
      <c r="A444" s="39">
        <v>757170</v>
      </c>
      <c r="B444">
        <v>1</v>
      </c>
    </row>
    <row r="445" spans="1:2" x14ac:dyDescent="0.75">
      <c r="A445" s="39">
        <v>757173</v>
      </c>
      <c r="B445">
        <v>1</v>
      </c>
    </row>
    <row r="446" spans="1:2" x14ac:dyDescent="0.75">
      <c r="A446" s="39">
        <v>757211</v>
      </c>
      <c r="B446">
        <v>1</v>
      </c>
    </row>
    <row r="447" spans="1:2" x14ac:dyDescent="0.75">
      <c r="A447" s="39">
        <v>757240</v>
      </c>
      <c r="B447">
        <v>1</v>
      </c>
    </row>
    <row r="448" spans="1:2" x14ac:dyDescent="0.75">
      <c r="A448" s="39">
        <v>757246</v>
      </c>
      <c r="B448">
        <v>1</v>
      </c>
    </row>
    <row r="449" spans="1:2" x14ac:dyDescent="0.75">
      <c r="A449" s="39">
        <v>757314</v>
      </c>
      <c r="B449">
        <v>2</v>
      </c>
    </row>
    <row r="450" spans="1:2" x14ac:dyDescent="0.75">
      <c r="A450" s="39">
        <v>757316</v>
      </c>
      <c r="B450">
        <v>1</v>
      </c>
    </row>
    <row r="451" spans="1:2" x14ac:dyDescent="0.75">
      <c r="A451" s="39">
        <v>757339</v>
      </c>
      <c r="B451">
        <v>1</v>
      </c>
    </row>
    <row r="452" spans="1:2" x14ac:dyDescent="0.75">
      <c r="A452" s="39">
        <v>757376</v>
      </c>
      <c r="B452">
        <v>1</v>
      </c>
    </row>
    <row r="453" spans="1:2" x14ac:dyDescent="0.75">
      <c r="A453" s="39">
        <v>757414</v>
      </c>
      <c r="B453">
        <v>1</v>
      </c>
    </row>
    <row r="454" spans="1:2" x14ac:dyDescent="0.75">
      <c r="A454" s="39">
        <v>757417</v>
      </c>
      <c r="B454">
        <v>1</v>
      </c>
    </row>
    <row r="455" spans="1:2" x14ac:dyDescent="0.75">
      <c r="A455" s="39">
        <v>757435</v>
      </c>
      <c r="B455">
        <v>1</v>
      </c>
    </row>
    <row r="456" spans="1:2" x14ac:dyDescent="0.75">
      <c r="A456" s="39">
        <v>757436</v>
      </c>
      <c r="B456">
        <v>1</v>
      </c>
    </row>
    <row r="457" spans="1:2" x14ac:dyDescent="0.75">
      <c r="A457" s="39">
        <v>757457</v>
      </c>
      <c r="B457">
        <v>1</v>
      </c>
    </row>
    <row r="458" spans="1:2" x14ac:dyDescent="0.75">
      <c r="A458" s="39">
        <v>757459</v>
      </c>
      <c r="B458">
        <v>1</v>
      </c>
    </row>
    <row r="459" spans="1:2" x14ac:dyDescent="0.75">
      <c r="A459" s="39">
        <v>757483</v>
      </c>
      <c r="B459">
        <v>1</v>
      </c>
    </row>
    <row r="460" spans="1:2" x14ac:dyDescent="0.75">
      <c r="A460" s="39">
        <v>757694</v>
      </c>
      <c r="B460">
        <v>1</v>
      </c>
    </row>
    <row r="461" spans="1:2" x14ac:dyDescent="0.75">
      <c r="A461" s="39">
        <v>757730</v>
      </c>
      <c r="B461">
        <v>2</v>
      </c>
    </row>
    <row r="462" spans="1:2" x14ac:dyDescent="0.75">
      <c r="A462" s="39">
        <v>757853</v>
      </c>
      <c r="B462">
        <v>1</v>
      </c>
    </row>
    <row r="463" spans="1:2" x14ac:dyDescent="0.75">
      <c r="A463" s="39">
        <v>757860</v>
      </c>
      <c r="B463">
        <v>1</v>
      </c>
    </row>
    <row r="464" spans="1:2" x14ac:dyDescent="0.75">
      <c r="A464" s="39">
        <v>757980</v>
      </c>
      <c r="B464">
        <v>1</v>
      </c>
    </row>
    <row r="465" spans="1:2" x14ac:dyDescent="0.75">
      <c r="A465" s="39">
        <v>757997</v>
      </c>
      <c r="B465">
        <v>1</v>
      </c>
    </row>
    <row r="466" spans="1:2" x14ac:dyDescent="0.75">
      <c r="A466" s="39">
        <v>758029</v>
      </c>
      <c r="B466">
        <v>1</v>
      </c>
    </row>
    <row r="467" spans="1:2" x14ac:dyDescent="0.75">
      <c r="A467" s="39">
        <v>758041</v>
      </c>
      <c r="B467">
        <v>1</v>
      </c>
    </row>
    <row r="468" spans="1:2" x14ac:dyDescent="0.75">
      <c r="A468" s="39">
        <v>758090</v>
      </c>
      <c r="B468">
        <v>2</v>
      </c>
    </row>
    <row r="469" spans="1:2" x14ac:dyDescent="0.75">
      <c r="A469" s="39">
        <v>758111</v>
      </c>
      <c r="B469">
        <v>1</v>
      </c>
    </row>
    <row r="470" spans="1:2" x14ac:dyDescent="0.75">
      <c r="A470" s="39">
        <v>758150</v>
      </c>
      <c r="B470">
        <v>1</v>
      </c>
    </row>
    <row r="471" spans="1:2" x14ac:dyDescent="0.75">
      <c r="A471" s="39">
        <v>758228</v>
      </c>
      <c r="B471">
        <v>1</v>
      </c>
    </row>
    <row r="472" spans="1:2" x14ac:dyDescent="0.75">
      <c r="A472" s="39">
        <v>758277</v>
      </c>
      <c r="B472">
        <v>1</v>
      </c>
    </row>
    <row r="473" spans="1:2" x14ac:dyDescent="0.75">
      <c r="A473" s="39">
        <v>758280</v>
      </c>
      <c r="B473">
        <v>1</v>
      </c>
    </row>
    <row r="474" spans="1:2" x14ac:dyDescent="0.75">
      <c r="A474" s="39">
        <v>758281</v>
      </c>
      <c r="B474">
        <v>1</v>
      </c>
    </row>
    <row r="475" spans="1:2" x14ac:dyDescent="0.75">
      <c r="A475" s="39">
        <v>758298</v>
      </c>
      <c r="B475">
        <v>1</v>
      </c>
    </row>
    <row r="476" spans="1:2" x14ac:dyDescent="0.75">
      <c r="A476" s="39">
        <v>758312</v>
      </c>
      <c r="B476">
        <v>1</v>
      </c>
    </row>
    <row r="477" spans="1:2" x14ac:dyDescent="0.75">
      <c r="A477" s="39">
        <v>758346</v>
      </c>
      <c r="B477">
        <v>2</v>
      </c>
    </row>
    <row r="478" spans="1:2" x14ac:dyDescent="0.75">
      <c r="A478" s="39">
        <v>758362</v>
      </c>
      <c r="B478">
        <v>1</v>
      </c>
    </row>
    <row r="479" spans="1:2" x14ac:dyDescent="0.75">
      <c r="A479" s="39">
        <v>758369</v>
      </c>
      <c r="B479">
        <v>1</v>
      </c>
    </row>
    <row r="480" spans="1:2" x14ac:dyDescent="0.75">
      <c r="A480" s="39">
        <v>758379</v>
      </c>
      <c r="B480">
        <v>1</v>
      </c>
    </row>
    <row r="481" spans="1:2" x14ac:dyDescent="0.75">
      <c r="A481" s="39">
        <v>758387</v>
      </c>
      <c r="B481">
        <v>1</v>
      </c>
    </row>
    <row r="482" spans="1:2" x14ac:dyDescent="0.75">
      <c r="A482" s="39">
        <v>758410</v>
      </c>
      <c r="B482">
        <v>1</v>
      </c>
    </row>
    <row r="483" spans="1:2" x14ac:dyDescent="0.75">
      <c r="A483" s="39">
        <v>758417</v>
      </c>
      <c r="B483">
        <v>1</v>
      </c>
    </row>
    <row r="484" spans="1:2" x14ac:dyDescent="0.75">
      <c r="A484" s="39">
        <v>758451</v>
      </c>
      <c r="B484">
        <v>1</v>
      </c>
    </row>
    <row r="485" spans="1:2" x14ac:dyDescent="0.75">
      <c r="A485" s="39">
        <v>758479</v>
      </c>
      <c r="B485">
        <v>1</v>
      </c>
    </row>
    <row r="486" spans="1:2" x14ac:dyDescent="0.75">
      <c r="A486" s="39">
        <v>758495</v>
      </c>
      <c r="B486">
        <v>1</v>
      </c>
    </row>
    <row r="487" spans="1:2" x14ac:dyDescent="0.75">
      <c r="A487" s="39">
        <v>758657</v>
      </c>
      <c r="B487">
        <v>1</v>
      </c>
    </row>
    <row r="488" spans="1:2" x14ac:dyDescent="0.75">
      <c r="A488" s="39">
        <v>758695</v>
      </c>
      <c r="B488">
        <v>1</v>
      </c>
    </row>
    <row r="489" spans="1:2" x14ac:dyDescent="0.75">
      <c r="A489" s="39">
        <v>758770</v>
      </c>
      <c r="B489">
        <v>1</v>
      </c>
    </row>
    <row r="490" spans="1:2" x14ac:dyDescent="0.75">
      <c r="A490" s="39">
        <v>758834</v>
      </c>
      <c r="B490">
        <v>1</v>
      </c>
    </row>
    <row r="491" spans="1:2" x14ac:dyDescent="0.75">
      <c r="A491" s="39">
        <v>758849</v>
      </c>
      <c r="B491">
        <v>1</v>
      </c>
    </row>
    <row r="492" spans="1:2" x14ac:dyDescent="0.75">
      <c r="A492" s="39">
        <v>758900</v>
      </c>
      <c r="B492">
        <v>1</v>
      </c>
    </row>
    <row r="493" spans="1:2" x14ac:dyDescent="0.75">
      <c r="A493" s="39">
        <v>758901</v>
      </c>
      <c r="B493">
        <v>1</v>
      </c>
    </row>
    <row r="494" spans="1:2" x14ac:dyDescent="0.75">
      <c r="A494" s="39">
        <v>758919</v>
      </c>
      <c r="B494">
        <v>1</v>
      </c>
    </row>
    <row r="495" spans="1:2" x14ac:dyDescent="0.75">
      <c r="A495" s="39">
        <v>758935</v>
      </c>
      <c r="B495">
        <v>1</v>
      </c>
    </row>
    <row r="496" spans="1:2" x14ac:dyDescent="0.75">
      <c r="A496" s="39">
        <v>758936</v>
      </c>
      <c r="B496">
        <v>1</v>
      </c>
    </row>
    <row r="497" spans="1:2" x14ac:dyDescent="0.75">
      <c r="A497" s="39">
        <v>758960</v>
      </c>
      <c r="B497">
        <v>1</v>
      </c>
    </row>
    <row r="498" spans="1:2" x14ac:dyDescent="0.75">
      <c r="A498" s="39">
        <v>758967</v>
      </c>
      <c r="B498">
        <v>1</v>
      </c>
    </row>
    <row r="499" spans="1:2" x14ac:dyDescent="0.75">
      <c r="A499" s="39">
        <v>758972</v>
      </c>
      <c r="B499">
        <v>2</v>
      </c>
    </row>
    <row r="500" spans="1:2" x14ac:dyDescent="0.75">
      <c r="A500" s="39">
        <v>759030</v>
      </c>
      <c r="B500">
        <v>2</v>
      </c>
    </row>
    <row r="501" spans="1:2" x14ac:dyDescent="0.75">
      <c r="A501" s="39">
        <v>759044</v>
      </c>
      <c r="B501">
        <v>1</v>
      </c>
    </row>
    <row r="502" spans="1:2" x14ac:dyDescent="0.75">
      <c r="A502" s="39">
        <v>759049</v>
      </c>
      <c r="B502">
        <v>1</v>
      </c>
    </row>
    <row r="503" spans="1:2" x14ac:dyDescent="0.75">
      <c r="A503" s="39">
        <v>759059</v>
      </c>
      <c r="B503">
        <v>1</v>
      </c>
    </row>
    <row r="504" spans="1:2" x14ac:dyDescent="0.75">
      <c r="A504" s="39">
        <v>759143</v>
      </c>
      <c r="B504">
        <v>1</v>
      </c>
    </row>
    <row r="505" spans="1:2" x14ac:dyDescent="0.75">
      <c r="A505" s="39">
        <v>759165</v>
      </c>
      <c r="B505">
        <v>1</v>
      </c>
    </row>
    <row r="506" spans="1:2" x14ac:dyDescent="0.75">
      <c r="A506" s="39">
        <v>759190</v>
      </c>
      <c r="B506">
        <v>1</v>
      </c>
    </row>
    <row r="507" spans="1:2" x14ac:dyDescent="0.75">
      <c r="A507" s="39">
        <v>759258</v>
      </c>
      <c r="B507">
        <v>1</v>
      </c>
    </row>
    <row r="508" spans="1:2" x14ac:dyDescent="0.75">
      <c r="A508" s="39">
        <v>759312</v>
      </c>
      <c r="B508">
        <v>1</v>
      </c>
    </row>
    <row r="509" spans="1:2" x14ac:dyDescent="0.75">
      <c r="A509" s="39">
        <v>759330</v>
      </c>
      <c r="B509">
        <v>1</v>
      </c>
    </row>
    <row r="510" spans="1:2" x14ac:dyDescent="0.75">
      <c r="A510" s="39">
        <v>759334</v>
      </c>
      <c r="B510">
        <v>1</v>
      </c>
    </row>
    <row r="511" spans="1:2" x14ac:dyDescent="0.75">
      <c r="A511" s="39">
        <v>759386</v>
      </c>
      <c r="B511">
        <v>1</v>
      </c>
    </row>
    <row r="512" spans="1:2" x14ac:dyDescent="0.75">
      <c r="A512" s="39">
        <v>759420</v>
      </c>
      <c r="B512">
        <v>1</v>
      </c>
    </row>
    <row r="513" spans="1:2" x14ac:dyDescent="0.75">
      <c r="A513" s="39">
        <v>759525</v>
      </c>
      <c r="B513">
        <v>1</v>
      </c>
    </row>
    <row r="514" spans="1:2" x14ac:dyDescent="0.75">
      <c r="A514" s="39">
        <v>759594</v>
      </c>
      <c r="B514">
        <v>1</v>
      </c>
    </row>
    <row r="515" spans="1:2" x14ac:dyDescent="0.75">
      <c r="A515" s="39">
        <v>759612</v>
      </c>
      <c r="B515">
        <v>1</v>
      </c>
    </row>
    <row r="516" spans="1:2" x14ac:dyDescent="0.75">
      <c r="A516" s="39">
        <v>759669</v>
      </c>
      <c r="B516">
        <v>1</v>
      </c>
    </row>
    <row r="517" spans="1:2" x14ac:dyDescent="0.75">
      <c r="A517" s="39">
        <v>759690</v>
      </c>
      <c r="B517">
        <v>1</v>
      </c>
    </row>
    <row r="518" spans="1:2" x14ac:dyDescent="0.75">
      <c r="A518" s="39">
        <v>759713</v>
      </c>
      <c r="B518">
        <v>1</v>
      </c>
    </row>
    <row r="519" spans="1:2" x14ac:dyDescent="0.75">
      <c r="A519" s="39">
        <v>759716</v>
      </c>
      <c r="B519">
        <v>1</v>
      </c>
    </row>
    <row r="520" spans="1:2" x14ac:dyDescent="0.75">
      <c r="A520" s="39">
        <v>759763</v>
      </c>
      <c r="B520">
        <v>1</v>
      </c>
    </row>
    <row r="521" spans="1:2" x14ac:dyDescent="0.75">
      <c r="A521" s="39">
        <v>759795</v>
      </c>
      <c r="B521">
        <v>1</v>
      </c>
    </row>
    <row r="522" spans="1:2" x14ac:dyDescent="0.75">
      <c r="A522" s="39">
        <v>759811</v>
      </c>
      <c r="B522">
        <v>2</v>
      </c>
    </row>
    <row r="523" spans="1:2" x14ac:dyDescent="0.75">
      <c r="A523" s="39">
        <v>759818</v>
      </c>
      <c r="B523">
        <v>1</v>
      </c>
    </row>
    <row r="524" spans="1:2" x14ac:dyDescent="0.75">
      <c r="A524" s="39">
        <v>759848</v>
      </c>
      <c r="B524">
        <v>1</v>
      </c>
    </row>
    <row r="525" spans="1:2" x14ac:dyDescent="0.75">
      <c r="A525" s="39">
        <v>759852</v>
      </c>
      <c r="B525">
        <v>1</v>
      </c>
    </row>
    <row r="526" spans="1:2" x14ac:dyDescent="0.75">
      <c r="A526" s="39">
        <v>759980</v>
      </c>
      <c r="B526">
        <v>2</v>
      </c>
    </row>
    <row r="527" spans="1:2" x14ac:dyDescent="0.75">
      <c r="A527" s="39">
        <v>760039</v>
      </c>
      <c r="B527">
        <v>1</v>
      </c>
    </row>
    <row r="528" spans="1:2" x14ac:dyDescent="0.75">
      <c r="A528" s="39">
        <v>760162</v>
      </c>
      <c r="B528">
        <v>1</v>
      </c>
    </row>
    <row r="529" spans="1:2" x14ac:dyDescent="0.75">
      <c r="A529" s="39">
        <v>760179</v>
      </c>
      <c r="B529">
        <v>1</v>
      </c>
    </row>
    <row r="530" spans="1:2" x14ac:dyDescent="0.75">
      <c r="A530" s="39">
        <v>760245</v>
      </c>
      <c r="B530">
        <v>1</v>
      </c>
    </row>
    <row r="531" spans="1:2" x14ac:dyDescent="0.75">
      <c r="A531" s="39">
        <v>760279</v>
      </c>
      <c r="B531">
        <v>1</v>
      </c>
    </row>
    <row r="532" spans="1:2" x14ac:dyDescent="0.75">
      <c r="A532" s="39">
        <v>760286</v>
      </c>
      <c r="B532">
        <v>1</v>
      </c>
    </row>
    <row r="533" spans="1:2" x14ac:dyDescent="0.75">
      <c r="A533" s="39">
        <v>760369</v>
      </c>
      <c r="B533">
        <v>1</v>
      </c>
    </row>
    <row r="534" spans="1:2" x14ac:dyDescent="0.75">
      <c r="A534" s="39">
        <v>760390</v>
      </c>
      <c r="B534">
        <v>1</v>
      </c>
    </row>
    <row r="535" spans="1:2" x14ac:dyDescent="0.75">
      <c r="A535" s="39">
        <v>760398</v>
      </c>
      <c r="B535">
        <v>1</v>
      </c>
    </row>
    <row r="536" spans="1:2" x14ac:dyDescent="0.75">
      <c r="A536" s="39">
        <v>760424</v>
      </c>
      <c r="B536">
        <v>1</v>
      </c>
    </row>
    <row r="537" spans="1:2" x14ac:dyDescent="0.75">
      <c r="A537" s="39">
        <v>760432</v>
      </c>
      <c r="B537">
        <v>1</v>
      </c>
    </row>
    <row r="538" spans="1:2" x14ac:dyDescent="0.75">
      <c r="A538" s="39">
        <v>760435</v>
      </c>
      <c r="B538">
        <v>1</v>
      </c>
    </row>
    <row r="539" spans="1:2" x14ac:dyDescent="0.75">
      <c r="A539" s="39">
        <v>760463</v>
      </c>
      <c r="B539">
        <v>1</v>
      </c>
    </row>
    <row r="540" spans="1:2" x14ac:dyDescent="0.75">
      <c r="A540" s="39">
        <v>760465</v>
      </c>
      <c r="B540">
        <v>1</v>
      </c>
    </row>
    <row r="541" spans="1:2" x14ac:dyDescent="0.75">
      <c r="A541" s="39">
        <v>760472</v>
      </c>
      <c r="B541">
        <v>1</v>
      </c>
    </row>
    <row r="542" spans="1:2" x14ac:dyDescent="0.75">
      <c r="A542" s="39">
        <v>760521</v>
      </c>
      <c r="B542">
        <v>1</v>
      </c>
    </row>
    <row r="543" spans="1:2" x14ac:dyDescent="0.75">
      <c r="A543" s="39">
        <v>760536</v>
      </c>
      <c r="B543">
        <v>1</v>
      </c>
    </row>
    <row r="544" spans="1:2" x14ac:dyDescent="0.75">
      <c r="A544" s="39">
        <v>760562</v>
      </c>
      <c r="B544">
        <v>1</v>
      </c>
    </row>
    <row r="545" spans="1:2" x14ac:dyDescent="0.75">
      <c r="A545" s="39">
        <v>760569</v>
      </c>
      <c r="B545">
        <v>1</v>
      </c>
    </row>
    <row r="546" spans="1:2" x14ac:dyDescent="0.75">
      <c r="A546" s="39">
        <v>760576</v>
      </c>
      <c r="B546">
        <v>1</v>
      </c>
    </row>
    <row r="547" spans="1:2" x14ac:dyDescent="0.75">
      <c r="A547" s="39">
        <v>760678</v>
      </c>
      <c r="B547">
        <v>2</v>
      </c>
    </row>
    <row r="548" spans="1:2" x14ac:dyDescent="0.75">
      <c r="A548" s="39">
        <v>760746</v>
      </c>
      <c r="B548">
        <v>1</v>
      </c>
    </row>
    <row r="549" spans="1:2" x14ac:dyDescent="0.75">
      <c r="A549" s="39">
        <v>760770</v>
      </c>
      <c r="B549">
        <v>2</v>
      </c>
    </row>
    <row r="550" spans="1:2" x14ac:dyDescent="0.75">
      <c r="A550" s="39">
        <v>760902</v>
      </c>
      <c r="B550">
        <v>1</v>
      </c>
    </row>
    <row r="551" spans="1:2" x14ac:dyDescent="0.75">
      <c r="A551" s="39">
        <v>760906</v>
      </c>
      <c r="B551">
        <v>1</v>
      </c>
    </row>
    <row r="552" spans="1:2" x14ac:dyDescent="0.75">
      <c r="A552" s="39">
        <v>760922</v>
      </c>
      <c r="B552">
        <v>1</v>
      </c>
    </row>
    <row r="553" spans="1:2" x14ac:dyDescent="0.75">
      <c r="A553" s="39">
        <v>760936</v>
      </c>
      <c r="B553">
        <v>1</v>
      </c>
    </row>
    <row r="554" spans="1:2" x14ac:dyDescent="0.75">
      <c r="A554" s="39">
        <v>760937</v>
      </c>
      <c r="B554">
        <v>1</v>
      </c>
    </row>
    <row r="555" spans="1:2" x14ac:dyDescent="0.75">
      <c r="A555" s="39">
        <v>760945</v>
      </c>
      <c r="B555">
        <v>1</v>
      </c>
    </row>
    <row r="556" spans="1:2" x14ac:dyDescent="0.75">
      <c r="A556" s="39">
        <v>761022</v>
      </c>
      <c r="B556">
        <v>1</v>
      </c>
    </row>
    <row r="557" spans="1:2" x14ac:dyDescent="0.75">
      <c r="A557" s="39">
        <v>761029</v>
      </c>
      <c r="B557">
        <v>1</v>
      </c>
    </row>
    <row r="558" spans="1:2" x14ac:dyDescent="0.75">
      <c r="A558" s="39">
        <v>761042</v>
      </c>
      <c r="B558">
        <v>1</v>
      </c>
    </row>
    <row r="559" spans="1:2" x14ac:dyDescent="0.75">
      <c r="A559" s="39">
        <v>761086</v>
      </c>
      <c r="B559">
        <v>1</v>
      </c>
    </row>
    <row r="560" spans="1:2" x14ac:dyDescent="0.75">
      <c r="A560" s="39">
        <v>761094</v>
      </c>
      <c r="B560">
        <v>1</v>
      </c>
    </row>
    <row r="561" spans="1:2" x14ac:dyDescent="0.75">
      <c r="A561" s="39">
        <v>761124</v>
      </c>
      <c r="B561">
        <v>2</v>
      </c>
    </row>
    <row r="562" spans="1:2" x14ac:dyDescent="0.75">
      <c r="A562" s="39">
        <v>761149</v>
      </c>
      <c r="B562">
        <v>1</v>
      </c>
    </row>
    <row r="563" spans="1:2" x14ac:dyDescent="0.75">
      <c r="A563" s="39">
        <v>761172</v>
      </c>
      <c r="B563">
        <v>1</v>
      </c>
    </row>
    <row r="564" spans="1:2" x14ac:dyDescent="0.75">
      <c r="A564" s="39">
        <v>761188</v>
      </c>
      <c r="B564">
        <v>1</v>
      </c>
    </row>
    <row r="565" spans="1:2" x14ac:dyDescent="0.75">
      <c r="A565" s="39">
        <v>761244</v>
      </c>
      <c r="B565">
        <v>1</v>
      </c>
    </row>
    <row r="566" spans="1:2" x14ac:dyDescent="0.75">
      <c r="A566" s="39">
        <v>761284</v>
      </c>
      <c r="B566">
        <v>1</v>
      </c>
    </row>
    <row r="567" spans="1:2" x14ac:dyDescent="0.75">
      <c r="A567" s="39">
        <v>761292</v>
      </c>
      <c r="B567">
        <v>1</v>
      </c>
    </row>
    <row r="568" spans="1:2" x14ac:dyDescent="0.75">
      <c r="A568" s="39">
        <v>761449</v>
      </c>
      <c r="B568">
        <v>2</v>
      </c>
    </row>
    <row r="569" spans="1:2" x14ac:dyDescent="0.75">
      <c r="A569" s="39">
        <v>761474</v>
      </c>
      <c r="B569">
        <v>1</v>
      </c>
    </row>
    <row r="570" spans="1:2" x14ac:dyDescent="0.75">
      <c r="A570" s="39">
        <v>761486</v>
      </c>
      <c r="B570">
        <v>1</v>
      </c>
    </row>
    <row r="571" spans="1:2" x14ac:dyDescent="0.75">
      <c r="A571" s="39">
        <v>761552</v>
      </c>
      <c r="B571">
        <v>1</v>
      </c>
    </row>
    <row r="572" spans="1:2" x14ac:dyDescent="0.75">
      <c r="A572" s="39">
        <v>761580</v>
      </c>
      <c r="B572">
        <v>1</v>
      </c>
    </row>
    <row r="573" spans="1:2" x14ac:dyDescent="0.75">
      <c r="A573" s="39">
        <v>761599</v>
      </c>
      <c r="B573">
        <v>1</v>
      </c>
    </row>
    <row r="574" spans="1:2" x14ac:dyDescent="0.75">
      <c r="A574" s="39">
        <v>761633</v>
      </c>
      <c r="B574">
        <v>2</v>
      </c>
    </row>
    <row r="575" spans="1:2" x14ac:dyDescent="0.75">
      <c r="A575" s="39">
        <v>761786</v>
      </c>
      <c r="B575">
        <v>1</v>
      </c>
    </row>
    <row r="576" spans="1:2" x14ac:dyDescent="0.75">
      <c r="A576" s="39">
        <v>761794</v>
      </c>
      <c r="B576">
        <v>1</v>
      </c>
    </row>
    <row r="577" spans="1:2" x14ac:dyDescent="0.75">
      <c r="A577" s="39">
        <v>761876</v>
      </c>
      <c r="B577">
        <v>1</v>
      </c>
    </row>
    <row r="578" spans="1:2" x14ac:dyDescent="0.75">
      <c r="A578" s="39">
        <v>761886</v>
      </c>
      <c r="B578">
        <v>3</v>
      </c>
    </row>
    <row r="579" spans="1:2" x14ac:dyDescent="0.75">
      <c r="A579" s="39">
        <v>762150</v>
      </c>
      <c r="B579">
        <v>1</v>
      </c>
    </row>
    <row r="580" spans="1:2" x14ac:dyDescent="0.75">
      <c r="A580" s="39">
        <v>762161</v>
      </c>
      <c r="B580">
        <v>2</v>
      </c>
    </row>
    <row r="581" spans="1:2" x14ac:dyDescent="0.75">
      <c r="A581" s="39">
        <v>762221</v>
      </c>
      <c r="B581">
        <v>1</v>
      </c>
    </row>
    <row r="582" spans="1:2" x14ac:dyDescent="0.75">
      <c r="A582" s="39">
        <v>762222</v>
      </c>
      <c r="B582">
        <v>1</v>
      </c>
    </row>
    <row r="583" spans="1:2" x14ac:dyDescent="0.75">
      <c r="A583" s="39">
        <v>762223</v>
      </c>
      <c r="B583">
        <v>1</v>
      </c>
    </row>
    <row r="584" spans="1:2" x14ac:dyDescent="0.75">
      <c r="A584" s="39">
        <v>762261</v>
      </c>
      <c r="B584">
        <v>1</v>
      </c>
    </row>
    <row r="585" spans="1:2" x14ac:dyDescent="0.75">
      <c r="A585" s="39">
        <v>762266</v>
      </c>
      <c r="B585">
        <v>1</v>
      </c>
    </row>
    <row r="586" spans="1:2" x14ac:dyDescent="0.75">
      <c r="A586" s="39">
        <v>762271</v>
      </c>
      <c r="B586">
        <v>1</v>
      </c>
    </row>
    <row r="587" spans="1:2" x14ac:dyDescent="0.75">
      <c r="A587" s="39">
        <v>762305</v>
      </c>
      <c r="B587">
        <v>1</v>
      </c>
    </row>
    <row r="588" spans="1:2" x14ac:dyDescent="0.75">
      <c r="A588" s="39">
        <v>762320</v>
      </c>
      <c r="B588">
        <v>1</v>
      </c>
    </row>
    <row r="589" spans="1:2" x14ac:dyDescent="0.75">
      <c r="A589" s="39">
        <v>762330</v>
      </c>
      <c r="B589">
        <v>1</v>
      </c>
    </row>
    <row r="590" spans="1:2" x14ac:dyDescent="0.75">
      <c r="A590" s="39">
        <v>762334</v>
      </c>
      <c r="B590">
        <v>1</v>
      </c>
    </row>
    <row r="591" spans="1:2" x14ac:dyDescent="0.75">
      <c r="A591" s="39">
        <v>762351</v>
      </c>
      <c r="B591">
        <v>1</v>
      </c>
    </row>
    <row r="592" spans="1:2" x14ac:dyDescent="0.75">
      <c r="A592" s="39">
        <v>762370</v>
      </c>
      <c r="B592">
        <v>1</v>
      </c>
    </row>
    <row r="593" spans="1:2" x14ac:dyDescent="0.75">
      <c r="A593" s="39">
        <v>762398</v>
      </c>
      <c r="B593">
        <v>1</v>
      </c>
    </row>
    <row r="594" spans="1:2" x14ac:dyDescent="0.75">
      <c r="A594" s="39">
        <v>762592</v>
      </c>
      <c r="B594">
        <v>1</v>
      </c>
    </row>
    <row r="595" spans="1:2" x14ac:dyDescent="0.75">
      <c r="A595" s="39">
        <v>762619</v>
      </c>
      <c r="B595">
        <v>1</v>
      </c>
    </row>
    <row r="596" spans="1:2" x14ac:dyDescent="0.75">
      <c r="A596" s="39">
        <v>762659</v>
      </c>
      <c r="B596">
        <v>1</v>
      </c>
    </row>
    <row r="597" spans="1:2" x14ac:dyDescent="0.75">
      <c r="A597" s="39">
        <v>762698</v>
      </c>
      <c r="B597">
        <v>1</v>
      </c>
    </row>
    <row r="598" spans="1:2" x14ac:dyDescent="0.75">
      <c r="A598" s="39">
        <v>762822</v>
      </c>
      <c r="B598">
        <v>2</v>
      </c>
    </row>
    <row r="599" spans="1:2" x14ac:dyDescent="0.75">
      <c r="A599" s="39">
        <v>762930</v>
      </c>
      <c r="B599">
        <v>3</v>
      </c>
    </row>
    <row r="600" spans="1:2" x14ac:dyDescent="0.75">
      <c r="A600" s="39">
        <v>763012</v>
      </c>
      <c r="B600">
        <v>1</v>
      </c>
    </row>
    <row r="601" spans="1:2" x14ac:dyDescent="0.75">
      <c r="A601" s="39">
        <v>763061</v>
      </c>
      <c r="B601">
        <v>1</v>
      </c>
    </row>
    <row r="602" spans="1:2" x14ac:dyDescent="0.75">
      <c r="A602" s="39">
        <v>763193</v>
      </c>
      <c r="B602">
        <v>1</v>
      </c>
    </row>
    <row r="603" spans="1:2" x14ac:dyDescent="0.75">
      <c r="A603" s="39">
        <v>763254</v>
      </c>
      <c r="B603">
        <v>1</v>
      </c>
    </row>
    <row r="604" spans="1:2" x14ac:dyDescent="0.75">
      <c r="A604" s="39">
        <v>763389</v>
      </c>
      <c r="B604">
        <v>1</v>
      </c>
    </row>
    <row r="605" spans="1:2" x14ac:dyDescent="0.75">
      <c r="A605" s="39">
        <v>763436</v>
      </c>
      <c r="B605">
        <v>1</v>
      </c>
    </row>
    <row r="606" spans="1:2" x14ac:dyDescent="0.75">
      <c r="A606" s="39">
        <v>763444</v>
      </c>
      <c r="B606">
        <v>1</v>
      </c>
    </row>
    <row r="607" spans="1:2" x14ac:dyDescent="0.75">
      <c r="A607" s="39">
        <v>763463</v>
      </c>
      <c r="B607">
        <v>1</v>
      </c>
    </row>
    <row r="608" spans="1:2" x14ac:dyDescent="0.75">
      <c r="A608" s="39">
        <v>763467</v>
      </c>
      <c r="B608">
        <v>1</v>
      </c>
    </row>
    <row r="609" spans="1:2" x14ac:dyDescent="0.75">
      <c r="A609" s="39">
        <v>763512</v>
      </c>
      <c r="B609">
        <v>1</v>
      </c>
    </row>
    <row r="610" spans="1:2" x14ac:dyDescent="0.75">
      <c r="A610" s="39">
        <v>763526</v>
      </c>
      <c r="B610">
        <v>1</v>
      </c>
    </row>
    <row r="611" spans="1:2" x14ac:dyDescent="0.75">
      <c r="A611" s="39">
        <v>763639</v>
      </c>
      <c r="B611">
        <v>1</v>
      </c>
    </row>
    <row r="612" spans="1:2" x14ac:dyDescent="0.75">
      <c r="A612" s="39">
        <v>763644</v>
      </c>
      <c r="B612">
        <v>1</v>
      </c>
    </row>
    <row r="613" spans="1:2" x14ac:dyDescent="0.75">
      <c r="A613" s="39">
        <v>763681</v>
      </c>
      <c r="B613">
        <v>1</v>
      </c>
    </row>
    <row r="614" spans="1:2" x14ac:dyDescent="0.75">
      <c r="A614" s="39">
        <v>763788</v>
      </c>
      <c r="B614">
        <v>1</v>
      </c>
    </row>
    <row r="615" spans="1:2" x14ac:dyDescent="0.75">
      <c r="A615" s="39">
        <v>763831</v>
      </c>
      <c r="B615">
        <v>1</v>
      </c>
    </row>
    <row r="616" spans="1:2" x14ac:dyDescent="0.75">
      <c r="A616" s="39">
        <v>763868</v>
      </c>
      <c r="B616">
        <v>1</v>
      </c>
    </row>
    <row r="617" spans="1:2" x14ac:dyDescent="0.75">
      <c r="A617" s="39">
        <v>763986</v>
      </c>
      <c r="B617">
        <v>1</v>
      </c>
    </row>
    <row r="618" spans="1:2" x14ac:dyDescent="0.75">
      <c r="A618" s="39">
        <v>764050</v>
      </c>
      <c r="B618">
        <v>1</v>
      </c>
    </row>
    <row r="619" spans="1:2" x14ac:dyDescent="0.75">
      <c r="A619" s="39">
        <v>764133</v>
      </c>
      <c r="B619">
        <v>1</v>
      </c>
    </row>
    <row r="620" spans="1:2" x14ac:dyDescent="0.75">
      <c r="A620" s="39">
        <v>764134</v>
      </c>
      <c r="B620">
        <v>1</v>
      </c>
    </row>
    <row r="621" spans="1:2" x14ac:dyDescent="0.75">
      <c r="A621" s="39">
        <v>764192</v>
      </c>
      <c r="B621">
        <v>2</v>
      </c>
    </row>
    <row r="622" spans="1:2" x14ac:dyDescent="0.75">
      <c r="A622" s="39">
        <v>764202</v>
      </c>
      <c r="B622">
        <v>1</v>
      </c>
    </row>
    <row r="623" spans="1:2" x14ac:dyDescent="0.75">
      <c r="A623" s="39">
        <v>764236</v>
      </c>
      <c r="B623">
        <v>1</v>
      </c>
    </row>
    <row r="624" spans="1:2" x14ac:dyDescent="0.75">
      <c r="A624" s="39">
        <v>764308</v>
      </c>
      <c r="B624">
        <v>1</v>
      </c>
    </row>
    <row r="625" spans="1:2" x14ac:dyDescent="0.75">
      <c r="A625" s="39">
        <v>764313</v>
      </c>
      <c r="B625">
        <v>1</v>
      </c>
    </row>
    <row r="626" spans="1:2" x14ac:dyDescent="0.75">
      <c r="A626" s="39">
        <v>764349</v>
      </c>
      <c r="B626">
        <v>1</v>
      </c>
    </row>
    <row r="627" spans="1:2" x14ac:dyDescent="0.75">
      <c r="A627" s="39">
        <v>764365</v>
      </c>
      <c r="B627">
        <v>1</v>
      </c>
    </row>
    <row r="628" spans="1:2" x14ac:dyDescent="0.75">
      <c r="A628" s="39">
        <v>764430</v>
      </c>
      <c r="B628">
        <v>1</v>
      </c>
    </row>
    <row r="629" spans="1:2" x14ac:dyDescent="0.75">
      <c r="A629" s="39">
        <v>764646</v>
      </c>
      <c r="B629">
        <v>1</v>
      </c>
    </row>
    <row r="630" spans="1:2" x14ac:dyDescent="0.75">
      <c r="A630" s="39">
        <v>764673</v>
      </c>
      <c r="B630">
        <v>1</v>
      </c>
    </row>
    <row r="631" spans="1:2" x14ac:dyDescent="0.75">
      <c r="A631" s="39">
        <v>764866</v>
      </c>
      <c r="B631">
        <v>1</v>
      </c>
    </row>
    <row r="632" spans="1:2" x14ac:dyDescent="0.75">
      <c r="A632" s="39">
        <v>765000</v>
      </c>
      <c r="B632">
        <v>1</v>
      </c>
    </row>
    <row r="633" spans="1:2" x14ac:dyDescent="0.75">
      <c r="A633" s="39">
        <v>765004</v>
      </c>
      <c r="B633">
        <v>1</v>
      </c>
    </row>
    <row r="634" spans="1:2" x14ac:dyDescent="0.75">
      <c r="A634" s="39">
        <v>765036</v>
      </c>
      <c r="B634">
        <v>1</v>
      </c>
    </row>
    <row r="635" spans="1:2" x14ac:dyDescent="0.75">
      <c r="A635" s="39">
        <v>765167</v>
      </c>
      <c r="B635">
        <v>1</v>
      </c>
    </row>
    <row r="636" spans="1:2" x14ac:dyDescent="0.75">
      <c r="A636" s="39">
        <v>765170</v>
      </c>
      <c r="B636">
        <v>1</v>
      </c>
    </row>
    <row r="637" spans="1:2" x14ac:dyDescent="0.75">
      <c r="A637" s="39">
        <v>765171</v>
      </c>
      <c r="B637">
        <v>1</v>
      </c>
    </row>
    <row r="638" spans="1:2" x14ac:dyDescent="0.75">
      <c r="A638" s="39">
        <v>765181</v>
      </c>
      <c r="B638">
        <v>1</v>
      </c>
    </row>
    <row r="639" spans="1:2" x14ac:dyDescent="0.75">
      <c r="A639" s="39">
        <v>765252</v>
      </c>
      <c r="B639">
        <v>1</v>
      </c>
    </row>
    <row r="640" spans="1:2" x14ac:dyDescent="0.75">
      <c r="A640" s="39">
        <v>765257</v>
      </c>
      <c r="B640">
        <v>1</v>
      </c>
    </row>
    <row r="641" spans="1:2" x14ac:dyDescent="0.75">
      <c r="A641" s="39">
        <v>765270</v>
      </c>
      <c r="B641">
        <v>1</v>
      </c>
    </row>
    <row r="642" spans="1:2" x14ac:dyDescent="0.75">
      <c r="A642" s="39">
        <v>765274</v>
      </c>
      <c r="B642">
        <v>1</v>
      </c>
    </row>
    <row r="643" spans="1:2" x14ac:dyDescent="0.75">
      <c r="A643" s="39">
        <v>765305</v>
      </c>
      <c r="B643">
        <v>1</v>
      </c>
    </row>
    <row r="644" spans="1:2" x14ac:dyDescent="0.75">
      <c r="A644" s="39">
        <v>765399</v>
      </c>
      <c r="B644">
        <v>1</v>
      </c>
    </row>
    <row r="645" spans="1:2" x14ac:dyDescent="0.75">
      <c r="A645" s="39">
        <v>765436</v>
      </c>
      <c r="B645">
        <v>1</v>
      </c>
    </row>
    <row r="646" spans="1:2" x14ac:dyDescent="0.75">
      <c r="A646" s="39">
        <v>765453</v>
      </c>
      <c r="B646">
        <v>1</v>
      </c>
    </row>
    <row r="647" spans="1:2" x14ac:dyDescent="0.75">
      <c r="A647" s="39">
        <v>765480</v>
      </c>
      <c r="B647">
        <v>1</v>
      </c>
    </row>
    <row r="648" spans="1:2" x14ac:dyDescent="0.75">
      <c r="A648" s="39">
        <v>765491</v>
      </c>
      <c r="B648">
        <v>1</v>
      </c>
    </row>
    <row r="649" spans="1:2" x14ac:dyDescent="0.75">
      <c r="A649" s="39">
        <v>765533</v>
      </c>
      <c r="B649">
        <v>1</v>
      </c>
    </row>
    <row r="650" spans="1:2" x14ac:dyDescent="0.75">
      <c r="A650" s="39">
        <v>765598</v>
      </c>
      <c r="B650">
        <v>1</v>
      </c>
    </row>
    <row r="651" spans="1:2" x14ac:dyDescent="0.75">
      <c r="A651" s="39">
        <v>765637</v>
      </c>
      <c r="B651">
        <v>1</v>
      </c>
    </row>
    <row r="652" spans="1:2" x14ac:dyDescent="0.75">
      <c r="A652" s="39">
        <v>765741</v>
      </c>
      <c r="B652">
        <v>1</v>
      </c>
    </row>
    <row r="653" spans="1:2" x14ac:dyDescent="0.75">
      <c r="A653" s="39">
        <v>766086</v>
      </c>
      <c r="B653">
        <v>1</v>
      </c>
    </row>
    <row r="654" spans="1:2" x14ac:dyDescent="0.75">
      <c r="A654" s="39">
        <v>766219</v>
      </c>
      <c r="B654">
        <v>1</v>
      </c>
    </row>
    <row r="655" spans="1:2" x14ac:dyDescent="0.75">
      <c r="A655" s="39">
        <v>766420</v>
      </c>
      <c r="B655">
        <v>1</v>
      </c>
    </row>
    <row r="656" spans="1:2" x14ac:dyDescent="0.75">
      <c r="A656" s="39">
        <v>766557</v>
      </c>
      <c r="B656">
        <v>1</v>
      </c>
    </row>
    <row r="657" spans="1:2" x14ac:dyDescent="0.75">
      <c r="A657" s="39">
        <v>766715</v>
      </c>
      <c r="B657">
        <v>1</v>
      </c>
    </row>
    <row r="658" spans="1:2" x14ac:dyDescent="0.75">
      <c r="A658" s="39">
        <v>766749</v>
      </c>
      <c r="B658">
        <v>1</v>
      </c>
    </row>
    <row r="659" spans="1:2" x14ac:dyDescent="0.75">
      <c r="A659" s="39">
        <v>766814</v>
      </c>
      <c r="B659">
        <v>1</v>
      </c>
    </row>
    <row r="660" spans="1:2" x14ac:dyDescent="0.75">
      <c r="A660" s="39">
        <v>766859</v>
      </c>
      <c r="B660">
        <v>1</v>
      </c>
    </row>
    <row r="661" spans="1:2" x14ac:dyDescent="0.75">
      <c r="A661" s="39">
        <v>766871</v>
      </c>
      <c r="B661">
        <v>3</v>
      </c>
    </row>
    <row r="662" spans="1:2" x14ac:dyDescent="0.75">
      <c r="A662" s="39">
        <v>766926</v>
      </c>
      <c r="B662">
        <v>1</v>
      </c>
    </row>
    <row r="663" spans="1:2" x14ac:dyDescent="0.75">
      <c r="A663" s="39">
        <v>767094</v>
      </c>
      <c r="B663">
        <v>1</v>
      </c>
    </row>
    <row r="664" spans="1:2" x14ac:dyDescent="0.75">
      <c r="A664" s="39">
        <v>767096</v>
      </c>
      <c r="B664">
        <v>1</v>
      </c>
    </row>
    <row r="665" spans="1:2" x14ac:dyDescent="0.75">
      <c r="A665" s="39">
        <v>767166</v>
      </c>
      <c r="B665">
        <v>2</v>
      </c>
    </row>
    <row r="666" spans="1:2" x14ac:dyDescent="0.75">
      <c r="A666" s="39">
        <v>767345</v>
      </c>
      <c r="B666">
        <v>1</v>
      </c>
    </row>
    <row r="667" spans="1:2" x14ac:dyDescent="0.75">
      <c r="A667" s="39">
        <v>767353</v>
      </c>
      <c r="B667">
        <v>1</v>
      </c>
    </row>
    <row r="668" spans="1:2" x14ac:dyDescent="0.75">
      <c r="A668" s="39">
        <v>767374</v>
      </c>
      <c r="B668">
        <v>1</v>
      </c>
    </row>
    <row r="669" spans="1:2" x14ac:dyDescent="0.75">
      <c r="A669" s="39">
        <v>767393</v>
      </c>
      <c r="B669">
        <v>2</v>
      </c>
    </row>
    <row r="670" spans="1:2" x14ac:dyDescent="0.75">
      <c r="A670" s="39">
        <v>767433</v>
      </c>
      <c r="B670">
        <v>3</v>
      </c>
    </row>
    <row r="671" spans="1:2" x14ac:dyDescent="0.75">
      <c r="A671" s="39">
        <v>767528</v>
      </c>
      <c r="B671">
        <v>1</v>
      </c>
    </row>
    <row r="672" spans="1:2" x14ac:dyDescent="0.75">
      <c r="A672" s="39">
        <v>767549</v>
      </c>
      <c r="B672">
        <v>2</v>
      </c>
    </row>
    <row r="673" spans="1:2" x14ac:dyDescent="0.75">
      <c r="A673" s="39">
        <v>767556</v>
      </c>
      <c r="B673">
        <v>1</v>
      </c>
    </row>
    <row r="674" spans="1:2" x14ac:dyDescent="0.75">
      <c r="A674" s="39">
        <v>767558</v>
      </c>
      <c r="B674">
        <v>1</v>
      </c>
    </row>
    <row r="675" spans="1:2" x14ac:dyDescent="0.75">
      <c r="A675" s="39">
        <v>767587</v>
      </c>
      <c r="B675">
        <v>2</v>
      </c>
    </row>
    <row r="676" spans="1:2" x14ac:dyDescent="0.75">
      <c r="A676" s="39">
        <v>767759</v>
      </c>
      <c r="B676">
        <v>1</v>
      </c>
    </row>
    <row r="677" spans="1:2" x14ac:dyDescent="0.75">
      <c r="A677" s="39">
        <v>767817</v>
      </c>
      <c r="B677">
        <v>1</v>
      </c>
    </row>
    <row r="678" spans="1:2" x14ac:dyDescent="0.75">
      <c r="A678" s="39">
        <v>767850</v>
      </c>
      <c r="B678">
        <v>1</v>
      </c>
    </row>
    <row r="679" spans="1:2" x14ac:dyDescent="0.75">
      <c r="A679" s="39">
        <v>767915</v>
      </c>
      <c r="B679">
        <v>2</v>
      </c>
    </row>
    <row r="680" spans="1:2" x14ac:dyDescent="0.75">
      <c r="A680" s="39">
        <v>768003</v>
      </c>
      <c r="B680">
        <v>1</v>
      </c>
    </row>
    <row r="681" spans="1:2" x14ac:dyDescent="0.75">
      <c r="A681" s="39">
        <v>768132</v>
      </c>
      <c r="B681">
        <v>1</v>
      </c>
    </row>
    <row r="682" spans="1:2" x14ac:dyDescent="0.75">
      <c r="A682" s="39">
        <v>768145</v>
      </c>
      <c r="B682">
        <v>1</v>
      </c>
    </row>
    <row r="683" spans="1:2" x14ac:dyDescent="0.75">
      <c r="A683" s="39">
        <v>768241</v>
      </c>
      <c r="B683">
        <v>1</v>
      </c>
    </row>
    <row r="684" spans="1:2" x14ac:dyDescent="0.75">
      <c r="A684" s="39">
        <v>768296</v>
      </c>
      <c r="B684">
        <v>1</v>
      </c>
    </row>
    <row r="685" spans="1:2" x14ac:dyDescent="0.75">
      <c r="A685" s="39">
        <v>768444</v>
      </c>
      <c r="B685">
        <v>1</v>
      </c>
    </row>
    <row r="686" spans="1:2" x14ac:dyDescent="0.75">
      <c r="A686" s="39">
        <v>768529</v>
      </c>
      <c r="B686">
        <v>1</v>
      </c>
    </row>
    <row r="687" spans="1:2" x14ac:dyDescent="0.75">
      <c r="A687" s="39">
        <v>768534</v>
      </c>
      <c r="B687">
        <v>2</v>
      </c>
    </row>
    <row r="688" spans="1:2" x14ac:dyDescent="0.75">
      <c r="A688" s="39">
        <v>768596</v>
      </c>
      <c r="B688">
        <v>1</v>
      </c>
    </row>
    <row r="689" spans="1:2" x14ac:dyDescent="0.75">
      <c r="A689" s="39">
        <v>768615</v>
      </c>
      <c r="B689">
        <v>1</v>
      </c>
    </row>
    <row r="690" spans="1:2" x14ac:dyDescent="0.75">
      <c r="A690" s="39">
        <v>768720</v>
      </c>
      <c r="B690">
        <v>1</v>
      </c>
    </row>
    <row r="691" spans="1:2" x14ac:dyDescent="0.75">
      <c r="A691" s="39">
        <v>768722</v>
      </c>
      <c r="B691">
        <v>1</v>
      </c>
    </row>
    <row r="692" spans="1:2" x14ac:dyDescent="0.75">
      <c r="A692" s="39">
        <v>768733</v>
      </c>
      <c r="B692">
        <v>1</v>
      </c>
    </row>
    <row r="693" spans="1:2" x14ac:dyDescent="0.75">
      <c r="A693" s="39">
        <v>768904</v>
      </c>
      <c r="B693">
        <v>1</v>
      </c>
    </row>
    <row r="694" spans="1:2" x14ac:dyDescent="0.75">
      <c r="A694" s="39">
        <v>768936</v>
      </c>
      <c r="B694">
        <v>1</v>
      </c>
    </row>
    <row r="695" spans="1:2" x14ac:dyDescent="0.75">
      <c r="A695" s="39">
        <v>768991</v>
      </c>
      <c r="B695">
        <v>1</v>
      </c>
    </row>
    <row r="696" spans="1:2" x14ac:dyDescent="0.75">
      <c r="A696" s="39">
        <v>769005</v>
      </c>
      <c r="B696">
        <v>1</v>
      </c>
    </row>
    <row r="697" spans="1:2" x14ac:dyDescent="0.75">
      <c r="A697" s="39">
        <v>769126</v>
      </c>
      <c r="B697">
        <v>1</v>
      </c>
    </row>
    <row r="698" spans="1:2" x14ac:dyDescent="0.75">
      <c r="A698" s="39">
        <v>769407</v>
      </c>
      <c r="B698">
        <v>1</v>
      </c>
    </row>
    <row r="699" spans="1:2" x14ac:dyDescent="0.75">
      <c r="A699" s="39">
        <v>769457</v>
      </c>
      <c r="B699">
        <v>1</v>
      </c>
    </row>
    <row r="700" spans="1:2" x14ac:dyDescent="0.75">
      <c r="A700" s="39">
        <v>769462</v>
      </c>
      <c r="B700">
        <v>2</v>
      </c>
    </row>
    <row r="701" spans="1:2" x14ac:dyDescent="0.75">
      <c r="A701" s="39">
        <v>769468</v>
      </c>
      <c r="B701">
        <v>1</v>
      </c>
    </row>
    <row r="702" spans="1:2" x14ac:dyDescent="0.75">
      <c r="A702" s="39">
        <v>769483</v>
      </c>
      <c r="B702">
        <v>1</v>
      </c>
    </row>
    <row r="703" spans="1:2" x14ac:dyDescent="0.75">
      <c r="A703" s="39">
        <v>769497</v>
      </c>
      <c r="B703">
        <v>1</v>
      </c>
    </row>
    <row r="704" spans="1:2" x14ac:dyDescent="0.75">
      <c r="A704" s="39">
        <v>769517</v>
      </c>
      <c r="B704">
        <v>1</v>
      </c>
    </row>
    <row r="705" spans="1:2" x14ac:dyDescent="0.75">
      <c r="A705" s="39">
        <v>769540</v>
      </c>
      <c r="B705">
        <v>1</v>
      </c>
    </row>
    <row r="706" spans="1:2" x14ac:dyDescent="0.75">
      <c r="A706" s="39">
        <v>769576</v>
      </c>
      <c r="B706">
        <v>2</v>
      </c>
    </row>
    <row r="707" spans="1:2" x14ac:dyDescent="0.75">
      <c r="A707" s="39">
        <v>769676</v>
      </c>
      <c r="B707">
        <v>1</v>
      </c>
    </row>
    <row r="708" spans="1:2" x14ac:dyDescent="0.75">
      <c r="A708" s="39">
        <v>769840</v>
      </c>
      <c r="B708">
        <v>1</v>
      </c>
    </row>
    <row r="709" spans="1:2" x14ac:dyDescent="0.75">
      <c r="A709" s="39">
        <v>769850</v>
      </c>
      <c r="B709">
        <v>1</v>
      </c>
    </row>
    <row r="710" spans="1:2" x14ac:dyDescent="0.75">
      <c r="A710" s="39">
        <v>769890</v>
      </c>
      <c r="B710">
        <v>1</v>
      </c>
    </row>
    <row r="711" spans="1:2" x14ac:dyDescent="0.75">
      <c r="A711" s="39">
        <v>769893</v>
      </c>
      <c r="B711">
        <v>1</v>
      </c>
    </row>
    <row r="712" spans="1:2" x14ac:dyDescent="0.75">
      <c r="A712" s="39">
        <v>769939</v>
      </c>
      <c r="B712">
        <v>1</v>
      </c>
    </row>
    <row r="713" spans="1:2" x14ac:dyDescent="0.75">
      <c r="A713" s="39">
        <v>769952</v>
      </c>
      <c r="B713">
        <v>1</v>
      </c>
    </row>
    <row r="714" spans="1:2" x14ac:dyDescent="0.75">
      <c r="A714" s="39">
        <v>770098</v>
      </c>
      <c r="B714">
        <v>1</v>
      </c>
    </row>
    <row r="715" spans="1:2" x14ac:dyDescent="0.75">
      <c r="A715" s="39">
        <v>770244</v>
      </c>
      <c r="B715">
        <v>2</v>
      </c>
    </row>
    <row r="716" spans="1:2" x14ac:dyDescent="0.75">
      <c r="A716" s="39">
        <v>770279</v>
      </c>
      <c r="B716">
        <v>1</v>
      </c>
    </row>
    <row r="717" spans="1:2" x14ac:dyDescent="0.75">
      <c r="A717" s="39">
        <v>770295</v>
      </c>
      <c r="B717">
        <v>1</v>
      </c>
    </row>
    <row r="718" spans="1:2" x14ac:dyDescent="0.75">
      <c r="A718" s="39">
        <v>770297</v>
      </c>
      <c r="B718">
        <v>1</v>
      </c>
    </row>
    <row r="719" spans="1:2" x14ac:dyDescent="0.75">
      <c r="A719" s="39">
        <v>770353</v>
      </c>
      <c r="B719">
        <v>1</v>
      </c>
    </row>
    <row r="720" spans="1:2" x14ac:dyDescent="0.75">
      <c r="A720" s="39">
        <v>770363</v>
      </c>
      <c r="B720">
        <v>1</v>
      </c>
    </row>
    <row r="721" spans="1:2" x14ac:dyDescent="0.75">
      <c r="A721" s="39">
        <v>770455</v>
      </c>
      <c r="B721">
        <v>1</v>
      </c>
    </row>
    <row r="722" spans="1:2" x14ac:dyDescent="0.75">
      <c r="A722" s="39">
        <v>770502</v>
      </c>
      <c r="B722">
        <v>1</v>
      </c>
    </row>
    <row r="723" spans="1:2" x14ac:dyDescent="0.75">
      <c r="A723" s="39">
        <v>770510</v>
      </c>
      <c r="B723">
        <v>1</v>
      </c>
    </row>
    <row r="724" spans="1:2" x14ac:dyDescent="0.75">
      <c r="A724" s="39">
        <v>770512</v>
      </c>
      <c r="B724">
        <v>1</v>
      </c>
    </row>
    <row r="725" spans="1:2" x14ac:dyDescent="0.75">
      <c r="A725" s="39">
        <v>770529</v>
      </c>
      <c r="B725">
        <v>1</v>
      </c>
    </row>
    <row r="726" spans="1:2" x14ac:dyDescent="0.75">
      <c r="A726" s="39">
        <v>770533</v>
      </c>
      <c r="B726">
        <v>1</v>
      </c>
    </row>
    <row r="727" spans="1:2" x14ac:dyDescent="0.75">
      <c r="A727" s="39">
        <v>770558</v>
      </c>
      <c r="B727">
        <v>1</v>
      </c>
    </row>
    <row r="728" spans="1:2" x14ac:dyDescent="0.75">
      <c r="A728" s="39">
        <v>770588</v>
      </c>
      <c r="B728">
        <v>1</v>
      </c>
    </row>
    <row r="729" spans="1:2" x14ac:dyDescent="0.75">
      <c r="A729" s="39">
        <v>770590</v>
      </c>
      <c r="B729">
        <v>2</v>
      </c>
    </row>
    <row r="730" spans="1:2" x14ac:dyDescent="0.75">
      <c r="A730" s="39">
        <v>770677</v>
      </c>
      <c r="B730">
        <v>1</v>
      </c>
    </row>
    <row r="731" spans="1:2" x14ac:dyDescent="0.75">
      <c r="A731" s="39">
        <v>770718</v>
      </c>
      <c r="B731">
        <v>1</v>
      </c>
    </row>
    <row r="732" spans="1:2" x14ac:dyDescent="0.75">
      <c r="A732" s="39">
        <v>770723</v>
      </c>
      <c r="B732">
        <v>1</v>
      </c>
    </row>
    <row r="733" spans="1:2" x14ac:dyDescent="0.75">
      <c r="A733" s="39">
        <v>770744</v>
      </c>
      <c r="B733">
        <v>1</v>
      </c>
    </row>
    <row r="734" spans="1:2" x14ac:dyDescent="0.75">
      <c r="A734" s="39">
        <v>770750</v>
      </c>
      <c r="B734">
        <v>1</v>
      </c>
    </row>
    <row r="735" spans="1:2" x14ac:dyDescent="0.75">
      <c r="A735" s="39">
        <v>770782</v>
      </c>
      <c r="B735">
        <v>1</v>
      </c>
    </row>
    <row r="736" spans="1:2" x14ac:dyDescent="0.75">
      <c r="A736" s="39">
        <v>770823</v>
      </c>
      <c r="B736">
        <v>1</v>
      </c>
    </row>
    <row r="737" spans="1:2" x14ac:dyDescent="0.75">
      <c r="A737" s="39">
        <v>770837</v>
      </c>
      <c r="B737">
        <v>1</v>
      </c>
    </row>
    <row r="738" spans="1:2" x14ac:dyDescent="0.75">
      <c r="A738" s="39">
        <v>770841</v>
      </c>
      <c r="B738">
        <v>1</v>
      </c>
    </row>
    <row r="739" spans="1:2" x14ac:dyDescent="0.75">
      <c r="A739" s="39">
        <v>770858</v>
      </c>
      <c r="B739">
        <v>1</v>
      </c>
    </row>
    <row r="740" spans="1:2" x14ac:dyDescent="0.75">
      <c r="A740" s="39">
        <v>770900</v>
      </c>
      <c r="B740">
        <v>1</v>
      </c>
    </row>
    <row r="741" spans="1:2" x14ac:dyDescent="0.75">
      <c r="A741" s="39">
        <v>770901</v>
      </c>
      <c r="B741">
        <v>1</v>
      </c>
    </row>
    <row r="742" spans="1:2" x14ac:dyDescent="0.75">
      <c r="A742" s="39">
        <v>770974</v>
      </c>
      <c r="B742">
        <v>1</v>
      </c>
    </row>
    <row r="743" spans="1:2" x14ac:dyDescent="0.75">
      <c r="A743" s="39">
        <v>771027</v>
      </c>
      <c r="B743">
        <v>1</v>
      </c>
    </row>
    <row r="744" spans="1:2" x14ac:dyDescent="0.75">
      <c r="A744" s="39">
        <v>771034</v>
      </c>
      <c r="B744">
        <v>2</v>
      </c>
    </row>
    <row r="745" spans="1:2" x14ac:dyDescent="0.75">
      <c r="A745" s="39">
        <v>771084</v>
      </c>
      <c r="B745">
        <v>1</v>
      </c>
    </row>
    <row r="746" spans="1:2" x14ac:dyDescent="0.75">
      <c r="A746" s="39">
        <v>771126</v>
      </c>
      <c r="B746">
        <v>1</v>
      </c>
    </row>
    <row r="747" spans="1:2" x14ac:dyDescent="0.75">
      <c r="A747" s="39">
        <v>771148</v>
      </c>
      <c r="B747">
        <v>1</v>
      </c>
    </row>
    <row r="748" spans="1:2" x14ac:dyDescent="0.75">
      <c r="A748" s="39">
        <v>771149</v>
      </c>
      <c r="B748">
        <v>4</v>
      </c>
    </row>
    <row r="749" spans="1:2" x14ac:dyDescent="0.75">
      <c r="A749" s="39">
        <v>771158</v>
      </c>
      <c r="B749">
        <v>1</v>
      </c>
    </row>
    <row r="750" spans="1:2" x14ac:dyDescent="0.75">
      <c r="A750" s="39">
        <v>771231</v>
      </c>
      <c r="B750">
        <v>1</v>
      </c>
    </row>
    <row r="751" spans="1:2" x14ac:dyDescent="0.75">
      <c r="A751" s="39">
        <v>771246</v>
      </c>
      <c r="B751">
        <v>1</v>
      </c>
    </row>
    <row r="752" spans="1:2" x14ac:dyDescent="0.75">
      <c r="A752" s="39">
        <v>771285</v>
      </c>
      <c r="B752">
        <v>1</v>
      </c>
    </row>
    <row r="753" spans="1:2" x14ac:dyDescent="0.75">
      <c r="A753" s="39">
        <v>771301</v>
      </c>
      <c r="B753">
        <v>1</v>
      </c>
    </row>
    <row r="754" spans="1:2" x14ac:dyDescent="0.75">
      <c r="A754" s="39">
        <v>771319</v>
      </c>
      <c r="B754">
        <v>1</v>
      </c>
    </row>
    <row r="755" spans="1:2" x14ac:dyDescent="0.75">
      <c r="A755" s="39">
        <v>771328</v>
      </c>
      <c r="B755">
        <v>1</v>
      </c>
    </row>
    <row r="756" spans="1:2" x14ac:dyDescent="0.75">
      <c r="A756" s="39">
        <v>771331</v>
      </c>
      <c r="B756">
        <v>1</v>
      </c>
    </row>
    <row r="757" spans="1:2" x14ac:dyDescent="0.75">
      <c r="A757" s="39">
        <v>771352</v>
      </c>
      <c r="B757">
        <v>3</v>
      </c>
    </row>
    <row r="758" spans="1:2" x14ac:dyDescent="0.75">
      <c r="A758" s="39">
        <v>771369</v>
      </c>
      <c r="B758">
        <v>1</v>
      </c>
    </row>
    <row r="759" spans="1:2" x14ac:dyDescent="0.75">
      <c r="A759" s="39">
        <v>771452</v>
      </c>
      <c r="B759">
        <v>2</v>
      </c>
    </row>
    <row r="760" spans="1:2" x14ac:dyDescent="0.75">
      <c r="A760" s="39">
        <v>771555</v>
      </c>
      <c r="B760">
        <v>2</v>
      </c>
    </row>
    <row r="761" spans="1:2" x14ac:dyDescent="0.75">
      <c r="A761" s="39">
        <v>771595</v>
      </c>
      <c r="B761">
        <v>1</v>
      </c>
    </row>
    <row r="762" spans="1:2" x14ac:dyDescent="0.75">
      <c r="A762" s="39">
        <v>771671</v>
      </c>
      <c r="B762">
        <v>1</v>
      </c>
    </row>
    <row r="763" spans="1:2" x14ac:dyDescent="0.75">
      <c r="A763" s="39">
        <v>771674</v>
      </c>
      <c r="B763">
        <v>2</v>
      </c>
    </row>
    <row r="764" spans="1:2" x14ac:dyDescent="0.75">
      <c r="A764" s="39">
        <v>771675</v>
      </c>
      <c r="B764">
        <v>1</v>
      </c>
    </row>
    <row r="765" spans="1:2" x14ac:dyDescent="0.75">
      <c r="A765" s="39">
        <v>771698</v>
      </c>
      <c r="B765">
        <v>2</v>
      </c>
    </row>
    <row r="766" spans="1:2" x14ac:dyDescent="0.75">
      <c r="A766" s="39">
        <v>771735</v>
      </c>
      <c r="B766">
        <v>1</v>
      </c>
    </row>
    <row r="767" spans="1:2" x14ac:dyDescent="0.75">
      <c r="A767" s="39">
        <v>771805</v>
      </c>
      <c r="B767">
        <v>1</v>
      </c>
    </row>
    <row r="768" spans="1:2" x14ac:dyDescent="0.75">
      <c r="A768" s="39">
        <v>771816</v>
      </c>
      <c r="B768">
        <v>2</v>
      </c>
    </row>
    <row r="769" spans="1:2" x14ac:dyDescent="0.75">
      <c r="A769" s="39">
        <v>771844</v>
      </c>
      <c r="B769">
        <v>3</v>
      </c>
    </row>
    <row r="770" spans="1:2" x14ac:dyDescent="0.75">
      <c r="A770" s="39">
        <v>771874</v>
      </c>
      <c r="B770">
        <v>1</v>
      </c>
    </row>
    <row r="771" spans="1:2" x14ac:dyDescent="0.75">
      <c r="A771" s="39">
        <v>771876</v>
      </c>
      <c r="B771">
        <v>1</v>
      </c>
    </row>
    <row r="772" spans="1:2" x14ac:dyDescent="0.75">
      <c r="A772" s="39">
        <v>771899</v>
      </c>
      <c r="B772">
        <v>1</v>
      </c>
    </row>
    <row r="773" spans="1:2" x14ac:dyDescent="0.75">
      <c r="A773" s="39">
        <v>771972</v>
      </c>
      <c r="B773">
        <v>1</v>
      </c>
    </row>
    <row r="774" spans="1:2" x14ac:dyDescent="0.75">
      <c r="A774" s="39">
        <v>771999</v>
      </c>
      <c r="B774">
        <v>1</v>
      </c>
    </row>
    <row r="775" spans="1:2" x14ac:dyDescent="0.75">
      <c r="A775" s="39">
        <v>772010</v>
      </c>
      <c r="B775">
        <v>1</v>
      </c>
    </row>
    <row r="776" spans="1:2" x14ac:dyDescent="0.75">
      <c r="A776" s="39">
        <v>772016</v>
      </c>
      <c r="B776">
        <v>1</v>
      </c>
    </row>
    <row r="777" spans="1:2" x14ac:dyDescent="0.75">
      <c r="A777" s="39">
        <v>772048</v>
      </c>
      <c r="B777">
        <v>1</v>
      </c>
    </row>
    <row r="778" spans="1:2" x14ac:dyDescent="0.75">
      <c r="A778" s="39">
        <v>772161</v>
      </c>
      <c r="B778">
        <v>1</v>
      </c>
    </row>
    <row r="779" spans="1:2" x14ac:dyDescent="0.75">
      <c r="A779" s="39">
        <v>772169</v>
      </c>
      <c r="B779">
        <v>1</v>
      </c>
    </row>
    <row r="780" spans="1:2" x14ac:dyDescent="0.75">
      <c r="A780" s="39">
        <v>772173</v>
      </c>
      <c r="B780">
        <v>2</v>
      </c>
    </row>
    <row r="781" spans="1:2" x14ac:dyDescent="0.75">
      <c r="A781" s="39">
        <v>772203</v>
      </c>
      <c r="B781">
        <v>1</v>
      </c>
    </row>
    <row r="782" spans="1:2" x14ac:dyDescent="0.75">
      <c r="A782" s="39">
        <v>772235</v>
      </c>
      <c r="B782">
        <v>1</v>
      </c>
    </row>
    <row r="783" spans="1:2" x14ac:dyDescent="0.75">
      <c r="A783" s="39">
        <v>772239</v>
      </c>
      <c r="B783">
        <v>1</v>
      </c>
    </row>
    <row r="784" spans="1:2" x14ac:dyDescent="0.75">
      <c r="A784" s="39">
        <v>772432</v>
      </c>
      <c r="B784">
        <v>1</v>
      </c>
    </row>
    <row r="785" spans="1:2" x14ac:dyDescent="0.75">
      <c r="A785" s="39">
        <v>772549</v>
      </c>
      <c r="B785">
        <v>1</v>
      </c>
    </row>
    <row r="786" spans="1:2" x14ac:dyDescent="0.75">
      <c r="A786" s="39">
        <v>772571</v>
      </c>
      <c r="B786">
        <v>1</v>
      </c>
    </row>
    <row r="787" spans="1:2" x14ac:dyDescent="0.75">
      <c r="A787" s="39">
        <v>772589</v>
      </c>
      <c r="B787">
        <v>2</v>
      </c>
    </row>
    <row r="788" spans="1:2" x14ac:dyDescent="0.75">
      <c r="A788" s="39">
        <v>772610</v>
      </c>
      <c r="B788">
        <v>2</v>
      </c>
    </row>
    <row r="789" spans="1:2" x14ac:dyDescent="0.75">
      <c r="A789" s="39">
        <v>772612</v>
      </c>
      <c r="B789">
        <v>1</v>
      </c>
    </row>
    <row r="790" spans="1:2" x14ac:dyDescent="0.75">
      <c r="A790" s="39">
        <v>772668</v>
      </c>
      <c r="B790">
        <v>2</v>
      </c>
    </row>
    <row r="791" spans="1:2" x14ac:dyDescent="0.75">
      <c r="A791" s="39">
        <v>772675</v>
      </c>
      <c r="B791">
        <v>1</v>
      </c>
    </row>
    <row r="792" spans="1:2" x14ac:dyDescent="0.75">
      <c r="A792" s="39">
        <v>772698</v>
      </c>
      <c r="B792">
        <v>1</v>
      </c>
    </row>
    <row r="793" spans="1:2" x14ac:dyDescent="0.75">
      <c r="A793" s="39">
        <v>772711</v>
      </c>
      <c r="B793">
        <v>1</v>
      </c>
    </row>
    <row r="794" spans="1:2" x14ac:dyDescent="0.75">
      <c r="A794" s="39">
        <v>772725</v>
      </c>
      <c r="B794">
        <v>1</v>
      </c>
    </row>
    <row r="795" spans="1:2" x14ac:dyDescent="0.75">
      <c r="A795" s="39">
        <v>772729</v>
      </c>
      <c r="B795">
        <v>1</v>
      </c>
    </row>
    <row r="796" spans="1:2" x14ac:dyDescent="0.75">
      <c r="A796" s="39">
        <v>772772</v>
      </c>
      <c r="B796">
        <v>1</v>
      </c>
    </row>
    <row r="797" spans="1:2" x14ac:dyDescent="0.75">
      <c r="A797" s="39">
        <v>772784</v>
      </c>
      <c r="B797">
        <v>1</v>
      </c>
    </row>
    <row r="798" spans="1:2" x14ac:dyDescent="0.75">
      <c r="A798" s="39">
        <v>772786</v>
      </c>
      <c r="B798">
        <v>1</v>
      </c>
    </row>
    <row r="799" spans="1:2" x14ac:dyDescent="0.75">
      <c r="A799" s="39">
        <v>772811</v>
      </c>
      <c r="B799">
        <v>1</v>
      </c>
    </row>
    <row r="800" spans="1:2" x14ac:dyDescent="0.75">
      <c r="A800" s="39">
        <v>772812</v>
      </c>
      <c r="B800">
        <v>1</v>
      </c>
    </row>
    <row r="801" spans="1:2" x14ac:dyDescent="0.75">
      <c r="A801" s="39">
        <v>772850</v>
      </c>
      <c r="B801">
        <v>1</v>
      </c>
    </row>
    <row r="802" spans="1:2" x14ac:dyDescent="0.75">
      <c r="A802" s="39">
        <v>772969</v>
      </c>
      <c r="B802">
        <v>1</v>
      </c>
    </row>
    <row r="803" spans="1:2" x14ac:dyDescent="0.75">
      <c r="A803" s="39">
        <v>773049</v>
      </c>
      <c r="B803">
        <v>2</v>
      </c>
    </row>
    <row r="804" spans="1:2" x14ac:dyDescent="0.75">
      <c r="A804" s="39">
        <v>773062</v>
      </c>
      <c r="B804">
        <v>1</v>
      </c>
    </row>
    <row r="805" spans="1:2" x14ac:dyDescent="0.75">
      <c r="A805" s="39">
        <v>773079</v>
      </c>
      <c r="B805">
        <v>1</v>
      </c>
    </row>
    <row r="806" spans="1:2" x14ac:dyDescent="0.75">
      <c r="A806" s="39">
        <v>773208</v>
      </c>
      <c r="B806">
        <v>3</v>
      </c>
    </row>
    <row r="807" spans="1:2" x14ac:dyDescent="0.75">
      <c r="A807" s="39">
        <v>773295</v>
      </c>
      <c r="B807">
        <v>2</v>
      </c>
    </row>
    <row r="808" spans="1:2" x14ac:dyDescent="0.75">
      <c r="A808" s="39">
        <v>773323</v>
      </c>
      <c r="B808">
        <v>2</v>
      </c>
    </row>
    <row r="809" spans="1:2" x14ac:dyDescent="0.75">
      <c r="A809" s="39">
        <v>773368</v>
      </c>
      <c r="B809">
        <v>1</v>
      </c>
    </row>
    <row r="810" spans="1:2" x14ac:dyDescent="0.75">
      <c r="A810" s="39">
        <v>773392</v>
      </c>
      <c r="B810">
        <v>1</v>
      </c>
    </row>
    <row r="811" spans="1:2" x14ac:dyDescent="0.75">
      <c r="A811" s="39">
        <v>773393</v>
      </c>
      <c r="B811">
        <v>1</v>
      </c>
    </row>
    <row r="812" spans="1:2" x14ac:dyDescent="0.75">
      <c r="A812" s="39">
        <v>773405</v>
      </c>
      <c r="B812">
        <v>1</v>
      </c>
    </row>
    <row r="813" spans="1:2" x14ac:dyDescent="0.75">
      <c r="A813" s="39">
        <v>773519</v>
      </c>
      <c r="B813">
        <v>1</v>
      </c>
    </row>
    <row r="814" spans="1:2" x14ac:dyDescent="0.75">
      <c r="A814" s="39">
        <v>773520</v>
      </c>
      <c r="B814">
        <v>1</v>
      </c>
    </row>
    <row r="815" spans="1:2" x14ac:dyDescent="0.75">
      <c r="A815" s="39">
        <v>773558</v>
      </c>
      <c r="B815">
        <v>1</v>
      </c>
    </row>
    <row r="816" spans="1:2" x14ac:dyDescent="0.75">
      <c r="A816" s="39">
        <v>773570</v>
      </c>
      <c r="B816">
        <v>1</v>
      </c>
    </row>
    <row r="817" spans="1:2" x14ac:dyDescent="0.75">
      <c r="A817" s="39">
        <v>773573</v>
      </c>
      <c r="B817">
        <v>1</v>
      </c>
    </row>
    <row r="818" spans="1:2" x14ac:dyDescent="0.75">
      <c r="A818" s="39">
        <v>773647</v>
      </c>
      <c r="B818">
        <v>2</v>
      </c>
    </row>
    <row r="819" spans="1:2" x14ac:dyDescent="0.75">
      <c r="A819" s="39">
        <v>773652</v>
      </c>
      <c r="B819">
        <v>1</v>
      </c>
    </row>
    <row r="820" spans="1:2" x14ac:dyDescent="0.75">
      <c r="A820" s="39">
        <v>773665</v>
      </c>
      <c r="B820">
        <v>1</v>
      </c>
    </row>
    <row r="821" spans="1:2" x14ac:dyDescent="0.75">
      <c r="A821" s="39">
        <v>773692</v>
      </c>
      <c r="B821">
        <v>1</v>
      </c>
    </row>
    <row r="822" spans="1:2" x14ac:dyDescent="0.75">
      <c r="A822" s="39">
        <v>773699</v>
      </c>
      <c r="B822">
        <v>1</v>
      </c>
    </row>
    <row r="823" spans="1:2" x14ac:dyDescent="0.75">
      <c r="A823" s="39">
        <v>773748</v>
      </c>
      <c r="B823">
        <v>2</v>
      </c>
    </row>
    <row r="824" spans="1:2" x14ac:dyDescent="0.75">
      <c r="A824" s="39">
        <v>773880</v>
      </c>
      <c r="B824">
        <v>1</v>
      </c>
    </row>
    <row r="825" spans="1:2" x14ac:dyDescent="0.75">
      <c r="A825" s="39">
        <v>773894</v>
      </c>
      <c r="B825">
        <v>1</v>
      </c>
    </row>
    <row r="826" spans="1:2" x14ac:dyDescent="0.75">
      <c r="A826" s="39">
        <v>773956</v>
      </c>
      <c r="B826">
        <v>1</v>
      </c>
    </row>
    <row r="827" spans="1:2" x14ac:dyDescent="0.75">
      <c r="A827" s="39">
        <v>773975</v>
      </c>
      <c r="B827">
        <v>1</v>
      </c>
    </row>
    <row r="828" spans="1:2" x14ac:dyDescent="0.75">
      <c r="A828" s="39">
        <v>773984</v>
      </c>
      <c r="B828">
        <v>1</v>
      </c>
    </row>
    <row r="829" spans="1:2" x14ac:dyDescent="0.75">
      <c r="A829" s="39">
        <v>774032</v>
      </c>
      <c r="B829">
        <v>1</v>
      </c>
    </row>
    <row r="830" spans="1:2" x14ac:dyDescent="0.75">
      <c r="A830" s="39">
        <v>774062</v>
      </c>
      <c r="B830">
        <v>1</v>
      </c>
    </row>
    <row r="831" spans="1:2" x14ac:dyDescent="0.75">
      <c r="A831" s="39">
        <v>774066</v>
      </c>
      <c r="B831">
        <v>2</v>
      </c>
    </row>
    <row r="832" spans="1:2" x14ac:dyDescent="0.75">
      <c r="A832" s="39">
        <v>774077</v>
      </c>
      <c r="B832">
        <v>1</v>
      </c>
    </row>
    <row r="833" spans="1:2" x14ac:dyDescent="0.75">
      <c r="A833" s="39">
        <v>774078</v>
      </c>
      <c r="B833">
        <v>1</v>
      </c>
    </row>
    <row r="834" spans="1:2" x14ac:dyDescent="0.75">
      <c r="A834" s="39">
        <v>774083</v>
      </c>
      <c r="B834">
        <v>1</v>
      </c>
    </row>
    <row r="835" spans="1:2" x14ac:dyDescent="0.75">
      <c r="A835" s="39">
        <v>774117</v>
      </c>
      <c r="B835">
        <v>2</v>
      </c>
    </row>
    <row r="836" spans="1:2" x14ac:dyDescent="0.75">
      <c r="A836" s="39">
        <v>774123</v>
      </c>
      <c r="B836">
        <v>1</v>
      </c>
    </row>
    <row r="837" spans="1:2" x14ac:dyDescent="0.75">
      <c r="A837" s="39">
        <v>774141</v>
      </c>
      <c r="B837">
        <v>1</v>
      </c>
    </row>
    <row r="838" spans="1:2" x14ac:dyDescent="0.75">
      <c r="A838" s="39">
        <v>774182</v>
      </c>
      <c r="B838">
        <v>1</v>
      </c>
    </row>
    <row r="839" spans="1:2" x14ac:dyDescent="0.75">
      <c r="A839" s="39">
        <v>774243</v>
      </c>
      <c r="B839">
        <v>1</v>
      </c>
    </row>
    <row r="840" spans="1:2" x14ac:dyDescent="0.75">
      <c r="A840" s="39">
        <v>774251</v>
      </c>
      <c r="B840">
        <v>1</v>
      </c>
    </row>
    <row r="841" spans="1:2" x14ac:dyDescent="0.75">
      <c r="A841" s="39">
        <v>774259</v>
      </c>
      <c r="B841">
        <v>1</v>
      </c>
    </row>
    <row r="842" spans="1:2" x14ac:dyDescent="0.75">
      <c r="A842" s="39">
        <v>774264</v>
      </c>
      <c r="B842">
        <v>1</v>
      </c>
    </row>
    <row r="843" spans="1:2" x14ac:dyDescent="0.75">
      <c r="A843" s="39">
        <v>774274</v>
      </c>
      <c r="B843">
        <v>1</v>
      </c>
    </row>
    <row r="844" spans="1:2" x14ac:dyDescent="0.75">
      <c r="A844" s="39">
        <v>774278</v>
      </c>
      <c r="B844">
        <v>1</v>
      </c>
    </row>
    <row r="845" spans="1:2" x14ac:dyDescent="0.75">
      <c r="A845" s="39">
        <v>774395</v>
      </c>
      <c r="B845">
        <v>1</v>
      </c>
    </row>
    <row r="846" spans="1:2" x14ac:dyDescent="0.75">
      <c r="A846" s="39">
        <v>774443</v>
      </c>
      <c r="B846">
        <v>1</v>
      </c>
    </row>
    <row r="847" spans="1:2" x14ac:dyDescent="0.75">
      <c r="A847" s="39">
        <v>774482</v>
      </c>
      <c r="B847">
        <v>1</v>
      </c>
    </row>
    <row r="848" spans="1:2" x14ac:dyDescent="0.75">
      <c r="A848" s="39">
        <v>774520</v>
      </c>
      <c r="B848">
        <v>1</v>
      </c>
    </row>
    <row r="849" spans="1:2" x14ac:dyDescent="0.75">
      <c r="A849" s="39">
        <v>774564</v>
      </c>
      <c r="B849">
        <v>1</v>
      </c>
    </row>
    <row r="850" spans="1:2" x14ac:dyDescent="0.75">
      <c r="A850" s="39">
        <v>774572</v>
      </c>
      <c r="B850">
        <v>1</v>
      </c>
    </row>
    <row r="851" spans="1:2" x14ac:dyDescent="0.75">
      <c r="A851" s="39">
        <v>774574</v>
      </c>
      <c r="B851">
        <v>2</v>
      </c>
    </row>
    <row r="852" spans="1:2" x14ac:dyDescent="0.75">
      <c r="A852" s="39">
        <v>774594</v>
      </c>
      <c r="B852">
        <v>1</v>
      </c>
    </row>
    <row r="853" spans="1:2" x14ac:dyDescent="0.75">
      <c r="A853" s="39">
        <v>774607</v>
      </c>
      <c r="B853">
        <v>1</v>
      </c>
    </row>
    <row r="854" spans="1:2" x14ac:dyDescent="0.75">
      <c r="A854" s="39">
        <v>774619</v>
      </c>
      <c r="B854">
        <v>1</v>
      </c>
    </row>
    <row r="855" spans="1:2" x14ac:dyDescent="0.75">
      <c r="A855" s="39">
        <v>774655</v>
      </c>
      <c r="B855">
        <v>2</v>
      </c>
    </row>
    <row r="856" spans="1:2" x14ac:dyDescent="0.75">
      <c r="A856" s="39">
        <v>774768</v>
      </c>
      <c r="B856">
        <v>1</v>
      </c>
    </row>
    <row r="857" spans="1:2" x14ac:dyDescent="0.75">
      <c r="A857" s="39">
        <v>774797</v>
      </c>
      <c r="B857">
        <v>1</v>
      </c>
    </row>
    <row r="858" spans="1:2" x14ac:dyDescent="0.75">
      <c r="A858" s="39">
        <v>774817</v>
      </c>
      <c r="B858">
        <v>1</v>
      </c>
    </row>
    <row r="859" spans="1:2" x14ac:dyDescent="0.75">
      <c r="A859" s="39">
        <v>774882</v>
      </c>
      <c r="B859">
        <v>1</v>
      </c>
    </row>
    <row r="860" spans="1:2" x14ac:dyDescent="0.75">
      <c r="A860" s="39">
        <v>774919</v>
      </c>
      <c r="B860">
        <v>1</v>
      </c>
    </row>
    <row r="861" spans="1:2" x14ac:dyDescent="0.75">
      <c r="A861" s="39">
        <v>774958</v>
      </c>
      <c r="B861">
        <v>1</v>
      </c>
    </row>
    <row r="862" spans="1:2" x14ac:dyDescent="0.75">
      <c r="A862" s="39">
        <v>774959</v>
      </c>
      <c r="B862">
        <v>1</v>
      </c>
    </row>
    <row r="863" spans="1:2" x14ac:dyDescent="0.75">
      <c r="A863" s="39">
        <v>775059</v>
      </c>
      <c r="B863">
        <v>1</v>
      </c>
    </row>
    <row r="864" spans="1:2" x14ac:dyDescent="0.75">
      <c r="A864" s="39">
        <v>775075</v>
      </c>
      <c r="B864">
        <v>2</v>
      </c>
    </row>
    <row r="865" spans="1:2" x14ac:dyDescent="0.75">
      <c r="A865" s="39">
        <v>775224</v>
      </c>
      <c r="B865">
        <v>1</v>
      </c>
    </row>
    <row r="866" spans="1:2" x14ac:dyDescent="0.75">
      <c r="A866" s="39">
        <v>775250</v>
      </c>
      <c r="B866">
        <v>2</v>
      </c>
    </row>
    <row r="867" spans="1:2" x14ac:dyDescent="0.75">
      <c r="A867" s="39">
        <v>775257</v>
      </c>
      <c r="B867">
        <v>1</v>
      </c>
    </row>
    <row r="868" spans="1:2" x14ac:dyDescent="0.75">
      <c r="A868" s="39">
        <v>775270</v>
      </c>
      <c r="B868">
        <v>1</v>
      </c>
    </row>
    <row r="869" spans="1:2" x14ac:dyDescent="0.75">
      <c r="A869" s="39">
        <v>775316</v>
      </c>
      <c r="B869">
        <v>1</v>
      </c>
    </row>
    <row r="870" spans="1:2" x14ac:dyDescent="0.75">
      <c r="A870" s="39">
        <v>775346</v>
      </c>
      <c r="B870">
        <v>1</v>
      </c>
    </row>
    <row r="871" spans="1:2" x14ac:dyDescent="0.75">
      <c r="A871" s="39">
        <v>775362</v>
      </c>
      <c r="B871">
        <v>1</v>
      </c>
    </row>
    <row r="872" spans="1:2" x14ac:dyDescent="0.75">
      <c r="A872" s="39">
        <v>775375</v>
      </c>
      <c r="B872">
        <v>3</v>
      </c>
    </row>
    <row r="873" spans="1:2" x14ac:dyDescent="0.75">
      <c r="A873" s="39">
        <v>775403</v>
      </c>
      <c r="B873">
        <v>1</v>
      </c>
    </row>
    <row r="874" spans="1:2" x14ac:dyDescent="0.75">
      <c r="A874" s="39">
        <v>775416</v>
      </c>
      <c r="B874">
        <v>1</v>
      </c>
    </row>
    <row r="875" spans="1:2" x14ac:dyDescent="0.75">
      <c r="A875" s="39">
        <v>775448</v>
      </c>
      <c r="B875">
        <v>1</v>
      </c>
    </row>
    <row r="876" spans="1:2" x14ac:dyDescent="0.75">
      <c r="A876" s="39">
        <v>775478</v>
      </c>
      <c r="B876">
        <v>1</v>
      </c>
    </row>
    <row r="877" spans="1:2" x14ac:dyDescent="0.75">
      <c r="A877" s="39">
        <v>775483</v>
      </c>
      <c r="B877">
        <v>1</v>
      </c>
    </row>
    <row r="878" spans="1:2" x14ac:dyDescent="0.75">
      <c r="A878" s="39">
        <v>775528</v>
      </c>
      <c r="B878">
        <v>1</v>
      </c>
    </row>
    <row r="879" spans="1:2" x14ac:dyDescent="0.75">
      <c r="A879" s="39">
        <v>775604</v>
      </c>
      <c r="B879">
        <v>1</v>
      </c>
    </row>
    <row r="880" spans="1:2" x14ac:dyDescent="0.75">
      <c r="A880" s="39">
        <v>775632</v>
      </c>
      <c r="B880">
        <v>1</v>
      </c>
    </row>
    <row r="881" spans="1:2" x14ac:dyDescent="0.75">
      <c r="A881" s="39">
        <v>775664</v>
      </c>
      <c r="B881">
        <v>3</v>
      </c>
    </row>
    <row r="882" spans="1:2" x14ac:dyDescent="0.75">
      <c r="A882" s="39">
        <v>775711</v>
      </c>
      <c r="B882">
        <v>1</v>
      </c>
    </row>
    <row r="883" spans="1:2" x14ac:dyDescent="0.75">
      <c r="A883" s="39">
        <v>775727</v>
      </c>
      <c r="B883">
        <v>2</v>
      </c>
    </row>
    <row r="884" spans="1:2" x14ac:dyDescent="0.75">
      <c r="A884" s="39">
        <v>775732</v>
      </c>
      <c r="B884">
        <v>1</v>
      </c>
    </row>
    <row r="885" spans="1:2" x14ac:dyDescent="0.75">
      <c r="A885" s="39">
        <v>775779</v>
      </c>
      <c r="B885">
        <v>1</v>
      </c>
    </row>
    <row r="886" spans="1:2" x14ac:dyDescent="0.75">
      <c r="A886" s="39">
        <v>775780</v>
      </c>
      <c r="B886">
        <v>1</v>
      </c>
    </row>
    <row r="887" spans="1:2" x14ac:dyDescent="0.75">
      <c r="A887" s="39">
        <v>775792</v>
      </c>
      <c r="B887">
        <v>1</v>
      </c>
    </row>
    <row r="888" spans="1:2" x14ac:dyDescent="0.75">
      <c r="A888" s="39">
        <v>775812</v>
      </c>
      <c r="B888">
        <v>1</v>
      </c>
    </row>
    <row r="889" spans="1:2" x14ac:dyDescent="0.75">
      <c r="A889" s="39">
        <v>775827</v>
      </c>
      <c r="B889">
        <v>1</v>
      </c>
    </row>
    <row r="890" spans="1:2" x14ac:dyDescent="0.75">
      <c r="A890" s="39">
        <v>775845</v>
      </c>
      <c r="B890">
        <v>1</v>
      </c>
    </row>
    <row r="891" spans="1:2" x14ac:dyDescent="0.75">
      <c r="A891" s="39">
        <v>775859</v>
      </c>
      <c r="B891">
        <v>3</v>
      </c>
    </row>
    <row r="892" spans="1:2" x14ac:dyDescent="0.75">
      <c r="A892" s="39">
        <v>775860</v>
      </c>
      <c r="B892">
        <v>1</v>
      </c>
    </row>
    <row r="893" spans="1:2" x14ac:dyDescent="0.75">
      <c r="A893" s="39">
        <v>775910</v>
      </c>
      <c r="B893">
        <v>2</v>
      </c>
    </row>
    <row r="894" spans="1:2" x14ac:dyDescent="0.75">
      <c r="A894" s="39">
        <v>775953</v>
      </c>
      <c r="B894">
        <v>1</v>
      </c>
    </row>
    <row r="895" spans="1:2" x14ac:dyDescent="0.75">
      <c r="A895" s="39">
        <v>775971</v>
      </c>
      <c r="B895">
        <v>1</v>
      </c>
    </row>
    <row r="896" spans="1:2" x14ac:dyDescent="0.75">
      <c r="A896" s="39">
        <v>776005</v>
      </c>
      <c r="B896">
        <v>1</v>
      </c>
    </row>
    <row r="897" spans="1:2" x14ac:dyDescent="0.75">
      <c r="A897" s="39">
        <v>776071</v>
      </c>
      <c r="B897">
        <v>1</v>
      </c>
    </row>
    <row r="898" spans="1:2" x14ac:dyDescent="0.75">
      <c r="A898" s="39">
        <v>776082</v>
      </c>
      <c r="B898">
        <v>1</v>
      </c>
    </row>
    <row r="899" spans="1:2" x14ac:dyDescent="0.75">
      <c r="A899" s="39">
        <v>776097</v>
      </c>
      <c r="B899">
        <v>1</v>
      </c>
    </row>
    <row r="900" spans="1:2" x14ac:dyDescent="0.75">
      <c r="A900" s="39">
        <v>776123</v>
      </c>
      <c r="B900">
        <v>1</v>
      </c>
    </row>
    <row r="901" spans="1:2" x14ac:dyDescent="0.75">
      <c r="A901" s="39">
        <v>776240</v>
      </c>
      <c r="B901">
        <v>1</v>
      </c>
    </row>
    <row r="902" spans="1:2" x14ac:dyDescent="0.75">
      <c r="A902" s="39">
        <v>776247</v>
      </c>
      <c r="B902">
        <v>1</v>
      </c>
    </row>
    <row r="903" spans="1:2" x14ac:dyDescent="0.75">
      <c r="A903" s="39">
        <v>776264</v>
      </c>
      <c r="B903">
        <v>2</v>
      </c>
    </row>
    <row r="904" spans="1:2" x14ac:dyDescent="0.75">
      <c r="A904" s="39">
        <v>776274</v>
      </c>
      <c r="B904">
        <v>1</v>
      </c>
    </row>
    <row r="905" spans="1:2" x14ac:dyDescent="0.75">
      <c r="A905" s="39">
        <v>776276</v>
      </c>
      <c r="B905">
        <v>1</v>
      </c>
    </row>
    <row r="906" spans="1:2" x14ac:dyDescent="0.75">
      <c r="A906" s="39">
        <v>776310</v>
      </c>
      <c r="B906">
        <v>1</v>
      </c>
    </row>
    <row r="907" spans="1:2" x14ac:dyDescent="0.75">
      <c r="A907" s="39">
        <v>776327</v>
      </c>
      <c r="B907">
        <v>1</v>
      </c>
    </row>
    <row r="908" spans="1:2" x14ac:dyDescent="0.75">
      <c r="A908" s="39">
        <v>776329</v>
      </c>
      <c r="B908">
        <v>1</v>
      </c>
    </row>
    <row r="909" spans="1:2" x14ac:dyDescent="0.75">
      <c r="A909" s="39">
        <v>776380</v>
      </c>
      <c r="B909">
        <v>1</v>
      </c>
    </row>
    <row r="910" spans="1:2" x14ac:dyDescent="0.75">
      <c r="A910" s="39">
        <v>776440</v>
      </c>
      <c r="B910">
        <v>1</v>
      </c>
    </row>
    <row r="911" spans="1:2" x14ac:dyDescent="0.75">
      <c r="A911" s="39">
        <v>776473</v>
      </c>
      <c r="B911">
        <v>2</v>
      </c>
    </row>
    <row r="912" spans="1:2" x14ac:dyDescent="0.75">
      <c r="A912" s="39">
        <v>776509</v>
      </c>
      <c r="B912">
        <v>1</v>
      </c>
    </row>
    <row r="913" spans="1:2" x14ac:dyDescent="0.75">
      <c r="A913" s="39">
        <v>776536</v>
      </c>
      <c r="B913">
        <v>1</v>
      </c>
    </row>
    <row r="914" spans="1:2" x14ac:dyDescent="0.75">
      <c r="A914" s="39">
        <v>776551</v>
      </c>
      <c r="B914">
        <v>1</v>
      </c>
    </row>
    <row r="915" spans="1:2" x14ac:dyDescent="0.75">
      <c r="A915" s="39">
        <v>776660</v>
      </c>
      <c r="B915">
        <v>1</v>
      </c>
    </row>
    <row r="916" spans="1:2" x14ac:dyDescent="0.75">
      <c r="A916" s="39">
        <v>776675</v>
      </c>
      <c r="B916">
        <v>1</v>
      </c>
    </row>
    <row r="917" spans="1:2" x14ac:dyDescent="0.75">
      <c r="A917" s="39">
        <v>776751</v>
      </c>
      <c r="B917">
        <v>1</v>
      </c>
    </row>
    <row r="918" spans="1:2" x14ac:dyDescent="0.75">
      <c r="A918" s="39">
        <v>776759</v>
      </c>
      <c r="B918">
        <v>1</v>
      </c>
    </row>
    <row r="919" spans="1:2" x14ac:dyDescent="0.75">
      <c r="A919" s="39">
        <v>776783</v>
      </c>
      <c r="B919">
        <v>1</v>
      </c>
    </row>
    <row r="920" spans="1:2" x14ac:dyDescent="0.75">
      <c r="A920" s="39">
        <v>776807</v>
      </c>
      <c r="B920">
        <v>1</v>
      </c>
    </row>
    <row r="921" spans="1:2" x14ac:dyDescent="0.75">
      <c r="A921" s="39">
        <v>776816</v>
      </c>
      <c r="B921">
        <v>1</v>
      </c>
    </row>
    <row r="922" spans="1:2" x14ac:dyDescent="0.75">
      <c r="A922" s="39">
        <v>776820</v>
      </c>
      <c r="B922">
        <v>1</v>
      </c>
    </row>
    <row r="923" spans="1:2" x14ac:dyDescent="0.75">
      <c r="A923" s="39">
        <v>776867</v>
      </c>
      <c r="B923">
        <v>2</v>
      </c>
    </row>
    <row r="924" spans="1:2" x14ac:dyDescent="0.75">
      <c r="A924" s="39">
        <v>776924</v>
      </c>
      <c r="B924">
        <v>1</v>
      </c>
    </row>
    <row r="925" spans="1:2" x14ac:dyDescent="0.75">
      <c r="A925" s="39">
        <v>776975</v>
      </c>
      <c r="B925">
        <v>1</v>
      </c>
    </row>
    <row r="926" spans="1:2" x14ac:dyDescent="0.75">
      <c r="A926" s="39">
        <v>777018</v>
      </c>
      <c r="B926">
        <v>1</v>
      </c>
    </row>
    <row r="927" spans="1:2" x14ac:dyDescent="0.75">
      <c r="A927" s="39">
        <v>777071</v>
      </c>
      <c r="B927">
        <v>1</v>
      </c>
    </row>
    <row r="928" spans="1:2" x14ac:dyDescent="0.75">
      <c r="A928" s="39">
        <v>777079</v>
      </c>
      <c r="B928">
        <v>1</v>
      </c>
    </row>
    <row r="929" spans="1:2" x14ac:dyDescent="0.75">
      <c r="A929" s="39">
        <v>777212</v>
      </c>
      <c r="B929">
        <v>1</v>
      </c>
    </row>
    <row r="930" spans="1:2" x14ac:dyDescent="0.75">
      <c r="A930" s="39">
        <v>777303</v>
      </c>
      <c r="B930">
        <v>2</v>
      </c>
    </row>
    <row r="931" spans="1:2" x14ac:dyDescent="0.75">
      <c r="A931" s="39">
        <v>777344</v>
      </c>
      <c r="B931">
        <v>1</v>
      </c>
    </row>
    <row r="932" spans="1:2" x14ac:dyDescent="0.75">
      <c r="A932" s="39">
        <v>777376</v>
      </c>
      <c r="B932">
        <v>1</v>
      </c>
    </row>
    <row r="933" spans="1:2" x14ac:dyDescent="0.75">
      <c r="A933" s="39">
        <v>777400</v>
      </c>
      <c r="B933">
        <v>1</v>
      </c>
    </row>
    <row r="934" spans="1:2" x14ac:dyDescent="0.75">
      <c r="A934" s="39">
        <v>777455</v>
      </c>
      <c r="B934">
        <v>1</v>
      </c>
    </row>
    <row r="935" spans="1:2" x14ac:dyDescent="0.75">
      <c r="A935" s="39">
        <v>777465</v>
      </c>
      <c r="B935">
        <v>1</v>
      </c>
    </row>
    <row r="936" spans="1:2" x14ac:dyDescent="0.75">
      <c r="A936" s="39">
        <v>777480</v>
      </c>
      <c r="B936">
        <v>1</v>
      </c>
    </row>
    <row r="937" spans="1:2" x14ac:dyDescent="0.75">
      <c r="A937" s="39">
        <v>777555</v>
      </c>
      <c r="B937">
        <v>2</v>
      </c>
    </row>
    <row r="938" spans="1:2" x14ac:dyDescent="0.75">
      <c r="A938" s="39">
        <v>777613</v>
      </c>
      <c r="B938">
        <v>1</v>
      </c>
    </row>
    <row r="939" spans="1:2" x14ac:dyDescent="0.75">
      <c r="A939" s="39">
        <v>777621</v>
      </c>
      <c r="B939">
        <v>1</v>
      </c>
    </row>
    <row r="940" spans="1:2" x14ac:dyDescent="0.75">
      <c r="A940" s="39">
        <v>777651</v>
      </c>
      <c r="B940">
        <v>1</v>
      </c>
    </row>
    <row r="941" spans="1:2" x14ac:dyDescent="0.75">
      <c r="A941" s="39">
        <v>777667</v>
      </c>
      <c r="B941">
        <v>1</v>
      </c>
    </row>
    <row r="942" spans="1:2" x14ac:dyDescent="0.75">
      <c r="A942" s="39">
        <v>777675</v>
      </c>
      <c r="B942">
        <v>1</v>
      </c>
    </row>
    <row r="943" spans="1:2" x14ac:dyDescent="0.75">
      <c r="A943" s="39">
        <v>777681</v>
      </c>
      <c r="B943">
        <v>1</v>
      </c>
    </row>
    <row r="944" spans="1:2" x14ac:dyDescent="0.75">
      <c r="A944" s="39">
        <v>777735</v>
      </c>
      <c r="B944">
        <v>1</v>
      </c>
    </row>
    <row r="945" spans="1:2" x14ac:dyDescent="0.75">
      <c r="A945" s="39">
        <v>777742</v>
      </c>
      <c r="B945">
        <v>1</v>
      </c>
    </row>
    <row r="946" spans="1:2" x14ac:dyDescent="0.75">
      <c r="A946" s="39">
        <v>777793</v>
      </c>
      <c r="B946">
        <v>1</v>
      </c>
    </row>
    <row r="947" spans="1:2" x14ac:dyDescent="0.75">
      <c r="A947" s="39">
        <v>777878</v>
      </c>
      <c r="B947">
        <v>1</v>
      </c>
    </row>
    <row r="948" spans="1:2" x14ac:dyDescent="0.75">
      <c r="A948" s="39">
        <v>778106</v>
      </c>
      <c r="B948">
        <v>1</v>
      </c>
    </row>
    <row r="949" spans="1:2" x14ac:dyDescent="0.75">
      <c r="A949" s="39">
        <v>778157</v>
      </c>
      <c r="B949">
        <v>1</v>
      </c>
    </row>
    <row r="950" spans="1:2" x14ac:dyDescent="0.75">
      <c r="A950" s="39">
        <v>778185</v>
      </c>
      <c r="B950">
        <v>1</v>
      </c>
    </row>
    <row r="951" spans="1:2" x14ac:dyDescent="0.75">
      <c r="A951" s="39">
        <v>778186</v>
      </c>
      <c r="B951">
        <v>2</v>
      </c>
    </row>
    <row r="952" spans="1:2" x14ac:dyDescent="0.75">
      <c r="A952" s="39">
        <v>778243</v>
      </c>
      <c r="B952">
        <v>1</v>
      </c>
    </row>
    <row r="953" spans="1:2" x14ac:dyDescent="0.75">
      <c r="A953" s="39">
        <v>778322</v>
      </c>
      <c r="B953">
        <v>1</v>
      </c>
    </row>
    <row r="954" spans="1:2" x14ac:dyDescent="0.75">
      <c r="A954" s="39">
        <v>778352</v>
      </c>
      <c r="B954">
        <v>1</v>
      </c>
    </row>
    <row r="955" spans="1:2" x14ac:dyDescent="0.75">
      <c r="A955" s="39">
        <v>778444</v>
      </c>
      <c r="B955">
        <v>2</v>
      </c>
    </row>
    <row r="956" spans="1:2" x14ac:dyDescent="0.75">
      <c r="A956" s="39">
        <v>778508</v>
      </c>
      <c r="B956">
        <v>1</v>
      </c>
    </row>
    <row r="957" spans="1:2" x14ac:dyDescent="0.75">
      <c r="A957" s="39">
        <v>778604</v>
      </c>
      <c r="B957">
        <v>1</v>
      </c>
    </row>
    <row r="958" spans="1:2" x14ac:dyDescent="0.75">
      <c r="A958" s="39">
        <v>778667</v>
      </c>
      <c r="B958">
        <v>1</v>
      </c>
    </row>
    <row r="959" spans="1:2" x14ac:dyDescent="0.75">
      <c r="A959" s="39">
        <v>778780</v>
      </c>
      <c r="B959">
        <v>1</v>
      </c>
    </row>
    <row r="960" spans="1:2" x14ac:dyDescent="0.75">
      <c r="A960" s="39">
        <v>778839</v>
      </c>
      <c r="B960">
        <v>2</v>
      </c>
    </row>
    <row r="961" spans="1:2" x14ac:dyDescent="0.75">
      <c r="A961" s="39">
        <v>779160</v>
      </c>
      <c r="B961">
        <v>2</v>
      </c>
    </row>
    <row r="962" spans="1:2" x14ac:dyDescent="0.75">
      <c r="A962" s="39">
        <v>779162</v>
      </c>
      <c r="B962">
        <v>1</v>
      </c>
    </row>
    <row r="963" spans="1:2" x14ac:dyDescent="0.75">
      <c r="A963" s="39">
        <v>779308</v>
      </c>
      <c r="B963">
        <v>2</v>
      </c>
    </row>
    <row r="964" spans="1:2" x14ac:dyDescent="0.75">
      <c r="A964" s="39">
        <v>779333</v>
      </c>
      <c r="B964">
        <v>1</v>
      </c>
    </row>
    <row r="965" spans="1:2" x14ac:dyDescent="0.75">
      <c r="A965" s="39">
        <v>779407</v>
      </c>
      <c r="B965">
        <v>3</v>
      </c>
    </row>
    <row r="966" spans="1:2" x14ac:dyDescent="0.75">
      <c r="A966" s="39">
        <v>779453</v>
      </c>
      <c r="B966">
        <v>2</v>
      </c>
    </row>
    <row r="967" spans="1:2" x14ac:dyDescent="0.75">
      <c r="A967" s="39">
        <v>779536</v>
      </c>
      <c r="B967">
        <v>1</v>
      </c>
    </row>
    <row r="968" spans="1:2" x14ac:dyDescent="0.75">
      <c r="A968" s="39">
        <v>779567</v>
      </c>
      <c r="B968">
        <v>1</v>
      </c>
    </row>
    <row r="969" spans="1:2" x14ac:dyDescent="0.75">
      <c r="A969" s="39">
        <v>779622</v>
      </c>
      <c r="B969">
        <v>1</v>
      </c>
    </row>
    <row r="970" spans="1:2" x14ac:dyDescent="0.75">
      <c r="A970" s="39">
        <v>779999</v>
      </c>
      <c r="B970">
        <v>2</v>
      </c>
    </row>
    <row r="971" spans="1:2" x14ac:dyDescent="0.75">
      <c r="A971" s="39">
        <v>780250</v>
      </c>
      <c r="B971">
        <v>1</v>
      </c>
    </row>
    <row r="972" spans="1:2" x14ac:dyDescent="0.75">
      <c r="A972" s="39">
        <v>780262</v>
      </c>
      <c r="B972">
        <v>1</v>
      </c>
    </row>
    <row r="973" spans="1:2" x14ac:dyDescent="0.75">
      <c r="A973" s="39">
        <v>780291</v>
      </c>
      <c r="B973">
        <v>2</v>
      </c>
    </row>
    <row r="974" spans="1:2" x14ac:dyDescent="0.75">
      <c r="A974" s="39">
        <v>780330</v>
      </c>
      <c r="B974">
        <v>1</v>
      </c>
    </row>
    <row r="975" spans="1:2" x14ac:dyDescent="0.75">
      <c r="A975" s="39">
        <v>780343</v>
      </c>
      <c r="B975">
        <v>1</v>
      </c>
    </row>
    <row r="976" spans="1:2" x14ac:dyDescent="0.75">
      <c r="A976" s="39">
        <v>780489</v>
      </c>
      <c r="B976">
        <v>1</v>
      </c>
    </row>
    <row r="977" spans="1:2" x14ac:dyDescent="0.75">
      <c r="A977" s="39">
        <v>780536</v>
      </c>
      <c r="B977">
        <v>2</v>
      </c>
    </row>
    <row r="978" spans="1:2" x14ac:dyDescent="0.75">
      <c r="A978" s="39">
        <v>780540</v>
      </c>
      <c r="B978">
        <v>1</v>
      </c>
    </row>
    <row r="979" spans="1:2" x14ac:dyDescent="0.75">
      <c r="A979" s="39">
        <v>780586</v>
      </c>
      <c r="B979">
        <v>1</v>
      </c>
    </row>
    <row r="980" spans="1:2" x14ac:dyDescent="0.75">
      <c r="A980" s="39">
        <v>780612</v>
      </c>
      <c r="B980">
        <v>1</v>
      </c>
    </row>
    <row r="981" spans="1:2" x14ac:dyDescent="0.75">
      <c r="A981" s="39">
        <v>780630</v>
      </c>
      <c r="B981">
        <v>1</v>
      </c>
    </row>
    <row r="982" spans="1:2" x14ac:dyDescent="0.75">
      <c r="A982" s="39">
        <v>780638</v>
      </c>
      <c r="B982">
        <v>1</v>
      </c>
    </row>
    <row r="983" spans="1:2" x14ac:dyDescent="0.75">
      <c r="A983" s="39">
        <v>780644</v>
      </c>
      <c r="B983">
        <v>1</v>
      </c>
    </row>
    <row r="984" spans="1:2" x14ac:dyDescent="0.75">
      <c r="A984" s="39">
        <v>780689</v>
      </c>
      <c r="B984">
        <v>1</v>
      </c>
    </row>
    <row r="985" spans="1:2" x14ac:dyDescent="0.75">
      <c r="A985" s="39">
        <v>780895</v>
      </c>
      <c r="B985">
        <v>2</v>
      </c>
    </row>
    <row r="986" spans="1:2" x14ac:dyDescent="0.75">
      <c r="A986" s="39">
        <v>780948</v>
      </c>
      <c r="B986">
        <v>1</v>
      </c>
    </row>
    <row r="987" spans="1:2" x14ac:dyDescent="0.75">
      <c r="A987" s="39">
        <v>780961</v>
      </c>
      <c r="B987">
        <v>1</v>
      </c>
    </row>
    <row r="988" spans="1:2" x14ac:dyDescent="0.75">
      <c r="A988" s="39">
        <v>780992</v>
      </c>
      <c r="B988">
        <v>2</v>
      </c>
    </row>
    <row r="989" spans="1:2" x14ac:dyDescent="0.75">
      <c r="A989" s="39">
        <v>781136</v>
      </c>
      <c r="B989">
        <v>1</v>
      </c>
    </row>
    <row r="990" spans="1:2" x14ac:dyDescent="0.75">
      <c r="A990" s="39">
        <v>781172</v>
      </c>
      <c r="B990">
        <v>1</v>
      </c>
    </row>
    <row r="991" spans="1:2" x14ac:dyDescent="0.75">
      <c r="A991" s="39">
        <v>781216</v>
      </c>
      <c r="B991">
        <v>1</v>
      </c>
    </row>
    <row r="992" spans="1:2" x14ac:dyDescent="0.75">
      <c r="A992" s="39">
        <v>781222</v>
      </c>
      <c r="B992">
        <v>1</v>
      </c>
    </row>
    <row r="993" spans="1:2" x14ac:dyDescent="0.75">
      <c r="A993" s="39">
        <v>781357</v>
      </c>
      <c r="B993">
        <v>1</v>
      </c>
    </row>
    <row r="994" spans="1:2" x14ac:dyDescent="0.75">
      <c r="A994" s="39">
        <v>781367</v>
      </c>
      <c r="B994">
        <v>1</v>
      </c>
    </row>
    <row r="995" spans="1:2" x14ac:dyDescent="0.75">
      <c r="A995" s="39">
        <v>781397</v>
      </c>
      <c r="B995">
        <v>1</v>
      </c>
    </row>
    <row r="996" spans="1:2" x14ac:dyDescent="0.75">
      <c r="A996" s="39">
        <v>781530</v>
      </c>
      <c r="B996">
        <v>1</v>
      </c>
    </row>
    <row r="997" spans="1:2" x14ac:dyDescent="0.75">
      <c r="A997" s="39">
        <v>781534</v>
      </c>
      <c r="B997">
        <v>1</v>
      </c>
    </row>
    <row r="998" spans="1:2" x14ac:dyDescent="0.75">
      <c r="A998" s="39">
        <v>781552</v>
      </c>
      <c r="B998">
        <v>2</v>
      </c>
    </row>
    <row r="999" spans="1:2" x14ac:dyDescent="0.75">
      <c r="A999" s="39">
        <v>781611</v>
      </c>
      <c r="B999">
        <v>1</v>
      </c>
    </row>
    <row r="1000" spans="1:2" x14ac:dyDescent="0.75">
      <c r="A1000" s="39">
        <v>781625</v>
      </c>
      <c r="B1000">
        <v>1</v>
      </c>
    </row>
    <row r="1001" spans="1:2" x14ac:dyDescent="0.75">
      <c r="A1001" s="39">
        <v>781737</v>
      </c>
      <c r="B1001">
        <v>1</v>
      </c>
    </row>
    <row r="1002" spans="1:2" x14ac:dyDescent="0.75">
      <c r="A1002" s="39">
        <v>781762</v>
      </c>
      <c r="B1002">
        <v>2</v>
      </c>
    </row>
    <row r="1003" spans="1:2" x14ac:dyDescent="0.75">
      <c r="A1003" s="39">
        <v>781769</v>
      </c>
      <c r="B1003">
        <v>1</v>
      </c>
    </row>
    <row r="1004" spans="1:2" x14ac:dyDescent="0.75">
      <c r="A1004" s="39">
        <v>781804</v>
      </c>
      <c r="B1004">
        <v>2</v>
      </c>
    </row>
    <row r="1005" spans="1:2" x14ac:dyDescent="0.75">
      <c r="A1005" s="39">
        <v>781819</v>
      </c>
      <c r="B1005">
        <v>2</v>
      </c>
    </row>
    <row r="1006" spans="1:2" x14ac:dyDescent="0.75">
      <c r="A1006" s="39">
        <v>781852</v>
      </c>
      <c r="B1006">
        <v>1</v>
      </c>
    </row>
    <row r="1007" spans="1:2" x14ac:dyDescent="0.75">
      <c r="A1007" s="39">
        <v>781908</v>
      </c>
      <c r="B1007">
        <v>1</v>
      </c>
    </row>
    <row r="1008" spans="1:2" x14ac:dyDescent="0.75">
      <c r="A1008" s="39">
        <v>781922</v>
      </c>
      <c r="B1008">
        <v>1</v>
      </c>
    </row>
    <row r="1009" spans="1:2" x14ac:dyDescent="0.75">
      <c r="A1009" s="39">
        <v>781983</v>
      </c>
      <c r="B1009">
        <v>1</v>
      </c>
    </row>
    <row r="1010" spans="1:2" x14ac:dyDescent="0.75">
      <c r="A1010" s="39">
        <v>782008</v>
      </c>
      <c r="B1010">
        <v>2</v>
      </c>
    </row>
    <row r="1011" spans="1:2" x14ac:dyDescent="0.75">
      <c r="A1011" s="39">
        <v>782047</v>
      </c>
      <c r="B1011">
        <v>1</v>
      </c>
    </row>
    <row r="1012" spans="1:2" x14ac:dyDescent="0.75">
      <c r="A1012" s="39">
        <v>782051</v>
      </c>
      <c r="B1012">
        <v>1</v>
      </c>
    </row>
    <row r="1013" spans="1:2" x14ac:dyDescent="0.75">
      <c r="A1013" s="39">
        <v>782066</v>
      </c>
      <c r="B1013">
        <v>1</v>
      </c>
    </row>
    <row r="1014" spans="1:2" x14ac:dyDescent="0.75">
      <c r="A1014" s="39">
        <v>782075</v>
      </c>
      <c r="B1014">
        <v>1</v>
      </c>
    </row>
    <row r="1015" spans="1:2" x14ac:dyDescent="0.75">
      <c r="A1015" s="39">
        <v>782076</v>
      </c>
      <c r="B1015">
        <v>1</v>
      </c>
    </row>
    <row r="1016" spans="1:2" x14ac:dyDescent="0.75">
      <c r="A1016" s="39">
        <v>782127</v>
      </c>
      <c r="B1016">
        <v>1</v>
      </c>
    </row>
    <row r="1017" spans="1:2" x14ac:dyDescent="0.75">
      <c r="A1017" s="39">
        <v>782302</v>
      </c>
      <c r="B1017">
        <v>1</v>
      </c>
    </row>
    <row r="1018" spans="1:2" x14ac:dyDescent="0.75">
      <c r="A1018" s="39">
        <v>782369</v>
      </c>
      <c r="B1018">
        <v>1</v>
      </c>
    </row>
    <row r="1019" spans="1:2" x14ac:dyDescent="0.75">
      <c r="A1019" s="39">
        <v>782377</v>
      </c>
      <c r="B1019">
        <v>1</v>
      </c>
    </row>
    <row r="1020" spans="1:2" x14ac:dyDescent="0.75">
      <c r="A1020" s="39">
        <v>782496</v>
      </c>
      <c r="B1020">
        <v>1</v>
      </c>
    </row>
    <row r="1021" spans="1:2" x14ac:dyDescent="0.75">
      <c r="A1021" s="39">
        <v>782562</v>
      </c>
      <c r="B1021">
        <v>1</v>
      </c>
    </row>
    <row r="1022" spans="1:2" x14ac:dyDescent="0.75">
      <c r="A1022" s="39">
        <v>782665</v>
      </c>
      <c r="B1022">
        <v>1</v>
      </c>
    </row>
    <row r="1023" spans="1:2" x14ac:dyDescent="0.75">
      <c r="A1023" s="39">
        <v>782704</v>
      </c>
      <c r="B1023">
        <v>1</v>
      </c>
    </row>
    <row r="1024" spans="1:2" x14ac:dyDescent="0.75">
      <c r="A1024" s="39">
        <v>782957</v>
      </c>
      <c r="B1024">
        <v>2</v>
      </c>
    </row>
    <row r="1025" spans="1:2" x14ac:dyDescent="0.75">
      <c r="A1025" s="39">
        <v>782960</v>
      </c>
      <c r="B1025">
        <v>1</v>
      </c>
    </row>
    <row r="1026" spans="1:2" x14ac:dyDescent="0.75">
      <c r="A1026" s="39">
        <v>782983</v>
      </c>
      <c r="B1026">
        <v>1</v>
      </c>
    </row>
    <row r="1027" spans="1:2" x14ac:dyDescent="0.75">
      <c r="A1027" s="39">
        <v>783054</v>
      </c>
      <c r="B1027">
        <v>1</v>
      </c>
    </row>
    <row r="1028" spans="1:2" x14ac:dyDescent="0.75">
      <c r="A1028" s="39">
        <v>783133</v>
      </c>
      <c r="B1028">
        <v>1</v>
      </c>
    </row>
    <row r="1029" spans="1:2" x14ac:dyDescent="0.75">
      <c r="A1029" s="39">
        <v>783135</v>
      </c>
      <c r="B1029">
        <v>1</v>
      </c>
    </row>
    <row r="1030" spans="1:2" x14ac:dyDescent="0.75">
      <c r="A1030" s="39">
        <v>783298</v>
      </c>
      <c r="B1030">
        <v>1</v>
      </c>
    </row>
    <row r="1031" spans="1:2" x14ac:dyDescent="0.75">
      <c r="A1031" s="39">
        <v>783499</v>
      </c>
      <c r="B1031">
        <v>1</v>
      </c>
    </row>
    <row r="1032" spans="1:2" x14ac:dyDescent="0.75">
      <c r="A1032" s="39">
        <v>783574</v>
      </c>
      <c r="B1032">
        <v>1</v>
      </c>
    </row>
    <row r="1033" spans="1:2" x14ac:dyDescent="0.75">
      <c r="A1033" s="39">
        <v>783933</v>
      </c>
      <c r="B1033">
        <v>1</v>
      </c>
    </row>
    <row r="1034" spans="1:2" x14ac:dyDescent="0.75">
      <c r="A1034" s="39">
        <v>783983</v>
      </c>
      <c r="B1034">
        <v>1</v>
      </c>
    </row>
    <row r="1035" spans="1:2" x14ac:dyDescent="0.75">
      <c r="A1035" s="39">
        <v>784004</v>
      </c>
      <c r="B1035">
        <v>1</v>
      </c>
    </row>
    <row r="1036" spans="1:2" x14ac:dyDescent="0.75">
      <c r="A1036" s="39">
        <v>784182</v>
      </c>
      <c r="B1036">
        <v>1</v>
      </c>
    </row>
    <row r="1037" spans="1:2" x14ac:dyDescent="0.75">
      <c r="A1037" s="39">
        <v>784210</v>
      </c>
      <c r="B1037">
        <v>1</v>
      </c>
    </row>
    <row r="1038" spans="1:2" x14ac:dyDescent="0.75">
      <c r="A1038" s="39">
        <v>784228</v>
      </c>
      <c r="B1038">
        <v>1</v>
      </c>
    </row>
    <row r="1039" spans="1:2" x14ac:dyDescent="0.75">
      <c r="A1039" s="39">
        <v>784277</v>
      </c>
      <c r="B1039">
        <v>1</v>
      </c>
    </row>
    <row r="1040" spans="1:2" x14ac:dyDescent="0.75">
      <c r="A1040" s="39">
        <v>784280</v>
      </c>
      <c r="B1040">
        <v>1</v>
      </c>
    </row>
    <row r="1041" spans="1:2" x14ac:dyDescent="0.75">
      <c r="A1041" s="39">
        <v>784356</v>
      </c>
      <c r="B1041">
        <v>1</v>
      </c>
    </row>
    <row r="1042" spans="1:2" x14ac:dyDescent="0.75">
      <c r="A1042" s="39">
        <v>784407</v>
      </c>
      <c r="B1042">
        <v>1</v>
      </c>
    </row>
    <row r="1043" spans="1:2" x14ac:dyDescent="0.75">
      <c r="A1043" s="39">
        <v>784408</v>
      </c>
      <c r="B1043">
        <v>1</v>
      </c>
    </row>
    <row r="1044" spans="1:2" x14ac:dyDescent="0.75">
      <c r="A1044" s="39">
        <v>784430</v>
      </c>
      <c r="B1044">
        <v>1</v>
      </c>
    </row>
    <row r="1045" spans="1:2" x14ac:dyDescent="0.75">
      <c r="A1045" s="39">
        <v>784441</v>
      </c>
      <c r="B1045">
        <v>1</v>
      </c>
    </row>
    <row r="1046" spans="1:2" x14ac:dyDescent="0.75">
      <c r="A1046" s="39">
        <v>784477</v>
      </c>
      <c r="B1046">
        <v>1</v>
      </c>
    </row>
    <row r="1047" spans="1:2" x14ac:dyDescent="0.75">
      <c r="A1047" s="39">
        <v>784553</v>
      </c>
      <c r="B1047">
        <v>1</v>
      </c>
    </row>
    <row r="1048" spans="1:2" x14ac:dyDescent="0.75">
      <c r="A1048" s="39">
        <v>784589</v>
      </c>
      <c r="B1048">
        <v>1</v>
      </c>
    </row>
    <row r="1049" spans="1:2" x14ac:dyDescent="0.75">
      <c r="A1049" s="39">
        <v>784611</v>
      </c>
      <c r="B1049">
        <v>1</v>
      </c>
    </row>
    <row r="1050" spans="1:2" x14ac:dyDescent="0.75">
      <c r="A1050" s="39">
        <v>784742</v>
      </c>
      <c r="B1050">
        <v>1</v>
      </c>
    </row>
    <row r="1051" spans="1:2" x14ac:dyDescent="0.75">
      <c r="A1051" s="39">
        <v>784831</v>
      </c>
      <c r="B1051">
        <v>1</v>
      </c>
    </row>
    <row r="1052" spans="1:2" x14ac:dyDescent="0.75">
      <c r="A1052" s="39">
        <v>784839</v>
      </c>
      <c r="B1052">
        <v>1</v>
      </c>
    </row>
    <row r="1053" spans="1:2" x14ac:dyDescent="0.75">
      <c r="A1053" s="39">
        <v>784869</v>
      </c>
      <c r="B1053">
        <v>1</v>
      </c>
    </row>
    <row r="1054" spans="1:2" x14ac:dyDescent="0.75">
      <c r="A1054" s="39">
        <v>784895</v>
      </c>
      <c r="B1054">
        <v>1</v>
      </c>
    </row>
    <row r="1055" spans="1:2" x14ac:dyDescent="0.75">
      <c r="A1055" s="39">
        <v>784896</v>
      </c>
      <c r="B1055">
        <v>1</v>
      </c>
    </row>
    <row r="1056" spans="1:2" x14ac:dyDescent="0.75">
      <c r="A1056" s="39">
        <v>784919</v>
      </c>
      <c r="B1056">
        <v>1</v>
      </c>
    </row>
    <row r="1057" spans="1:2" x14ac:dyDescent="0.75">
      <c r="A1057" s="39">
        <v>784936</v>
      </c>
      <c r="B1057">
        <v>1</v>
      </c>
    </row>
    <row r="1058" spans="1:2" x14ac:dyDescent="0.75">
      <c r="A1058" s="39">
        <v>785016</v>
      </c>
      <c r="B1058">
        <v>1</v>
      </c>
    </row>
    <row r="1059" spans="1:2" x14ac:dyDescent="0.75">
      <c r="A1059" s="39">
        <v>785060</v>
      </c>
      <c r="B1059">
        <v>1</v>
      </c>
    </row>
    <row r="1060" spans="1:2" x14ac:dyDescent="0.75">
      <c r="A1060" s="39">
        <v>785113</v>
      </c>
      <c r="B1060">
        <v>1</v>
      </c>
    </row>
    <row r="1061" spans="1:2" x14ac:dyDescent="0.75">
      <c r="A1061" s="39">
        <v>785235</v>
      </c>
      <c r="B1061">
        <v>1</v>
      </c>
    </row>
    <row r="1062" spans="1:2" x14ac:dyDescent="0.75">
      <c r="A1062" s="39">
        <v>785270</v>
      </c>
      <c r="B1062">
        <v>2</v>
      </c>
    </row>
    <row r="1063" spans="1:2" x14ac:dyDescent="0.75">
      <c r="A1063" s="39">
        <v>785294</v>
      </c>
      <c r="B1063">
        <v>1</v>
      </c>
    </row>
    <row r="1064" spans="1:2" x14ac:dyDescent="0.75">
      <c r="A1064" s="39">
        <v>785297</v>
      </c>
      <c r="B1064">
        <v>1</v>
      </c>
    </row>
    <row r="1065" spans="1:2" x14ac:dyDescent="0.75">
      <c r="A1065" s="39">
        <v>785300</v>
      </c>
      <c r="B1065">
        <v>1</v>
      </c>
    </row>
    <row r="1066" spans="1:2" x14ac:dyDescent="0.75">
      <c r="A1066" s="39">
        <v>785385</v>
      </c>
      <c r="B1066">
        <v>1</v>
      </c>
    </row>
    <row r="1067" spans="1:2" x14ac:dyDescent="0.75">
      <c r="A1067" s="39">
        <v>785387</v>
      </c>
      <c r="B1067">
        <v>1</v>
      </c>
    </row>
    <row r="1068" spans="1:2" x14ac:dyDescent="0.75">
      <c r="A1068" s="39">
        <v>785406</v>
      </c>
      <c r="B1068">
        <v>1</v>
      </c>
    </row>
    <row r="1069" spans="1:2" x14ac:dyDescent="0.75">
      <c r="A1069" s="39">
        <v>785445</v>
      </c>
      <c r="B1069">
        <v>1</v>
      </c>
    </row>
    <row r="1070" spans="1:2" x14ac:dyDescent="0.75">
      <c r="A1070" s="39">
        <v>785521</v>
      </c>
      <c r="B1070">
        <v>1</v>
      </c>
    </row>
    <row r="1071" spans="1:2" x14ac:dyDescent="0.75">
      <c r="A1071" s="39">
        <v>785527</v>
      </c>
      <c r="B1071">
        <v>1</v>
      </c>
    </row>
    <row r="1072" spans="1:2" x14ac:dyDescent="0.75">
      <c r="A1072" s="39">
        <v>785546</v>
      </c>
      <c r="B1072">
        <v>1</v>
      </c>
    </row>
    <row r="1073" spans="1:2" x14ac:dyDescent="0.75">
      <c r="A1073" s="39">
        <v>785600</v>
      </c>
      <c r="B1073">
        <v>1</v>
      </c>
    </row>
    <row r="1074" spans="1:2" x14ac:dyDescent="0.75">
      <c r="A1074" s="39">
        <v>785682</v>
      </c>
      <c r="B1074">
        <v>2</v>
      </c>
    </row>
    <row r="1075" spans="1:2" x14ac:dyDescent="0.75">
      <c r="A1075" s="39">
        <v>785700</v>
      </c>
      <c r="B1075">
        <v>1</v>
      </c>
    </row>
    <row r="1076" spans="1:2" x14ac:dyDescent="0.75">
      <c r="A1076" s="39">
        <v>785857</v>
      </c>
      <c r="B1076">
        <v>1</v>
      </c>
    </row>
    <row r="1077" spans="1:2" x14ac:dyDescent="0.75">
      <c r="A1077" s="39">
        <v>785907</v>
      </c>
      <c r="B1077">
        <v>1</v>
      </c>
    </row>
    <row r="1078" spans="1:2" x14ac:dyDescent="0.75">
      <c r="A1078" s="39">
        <v>785950</v>
      </c>
      <c r="B1078">
        <v>1</v>
      </c>
    </row>
    <row r="1079" spans="1:2" x14ac:dyDescent="0.75">
      <c r="A1079" s="39">
        <v>785998</v>
      </c>
      <c r="B1079">
        <v>1</v>
      </c>
    </row>
    <row r="1080" spans="1:2" x14ac:dyDescent="0.75">
      <c r="A1080" s="39">
        <v>786005</v>
      </c>
      <c r="B1080">
        <v>1</v>
      </c>
    </row>
    <row r="1081" spans="1:2" x14ac:dyDescent="0.75">
      <c r="A1081" s="39">
        <v>786052</v>
      </c>
      <c r="B1081">
        <v>1</v>
      </c>
    </row>
    <row r="1082" spans="1:2" x14ac:dyDescent="0.75">
      <c r="A1082" s="39">
        <v>786058</v>
      </c>
      <c r="B1082">
        <v>1</v>
      </c>
    </row>
    <row r="1083" spans="1:2" x14ac:dyDescent="0.75">
      <c r="A1083" s="39">
        <v>786231</v>
      </c>
      <c r="B1083">
        <v>1</v>
      </c>
    </row>
    <row r="1084" spans="1:2" x14ac:dyDescent="0.75">
      <c r="A1084" s="39">
        <v>786304</v>
      </c>
      <c r="B1084">
        <v>1</v>
      </c>
    </row>
    <row r="1085" spans="1:2" x14ac:dyDescent="0.75">
      <c r="A1085" s="39">
        <v>786312</v>
      </c>
      <c r="B1085">
        <v>2</v>
      </c>
    </row>
    <row r="1086" spans="1:2" x14ac:dyDescent="0.75">
      <c r="A1086" s="39">
        <v>786413</v>
      </c>
      <c r="B1086">
        <v>2</v>
      </c>
    </row>
    <row r="1087" spans="1:2" x14ac:dyDescent="0.75">
      <c r="A1087" s="39">
        <v>786445</v>
      </c>
      <c r="B1087">
        <v>2</v>
      </c>
    </row>
    <row r="1088" spans="1:2" x14ac:dyDescent="0.75">
      <c r="A1088" s="39">
        <v>786511</v>
      </c>
      <c r="B1088">
        <v>1</v>
      </c>
    </row>
    <row r="1089" spans="1:2" x14ac:dyDescent="0.75">
      <c r="A1089" s="39">
        <v>786576</v>
      </c>
      <c r="B1089">
        <v>1</v>
      </c>
    </row>
    <row r="1090" spans="1:2" x14ac:dyDescent="0.75">
      <c r="A1090" s="39">
        <v>786834</v>
      </c>
      <c r="B1090">
        <v>1</v>
      </c>
    </row>
    <row r="1091" spans="1:2" x14ac:dyDescent="0.75">
      <c r="A1091" s="39">
        <v>786889</v>
      </c>
      <c r="B1091">
        <v>2</v>
      </c>
    </row>
    <row r="1092" spans="1:2" x14ac:dyDescent="0.75">
      <c r="A1092" s="39">
        <v>786895</v>
      </c>
      <c r="B1092">
        <v>2</v>
      </c>
    </row>
    <row r="1093" spans="1:2" x14ac:dyDescent="0.75">
      <c r="A1093" s="39">
        <v>786906</v>
      </c>
      <c r="B1093">
        <v>1</v>
      </c>
    </row>
    <row r="1094" spans="1:2" x14ac:dyDescent="0.75">
      <c r="A1094" s="39">
        <v>786923</v>
      </c>
      <c r="B1094">
        <v>1</v>
      </c>
    </row>
    <row r="1095" spans="1:2" x14ac:dyDescent="0.75">
      <c r="A1095" s="39">
        <v>786943</v>
      </c>
      <c r="B1095">
        <v>1</v>
      </c>
    </row>
    <row r="1096" spans="1:2" x14ac:dyDescent="0.75">
      <c r="A1096" s="39">
        <v>787055</v>
      </c>
      <c r="B1096">
        <v>1</v>
      </c>
    </row>
    <row r="1097" spans="1:2" x14ac:dyDescent="0.75">
      <c r="A1097" s="39">
        <v>787097</v>
      </c>
      <c r="B1097">
        <v>1</v>
      </c>
    </row>
    <row r="1098" spans="1:2" x14ac:dyDescent="0.75">
      <c r="A1098" s="39">
        <v>787158</v>
      </c>
      <c r="B1098">
        <v>1</v>
      </c>
    </row>
    <row r="1099" spans="1:2" x14ac:dyDescent="0.75">
      <c r="A1099" s="39">
        <v>787231</v>
      </c>
      <c r="B1099">
        <v>1</v>
      </c>
    </row>
    <row r="1100" spans="1:2" x14ac:dyDescent="0.75">
      <c r="A1100" s="39">
        <v>787311</v>
      </c>
      <c r="B1100">
        <v>1</v>
      </c>
    </row>
    <row r="1101" spans="1:2" x14ac:dyDescent="0.75">
      <c r="A1101" s="39">
        <v>787341</v>
      </c>
      <c r="B1101">
        <v>2</v>
      </c>
    </row>
    <row r="1102" spans="1:2" x14ac:dyDescent="0.75">
      <c r="A1102" s="39">
        <v>787422</v>
      </c>
      <c r="B1102">
        <v>1</v>
      </c>
    </row>
    <row r="1103" spans="1:2" x14ac:dyDescent="0.75">
      <c r="A1103" s="39">
        <v>787486</v>
      </c>
      <c r="B1103">
        <v>1</v>
      </c>
    </row>
    <row r="1104" spans="1:2" x14ac:dyDescent="0.75">
      <c r="A1104" s="39">
        <v>787580</v>
      </c>
      <c r="B1104">
        <v>1</v>
      </c>
    </row>
    <row r="1105" spans="1:2" x14ac:dyDescent="0.75">
      <c r="A1105" s="39">
        <v>787584</v>
      </c>
      <c r="B1105">
        <v>1</v>
      </c>
    </row>
    <row r="1106" spans="1:2" x14ac:dyDescent="0.75">
      <c r="A1106" s="39">
        <v>787607</v>
      </c>
      <c r="B1106">
        <v>1</v>
      </c>
    </row>
    <row r="1107" spans="1:2" x14ac:dyDescent="0.75">
      <c r="A1107" s="39">
        <v>787676</v>
      </c>
      <c r="B1107">
        <v>1</v>
      </c>
    </row>
    <row r="1108" spans="1:2" x14ac:dyDescent="0.75">
      <c r="A1108" s="39">
        <v>787701</v>
      </c>
      <c r="B1108">
        <v>1</v>
      </c>
    </row>
    <row r="1109" spans="1:2" x14ac:dyDescent="0.75">
      <c r="A1109" s="39">
        <v>787718</v>
      </c>
      <c r="B1109">
        <v>1</v>
      </c>
    </row>
    <row r="1110" spans="1:2" x14ac:dyDescent="0.75">
      <c r="A1110" s="39">
        <v>787739</v>
      </c>
      <c r="B1110">
        <v>1</v>
      </c>
    </row>
    <row r="1111" spans="1:2" x14ac:dyDescent="0.75">
      <c r="A1111" s="39">
        <v>787749</v>
      </c>
      <c r="B1111">
        <v>2</v>
      </c>
    </row>
    <row r="1112" spans="1:2" x14ac:dyDescent="0.75">
      <c r="A1112" s="39">
        <v>787783</v>
      </c>
      <c r="B1112">
        <v>1</v>
      </c>
    </row>
    <row r="1113" spans="1:2" x14ac:dyDescent="0.75">
      <c r="A1113" s="39">
        <v>787801</v>
      </c>
      <c r="B1113">
        <v>1</v>
      </c>
    </row>
    <row r="1114" spans="1:2" x14ac:dyDescent="0.75">
      <c r="A1114" s="39">
        <v>787848</v>
      </c>
      <c r="B1114">
        <v>1</v>
      </c>
    </row>
    <row r="1115" spans="1:2" x14ac:dyDescent="0.75">
      <c r="A1115" s="39">
        <v>787931</v>
      </c>
      <c r="B1115">
        <v>1</v>
      </c>
    </row>
    <row r="1116" spans="1:2" x14ac:dyDescent="0.75">
      <c r="A1116" s="39">
        <v>787984</v>
      </c>
      <c r="B1116">
        <v>1</v>
      </c>
    </row>
    <row r="1117" spans="1:2" x14ac:dyDescent="0.75">
      <c r="A1117" s="39">
        <v>788018</v>
      </c>
      <c r="B1117">
        <v>1</v>
      </c>
    </row>
    <row r="1118" spans="1:2" x14ac:dyDescent="0.75">
      <c r="A1118" s="39">
        <v>788041</v>
      </c>
      <c r="B1118">
        <v>1</v>
      </c>
    </row>
    <row r="1119" spans="1:2" x14ac:dyDescent="0.75">
      <c r="A1119" s="39">
        <v>788072</v>
      </c>
      <c r="B1119">
        <v>1</v>
      </c>
    </row>
    <row r="1120" spans="1:2" x14ac:dyDescent="0.75">
      <c r="A1120" s="39">
        <v>788153</v>
      </c>
      <c r="B1120">
        <v>1</v>
      </c>
    </row>
    <row r="1121" spans="1:2" x14ac:dyDescent="0.75">
      <c r="A1121" s="39">
        <v>788185</v>
      </c>
      <c r="B1121">
        <v>1</v>
      </c>
    </row>
    <row r="1122" spans="1:2" x14ac:dyDescent="0.75">
      <c r="A1122" s="39">
        <v>788290</v>
      </c>
      <c r="B1122">
        <v>1</v>
      </c>
    </row>
    <row r="1123" spans="1:2" x14ac:dyDescent="0.75">
      <c r="A1123" s="39">
        <v>788370</v>
      </c>
      <c r="B1123">
        <v>1</v>
      </c>
    </row>
    <row r="1124" spans="1:2" x14ac:dyDescent="0.75">
      <c r="A1124" s="39">
        <v>788412</v>
      </c>
      <c r="B1124">
        <v>1</v>
      </c>
    </row>
    <row r="1125" spans="1:2" x14ac:dyDescent="0.75">
      <c r="A1125" s="39">
        <v>788440</v>
      </c>
      <c r="B1125">
        <v>1</v>
      </c>
    </row>
    <row r="1126" spans="1:2" x14ac:dyDescent="0.75">
      <c r="A1126" s="39">
        <v>788478</v>
      </c>
      <c r="B1126">
        <v>1</v>
      </c>
    </row>
    <row r="1127" spans="1:2" x14ac:dyDescent="0.75">
      <c r="A1127" s="39">
        <v>788536</v>
      </c>
      <c r="B1127">
        <v>2</v>
      </c>
    </row>
    <row r="1128" spans="1:2" x14ac:dyDescent="0.75">
      <c r="A1128" s="39">
        <v>788671</v>
      </c>
      <c r="B1128">
        <v>1</v>
      </c>
    </row>
    <row r="1129" spans="1:2" x14ac:dyDescent="0.75">
      <c r="A1129" s="39">
        <v>788696</v>
      </c>
      <c r="B1129">
        <v>2</v>
      </c>
    </row>
    <row r="1130" spans="1:2" x14ac:dyDescent="0.75">
      <c r="A1130" s="39">
        <v>788713</v>
      </c>
      <c r="B1130">
        <v>1</v>
      </c>
    </row>
    <row r="1131" spans="1:2" x14ac:dyDescent="0.75">
      <c r="A1131" s="39">
        <v>788793</v>
      </c>
      <c r="B1131">
        <v>1</v>
      </c>
    </row>
    <row r="1132" spans="1:2" x14ac:dyDescent="0.75">
      <c r="A1132" s="39">
        <v>788858</v>
      </c>
      <c r="B1132">
        <v>1</v>
      </c>
    </row>
    <row r="1133" spans="1:2" x14ac:dyDescent="0.75">
      <c r="A1133" s="39">
        <v>788877</v>
      </c>
      <c r="B1133">
        <v>1</v>
      </c>
    </row>
    <row r="1134" spans="1:2" x14ac:dyDescent="0.75">
      <c r="A1134" s="39">
        <v>788885</v>
      </c>
      <c r="B1134">
        <v>1</v>
      </c>
    </row>
    <row r="1135" spans="1:2" x14ac:dyDescent="0.75">
      <c r="A1135" s="39">
        <v>788899</v>
      </c>
      <c r="B1135">
        <v>1</v>
      </c>
    </row>
    <row r="1136" spans="1:2" x14ac:dyDescent="0.75">
      <c r="A1136" s="39">
        <v>789010</v>
      </c>
      <c r="B1136">
        <v>1</v>
      </c>
    </row>
    <row r="1137" spans="1:2" x14ac:dyDescent="0.75">
      <c r="A1137" s="39">
        <v>789165</v>
      </c>
      <c r="B1137">
        <v>1</v>
      </c>
    </row>
    <row r="1138" spans="1:2" x14ac:dyDescent="0.75">
      <c r="A1138" s="39">
        <v>789167</v>
      </c>
      <c r="B1138">
        <v>2</v>
      </c>
    </row>
    <row r="1139" spans="1:2" x14ac:dyDescent="0.75">
      <c r="A1139" s="39">
        <v>789215</v>
      </c>
      <c r="B1139">
        <v>1</v>
      </c>
    </row>
    <row r="1140" spans="1:2" x14ac:dyDescent="0.75">
      <c r="A1140" s="39">
        <v>789228</v>
      </c>
      <c r="B1140">
        <v>1</v>
      </c>
    </row>
    <row r="1141" spans="1:2" x14ac:dyDescent="0.75">
      <c r="A1141" s="39">
        <v>789269</v>
      </c>
      <c r="B1141">
        <v>1</v>
      </c>
    </row>
    <row r="1142" spans="1:2" x14ac:dyDescent="0.75">
      <c r="A1142" s="39">
        <v>789280</v>
      </c>
      <c r="B1142">
        <v>1</v>
      </c>
    </row>
    <row r="1143" spans="1:2" x14ac:dyDescent="0.75">
      <c r="A1143" s="39">
        <v>789332</v>
      </c>
      <c r="B1143">
        <v>1</v>
      </c>
    </row>
    <row r="1144" spans="1:2" x14ac:dyDescent="0.75">
      <c r="A1144" s="39">
        <v>789333</v>
      </c>
      <c r="B1144">
        <v>1</v>
      </c>
    </row>
    <row r="1145" spans="1:2" x14ac:dyDescent="0.75">
      <c r="A1145" s="39">
        <v>789404</v>
      </c>
      <c r="B1145">
        <v>1</v>
      </c>
    </row>
    <row r="1146" spans="1:2" x14ac:dyDescent="0.75">
      <c r="A1146" s="39">
        <v>789485</v>
      </c>
      <c r="B1146">
        <v>1</v>
      </c>
    </row>
    <row r="1147" spans="1:2" x14ac:dyDescent="0.75">
      <c r="A1147" s="39">
        <v>789639</v>
      </c>
      <c r="B1147">
        <v>1</v>
      </c>
    </row>
    <row r="1148" spans="1:2" x14ac:dyDescent="0.75">
      <c r="A1148" s="39">
        <v>789640</v>
      </c>
      <c r="B1148">
        <v>1</v>
      </c>
    </row>
    <row r="1149" spans="1:2" x14ac:dyDescent="0.75">
      <c r="A1149" s="39">
        <v>789648</v>
      </c>
      <c r="B1149">
        <v>1</v>
      </c>
    </row>
    <row r="1150" spans="1:2" x14ac:dyDescent="0.75">
      <c r="A1150" s="39">
        <v>789765</v>
      </c>
      <c r="B1150">
        <v>2</v>
      </c>
    </row>
    <row r="1151" spans="1:2" x14ac:dyDescent="0.75">
      <c r="A1151" s="39">
        <v>789843</v>
      </c>
      <c r="B1151">
        <v>1</v>
      </c>
    </row>
    <row r="1152" spans="1:2" x14ac:dyDescent="0.75">
      <c r="A1152" s="39">
        <v>789885</v>
      </c>
      <c r="B1152">
        <v>3</v>
      </c>
    </row>
    <row r="1153" spans="1:2" x14ac:dyDescent="0.75">
      <c r="A1153" s="39">
        <v>789900</v>
      </c>
      <c r="B1153">
        <v>2</v>
      </c>
    </row>
    <row r="1154" spans="1:2" x14ac:dyDescent="0.75">
      <c r="A1154" s="39">
        <v>789992</v>
      </c>
      <c r="B1154">
        <v>1</v>
      </c>
    </row>
    <row r="1155" spans="1:2" x14ac:dyDescent="0.75">
      <c r="A1155" s="39">
        <v>790038</v>
      </c>
      <c r="B1155">
        <v>1</v>
      </c>
    </row>
    <row r="1156" spans="1:2" x14ac:dyDescent="0.75">
      <c r="A1156" s="39">
        <v>790074</v>
      </c>
      <c r="B1156">
        <v>1</v>
      </c>
    </row>
    <row r="1157" spans="1:2" x14ac:dyDescent="0.75">
      <c r="A1157" s="39">
        <v>790099</v>
      </c>
      <c r="B1157">
        <v>1</v>
      </c>
    </row>
    <row r="1158" spans="1:2" x14ac:dyDescent="0.75">
      <c r="A1158" s="39">
        <v>790230</v>
      </c>
      <c r="B1158">
        <v>1</v>
      </c>
    </row>
    <row r="1159" spans="1:2" x14ac:dyDescent="0.75">
      <c r="A1159" s="39">
        <v>790449</v>
      </c>
      <c r="B1159">
        <v>1</v>
      </c>
    </row>
    <row r="1160" spans="1:2" x14ac:dyDescent="0.75">
      <c r="A1160" s="39">
        <v>790609</v>
      </c>
      <c r="B1160">
        <v>1</v>
      </c>
    </row>
    <row r="1161" spans="1:2" x14ac:dyDescent="0.75">
      <c r="A1161" s="39">
        <v>790763</v>
      </c>
      <c r="B1161">
        <v>1</v>
      </c>
    </row>
    <row r="1162" spans="1:2" x14ac:dyDescent="0.75">
      <c r="A1162" s="39">
        <v>790773</v>
      </c>
      <c r="B1162">
        <v>1</v>
      </c>
    </row>
    <row r="1163" spans="1:2" x14ac:dyDescent="0.75">
      <c r="A1163" s="39">
        <v>790800</v>
      </c>
      <c r="B1163">
        <v>1</v>
      </c>
    </row>
    <row r="1164" spans="1:2" x14ac:dyDescent="0.75">
      <c r="A1164" s="39">
        <v>790821</v>
      </c>
      <c r="B1164">
        <v>1</v>
      </c>
    </row>
    <row r="1165" spans="1:2" x14ac:dyDescent="0.75">
      <c r="A1165" s="39">
        <v>790831</v>
      </c>
      <c r="B1165">
        <v>1</v>
      </c>
    </row>
    <row r="1166" spans="1:2" x14ac:dyDescent="0.75">
      <c r="A1166" s="39">
        <v>790833</v>
      </c>
      <c r="B1166">
        <v>2</v>
      </c>
    </row>
    <row r="1167" spans="1:2" x14ac:dyDescent="0.75">
      <c r="A1167" s="39">
        <v>790836</v>
      </c>
      <c r="B1167">
        <v>1</v>
      </c>
    </row>
    <row r="1168" spans="1:2" x14ac:dyDescent="0.75">
      <c r="A1168" s="39">
        <v>790863</v>
      </c>
      <c r="B1168">
        <v>2</v>
      </c>
    </row>
    <row r="1169" spans="1:2" x14ac:dyDescent="0.75">
      <c r="A1169" s="39">
        <v>790865</v>
      </c>
      <c r="B1169">
        <v>2</v>
      </c>
    </row>
    <row r="1170" spans="1:2" x14ac:dyDescent="0.75">
      <c r="A1170" s="39">
        <v>790870</v>
      </c>
      <c r="B1170">
        <v>1</v>
      </c>
    </row>
    <row r="1171" spans="1:2" x14ac:dyDescent="0.75">
      <c r="A1171" s="39">
        <v>790915</v>
      </c>
      <c r="B1171">
        <v>1</v>
      </c>
    </row>
    <row r="1172" spans="1:2" x14ac:dyDescent="0.75">
      <c r="A1172" s="39">
        <v>790994</v>
      </c>
      <c r="B1172">
        <v>1</v>
      </c>
    </row>
    <row r="1173" spans="1:2" x14ac:dyDescent="0.75">
      <c r="A1173" s="39">
        <v>790997</v>
      </c>
      <c r="B1173">
        <v>1</v>
      </c>
    </row>
    <row r="1174" spans="1:2" x14ac:dyDescent="0.75">
      <c r="A1174" s="39">
        <v>791178</v>
      </c>
      <c r="B1174">
        <v>2</v>
      </c>
    </row>
    <row r="1175" spans="1:2" x14ac:dyDescent="0.75">
      <c r="A1175" s="39">
        <v>791199</v>
      </c>
      <c r="B1175">
        <v>1</v>
      </c>
    </row>
    <row r="1176" spans="1:2" x14ac:dyDescent="0.75">
      <c r="A1176" s="39">
        <v>791220</v>
      </c>
      <c r="B1176">
        <v>1</v>
      </c>
    </row>
    <row r="1177" spans="1:2" x14ac:dyDescent="0.75">
      <c r="A1177" s="39">
        <v>791243</v>
      </c>
      <c r="B1177">
        <v>1</v>
      </c>
    </row>
    <row r="1178" spans="1:2" x14ac:dyDescent="0.75">
      <c r="A1178" s="39">
        <v>791330</v>
      </c>
      <c r="B1178">
        <v>1</v>
      </c>
    </row>
    <row r="1179" spans="1:2" x14ac:dyDescent="0.75">
      <c r="A1179" s="39">
        <v>791462</v>
      </c>
      <c r="B1179">
        <v>1</v>
      </c>
    </row>
    <row r="1180" spans="1:2" x14ac:dyDescent="0.75">
      <c r="A1180" s="39">
        <v>791559</v>
      </c>
      <c r="B1180">
        <v>2</v>
      </c>
    </row>
    <row r="1181" spans="1:2" x14ac:dyDescent="0.75">
      <c r="A1181" s="39">
        <v>791591</v>
      </c>
      <c r="B1181">
        <v>1</v>
      </c>
    </row>
    <row r="1182" spans="1:2" x14ac:dyDescent="0.75">
      <c r="A1182" s="39">
        <v>791599</v>
      </c>
      <c r="B1182">
        <v>1</v>
      </c>
    </row>
    <row r="1183" spans="1:2" x14ac:dyDescent="0.75">
      <c r="A1183" s="39">
        <v>791714</v>
      </c>
      <c r="B1183">
        <v>2</v>
      </c>
    </row>
    <row r="1184" spans="1:2" x14ac:dyDescent="0.75">
      <c r="A1184" s="39">
        <v>791854</v>
      </c>
      <c r="B1184">
        <v>1</v>
      </c>
    </row>
    <row r="1185" spans="1:2" x14ac:dyDescent="0.75">
      <c r="A1185" s="39">
        <v>791878</v>
      </c>
      <c r="B1185">
        <v>1</v>
      </c>
    </row>
    <row r="1186" spans="1:2" x14ac:dyDescent="0.75">
      <c r="A1186" s="39">
        <v>791994</v>
      </c>
      <c r="B1186">
        <v>1</v>
      </c>
    </row>
    <row r="1187" spans="1:2" x14ac:dyDescent="0.75">
      <c r="A1187" s="39">
        <v>792003</v>
      </c>
      <c r="B1187">
        <v>1</v>
      </c>
    </row>
    <row r="1188" spans="1:2" x14ac:dyDescent="0.75">
      <c r="A1188" s="39">
        <v>792094</v>
      </c>
      <c r="B1188">
        <v>1</v>
      </c>
    </row>
    <row r="1189" spans="1:2" x14ac:dyDescent="0.75">
      <c r="A1189" s="39">
        <v>792122</v>
      </c>
      <c r="B1189">
        <v>1</v>
      </c>
    </row>
    <row r="1190" spans="1:2" x14ac:dyDescent="0.75">
      <c r="A1190" s="39">
        <v>792145</v>
      </c>
      <c r="B1190">
        <v>1</v>
      </c>
    </row>
    <row r="1191" spans="1:2" x14ac:dyDescent="0.75">
      <c r="A1191" s="39">
        <v>792218</v>
      </c>
      <c r="B1191">
        <v>1</v>
      </c>
    </row>
    <row r="1192" spans="1:2" x14ac:dyDescent="0.75">
      <c r="A1192" s="39">
        <v>792219</v>
      </c>
      <c r="B1192">
        <v>2</v>
      </c>
    </row>
    <row r="1193" spans="1:2" x14ac:dyDescent="0.75">
      <c r="A1193" s="39">
        <v>792238</v>
      </c>
      <c r="B1193">
        <v>1</v>
      </c>
    </row>
    <row r="1194" spans="1:2" x14ac:dyDescent="0.75">
      <c r="A1194" s="39">
        <v>792244</v>
      </c>
      <c r="B1194">
        <v>1</v>
      </c>
    </row>
    <row r="1195" spans="1:2" x14ac:dyDescent="0.75">
      <c r="A1195" s="39">
        <v>792286</v>
      </c>
      <c r="B1195">
        <v>1</v>
      </c>
    </row>
    <row r="1196" spans="1:2" x14ac:dyDescent="0.75">
      <c r="A1196" s="39">
        <v>792337</v>
      </c>
      <c r="B1196">
        <v>1</v>
      </c>
    </row>
    <row r="1197" spans="1:2" x14ac:dyDescent="0.75">
      <c r="A1197" s="39">
        <v>792342</v>
      </c>
      <c r="B1197">
        <v>1</v>
      </c>
    </row>
    <row r="1198" spans="1:2" x14ac:dyDescent="0.75">
      <c r="A1198" s="39">
        <v>792351</v>
      </c>
      <c r="B1198">
        <v>1</v>
      </c>
    </row>
    <row r="1199" spans="1:2" x14ac:dyDescent="0.75">
      <c r="A1199" s="39">
        <v>792354</v>
      </c>
      <c r="B1199">
        <v>1</v>
      </c>
    </row>
    <row r="1200" spans="1:2" x14ac:dyDescent="0.75">
      <c r="A1200" s="39">
        <v>792380</v>
      </c>
      <c r="B1200">
        <v>1</v>
      </c>
    </row>
    <row r="1201" spans="1:2" x14ac:dyDescent="0.75">
      <c r="A1201" s="39">
        <v>792413</v>
      </c>
      <c r="B1201">
        <v>1</v>
      </c>
    </row>
    <row r="1202" spans="1:2" x14ac:dyDescent="0.75">
      <c r="A1202" s="39">
        <v>792469</v>
      </c>
      <c r="B1202">
        <v>1</v>
      </c>
    </row>
    <row r="1203" spans="1:2" x14ac:dyDescent="0.75">
      <c r="A1203" s="39">
        <v>792491</v>
      </c>
      <c r="B1203">
        <v>1</v>
      </c>
    </row>
    <row r="1204" spans="1:2" x14ac:dyDescent="0.75">
      <c r="A1204" s="39">
        <v>793505</v>
      </c>
      <c r="B1204">
        <v>1</v>
      </c>
    </row>
    <row r="1205" spans="1:2" x14ac:dyDescent="0.75">
      <c r="A1205" s="39">
        <v>793520</v>
      </c>
      <c r="B1205">
        <v>1</v>
      </c>
    </row>
    <row r="1206" spans="1:2" x14ac:dyDescent="0.75">
      <c r="A1206" s="39">
        <v>793554</v>
      </c>
      <c r="B1206">
        <v>1</v>
      </c>
    </row>
    <row r="1207" spans="1:2" x14ac:dyDescent="0.75">
      <c r="A1207" s="39">
        <v>793653</v>
      </c>
      <c r="B1207">
        <v>1</v>
      </c>
    </row>
    <row r="1208" spans="1:2" x14ac:dyDescent="0.75">
      <c r="A1208" s="39">
        <v>793800</v>
      </c>
      <c r="B1208">
        <v>2</v>
      </c>
    </row>
    <row r="1209" spans="1:2" x14ac:dyDescent="0.75">
      <c r="A1209" s="39">
        <v>793828</v>
      </c>
      <c r="B1209">
        <v>1</v>
      </c>
    </row>
    <row r="1210" spans="1:2" x14ac:dyDescent="0.75">
      <c r="A1210" s="39">
        <v>793831</v>
      </c>
      <c r="B1210">
        <v>1</v>
      </c>
    </row>
    <row r="1211" spans="1:2" x14ac:dyDescent="0.75">
      <c r="A1211" s="39">
        <v>793832</v>
      </c>
      <c r="B1211">
        <v>1</v>
      </c>
    </row>
    <row r="1212" spans="1:2" x14ac:dyDescent="0.75">
      <c r="A1212" s="39">
        <v>793857</v>
      </c>
      <c r="B1212">
        <v>1</v>
      </c>
    </row>
    <row r="1213" spans="1:2" x14ac:dyDescent="0.75">
      <c r="A1213" s="39">
        <v>793874</v>
      </c>
      <c r="B1213">
        <v>1</v>
      </c>
    </row>
    <row r="1214" spans="1:2" x14ac:dyDescent="0.75">
      <c r="A1214" s="39">
        <v>793882</v>
      </c>
      <c r="B1214">
        <v>1</v>
      </c>
    </row>
    <row r="1215" spans="1:2" x14ac:dyDescent="0.75">
      <c r="A1215" s="39">
        <v>793912</v>
      </c>
      <c r="B1215">
        <v>1</v>
      </c>
    </row>
    <row r="1216" spans="1:2" x14ac:dyDescent="0.75">
      <c r="A1216" s="39">
        <v>793917</v>
      </c>
      <c r="B1216">
        <v>1</v>
      </c>
    </row>
    <row r="1217" spans="1:2" x14ac:dyDescent="0.75">
      <c r="A1217" s="39">
        <v>793920</v>
      </c>
      <c r="B1217">
        <v>2</v>
      </c>
    </row>
    <row r="1218" spans="1:2" x14ac:dyDescent="0.75">
      <c r="A1218" s="39">
        <v>793923</v>
      </c>
      <c r="B1218">
        <v>2</v>
      </c>
    </row>
    <row r="1219" spans="1:2" x14ac:dyDescent="0.75">
      <c r="A1219" s="39">
        <v>793975</v>
      </c>
      <c r="B1219">
        <v>1</v>
      </c>
    </row>
    <row r="1220" spans="1:2" x14ac:dyDescent="0.75">
      <c r="A1220" s="39">
        <v>794016</v>
      </c>
      <c r="B1220">
        <v>1</v>
      </c>
    </row>
    <row r="1221" spans="1:2" x14ac:dyDescent="0.75">
      <c r="A1221" s="39">
        <v>794057</v>
      </c>
      <c r="B1221">
        <v>1</v>
      </c>
    </row>
    <row r="1222" spans="1:2" x14ac:dyDescent="0.75">
      <c r="A1222" s="39">
        <v>794060</v>
      </c>
      <c r="B1222">
        <v>1</v>
      </c>
    </row>
    <row r="1223" spans="1:2" x14ac:dyDescent="0.75">
      <c r="A1223" s="39">
        <v>794093</v>
      </c>
      <c r="B1223">
        <v>1</v>
      </c>
    </row>
    <row r="1224" spans="1:2" x14ac:dyDescent="0.75">
      <c r="A1224" s="39">
        <v>794117</v>
      </c>
      <c r="B1224">
        <v>1</v>
      </c>
    </row>
    <row r="1225" spans="1:2" x14ac:dyDescent="0.75">
      <c r="A1225" s="39">
        <v>794141</v>
      </c>
      <c r="B1225">
        <v>2</v>
      </c>
    </row>
    <row r="1226" spans="1:2" x14ac:dyDescent="0.75">
      <c r="A1226" s="39">
        <v>794152</v>
      </c>
      <c r="B1226">
        <v>1</v>
      </c>
    </row>
    <row r="1227" spans="1:2" x14ac:dyDescent="0.75">
      <c r="A1227" s="39">
        <v>794185</v>
      </c>
      <c r="B1227">
        <v>1</v>
      </c>
    </row>
    <row r="1228" spans="1:2" x14ac:dyDescent="0.75">
      <c r="A1228" s="39">
        <v>794221</v>
      </c>
      <c r="B1228">
        <v>1</v>
      </c>
    </row>
    <row r="1229" spans="1:2" x14ac:dyDescent="0.75">
      <c r="A1229" s="39">
        <v>794232</v>
      </c>
      <c r="B1229">
        <v>2</v>
      </c>
    </row>
    <row r="1230" spans="1:2" x14ac:dyDescent="0.75">
      <c r="A1230" s="39">
        <v>794281</v>
      </c>
      <c r="B1230">
        <v>1</v>
      </c>
    </row>
    <row r="1231" spans="1:2" x14ac:dyDescent="0.75">
      <c r="A1231" s="39">
        <v>794420</v>
      </c>
      <c r="B1231">
        <v>1</v>
      </c>
    </row>
    <row r="1232" spans="1:2" x14ac:dyDescent="0.75">
      <c r="A1232" s="39">
        <v>794423</v>
      </c>
      <c r="B1232">
        <v>3</v>
      </c>
    </row>
    <row r="1233" spans="1:2" x14ac:dyDescent="0.75">
      <c r="A1233" s="39">
        <v>794583</v>
      </c>
      <c r="B1233">
        <v>1</v>
      </c>
    </row>
    <row r="1234" spans="1:2" x14ac:dyDescent="0.75">
      <c r="A1234" s="39">
        <v>794585</v>
      </c>
      <c r="B1234">
        <v>2</v>
      </c>
    </row>
    <row r="1235" spans="1:2" x14ac:dyDescent="0.75">
      <c r="A1235" s="39">
        <v>794609</v>
      </c>
      <c r="B1235">
        <v>1</v>
      </c>
    </row>
    <row r="1236" spans="1:2" x14ac:dyDescent="0.75">
      <c r="A1236" s="39">
        <v>794613</v>
      </c>
      <c r="B1236">
        <v>1</v>
      </c>
    </row>
    <row r="1237" spans="1:2" x14ac:dyDescent="0.75">
      <c r="A1237" s="39">
        <v>794690</v>
      </c>
      <c r="B1237">
        <v>1</v>
      </c>
    </row>
    <row r="1238" spans="1:2" x14ac:dyDescent="0.75">
      <c r="A1238" s="39">
        <v>794788</v>
      </c>
      <c r="B1238">
        <v>1</v>
      </c>
    </row>
    <row r="1239" spans="1:2" x14ac:dyDescent="0.75">
      <c r="A1239" s="39">
        <v>794813</v>
      </c>
      <c r="B1239">
        <v>1</v>
      </c>
    </row>
    <row r="1240" spans="1:2" x14ac:dyDescent="0.75">
      <c r="A1240" s="39">
        <v>794815</v>
      </c>
      <c r="B1240">
        <v>1</v>
      </c>
    </row>
    <row r="1241" spans="1:2" x14ac:dyDescent="0.75">
      <c r="A1241" s="39">
        <v>794843</v>
      </c>
      <c r="B1241">
        <v>1</v>
      </c>
    </row>
    <row r="1242" spans="1:2" x14ac:dyDescent="0.75">
      <c r="A1242" s="39">
        <v>794873</v>
      </c>
      <c r="B1242">
        <v>1</v>
      </c>
    </row>
    <row r="1243" spans="1:2" x14ac:dyDescent="0.75">
      <c r="A1243" s="39">
        <v>794914</v>
      </c>
      <c r="B1243">
        <v>1</v>
      </c>
    </row>
    <row r="1244" spans="1:2" x14ac:dyDescent="0.75">
      <c r="A1244" s="39">
        <v>794928</v>
      </c>
      <c r="B1244">
        <v>1</v>
      </c>
    </row>
    <row r="1245" spans="1:2" x14ac:dyDescent="0.75">
      <c r="A1245" s="39">
        <v>794970</v>
      </c>
      <c r="B1245">
        <v>1</v>
      </c>
    </row>
    <row r="1246" spans="1:2" x14ac:dyDescent="0.75">
      <c r="A1246" s="39">
        <v>795016</v>
      </c>
      <c r="B1246">
        <v>1</v>
      </c>
    </row>
    <row r="1247" spans="1:2" x14ac:dyDescent="0.75">
      <c r="A1247" s="39">
        <v>795112</v>
      </c>
      <c r="B1247">
        <v>1</v>
      </c>
    </row>
    <row r="1248" spans="1:2" x14ac:dyDescent="0.75">
      <c r="A1248" s="39">
        <v>795125</v>
      </c>
      <c r="B1248">
        <v>1</v>
      </c>
    </row>
    <row r="1249" spans="1:2" x14ac:dyDescent="0.75">
      <c r="A1249" s="39">
        <v>795267</v>
      </c>
      <c r="B1249">
        <v>2</v>
      </c>
    </row>
    <row r="1250" spans="1:2" x14ac:dyDescent="0.75">
      <c r="A1250" s="39">
        <v>795302</v>
      </c>
      <c r="B1250">
        <v>1</v>
      </c>
    </row>
    <row r="1251" spans="1:2" x14ac:dyDescent="0.75">
      <c r="A1251" s="39">
        <v>795333</v>
      </c>
      <c r="B1251">
        <v>1</v>
      </c>
    </row>
    <row r="1252" spans="1:2" x14ac:dyDescent="0.75">
      <c r="A1252" s="39">
        <v>795335</v>
      </c>
      <c r="B1252">
        <v>1</v>
      </c>
    </row>
    <row r="1253" spans="1:2" x14ac:dyDescent="0.75">
      <c r="A1253" s="39">
        <v>795336</v>
      </c>
      <c r="B1253">
        <v>1</v>
      </c>
    </row>
    <row r="1254" spans="1:2" x14ac:dyDescent="0.75">
      <c r="A1254" s="39">
        <v>795373</v>
      </c>
      <c r="B1254">
        <v>2</v>
      </c>
    </row>
    <row r="1255" spans="1:2" x14ac:dyDescent="0.75">
      <c r="A1255" s="39">
        <v>795407</v>
      </c>
      <c r="B1255">
        <v>1</v>
      </c>
    </row>
    <row r="1256" spans="1:2" x14ac:dyDescent="0.75">
      <c r="A1256" s="39">
        <v>795440</v>
      </c>
      <c r="B1256">
        <v>1</v>
      </c>
    </row>
    <row r="1257" spans="1:2" x14ac:dyDescent="0.75">
      <c r="A1257" s="39">
        <v>795471</v>
      </c>
      <c r="B1257">
        <v>1</v>
      </c>
    </row>
    <row r="1258" spans="1:2" x14ac:dyDescent="0.75">
      <c r="A1258" s="39">
        <v>795489</v>
      </c>
      <c r="B1258">
        <v>1</v>
      </c>
    </row>
    <row r="1259" spans="1:2" x14ac:dyDescent="0.75">
      <c r="A1259" s="39">
        <v>795513</v>
      </c>
      <c r="B1259">
        <v>1</v>
      </c>
    </row>
    <row r="1260" spans="1:2" x14ac:dyDescent="0.75">
      <c r="A1260" s="39">
        <v>795561</v>
      </c>
      <c r="B1260">
        <v>2</v>
      </c>
    </row>
    <row r="1261" spans="1:2" x14ac:dyDescent="0.75">
      <c r="A1261" s="39">
        <v>795627</v>
      </c>
      <c r="B1261">
        <v>1</v>
      </c>
    </row>
    <row r="1262" spans="1:2" x14ac:dyDescent="0.75">
      <c r="A1262" s="39">
        <v>795721</v>
      </c>
      <c r="B1262">
        <v>1</v>
      </c>
    </row>
    <row r="1263" spans="1:2" x14ac:dyDescent="0.75">
      <c r="A1263" s="39">
        <v>795722</v>
      </c>
      <c r="B1263">
        <v>1</v>
      </c>
    </row>
    <row r="1264" spans="1:2" x14ac:dyDescent="0.75">
      <c r="A1264" s="39">
        <v>795828</v>
      </c>
      <c r="B1264">
        <v>1</v>
      </c>
    </row>
    <row r="1265" spans="1:2" x14ac:dyDescent="0.75">
      <c r="A1265" s="39">
        <v>795830</v>
      </c>
      <c r="B1265">
        <v>1</v>
      </c>
    </row>
    <row r="1266" spans="1:2" x14ac:dyDescent="0.75">
      <c r="A1266" s="39">
        <v>795856</v>
      </c>
      <c r="B1266">
        <v>1</v>
      </c>
    </row>
    <row r="1267" spans="1:2" x14ac:dyDescent="0.75">
      <c r="A1267" s="39">
        <v>795857</v>
      </c>
      <c r="B1267">
        <v>1</v>
      </c>
    </row>
    <row r="1268" spans="1:2" x14ac:dyDescent="0.75">
      <c r="A1268" s="39">
        <v>795900</v>
      </c>
      <c r="B1268">
        <v>1</v>
      </c>
    </row>
    <row r="1269" spans="1:2" x14ac:dyDescent="0.75">
      <c r="A1269" s="39">
        <v>795919</v>
      </c>
      <c r="B1269">
        <v>1</v>
      </c>
    </row>
    <row r="1270" spans="1:2" x14ac:dyDescent="0.75">
      <c r="A1270" s="39">
        <v>795952</v>
      </c>
      <c r="B1270">
        <v>1</v>
      </c>
    </row>
    <row r="1271" spans="1:2" x14ac:dyDescent="0.75">
      <c r="A1271" s="39">
        <v>795953</v>
      </c>
      <c r="B1271">
        <v>1</v>
      </c>
    </row>
    <row r="1272" spans="1:2" x14ac:dyDescent="0.75">
      <c r="A1272" s="39">
        <v>795960</v>
      </c>
      <c r="B1272">
        <v>1</v>
      </c>
    </row>
    <row r="1273" spans="1:2" x14ac:dyDescent="0.75">
      <c r="A1273" s="39">
        <v>796053</v>
      </c>
      <c r="B1273">
        <v>1</v>
      </c>
    </row>
    <row r="1274" spans="1:2" x14ac:dyDescent="0.75">
      <c r="A1274" s="39">
        <v>796106</v>
      </c>
      <c r="B1274">
        <v>1</v>
      </c>
    </row>
    <row r="1275" spans="1:2" x14ac:dyDescent="0.75">
      <c r="A1275" s="39">
        <v>796271</v>
      </c>
      <c r="B1275">
        <v>1</v>
      </c>
    </row>
    <row r="1276" spans="1:2" x14ac:dyDescent="0.75">
      <c r="A1276" s="39">
        <v>796377</v>
      </c>
      <c r="B1276">
        <v>1</v>
      </c>
    </row>
    <row r="1277" spans="1:2" x14ac:dyDescent="0.75">
      <c r="A1277" s="39">
        <v>796384</v>
      </c>
      <c r="B1277">
        <v>1</v>
      </c>
    </row>
    <row r="1278" spans="1:2" x14ac:dyDescent="0.75">
      <c r="A1278" s="39">
        <v>796439</v>
      </c>
      <c r="B1278">
        <v>1</v>
      </c>
    </row>
    <row r="1279" spans="1:2" x14ac:dyDescent="0.75">
      <c r="A1279" s="39">
        <v>796464</v>
      </c>
      <c r="B1279">
        <v>1</v>
      </c>
    </row>
    <row r="1280" spans="1:2" x14ac:dyDescent="0.75">
      <c r="A1280" s="39">
        <v>796498</v>
      </c>
      <c r="B1280">
        <v>1</v>
      </c>
    </row>
    <row r="1281" spans="1:2" x14ac:dyDescent="0.75">
      <c r="A1281" s="39">
        <v>796501</v>
      </c>
      <c r="B1281">
        <v>1</v>
      </c>
    </row>
    <row r="1282" spans="1:2" x14ac:dyDescent="0.75">
      <c r="A1282" s="39">
        <v>796505</v>
      </c>
      <c r="B1282">
        <v>1</v>
      </c>
    </row>
    <row r="1283" spans="1:2" x14ac:dyDescent="0.75">
      <c r="A1283" s="39">
        <v>796519</v>
      </c>
      <c r="B1283">
        <v>1</v>
      </c>
    </row>
    <row r="1284" spans="1:2" x14ac:dyDescent="0.75">
      <c r="A1284" s="39">
        <v>796574</v>
      </c>
      <c r="B1284">
        <v>1</v>
      </c>
    </row>
    <row r="1285" spans="1:2" x14ac:dyDescent="0.75">
      <c r="A1285" s="39">
        <v>796607</v>
      </c>
      <c r="B1285">
        <v>1</v>
      </c>
    </row>
    <row r="1286" spans="1:2" x14ac:dyDescent="0.75">
      <c r="A1286" s="39">
        <v>796611</v>
      </c>
      <c r="B1286">
        <v>1</v>
      </c>
    </row>
    <row r="1287" spans="1:2" x14ac:dyDescent="0.75">
      <c r="A1287" s="39">
        <v>796623</v>
      </c>
      <c r="B1287">
        <v>1</v>
      </c>
    </row>
    <row r="1288" spans="1:2" x14ac:dyDescent="0.75">
      <c r="A1288" s="39">
        <v>796637</v>
      </c>
      <c r="B1288">
        <v>1</v>
      </c>
    </row>
    <row r="1289" spans="1:2" x14ac:dyDescent="0.75">
      <c r="A1289" s="39">
        <v>796717</v>
      </c>
      <c r="B1289">
        <v>1</v>
      </c>
    </row>
    <row r="1290" spans="1:2" x14ac:dyDescent="0.75">
      <c r="A1290" s="39">
        <v>796822</v>
      </c>
      <c r="B1290">
        <v>1</v>
      </c>
    </row>
    <row r="1291" spans="1:2" x14ac:dyDescent="0.75">
      <c r="A1291" s="39">
        <v>796963</v>
      </c>
      <c r="B1291">
        <v>4</v>
      </c>
    </row>
    <row r="1292" spans="1:2" x14ac:dyDescent="0.75">
      <c r="A1292" s="39">
        <v>796976</v>
      </c>
      <c r="B1292">
        <v>1</v>
      </c>
    </row>
    <row r="1293" spans="1:2" x14ac:dyDescent="0.75">
      <c r="A1293" s="39">
        <v>797046</v>
      </c>
      <c r="B1293">
        <v>1</v>
      </c>
    </row>
    <row r="1294" spans="1:2" x14ac:dyDescent="0.75">
      <c r="A1294" s="39">
        <v>797056</v>
      </c>
      <c r="B1294">
        <v>1</v>
      </c>
    </row>
    <row r="1295" spans="1:2" x14ac:dyDescent="0.75">
      <c r="A1295" s="39">
        <v>797057</v>
      </c>
      <c r="B1295">
        <v>1</v>
      </c>
    </row>
    <row r="1296" spans="1:2" x14ac:dyDescent="0.75">
      <c r="A1296" s="39">
        <v>797169</v>
      </c>
      <c r="B1296">
        <v>1</v>
      </c>
    </row>
    <row r="1297" spans="1:2" x14ac:dyDescent="0.75">
      <c r="A1297" s="39">
        <v>797215</v>
      </c>
      <c r="B1297">
        <v>1</v>
      </c>
    </row>
    <row r="1298" spans="1:2" x14ac:dyDescent="0.75">
      <c r="A1298" s="39">
        <v>797289</v>
      </c>
      <c r="B1298">
        <v>1</v>
      </c>
    </row>
    <row r="1299" spans="1:2" x14ac:dyDescent="0.75">
      <c r="A1299" s="39">
        <v>797354</v>
      </c>
      <c r="B1299">
        <v>1</v>
      </c>
    </row>
    <row r="1300" spans="1:2" x14ac:dyDescent="0.75">
      <c r="A1300" s="39">
        <v>797370</v>
      </c>
      <c r="B1300">
        <v>1</v>
      </c>
    </row>
    <row r="1301" spans="1:2" x14ac:dyDescent="0.75">
      <c r="A1301" s="39">
        <v>797487</v>
      </c>
      <c r="B1301">
        <v>2</v>
      </c>
    </row>
    <row r="1302" spans="1:2" x14ac:dyDescent="0.75">
      <c r="A1302" s="39">
        <v>797559</v>
      </c>
      <c r="B1302">
        <v>1</v>
      </c>
    </row>
    <row r="1303" spans="1:2" x14ac:dyDescent="0.75">
      <c r="A1303" s="39">
        <v>797646</v>
      </c>
      <c r="B1303">
        <v>1</v>
      </c>
    </row>
    <row r="1304" spans="1:2" x14ac:dyDescent="0.75">
      <c r="A1304" s="39">
        <v>797843</v>
      </c>
      <c r="B1304">
        <v>3</v>
      </c>
    </row>
    <row r="1305" spans="1:2" x14ac:dyDescent="0.75">
      <c r="A1305" s="39">
        <v>797915</v>
      </c>
      <c r="B1305">
        <v>1</v>
      </c>
    </row>
    <row r="1306" spans="1:2" x14ac:dyDescent="0.75">
      <c r="A1306" s="39">
        <v>798012</v>
      </c>
      <c r="B1306">
        <v>2</v>
      </c>
    </row>
    <row r="1307" spans="1:2" x14ac:dyDescent="0.75">
      <c r="A1307" s="39">
        <v>798053</v>
      </c>
      <c r="B1307">
        <v>1</v>
      </c>
    </row>
    <row r="1308" spans="1:2" x14ac:dyDescent="0.75">
      <c r="A1308" s="39">
        <v>798398</v>
      </c>
      <c r="B1308">
        <v>1</v>
      </c>
    </row>
    <row r="1309" spans="1:2" x14ac:dyDescent="0.75">
      <c r="A1309" s="39">
        <v>798418</v>
      </c>
      <c r="B1309">
        <v>1</v>
      </c>
    </row>
    <row r="1310" spans="1:2" x14ac:dyDescent="0.75">
      <c r="A1310" s="39">
        <v>798442</v>
      </c>
      <c r="B1310">
        <v>1</v>
      </c>
    </row>
    <row r="1311" spans="1:2" x14ac:dyDescent="0.75">
      <c r="A1311" s="39">
        <v>798479</v>
      </c>
      <c r="B1311">
        <v>1</v>
      </c>
    </row>
    <row r="1312" spans="1:2" x14ac:dyDescent="0.75">
      <c r="A1312" s="39">
        <v>798500</v>
      </c>
      <c r="B1312">
        <v>2</v>
      </c>
    </row>
    <row r="1313" spans="1:2" x14ac:dyDescent="0.75">
      <c r="A1313" s="39">
        <v>798509</v>
      </c>
      <c r="B1313">
        <v>1</v>
      </c>
    </row>
    <row r="1314" spans="1:2" x14ac:dyDescent="0.75">
      <c r="A1314" s="39">
        <v>798727</v>
      </c>
      <c r="B1314">
        <v>1</v>
      </c>
    </row>
    <row r="1315" spans="1:2" x14ac:dyDescent="0.75">
      <c r="A1315" s="39">
        <v>798751</v>
      </c>
      <c r="B1315">
        <v>1</v>
      </c>
    </row>
    <row r="1316" spans="1:2" x14ac:dyDescent="0.75">
      <c r="A1316" s="39">
        <v>798810</v>
      </c>
      <c r="B1316">
        <v>1</v>
      </c>
    </row>
    <row r="1317" spans="1:2" x14ac:dyDescent="0.75">
      <c r="A1317" s="39">
        <v>798824</v>
      </c>
      <c r="B1317">
        <v>1</v>
      </c>
    </row>
    <row r="1318" spans="1:2" x14ac:dyDescent="0.75">
      <c r="A1318" s="39">
        <v>798829</v>
      </c>
      <c r="B1318">
        <v>1</v>
      </c>
    </row>
    <row r="1319" spans="1:2" x14ac:dyDescent="0.75">
      <c r="A1319" s="39">
        <v>798839</v>
      </c>
      <c r="B1319">
        <v>1</v>
      </c>
    </row>
    <row r="1320" spans="1:2" x14ac:dyDescent="0.75">
      <c r="A1320" s="39">
        <v>798976</v>
      </c>
      <c r="B1320">
        <v>1</v>
      </c>
    </row>
    <row r="1321" spans="1:2" x14ac:dyDescent="0.75">
      <c r="A1321" s="39">
        <v>799042</v>
      </c>
      <c r="B1321">
        <v>1</v>
      </c>
    </row>
    <row r="1322" spans="1:2" x14ac:dyDescent="0.75">
      <c r="A1322" s="39">
        <v>799145</v>
      </c>
      <c r="B1322">
        <v>2</v>
      </c>
    </row>
    <row r="1323" spans="1:2" x14ac:dyDescent="0.75">
      <c r="A1323" s="39">
        <v>799156</v>
      </c>
      <c r="B1323">
        <v>1</v>
      </c>
    </row>
    <row r="1324" spans="1:2" x14ac:dyDescent="0.75">
      <c r="A1324" s="39">
        <v>799157</v>
      </c>
      <c r="B1324">
        <v>1</v>
      </c>
    </row>
    <row r="1325" spans="1:2" x14ac:dyDescent="0.75">
      <c r="A1325" s="39">
        <v>799159</v>
      </c>
      <c r="B1325">
        <v>1</v>
      </c>
    </row>
    <row r="1326" spans="1:2" x14ac:dyDescent="0.75">
      <c r="A1326" s="39">
        <v>799232</v>
      </c>
      <c r="B1326">
        <v>1</v>
      </c>
    </row>
    <row r="1327" spans="1:2" x14ac:dyDescent="0.75">
      <c r="A1327" s="39">
        <v>799239</v>
      </c>
      <c r="B1327">
        <v>1</v>
      </c>
    </row>
    <row r="1328" spans="1:2" x14ac:dyDescent="0.75">
      <c r="A1328" s="39">
        <v>799370</v>
      </c>
      <c r="B1328">
        <v>1</v>
      </c>
    </row>
    <row r="1329" spans="1:2" x14ac:dyDescent="0.75">
      <c r="A1329" s="39">
        <v>799436</v>
      </c>
      <c r="B1329">
        <v>1</v>
      </c>
    </row>
    <row r="1330" spans="1:2" x14ac:dyDescent="0.75">
      <c r="A1330" s="39">
        <v>799462</v>
      </c>
      <c r="B1330">
        <v>1</v>
      </c>
    </row>
    <row r="1331" spans="1:2" x14ac:dyDescent="0.75">
      <c r="A1331" s="39">
        <v>799516</v>
      </c>
      <c r="B1331">
        <v>1</v>
      </c>
    </row>
    <row r="1332" spans="1:2" x14ac:dyDescent="0.75">
      <c r="A1332" s="39">
        <v>799552</v>
      </c>
      <c r="B1332">
        <v>1</v>
      </c>
    </row>
    <row r="1333" spans="1:2" x14ac:dyDescent="0.75">
      <c r="A1333" s="39">
        <v>799573</v>
      </c>
      <c r="B1333">
        <v>1</v>
      </c>
    </row>
    <row r="1334" spans="1:2" x14ac:dyDescent="0.75">
      <c r="A1334" s="39">
        <v>799883</v>
      </c>
      <c r="B1334">
        <v>1</v>
      </c>
    </row>
    <row r="1335" spans="1:2" x14ac:dyDescent="0.75">
      <c r="A1335" s="39">
        <v>799998</v>
      </c>
      <c r="B1335">
        <v>1</v>
      </c>
    </row>
    <row r="1336" spans="1:2" x14ac:dyDescent="0.75">
      <c r="A1336" s="39">
        <v>800179</v>
      </c>
      <c r="B1336">
        <v>1</v>
      </c>
    </row>
    <row r="1337" spans="1:2" x14ac:dyDescent="0.75">
      <c r="A1337" s="39">
        <v>800181</v>
      </c>
      <c r="B1337">
        <v>1</v>
      </c>
    </row>
    <row r="1338" spans="1:2" x14ac:dyDescent="0.75">
      <c r="A1338" s="39">
        <v>800186</v>
      </c>
      <c r="B1338">
        <v>2</v>
      </c>
    </row>
    <row r="1339" spans="1:2" x14ac:dyDescent="0.75">
      <c r="A1339" s="39">
        <v>800202</v>
      </c>
      <c r="B1339">
        <v>1</v>
      </c>
    </row>
    <row r="1340" spans="1:2" x14ac:dyDescent="0.75">
      <c r="A1340" s="39">
        <v>800348</v>
      </c>
      <c r="B1340">
        <v>1</v>
      </c>
    </row>
    <row r="1341" spans="1:2" x14ac:dyDescent="0.75">
      <c r="A1341" s="39">
        <v>800414</v>
      </c>
      <c r="B1341">
        <v>1</v>
      </c>
    </row>
    <row r="1342" spans="1:2" x14ac:dyDescent="0.75">
      <c r="A1342" s="39">
        <v>800716</v>
      </c>
      <c r="B1342">
        <v>1</v>
      </c>
    </row>
    <row r="1343" spans="1:2" x14ac:dyDescent="0.75">
      <c r="A1343" s="39">
        <v>800801</v>
      </c>
      <c r="B1343">
        <v>1</v>
      </c>
    </row>
    <row r="1344" spans="1:2" x14ac:dyDescent="0.75">
      <c r="A1344" s="39">
        <v>800878</v>
      </c>
      <c r="B1344">
        <v>1</v>
      </c>
    </row>
    <row r="1345" spans="1:2" x14ac:dyDescent="0.75">
      <c r="A1345" s="39">
        <v>800879</v>
      </c>
      <c r="B1345">
        <v>1</v>
      </c>
    </row>
    <row r="1346" spans="1:2" x14ac:dyDescent="0.75">
      <c r="A1346" s="39">
        <v>800891</v>
      </c>
      <c r="B1346">
        <v>1</v>
      </c>
    </row>
    <row r="1347" spans="1:2" x14ac:dyDescent="0.75">
      <c r="A1347" s="39">
        <v>801127</v>
      </c>
      <c r="B1347">
        <v>1</v>
      </c>
    </row>
    <row r="1348" spans="1:2" x14ac:dyDescent="0.75">
      <c r="A1348" s="39">
        <v>801335</v>
      </c>
      <c r="B1348">
        <v>1</v>
      </c>
    </row>
    <row r="1349" spans="1:2" x14ac:dyDescent="0.75">
      <c r="A1349" s="39">
        <v>801397</v>
      </c>
      <c r="B1349">
        <v>1</v>
      </c>
    </row>
    <row r="1350" spans="1:2" x14ac:dyDescent="0.75">
      <c r="A1350" s="39">
        <v>801409</v>
      </c>
      <c r="B1350">
        <v>1</v>
      </c>
    </row>
    <row r="1351" spans="1:2" x14ac:dyDescent="0.75">
      <c r="A1351" s="39">
        <v>801458</v>
      </c>
      <c r="B1351">
        <v>1</v>
      </c>
    </row>
    <row r="1352" spans="1:2" x14ac:dyDescent="0.75">
      <c r="A1352" s="39">
        <v>801589</v>
      </c>
      <c r="B1352">
        <v>1</v>
      </c>
    </row>
    <row r="1353" spans="1:2" x14ac:dyDescent="0.75">
      <c r="A1353" s="39">
        <v>801768</v>
      </c>
      <c r="B1353">
        <v>2</v>
      </c>
    </row>
    <row r="1354" spans="1:2" x14ac:dyDescent="0.75">
      <c r="A1354" s="39">
        <v>801856</v>
      </c>
      <c r="B1354">
        <v>1</v>
      </c>
    </row>
    <row r="1355" spans="1:2" x14ac:dyDescent="0.75">
      <c r="A1355" s="39">
        <v>802036</v>
      </c>
      <c r="B1355">
        <v>1</v>
      </c>
    </row>
    <row r="1356" spans="1:2" x14ac:dyDescent="0.75">
      <c r="A1356" s="39">
        <v>802039</v>
      </c>
      <c r="B1356">
        <v>1</v>
      </c>
    </row>
    <row r="1357" spans="1:2" x14ac:dyDescent="0.75">
      <c r="A1357" s="39">
        <v>802063</v>
      </c>
      <c r="B1357">
        <v>1</v>
      </c>
    </row>
    <row r="1358" spans="1:2" x14ac:dyDescent="0.75">
      <c r="A1358" s="39">
        <v>802068</v>
      </c>
      <c r="B1358">
        <v>1</v>
      </c>
    </row>
    <row r="1359" spans="1:2" x14ac:dyDescent="0.75">
      <c r="A1359" s="39">
        <v>802202</v>
      </c>
      <c r="B1359">
        <v>1</v>
      </c>
    </row>
    <row r="1360" spans="1:2" x14ac:dyDescent="0.75">
      <c r="A1360" s="39">
        <v>802205</v>
      </c>
      <c r="B1360">
        <v>1</v>
      </c>
    </row>
    <row r="1361" spans="1:2" x14ac:dyDescent="0.75">
      <c r="A1361" s="39">
        <v>802265</v>
      </c>
      <c r="B1361">
        <v>1</v>
      </c>
    </row>
    <row r="1362" spans="1:2" x14ac:dyDescent="0.75">
      <c r="A1362" s="39">
        <v>802433</v>
      </c>
      <c r="B1362">
        <v>1</v>
      </c>
    </row>
    <row r="1363" spans="1:2" x14ac:dyDescent="0.75">
      <c r="A1363" s="39">
        <v>802485</v>
      </c>
      <c r="B1363">
        <v>1</v>
      </c>
    </row>
    <row r="1364" spans="1:2" x14ac:dyDescent="0.75">
      <c r="A1364" s="39">
        <v>802519</v>
      </c>
      <c r="B1364">
        <v>1</v>
      </c>
    </row>
    <row r="1365" spans="1:2" x14ac:dyDescent="0.75">
      <c r="A1365" s="39">
        <v>802598</v>
      </c>
      <c r="B1365">
        <v>1</v>
      </c>
    </row>
    <row r="1366" spans="1:2" x14ac:dyDescent="0.75">
      <c r="A1366" s="39">
        <v>802745</v>
      </c>
      <c r="B1366">
        <v>1</v>
      </c>
    </row>
    <row r="1367" spans="1:2" x14ac:dyDescent="0.75">
      <c r="A1367" s="39">
        <v>802823</v>
      </c>
      <c r="B1367">
        <v>2</v>
      </c>
    </row>
    <row r="1368" spans="1:2" x14ac:dyDescent="0.75">
      <c r="A1368" s="39">
        <v>802884</v>
      </c>
      <c r="B1368">
        <v>1</v>
      </c>
    </row>
    <row r="1369" spans="1:2" x14ac:dyDescent="0.75">
      <c r="A1369" s="39">
        <v>802922</v>
      </c>
      <c r="B1369">
        <v>1</v>
      </c>
    </row>
    <row r="1370" spans="1:2" x14ac:dyDescent="0.75">
      <c r="A1370" s="39">
        <v>802997</v>
      </c>
      <c r="B1370">
        <v>1</v>
      </c>
    </row>
    <row r="1371" spans="1:2" x14ac:dyDescent="0.75">
      <c r="A1371" s="39">
        <v>803041</v>
      </c>
      <c r="B1371">
        <v>2</v>
      </c>
    </row>
    <row r="1372" spans="1:2" x14ac:dyDescent="0.75">
      <c r="A1372" s="39">
        <v>803065</v>
      </c>
      <c r="B1372">
        <v>2</v>
      </c>
    </row>
    <row r="1373" spans="1:2" x14ac:dyDescent="0.75">
      <c r="A1373" s="39">
        <v>803076</v>
      </c>
      <c r="B1373">
        <v>1</v>
      </c>
    </row>
    <row r="1374" spans="1:2" x14ac:dyDescent="0.75">
      <c r="A1374" s="39">
        <v>803209</v>
      </c>
      <c r="B1374">
        <v>1</v>
      </c>
    </row>
    <row r="1375" spans="1:2" x14ac:dyDescent="0.75">
      <c r="A1375" s="39">
        <v>803232</v>
      </c>
      <c r="B1375">
        <v>1</v>
      </c>
    </row>
    <row r="1376" spans="1:2" x14ac:dyDescent="0.75">
      <c r="A1376" s="39">
        <v>803631</v>
      </c>
      <c r="B1376">
        <v>1</v>
      </c>
    </row>
    <row r="1377" spans="1:2" x14ac:dyDescent="0.75">
      <c r="A1377" s="39">
        <v>803635</v>
      </c>
      <c r="B1377">
        <v>1</v>
      </c>
    </row>
    <row r="1378" spans="1:2" x14ac:dyDescent="0.75">
      <c r="A1378" s="39">
        <v>803846</v>
      </c>
      <c r="B1378">
        <v>1</v>
      </c>
    </row>
    <row r="1379" spans="1:2" x14ac:dyDescent="0.75">
      <c r="A1379" s="39">
        <v>803878</v>
      </c>
      <c r="B1379">
        <v>1</v>
      </c>
    </row>
    <row r="1380" spans="1:2" x14ac:dyDescent="0.75">
      <c r="A1380" s="39">
        <v>803918</v>
      </c>
      <c r="B1380">
        <v>2</v>
      </c>
    </row>
    <row r="1381" spans="1:2" x14ac:dyDescent="0.75">
      <c r="A1381" s="39">
        <v>803924</v>
      </c>
      <c r="B1381">
        <v>1</v>
      </c>
    </row>
    <row r="1382" spans="1:2" x14ac:dyDescent="0.75">
      <c r="A1382" s="39">
        <v>803970</v>
      </c>
      <c r="B1382">
        <v>1</v>
      </c>
    </row>
    <row r="1383" spans="1:2" x14ac:dyDescent="0.75">
      <c r="A1383" s="39">
        <v>804011</v>
      </c>
      <c r="B1383">
        <v>1</v>
      </c>
    </row>
    <row r="1384" spans="1:2" x14ac:dyDescent="0.75">
      <c r="A1384" s="39">
        <v>804162</v>
      </c>
      <c r="B1384">
        <v>1</v>
      </c>
    </row>
    <row r="1385" spans="1:2" x14ac:dyDescent="0.75">
      <c r="A1385" s="39">
        <v>804187</v>
      </c>
      <c r="B1385">
        <v>1</v>
      </c>
    </row>
    <row r="1386" spans="1:2" x14ac:dyDescent="0.75">
      <c r="A1386" s="39">
        <v>804220</v>
      </c>
      <c r="B1386">
        <v>1</v>
      </c>
    </row>
    <row r="1387" spans="1:2" x14ac:dyDescent="0.75">
      <c r="A1387" s="39">
        <v>804322</v>
      </c>
      <c r="B1387">
        <v>1</v>
      </c>
    </row>
    <row r="1388" spans="1:2" x14ac:dyDescent="0.75">
      <c r="A1388" s="39">
        <v>804467</v>
      </c>
      <c r="B1388">
        <v>1</v>
      </c>
    </row>
    <row r="1389" spans="1:2" x14ac:dyDescent="0.75">
      <c r="A1389" s="39">
        <v>804643</v>
      </c>
      <c r="B1389">
        <v>1</v>
      </c>
    </row>
    <row r="1390" spans="1:2" x14ac:dyDescent="0.75">
      <c r="A1390" s="39">
        <v>804707</v>
      </c>
      <c r="B1390">
        <v>2</v>
      </c>
    </row>
    <row r="1391" spans="1:2" x14ac:dyDescent="0.75">
      <c r="A1391" s="39">
        <v>804724</v>
      </c>
      <c r="B1391">
        <v>1</v>
      </c>
    </row>
    <row r="1392" spans="1:2" x14ac:dyDescent="0.75">
      <c r="A1392" s="39">
        <v>804759</v>
      </c>
      <c r="B1392">
        <v>1</v>
      </c>
    </row>
    <row r="1393" spans="1:2" x14ac:dyDescent="0.75">
      <c r="A1393" s="39">
        <v>804793</v>
      </c>
      <c r="B1393">
        <v>1</v>
      </c>
    </row>
    <row r="1394" spans="1:2" x14ac:dyDescent="0.75">
      <c r="A1394" s="39">
        <v>804863</v>
      </c>
      <c r="B1394">
        <v>1</v>
      </c>
    </row>
    <row r="1395" spans="1:2" x14ac:dyDescent="0.75">
      <c r="A1395" s="39">
        <v>804940</v>
      </c>
      <c r="B1395">
        <v>1</v>
      </c>
    </row>
    <row r="1396" spans="1:2" x14ac:dyDescent="0.75">
      <c r="A1396" s="39">
        <v>805004</v>
      </c>
      <c r="B1396">
        <v>1</v>
      </c>
    </row>
    <row r="1397" spans="1:2" x14ac:dyDescent="0.75">
      <c r="A1397" s="39">
        <v>805057</v>
      </c>
      <c r="B1397">
        <v>2</v>
      </c>
    </row>
    <row r="1398" spans="1:2" x14ac:dyDescent="0.75">
      <c r="A1398" s="39">
        <v>805076</v>
      </c>
      <c r="B1398">
        <v>1</v>
      </c>
    </row>
    <row r="1399" spans="1:2" x14ac:dyDescent="0.75">
      <c r="A1399" s="39">
        <v>805272</v>
      </c>
      <c r="B1399">
        <v>1</v>
      </c>
    </row>
    <row r="1400" spans="1:2" x14ac:dyDescent="0.75">
      <c r="A1400" s="39">
        <v>805341</v>
      </c>
      <c r="B1400">
        <v>1</v>
      </c>
    </row>
    <row r="1401" spans="1:2" x14ac:dyDescent="0.75">
      <c r="A1401" s="39">
        <v>805407</v>
      </c>
      <c r="B1401">
        <v>1</v>
      </c>
    </row>
    <row r="1402" spans="1:2" x14ac:dyDescent="0.75">
      <c r="A1402" s="39">
        <v>805418</v>
      </c>
      <c r="B1402">
        <v>1</v>
      </c>
    </row>
    <row r="1403" spans="1:2" x14ac:dyDescent="0.75">
      <c r="A1403" s="39">
        <v>805422</v>
      </c>
      <c r="B1403">
        <v>1</v>
      </c>
    </row>
    <row r="1404" spans="1:2" x14ac:dyDescent="0.75">
      <c r="A1404" s="39">
        <v>805681</v>
      </c>
      <c r="B1404">
        <v>1</v>
      </c>
    </row>
    <row r="1405" spans="1:2" x14ac:dyDescent="0.75">
      <c r="A1405" s="39">
        <v>805808</v>
      </c>
      <c r="B1405">
        <v>1</v>
      </c>
    </row>
    <row r="1406" spans="1:2" x14ac:dyDescent="0.75">
      <c r="A1406" s="39">
        <v>805812</v>
      </c>
      <c r="B1406">
        <v>1</v>
      </c>
    </row>
    <row r="1407" spans="1:2" x14ac:dyDescent="0.75">
      <c r="A1407" s="39">
        <v>805859</v>
      </c>
      <c r="B1407">
        <v>1</v>
      </c>
    </row>
    <row r="1408" spans="1:2" x14ac:dyDescent="0.75">
      <c r="A1408" s="39">
        <v>805886</v>
      </c>
      <c r="B1408">
        <v>1</v>
      </c>
    </row>
    <row r="1409" spans="1:2" x14ac:dyDescent="0.75">
      <c r="A1409" s="39">
        <v>805914</v>
      </c>
      <c r="B1409">
        <v>1</v>
      </c>
    </row>
    <row r="1410" spans="1:2" x14ac:dyDescent="0.75">
      <c r="A1410" s="39">
        <v>806021</v>
      </c>
      <c r="B1410">
        <v>1</v>
      </c>
    </row>
    <row r="1411" spans="1:2" x14ac:dyDescent="0.75">
      <c r="A1411" s="39">
        <v>806072</v>
      </c>
      <c r="B1411">
        <v>1</v>
      </c>
    </row>
    <row r="1412" spans="1:2" x14ac:dyDescent="0.75">
      <c r="A1412" s="39">
        <v>806079</v>
      </c>
      <c r="B1412">
        <v>1</v>
      </c>
    </row>
    <row r="1413" spans="1:2" x14ac:dyDescent="0.75">
      <c r="A1413" s="39">
        <v>806126</v>
      </c>
      <c r="B1413">
        <v>1</v>
      </c>
    </row>
    <row r="1414" spans="1:2" x14ac:dyDescent="0.75">
      <c r="A1414" s="39">
        <v>806202</v>
      </c>
      <c r="B1414">
        <v>1</v>
      </c>
    </row>
    <row r="1415" spans="1:2" x14ac:dyDescent="0.75">
      <c r="A1415" s="39">
        <v>806385</v>
      </c>
      <c r="B1415">
        <v>1</v>
      </c>
    </row>
    <row r="1416" spans="1:2" x14ac:dyDescent="0.75">
      <c r="A1416" s="39">
        <v>806390</v>
      </c>
      <c r="B1416">
        <v>1</v>
      </c>
    </row>
    <row r="1417" spans="1:2" x14ac:dyDescent="0.75">
      <c r="A1417" s="39">
        <v>806425</v>
      </c>
      <c r="B1417">
        <v>3</v>
      </c>
    </row>
    <row r="1418" spans="1:2" x14ac:dyDescent="0.75">
      <c r="A1418" s="39">
        <v>806456</v>
      </c>
      <c r="B1418">
        <v>1</v>
      </c>
    </row>
    <row r="1419" spans="1:2" x14ac:dyDescent="0.75">
      <c r="A1419" s="39">
        <v>806460</v>
      </c>
      <c r="B1419">
        <v>1</v>
      </c>
    </row>
    <row r="1420" spans="1:2" x14ac:dyDescent="0.75">
      <c r="A1420" s="39">
        <v>806568</v>
      </c>
      <c r="B1420">
        <v>1</v>
      </c>
    </row>
    <row r="1421" spans="1:2" x14ac:dyDescent="0.75">
      <c r="A1421" s="39">
        <v>806593</v>
      </c>
      <c r="B1421">
        <v>1</v>
      </c>
    </row>
    <row r="1422" spans="1:2" x14ac:dyDescent="0.75">
      <c r="A1422" s="39">
        <v>806902</v>
      </c>
      <c r="B1422">
        <v>1</v>
      </c>
    </row>
    <row r="1423" spans="1:2" x14ac:dyDescent="0.75">
      <c r="A1423" s="39">
        <v>806956</v>
      </c>
      <c r="B1423">
        <v>1</v>
      </c>
    </row>
    <row r="1424" spans="1:2" x14ac:dyDescent="0.75">
      <c r="A1424" s="39">
        <v>807078</v>
      </c>
      <c r="B1424">
        <v>1</v>
      </c>
    </row>
    <row r="1425" spans="1:2" x14ac:dyDescent="0.75">
      <c r="A1425" s="39">
        <v>807308</v>
      </c>
      <c r="B1425">
        <v>1</v>
      </c>
    </row>
    <row r="1426" spans="1:2" x14ac:dyDescent="0.75">
      <c r="A1426" s="39">
        <v>807444</v>
      </c>
      <c r="B1426">
        <v>1</v>
      </c>
    </row>
    <row r="1427" spans="1:2" x14ac:dyDescent="0.75">
      <c r="A1427" s="39">
        <v>807510</v>
      </c>
      <c r="B1427">
        <v>1</v>
      </c>
    </row>
    <row r="1428" spans="1:2" x14ac:dyDescent="0.75">
      <c r="A1428" s="39">
        <v>807545</v>
      </c>
      <c r="B1428">
        <v>1</v>
      </c>
    </row>
    <row r="1429" spans="1:2" x14ac:dyDescent="0.75">
      <c r="A1429" s="39">
        <v>807581</v>
      </c>
      <c r="B1429">
        <v>1</v>
      </c>
    </row>
    <row r="1430" spans="1:2" x14ac:dyDescent="0.75">
      <c r="A1430" s="39">
        <v>807616</v>
      </c>
      <c r="B1430">
        <v>1</v>
      </c>
    </row>
    <row r="1431" spans="1:2" x14ac:dyDescent="0.75">
      <c r="A1431" s="39">
        <v>807687</v>
      </c>
      <c r="B1431">
        <v>1</v>
      </c>
    </row>
    <row r="1432" spans="1:2" x14ac:dyDescent="0.75">
      <c r="A1432" s="39">
        <v>807906</v>
      </c>
      <c r="B1432">
        <v>1</v>
      </c>
    </row>
    <row r="1433" spans="1:2" x14ac:dyDescent="0.75">
      <c r="A1433" s="39">
        <v>808006</v>
      </c>
      <c r="B1433">
        <v>1</v>
      </c>
    </row>
    <row r="1434" spans="1:2" x14ac:dyDescent="0.75">
      <c r="A1434" s="39">
        <v>808828</v>
      </c>
      <c r="B1434">
        <v>1</v>
      </c>
    </row>
    <row r="1435" spans="1:2" x14ac:dyDescent="0.75">
      <c r="A1435" s="39">
        <v>808868</v>
      </c>
      <c r="B1435">
        <v>1</v>
      </c>
    </row>
    <row r="1436" spans="1:2" x14ac:dyDescent="0.75">
      <c r="A1436" s="39">
        <v>808897</v>
      </c>
      <c r="B1436">
        <v>1</v>
      </c>
    </row>
    <row r="1437" spans="1:2" x14ac:dyDescent="0.75">
      <c r="A1437" s="39">
        <v>808950</v>
      </c>
      <c r="B1437">
        <v>1</v>
      </c>
    </row>
    <row r="1438" spans="1:2" x14ac:dyDescent="0.75">
      <c r="A1438" s="39">
        <v>809016</v>
      </c>
      <c r="B1438">
        <v>1</v>
      </c>
    </row>
    <row r="1439" spans="1:2" x14ac:dyDescent="0.75">
      <c r="A1439" s="39">
        <v>809109</v>
      </c>
      <c r="B1439">
        <v>2</v>
      </c>
    </row>
    <row r="1440" spans="1:2" x14ac:dyDescent="0.75">
      <c r="A1440" s="39">
        <v>809119</v>
      </c>
      <c r="B1440">
        <v>1</v>
      </c>
    </row>
    <row r="1441" spans="1:2" x14ac:dyDescent="0.75">
      <c r="A1441" s="39">
        <v>809240</v>
      </c>
      <c r="B1441">
        <v>1</v>
      </c>
    </row>
    <row r="1442" spans="1:2" x14ac:dyDescent="0.75">
      <c r="A1442" s="39">
        <v>809459</v>
      </c>
      <c r="B1442">
        <v>1</v>
      </c>
    </row>
    <row r="1443" spans="1:2" x14ac:dyDescent="0.75">
      <c r="A1443" s="39">
        <v>809611</v>
      </c>
      <c r="B1443">
        <v>1</v>
      </c>
    </row>
    <row r="1444" spans="1:2" x14ac:dyDescent="0.75">
      <c r="A1444" s="39">
        <v>809714</v>
      </c>
      <c r="B1444">
        <v>1</v>
      </c>
    </row>
    <row r="1445" spans="1:2" x14ac:dyDescent="0.75">
      <c r="A1445" s="39">
        <v>809760</v>
      </c>
      <c r="B1445">
        <v>1</v>
      </c>
    </row>
    <row r="1446" spans="1:2" x14ac:dyDescent="0.75">
      <c r="A1446" s="39">
        <v>809766</v>
      </c>
      <c r="B1446">
        <v>1</v>
      </c>
    </row>
    <row r="1447" spans="1:2" x14ac:dyDescent="0.75">
      <c r="A1447" s="39">
        <v>809785</v>
      </c>
      <c r="B1447">
        <v>1</v>
      </c>
    </row>
    <row r="1448" spans="1:2" x14ac:dyDescent="0.75">
      <c r="A1448" s="39">
        <v>809846</v>
      </c>
      <c r="B1448">
        <v>1</v>
      </c>
    </row>
    <row r="1449" spans="1:2" x14ac:dyDescent="0.75">
      <c r="A1449" s="39">
        <v>809916</v>
      </c>
      <c r="B1449">
        <v>1</v>
      </c>
    </row>
    <row r="1450" spans="1:2" x14ac:dyDescent="0.75">
      <c r="A1450" s="39">
        <v>810239</v>
      </c>
      <c r="B1450">
        <v>1</v>
      </c>
    </row>
    <row r="1451" spans="1:2" x14ac:dyDescent="0.75">
      <c r="A1451" s="39">
        <v>810408</v>
      </c>
      <c r="B1451">
        <v>1</v>
      </c>
    </row>
    <row r="1452" spans="1:2" x14ac:dyDescent="0.75">
      <c r="A1452" s="39">
        <v>810468</v>
      </c>
      <c r="B1452">
        <v>1</v>
      </c>
    </row>
    <row r="1453" spans="1:2" x14ac:dyDescent="0.75">
      <c r="A1453" s="39">
        <v>810474</v>
      </c>
      <c r="B1453">
        <v>1</v>
      </c>
    </row>
    <row r="1454" spans="1:2" x14ac:dyDescent="0.75">
      <c r="A1454" s="39">
        <v>810546</v>
      </c>
      <c r="B1454">
        <v>1</v>
      </c>
    </row>
    <row r="1455" spans="1:2" x14ac:dyDescent="0.75">
      <c r="A1455" s="39">
        <v>810553</v>
      </c>
      <c r="B1455">
        <v>1</v>
      </c>
    </row>
    <row r="1456" spans="1:2" x14ac:dyDescent="0.75">
      <c r="A1456" s="39">
        <v>810631</v>
      </c>
      <c r="B1456">
        <v>1</v>
      </c>
    </row>
    <row r="1457" spans="1:2" x14ac:dyDescent="0.75">
      <c r="A1457" s="39">
        <v>810644</v>
      </c>
      <c r="B1457">
        <v>2</v>
      </c>
    </row>
    <row r="1458" spans="1:2" x14ac:dyDescent="0.75">
      <c r="A1458" s="39">
        <v>810843</v>
      </c>
      <c r="B1458">
        <v>1</v>
      </c>
    </row>
    <row r="1459" spans="1:2" x14ac:dyDescent="0.75">
      <c r="A1459" s="39">
        <v>810864</v>
      </c>
      <c r="B1459">
        <v>1</v>
      </c>
    </row>
    <row r="1460" spans="1:2" x14ac:dyDescent="0.75">
      <c r="A1460" s="39">
        <v>810976</v>
      </c>
      <c r="B1460">
        <v>1</v>
      </c>
    </row>
    <row r="1461" spans="1:2" x14ac:dyDescent="0.75">
      <c r="A1461" s="39">
        <v>810992</v>
      </c>
      <c r="B1461">
        <v>1</v>
      </c>
    </row>
    <row r="1462" spans="1:2" x14ac:dyDescent="0.75">
      <c r="A1462" s="39">
        <v>811242</v>
      </c>
      <c r="B1462">
        <v>2</v>
      </c>
    </row>
    <row r="1463" spans="1:2" x14ac:dyDescent="0.75">
      <c r="A1463" s="39">
        <v>811424</v>
      </c>
      <c r="B1463">
        <v>1</v>
      </c>
    </row>
    <row r="1464" spans="1:2" x14ac:dyDescent="0.75">
      <c r="A1464" s="39">
        <v>811551</v>
      </c>
      <c r="B1464">
        <v>1</v>
      </c>
    </row>
    <row r="1465" spans="1:2" x14ac:dyDescent="0.75">
      <c r="A1465" s="39">
        <v>811583</v>
      </c>
      <c r="B1465">
        <v>1</v>
      </c>
    </row>
    <row r="1466" spans="1:2" x14ac:dyDescent="0.75">
      <c r="A1466" s="39">
        <v>811600</v>
      </c>
      <c r="B1466">
        <v>2</v>
      </c>
    </row>
    <row r="1467" spans="1:2" x14ac:dyDescent="0.75">
      <c r="A1467" s="39">
        <v>811603</v>
      </c>
      <c r="B1467">
        <v>1</v>
      </c>
    </row>
    <row r="1468" spans="1:2" x14ac:dyDescent="0.75">
      <c r="A1468" s="39">
        <v>811674</v>
      </c>
      <c r="B1468">
        <v>1</v>
      </c>
    </row>
    <row r="1469" spans="1:2" x14ac:dyDescent="0.75">
      <c r="A1469" s="39">
        <v>811882</v>
      </c>
      <c r="B1469">
        <v>1</v>
      </c>
    </row>
    <row r="1470" spans="1:2" x14ac:dyDescent="0.75">
      <c r="A1470" s="39">
        <v>812050</v>
      </c>
      <c r="B1470">
        <v>2</v>
      </c>
    </row>
    <row r="1471" spans="1:2" x14ac:dyDescent="0.75">
      <c r="A1471" s="39">
        <v>812105</v>
      </c>
      <c r="B1471">
        <v>1</v>
      </c>
    </row>
    <row r="1472" spans="1:2" x14ac:dyDescent="0.75">
      <c r="A1472" s="39">
        <v>812116</v>
      </c>
      <c r="B1472">
        <v>2</v>
      </c>
    </row>
    <row r="1473" spans="1:2" x14ac:dyDescent="0.75">
      <c r="A1473" s="39">
        <v>812130</v>
      </c>
      <c r="B1473">
        <v>4</v>
      </c>
    </row>
    <row r="1474" spans="1:2" x14ac:dyDescent="0.75">
      <c r="A1474" s="39">
        <v>812240</v>
      </c>
      <c r="B1474">
        <v>1</v>
      </c>
    </row>
    <row r="1475" spans="1:2" x14ac:dyDescent="0.75">
      <c r="A1475" s="39">
        <v>812396</v>
      </c>
      <c r="B1475">
        <v>1</v>
      </c>
    </row>
    <row r="1476" spans="1:2" x14ac:dyDescent="0.75">
      <c r="A1476" s="39">
        <v>812476</v>
      </c>
      <c r="B1476">
        <v>1</v>
      </c>
    </row>
    <row r="1477" spans="1:2" x14ac:dyDescent="0.75">
      <c r="A1477" s="39">
        <v>812740</v>
      </c>
      <c r="B1477">
        <v>1</v>
      </c>
    </row>
    <row r="1478" spans="1:2" x14ac:dyDescent="0.75">
      <c r="A1478" s="39">
        <v>812848</v>
      </c>
      <c r="B1478">
        <v>1</v>
      </c>
    </row>
    <row r="1479" spans="1:2" x14ac:dyDescent="0.75">
      <c r="A1479" s="39">
        <v>813060</v>
      </c>
      <c r="B1479">
        <v>1</v>
      </c>
    </row>
    <row r="1480" spans="1:2" x14ac:dyDescent="0.75">
      <c r="A1480" s="39">
        <v>813291</v>
      </c>
      <c r="B1480">
        <v>1</v>
      </c>
    </row>
    <row r="1481" spans="1:2" x14ac:dyDescent="0.75">
      <c r="A1481" s="39">
        <v>813309</v>
      </c>
      <c r="B1481">
        <v>1</v>
      </c>
    </row>
    <row r="1482" spans="1:2" x14ac:dyDescent="0.75">
      <c r="A1482" s="39">
        <v>813444</v>
      </c>
      <c r="B1482">
        <v>1</v>
      </c>
    </row>
    <row r="1483" spans="1:2" x14ac:dyDescent="0.75">
      <c r="A1483" s="39">
        <v>813662</v>
      </c>
      <c r="B1483">
        <v>1</v>
      </c>
    </row>
    <row r="1484" spans="1:2" x14ac:dyDescent="0.75">
      <c r="A1484" s="39">
        <v>813712</v>
      </c>
      <c r="B1484">
        <v>1</v>
      </c>
    </row>
    <row r="1485" spans="1:2" x14ac:dyDescent="0.75">
      <c r="A1485" s="39">
        <v>814178</v>
      </c>
      <c r="B1485">
        <v>1</v>
      </c>
    </row>
    <row r="1486" spans="1:2" x14ac:dyDescent="0.75">
      <c r="A1486" s="39">
        <v>814406</v>
      </c>
      <c r="B1486">
        <v>1</v>
      </c>
    </row>
    <row r="1487" spans="1:2" x14ac:dyDescent="0.75">
      <c r="A1487" s="39">
        <v>814482</v>
      </c>
      <c r="B1487">
        <v>1</v>
      </c>
    </row>
    <row r="1488" spans="1:2" x14ac:dyDescent="0.75">
      <c r="A1488" s="39">
        <v>814492</v>
      </c>
      <c r="B1488">
        <v>1</v>
      </c>
    </row>
    <row r="1489" spans="1:2" x14ac:dyDescent="0.75">
      <c r="A1489" s="39">
        <v>814866</v>
      </c>
      <c r="B1489">
        <v>1</v>
      </c>
    </row>
    <row r="1490" spans="1:2" x14ac:dyDescent="0.75">
      <c r="A1490" s="39">
        <v>814869</v>
      </c>
      <c r="B1490">
        <v>1</v>
      </c>
    </row>
    <row r="1491" spans="1:2" x14ac:dyDescent="0.75">
      <c r="A1491" s="39" t="s">
        <v>2265</v>
      </c>
      <c r="B1491">
        <v>1</v>
      </c>
    </row>
    <row r="1492" spans="1:2" x14ac:dyDescent="0.75">
      <c r="A1492" s="39" t="s">
        <v>3947</v>
      </c>
      <c r="B1492">
        <v>1542</v>
      </c>
    </row>
  </sheetData>
  <pageMargins left="0.7" right="0.7" top="0.75" bottom="0.75" header="0.3" footer="0.3"/>
  <pageSetup orientation="portrait" r:id="rId13"/>
  <drawing r:id="rId1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D569E-EB51-4578-A888-3486DCED785E}">
  <dimension ref="AG19:AJ38"/>
  <sheetViews>
    <sheetView zoomScale="30" zoomScaleNormal="30" workbookViewId="0">
      <selection activeCell="AQ18" sqref="AQ18"/>
    </sheetView>
  </sheetViews>
  <sheetFormatPr defaultRowHeight="14.75" x14ac:dyDescent="0.75"/>
  <cols>
    <col min="6" max="6" width="25.54296875" bestFit="1" customWidth="1"/>
    <col min="7" max="7" width="11.26953125" bestFit="1" customWidth="1"/>
    <col min="8" max="8" width="8.86328125" bestFit="1" customWidth="1"/>
    <col min="9" max="9" width="8.7265625" bestFit="1" customWidth="1"/>
    <col min="10" max="11" width="8" bestFit="1" customWidth="1"/>
    <col min="12" max="12" width="8.86328125" bestFit="1" customWidth="1"/>
    <col min="13" max="13" width="6.7265625" bestFit="1" customWidth="1"/>
    <col min="14" max="14" width="5.7265625" bestFit="1" customWidth="1"/>
    <col min="15" max="15" width="6.40625" bestFit="1" customWidth="1"/>
  </cols>
  <sheetData>
    <row r="19" spans="33:36" x14ac:dyDescent="0.75">
      <c r="AG19" s="39"/>
      <c r="AH19" s="39"/>
      <c r="AI19" s="39"/>
      <c r="AJ19" s="39"/>
    </row>
    <row r="20" spans="33:36" x14ac:dyDescent="0.75">
      <c r="AG20" s="39"/>
      <c r="AH20" s="39"/>
      <c r="AI20" s="39"/>
      <c r="AJ20" s="39"/>
    </row>
    <row r="21" spans="33:36" x14ac:dyDescent="0.75">
      <c r="AG21" s="39"/>
      <c r="AH21" s="39"/>
      <c r="AI21" s="39"/>
      <c r="AJ21" s="39"/>
    </row>
    <row r="22" spans="33:36" x14ac:dyDescent="0.75">
      <c r="AG22" s="39"/>
      <c r="AH22" s="39"/>
      <c r="AI22" s="39"/>
      <c r="AJ22" s="39"/>
    </row>
    <row r="23" spans="33:36" x14ac:dyDescent="0.75">
      <c r="AG23" s="39"/>
      <c r="AH23" s="39"/>
      <c r="AI23" s="39"/>
      <c r="AJ23" s="39"/>
    </row>
    <row r="24" spans="33:36" x14ac:dyDescent="0.75">
      <c r="AG24" s="39"/>
      <c r="AH24" s="39"/>
      <c r="AI24" s="39"/>
      <c r="AJ24" s="39"/>
    </row>
    <row r="25" spans="33:36" x14ac:dyDescent="0.75">
      <c r="AG25" s="39"/>
      <c r="AH25" s="39"/>
      <c r="AI25" s="39"/>
      <c r="AJ25" s="39"/>
    </row>
    <row r="26" spans="33:36" x14ac:dyDescent="0.75">
      <c r="AG26" s="39"/>
      <c r="AH26" s="39"/>
      <c r="AI26" s="39"/>
      <c r="AJ26" s="39"/>
    </row>
    <row r="27" spans="33:36" x14ac:dyDescent="0.75">
      <c r="AG27" s="39"/>
      <c r="AH27" s="39"/>
      <c r="AI27" s="39"/>
      <c r="AJ27" s="39"/>
    </row>
    <row r="28" spans="33:36" x14ac:dyDescent="0.75">
      <c r="AG28" s="39"/>
      <c r="AH28" s="39"/>
      <c r="AI28" s="39"/>
      <c r="AJ28" s="39"/>
    </row>
    <row r="29" spans="33:36" x14ac:dyDescent="0.75">
      <c r="AG29" s="39"/>
      <c r="AH29" s="39"/>
      <c r="AI29" s="39"/>
      <c r="AJ29" s="39"/>
    </row>
    <row r="30" spans="33:36" x14ac:dyDescent="0.75">
      <c r="AG30" s="39"/>
      <c r="AH30" s="39"/>
      <c r="AI30" s="39"/>
      <c r="AJ30" s="39"/>
    </row>
    <row r="31" spans="33:36" x14ac:dyDescent="0.75">
      <c r="AG31" s="39"/>
      <c r="AH31" s="39"/>
      <c r="AI31" s="39"/>
      <c r="AJ31" s="39"/>
    </row>
    <row r="32" spans="33:36" x14ac:dyDescent="0.75">
      <c r="AG32" s="39"/>
      <c r="AH32" s="39"/>
      <c r="AI32" s="39"/>
      <c r="AJ32" s="39"/>
    </row>
    <row r="33" spans="33:36" x14ac:dyDescent="0.75">
      <c r="AG33" s="39"/>
      <c r="AH33" s="39"/>
      <c r="AI33" s="39"/>
      <c r="AJ33" s="39"/>
    </row>
    <row r="34" spans="33:36" x14ac:dyDescent="0.75">
      <c r="AG34" s="39"/>
      <c r="AH34" s="39"/>
      <c r="AI34" s="39"/>
      <c r="AJ34" s="39"/>
    </row>
    <row r="35" spans="33:36" x14ac:dyDescent="0.75">
      <c r="AG35" s="39"/>
      <c r="AH35" s="39"/>
      <c r="AI35" s="39"/>
      <c r="AJ35" s="39"/>
    </row>
    <row r="36" spans="33:36" x14ac:dyDescent="0.75">
      <c r="AG36" s="39"/>
      <c r="AH36" s="39"/>
      <c r="AI36" s="39"/>
      <c r="AJ36" s="39"/>
    </row>
    <row r="37" spans="33:36" x14ac:dyDescent="0.75">
      <c r="AG37" s="39"/>
      <c r="AH37" s="39"/>
      <c r="AI37" s="39"/>
      <c r="AJ37" s="39"/>
    </row>
    <row r="38" spans="33:36" x14ac:dyDescent="0.75">
      <c r="AG38" s="39"/>
      <c r="AH38" s="39"/>
      <c r="AI38" s="39"/>
      <c r="AJ38" s="3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B27815C-C984-43D5-9F05-AA6BAA3600A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Master sheet Fair</vt:lpstr>
      <vt:lpstr>Report Pivots</vt:lpstr>
      <vt:lpstr>Dashborad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Services</dc:creator>
  <cp:lastModifiedBy>Joseph Muganza</cp:lastModifiedBy>
  <dcterms:created xsi:type="dcterms:W3CDTF">2026-04-28T21:08:39Z</dcterms:created>
  <dcterms:modified xsi:type="dcterms:W3CDTF">2026-05-28T06:31:18Z</dcterms:modified>
</cp:coreProperties>
</file>