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35" i="1"/>
  <c r="E35" i="1"/>
  <c r="B33" i="1"/>
  <c r="G35" i="1"/>
  <c r="A27" i="1"/>
  <c r="A28" i="1"/>
  <c r="A29" i="1" s="1"/>
  <c r="A26" i="1"/>
  <c r="B26" i="1"/>
  <c r="B27" i="1"/>
  <c r="B28" i="1"/>
  <c r="B29" i="1"/>
  <c r="B30" i="1"/>
  <c r="B25" i="1"/>
  <c r="F25" i="1"/>
  <c r="B21" i="1"/>
  <c r="B13" i="1"/>
  <c r="A17" i="1"/>
  <c r="A18" i="1" s="1"/>
  <c r="A19" i="1" s="1"/>
  <c r="A20" i="1" s="1"/>
  <c r="A10" i="1"/>
  <c r="A11" i="1"/>
  <c r="A12" i="1" s="1"/>
  <c r="A9" i="1"/>
</calcChain>
</file>

<file path=xl/sharedStrings.xml><?xml version="1.0" encoding="utf-8"?>
<sst xmlns="http://schemas.openxmlformats.org/spreadsheetml/2006/main" count="63" uniqueCount="26">
  <si>
    <t>lab 2</t>
  </si>
  <si>
    <t>horizontal</t>
  </si>
  <si>
    <t>cm</t>
  </si>
  <si>
    <t>Jordan Winkler, Ross Youngs</t>
  </si>
  <si>
    <t>x</t>
  </si>
  <si>
    <t>y</t>
  </si>
  <si>
    <t>20 degree</t>
  </si>
  <si>
    <t>average</t>
  </si>
  <si>
    <t>data:</t>
  </si>
  <si>
    <t>analysis:</t>
  </si>
  <si>
    <t>[g] in cm/s^2</t>
  </si>
  <si>
    <t>cm/s</t>
  </si>
  <si>
    <t xml:space="preserve"> = x(g/(2y))^2 </t>
  </si>
  <si>
    <t>v_x_i</t>
  </si>
  <si>
    <t xml:space="preserve"> = v_i * cos (theta)</t>
  </si>
  <si>
    <t>v_y_i</t>
  </si>
  <si>
    <t>theta</t>
  </si>
  <si>
    <t>v_i</t>
  </si>
  <si>
    <t xml:space="preserve"> = v_x_i / cos(theta)</t>
  </si>
  <si>
    <t xml:space="preserve"> = v_I * sin(theta)</t>
  </si>
  <si>
    <t>no units</t>
  </si>
  <si>
    <t xml:space="preserve">y_f </t>
  </si>
  <si>
    <t xml:space="preserve"> = y_i + v_y_i/v_x_i * x - 1/2 * g (x/v_x_i)^2</t>
  </si>
  <si>
    <t xml:space="preserve"> = 0 + 54.00152/484.012 x - 980/(2 * 484.012^2) x^2</t>
  </si>
  <si>
    <t>error</t>
  </si>
  <si>
    <t xml:space="preserve"> = |x_exp - x_theory|/x_theory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</si>
</sst>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4" workbookViewId="0">
      <selection sqref="A1:I47"/>
    </sheetView>
  </sheetViews>
  <sheetFormatPr defaultRowHeight="15" x14ac:dyDescent="0.25"/>
  <sheetData>
    <row r="1" spans="1:5" x14ac:dyDescent="0.25">
      <c r="A1" t="s">
        <v>3</v>
      </c>
    </row>
    <row r="3" spans="1:5" x14ac:dyDescent="0.25">
      <c r="A3" t="s">
        <v>0</v>
      </c>
    </row>
    <row r="5" spans="1:5" x14ac:dyDescent="0.25">
      <c r="A5" t="s">
        <v>8</v>
      </c>
    </row>
    <row r="6" spans="1:5" x14ac:dyDescent="0.25">
      <c r="A6" t="s">
        <v>1</v>
      </c>
    </row>
    <row r="7" spans="1:5" x14ac:dyDescent="0.25">
      <c r="B7" t="s">
        <v>4</v>
      </c>
      <c r="D7" t="s">
        <v>5</v>
      </c>
    </row>
    <row r="8" spans="1:5" x14ac:dyDescent="0.25">
      <c r="A8">
        <v>1</v>
      </c>
      <c r="B8">
        <v>214</v>
      </c>
      <c r="C8" t="s">
        <v>2</v>
      </c>
      <c r="D8">
        <v>84</v>
      </c>
      <c r="E8" t="s">
        <v>2</v>
      </c>
    </row>
    <row r="9" spans="1:5" x14ac:dyDescent="0.25">
      <c r="A9">
        <f>A8+1</f>
        <v>2</v>
      </c>
      <c r="B9">
        <v>218</v>
      </c>
      <c r="C9" t="s">
        <v>2</v>
      </c>
      <c r="D9">
        <v>84</v>
      </c>
      <c r="E9" t="s">
        <v>2</v>
      </c>
    </row>
    <row r="10" spans="1:5" x14ac:dyDescent="0.25">
      <c r="A10">
        <f t="shared" ref="A10:A12" si="0">A9+1</f>
        <v>3</v>
      </c>
      <c r="B10">
        <v>207</v>
      </c>
      <c r="C10" t="s">
        <v>2</v>
      </c>
      <c r="D10">
        <v>84</v>
      </c>
      <c r="E10" t="s">
        <v>2</v>
      </c>
    </row>
    <row r="11" spans="1:5" x14ac:dyDescent="0.25">
      <c r="A11">
        <f t="shared" si="0"/>
        <v>4</v>
      </c>
      <c r="B11">
        <v>197</v>
      </c>
      <c r="C11" t="s">
        <v>2</v>
      </c>
      <c r="D11">
        <v>84</v>
      </c>
      <c r="E11" t="s">
        <v>2</v>
      </c>
    </row>
    <row r="12" spans="1:5" x14ac:dyDescent="0.25">
      <c r="A12">
        <f t="shared" si="0"/>
        <v>5</v>
      </c>
      <c r="B12">
        <v>166</v>
      </c>
      <c r="C12" t="s">
        <v>2</v>
      </c>
      <c r="D12">
        <v>84</v>
      </c>
      <c r="E12" t="s">
        <v>2</v>
      </c>
    </row>
    <row r="13" spans="1:5" x14ac:dyDescent="0.25">
      <c r="A13" t="s">
        <v>7</v>
      </c>
      <c r="B13">
        <f>AVERAGE(B8:B12)</f>
        <v>200.4</v>
      </c>
      <c r="D13">
        <v>84</v>
      </c>
      <c r="E13" t="s">
        <v>2</v>
      </c>
    </row>
    <row r="14" spans="1:5" x14ac:dyDescent="0.25">
      <c r="A14" t="s">
        <v>6</v>
      </c>
    </row>
    <row r="15" spans="1:5" x14ac:dyDescent="0.25">
      <c r="B15" t="s">
        <v>4</v>
      </c>
      <c r="D15" t="s">
        <v>5</v>
      </c>
    </row>
    <row r="16" spans="1:5" x14ac:dyDescent="0.25">
      <c r="A16">
        <v>1</v>
      </c>
      <c r="B16">
        <v>278</v>
      </c>
      <c r="C16" t="s">
        <v>2</v>
      </c>
      <c r="D16">
        <v>90</v>
      </c>
      <c r="E16" t="s">
        <v>2</v>
      </c>
    </row>
    <row r="17" spans="1:6" x14ac:dyDescent="0.25">
      <c r="A17">
        <f>A16+1</f>
        <v>2</v>
      </c>
      <c r="B17">
        <v>300</v>
      </c>
      <c r="C17" t="s">
        <v>2</v>
      </c>
      <c r="D17">
        <v>90</v>
      </c>
      <c r="E17" t="s">
        <v>2</v>
      </c>
    </row>
    <row r="18" spans="1:6" x14ac:dyDescent="0.25">
      <c r="A18">
        <f t="shared" ref="A18:A20" si="1">A17+1</f>
        <v>3</v>
      </c>
      <c r="B18">
        <v>328</v>
      </c>
      <c r="C18" t="s">
        <v>2</v>
      </c>
      <c r="D18">
        <v>90</v>
      </c>
      <c r="E18" t="s">
        <v>2</v>
      </c>
    </row>
    <row r="19" spans="1:6" x14ac:dyDescent="0.25">
      <c r="A19">
        <f t="shared" si="1"/>
        <v>4</v>
      </c>
      <c r="B19">
        <v>281</v>
      </c>
      <c r="C19" t="s">
        <v>2</v>
      </c>
      <c r="D19">
        <v>90</v>
      </c>
      <c r="E19" t="s">
        <v>2</v>
      </c>
    </row>
    <row r="20" spans="1:6" x14ac:dyDescent="0.25">
      <c r="A20">
        <f t="shared" si="1"/>
        <v>5</v>
      </c>
      <c r="B20">
        <v>328</v>
      </c>
      <c r="C20" t="s">
        <v>2</v>
      </c>
      <c r="D20">
        <v>90</v>
      </c>
      <c r="E20" t="s">
        <v>2</v>
      </c>
    </row>
    <row r="21" spans="1:6" x14ac:dyDescent="0.25">
      <c r="A21" t="s">
        <v>7</v>
      </c>
      <c r="B21">
        <f>AVERAGE(B16:B20)</f>
        <v>303</v>
      </c>
      <c r="C21" t="s">
        <v>2</v>
      </c>
      <c r="D21">
        <v>90</v>
      </c>
      <c r="E21" t="s">
        <v>2</v>
      </c>
    </row>
    <row r="23" spans="1:6" x14ac:dyDescent="0.25">
      <c r="A23" t="s">
        <v>9</v>
      </c>
    </row>
    <row r="24" spans="1:6" x14ac:dyDescent="0.25">
      <c r="A24" t="s">
        <v>13</v>
      </c>
      <c r="B24" t="s">
        <v>12</v>
      </c>
      <c r="F24" t="s">
        <v>10</v>
      </c>
    </row>
    <row r="25" spans="1:6" x14ac:dyDescent="0.25">
      <c r="A25">
        <v>1</v>
      </c>
      <c r="B25">
        <f>B8*($F$25/(2*D8))^0.5</f>
        <v>516.85910394742336</v>
      </c>
      <c r="C25" t="s">
        <v>11</v>
      </c>
      <c r="F25">
        <f>9.8*100</f>
        <v>980.00000000000011</v>
      </c>
    </row>
    <row r="26" spans="1:6" x14ac:dyDescent="0.25">
      <c r="A26">
        <f>A25+1</f>
        <v>2</v>
      </c>
      <c r="B26">
        <f t="shared" ref="B26:B30" si="2">B9*($F$25/(2*D9))^0.5</f>
        <v>526.52002177821623</v>
      </c>
      <c r="C26" t="s">
        <v>11</v>
      </c>
    </row>
    <row r="27" spans="1:6" x14ac:dyDescent="0.25">
      <c r="A27">
        <f t="shared" ref="A27:A29" si="3">A26+1</f>
        <v>3</v>
      </c>
      <c r="B27">
        <f t="shared" si="2"/>
        <v>499.95249774353562</v>
      </c>
      <c r="C27" t="s">
        <v>11</v>
      </c>
    </row>
    <row r="28" spans="1:6" x14ac:dyDescent="0.25">
      <c r="A28">
        <f t="shared" si="3"/>
        <v>4</v>
      </c>
      <c r="B28">
        <f t="shared" si="2"/>
        <v>475.80020316655322</v>
      </c>
      <c r="C28" t="s">
        <v>11</v>
      </c>
    </row>
    <row r="29" spans="1:6" x14ac:dyDescent="0.25">
      <c r="A29">
        <f t="shared" si="3"/>
        <v>5</v>
      </c>
      <c r="B29">
        <f t="shared" si="2"/>
        <v>400.9280899779078</v>
      </c>
      <c r="C29" t="s">
        <v>11</v>
      </c>
    </row>
    <row r="30" spans="1:6" x14ac:dyDescent="0.25">
      <c r="A30" t="s">
        <v>7</v>
      </c>
      <c r="B30">
        <f t="shared" si="2"/>
        <v>484.01198332272725</v>
      </c>
      <c r="C30" t="s">
        <v>11</v>
      </c>
    </row>
    <row r="32" spans="1:6" x14ac:dyDescent="0.25">
      <c r="A32" t="s">
        <v>17</v>
      </c>
      <c r="B32" t="s">
        <v>18</v>
      </c>
    </row>
    <row r="33" spans="1:8" x14ac:dyDescent="0.25">
      <c r="B33">
        <f xml:space="preserve"> B30/COS(G35)</f>
        <v>487.01515813680805</v>
      </c>
      <c r="C33" t="s">
        <v>11</v>
      </c>
    </row>
    <row r="34" spans="1:8" x14ac:dyDescent="0.25">
      <c r="A34" t="s">
        <v>13</v>
      </c>
      <c r="B34" t="s">
        <v>14</v>
      </c>
      <c r="D34" t="s">
        <v>15</v>
      </c>
      <c r="E34" t="s">
        <v>19</v>
      </c>
      <c r="G34" t="s">
        <v>16</v>
      </c>
    </row>
    <row r="35" spans="1:8" x14ac:dyDescent="0.25">
      <c r="B35">
        <f>B33*COS(G35)</f>
        <v>484.01198332272725</v>
      </c>
      <c r="C35" t="s">
        <v>11</v>
      </c>
      <c r="E35">
        <f>B33*SIN(G35)</f>
        <v>54.001520858399694</v>
      </c>
      <c r="F35" t="s">
        <v>11</v>
      </c>
      <c r="G35">
        <f>20/180</f>
        <v>0.1111111111111111</v>
      </c>
      <c r="H35" t="s">
        <v>20</v>
      </c>
    </row>
    <row r="37" spans="1:8" x14ac:dyDescent="0.25">
      <c r="A37" t="s">
        <v>21</v>
      </c>
      <c r="B37" t="s">
        <v>22</v>
      </c>
    </row>
    <row r="38" spans="1:8" x14ac:dyDescent="0.25">
      <c r="A38">
        <v>-90</v>
      </c>
      <c r="B38" t="s">
        <v>23</v>
      </c>
    </row>
    <row r="39" spans="1:8" x14ac:dyDescent="0.25">
      <c r="A39" t="s">
        <v>4</v>
      </c>
      <c r="B39">
        <v>235.81200000000001</v>
      </c>
      <c r="C39" t="s">
        <v>2</v>
      </c>
    </row>
    <row r="41" spans="1:8" x14ac:dyDescent="0.25">
      <c r="A41" t="s">
        <v>24</v>
      </c>
      <c r="B41" t="s">
        <v>25</v>
      </c>
    </row>
    <row r="42" spans="1:8" x14ac:dyDescent="0.25">
      <c r="B42">
        <f>ABS(B30-B39)/B39*100</f>
        <v>105.25333033209812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uits</dc:creator>
  <cp:lastModifiedBy>uits</cp:lastModifiedBy>
  <cp:lastPrinted>2019-02-05T01:45:43Z</cp:lastPrinted>
  <dcterms:created xsi:type="dcterms:W3CDTF">2019-02-05T00:32:19Z</dcterms:created>
  <dcterms:modified xsi:type="dcterms:W3CDTF">2019-02-05T01:47:13Z</dcterms:modified>
</cp:coreProperties>
</file>