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Ex3.xml" ContentType="application/vnd.ms-office.chartex+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Ex4.xml" ContentType="application/vnd.ms-office.chartex+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ihad\Desktop\EXCEL\SampleDashs\SalesDashboard_2\"/>
    </mc:Choice>
  </mc:AlternateContent>
  <xr:revisionPtr revIDLastSave="0" documentId="8_{979D09CC-A047-4485-ACCA-AC1E1C4E9988}" xr6:coauthVersionLast="47" xr6:coauthVersionMax="47" xr10:uidLastSave="{00000000-0000-0000-0000-000000000000}"/>
  <bookViews>
    <workbookView xWindow="-108" yWindow="-108" windowWidth="23256" windowHeight="13176" activeTab="2" xr2:uid="{D549A517-2420-43C8-8E4D-E70E6DCCA35A}"/>
  </bookViews>
  <sheets>
    <sheet name="Sales Data" sheetId="1" r:id="rId1"/>
    <sheet name="Business Problem" sheetId="3" r:id="rId2"/>
    <sheet name="Dashboard" sheetId="11" r:id="rId3"/>
    <sheet name="Total Sales Trend " sheetId="4" r:id="rId4"/>
    <sheet name="Total Sales Area" sheetId="5" r:id="rId5"/>
    <sheet name="Product Ratings" sheetId="7" r:id="rId6"/>
    <sheet name="Faulty Products" sheetId="6" r:id="rId7"/>
    <sheet name="Channel Waterfall Chart" sheetId="8" r:id="rId8"/>
    <sheet name="Top Sales Emp" sheetId="9" r:id="rId9"/>
  </sheets>
  <definedNames>
    <definedName name="_xlchart.v1.0" hidden="1">'Channel Waterfall Chart'!$D$3:$D$6</definedName>
    <definedName name="_xlchart.v1.1" hidden="1">'Channel Waterfall Chart'!$E$3:$E$6</definedName>
    <definedName name="_xlchart.v1.12" hidden="1">'Channel Waterfall Chart'!$D$3:$D$6</definedName>
    <definedName name="_xlchart.v1.13" hidden="1">'Channel Waterfall Chart'!$E$3:$E$6</definedName>
    <definedName name="_xlchart.v1.2" hidden="1">'Channel Waterfall Chart'!$D$3:$D$6</definedName>
    <definedName name="_xlchart.v1.3" hidden="1">'Channel Waterfall Chart'!$E$3:$E$6</definedName>
    <definedName name="_xlchart.v5.10" hidden="1">'Total Sales Area'!$B$10:$F$10</definedName>
    <definedName name="_xlchart.v5.11" hidden="1">'Total Sales Area'!$B$9:$F$9</definedName>
    <definedName name="_xlchart.v5.4" hidden="1">'Total Sales Area'!$A$10</definedName>
    <definedName name="_xlchart.v5.5" hidden="1">'Total Sales Area'!$A$9</definedName>
    <definedName name="_xlchart.v5.6" hidden="1">'Total Sales Area'!$B$10:$F$10</definedName>
    <definedName name="_xlchart.v5.7" hidden="1">'Total Sales Area'!$B$9:$F$9</definedName>
    <definedName name="_xlchart.v5.8" hidden="1">'Total Sales Area'!$A$10</definedName>
    <definedName name="_xlchart.v5.9" hidden="1">'Total Sales Area'!$A$9</definedName>
    <definedName name="SalesTable">Table1[]</definedName>
    <definedName name="Slicer_Area">#N/A</definedName>
    <definedName name="Slicer_Product">#N/A</definedName>
    <definedName name="Slicer_Sales_Channel">#N/A</definedName>
    <definedName name="Slicer_Year">#N/A</definedName>
  </definedNames>
  <calcPr calcId="191029"/>
  <pivotCaches>
    <pivotCache cacheId="97"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9" l="1"/>
  <c r="E5" i="9"/>
  <c r="L18" i="6" l="1"/>
  <c r="I18" i="6"/>
  <c r="F18" i="6"/>
  <c r="C18" i="6"/>
  <c r="E10" i="5"/>
  <c r="D10" i="5"/>
  <c r="C10" i="5"/>
  <c r="B10" i="5"/>
</calcChain>
</file>

<file path=xl/sharedStrings.xml><?xml version="1.0" encoding="utf-8"?>
<sst xmlns="http://schemas.openxmlformats.org/spreadsheetml/2006/main" count="1092" uniqueCount="139">
  <si>
    <t>FirstName</t>
  </si>
  <si>
    <t>Area</t>
  </si>
  <si>
    <t>Year</t>
  </si>
  <si>
    <t>Product</t>
  </si>
  <si>
    <t>Price</t>
  </si>
  <si>
    <t>Amount</t>
  </si>
  <si>
    <t>Total Sales</t>
  </si>
  <si>
    <t>Month</t>
  </si>
  <si>
    <t>Sales Channel</t>
  </si>
  <si>
    <t>Faulty</t>
  </si>
  <si>
    <t>Rating</t>
  </si>
  <si>
    <t>Benny</t>
  </si>
  <si>
    <t>California</t>
  </si>
  <si>
    <t>Laptop</t>
  </si>
  <si>
    <t>Jan</t>
  </si>
  <si>
    <t>Computer</t>
  </si>
  <si>
    <t>Yes</t>
  </si>
  <si>
    <t>5 Stars</t>
  </si>
  <si>
    <t>Johnny</t>
  </si>
  <si>
    <t>No</t>
  </si>
  <si>
    <t>2 Stars</t>
  </si>
  <si>
    <t>Mike</t>
  </si>
  <si>
    <t>App</t>
  </si>
  <si>
    <t>Caitlyn</t>
  </si>
  <si>
    <t>Feb</t>
  </si>
  <si>
    <t>Telephone</t>
  </si>
  <si>
    <t>3 Stars</t>
  </si>
  <si>
    <t>Boris</t>
  </si>
  <si>
    <t>Phone</t>
  </si>
  <si>
    <t>Javier</t>
  </si>
  <si>
    <t>Arizona</t>
  </si>
  <si>
    <t>4 Stars</t>
  </si>
  <si>
    <t>Nicholas</t>
  </si>
  <si>
    <t>Screen</t>
  </si>
  <si>
    <t>Mar</t>
  </si>
  <si>
    <t>Emmanuelle</t>
  </si>
  <si>
    <t>Abdul</t>
  </si>
  <si>
    <t>Apr</t>
  </si>
  <si>
    <t>Josephine</t>
  </si>
  <si>
    <t>May</t>
  </si>
  <si>
    <t>Bridget</t>
  </si>
  <si>
    <t>Jun</t>
  </si>
  <si>
    <t>Denny</t>
  </si>
  <si>
    <t>Jul</t>
  </si>
  <si>
    <t>Alan</t>
  </si>
  <si>
    <t>Aug</t>
  </si>
  <si>
    <t>Owen</t>
  </si>
  <si>
    <t>Mason</t>
  </si>
  <si>
    <t>Makenzie</t>
  </si>
  <si>
    <t>Utah</t>
  </si>
  <si>
    <t>Sep</t>
  </si>
  <si>
    <t>Agnes</t>
  </si>
  <si>
    <t>Tyson</t>
  </si>
  <si>
    <t>1 Star</t>
  </si>
  <si>
    <t>Aiden</t>
  </si>
  <si>
    <t>Chuck</t>
  </si>
  <si>
    <t>Dec</t>
  </si>
  <si>
    <t>Jacob</t>
  </si>
  <si>
    <t>Kurt</t>
  </si>
  <si>
    <t>Rae</t>
  </si>
  <si>
    <t>Nevada</t>
  </si>
  <si>
    <t>Bob</t>
  </si>
  <si>
    <t>Erick</t>
  </si>
  <si>
    <t>Josh</t>
  </si>
  <si>
    <t>Piper</t>
  </si>
  <si>
    <t>Elly</t>
  </si>
  <si>
    <t>Janelle</t>
  </si>
  <si>
    <t>Chadwick</t>
  </si>
  <si>
    <t>Roger</t>
  </si>
  <si>
    <t>Lindsay</t>
  </si>
  <si>
    <t>Alex</t>
  </si>
  <si>
    <t>Gwen</t>
  </si>
  <si>
    <t>Julianna</t>
  </si>
  <si>
    <t>Fiona</t>
  </si>
  <si>
    <t>Madison</t>
  </si>
  <si>
    <t>Christy</t>
  </si>
  <si>
    <t>Bryon</t>
  </si>
  <si>
    <t>Doug</t>
  </si>
  <si>
    <t>Clint</t>
  </si>
  <si>
    <t>Harmony</t>
  </si>
  <si>
    <t>Chad</t>
  </si>
  <si>
    <t>Hailey</t>
  </si>
  <si>
    <t>John</t>
  </si>
  <si>
    <t>Harry</t>
  </si>
  <si>
    <t>Carol</t>
  </si>
  <si>
    <t>Rufus</t>
  </si>
  <si>
    <t>Daniel</t>
  </si>
  <si>
    <t>Rihanna</t>
  </si>
  <si>
    <t>Maddison</t>
  </si>
  <si>
    <t>Shay</t>
  </si>
  <si>
    <t>Adina</t>
  </si>
  <si>
    <t>Charlotte</t>
  </si>
  <si>
    <t>Gabriel</t>
  </si>
  <si>
    <t>Ramon</t>
  </si>
  <si>
    <t>Mary</t>
  </si>
  <si>
    <t>Carl</t>
  </si>
  <si>
    <t>Raquel</t>
  </si>
  <si>
    <t>Georgia</t>
  </si>
  <si>
    <t>Noah</t>
  </si>
  <si>
    <t>Anne</t>
  </si>
  <si>
    <t>Lucas</t>
  </si>
  <si>
    <t>Andrea</t>
  </si>
  <si>
    <t>Adela</t>
  </si>
  <si>
    <t>Michelle</t>
  </si>
  <si>
    <t>Mara</t>
  </si>
  <si>
    <t>Oliver</t>
  </si>
  <si>
    <t>Sydney</t>
  </si>
  <si>
    <t>Alexander</t>
  </si>
  <si>
    <t>Erica</t>
  </si>
  <si>
    <t>Ally</t>
  </si>
  <si>
    <t>Sienna</t>
  </si>
  <si>
    <t>Mya</t>
  </si>
  <si>
    <t>June</t>
  </si>
  <si>
    <t>Oct</t>
  </si>
  <si>
    <t>Nov</t>
  </si>
  <si>
    <t>Enoch</t>
  </si>
  <si>
    <t>Jane</t>
  </si>
  <si>
    <t>Britney</t>
  </si>
  <si>
    <t>Anthony</t>
  </si>
  <si>
    <t>Elijah</t>
  </si>
  <si>
    <t>Jules</t>
  </si>
  <si>
    <t>Ethan</t>
  </si>
  <si>
    <t>Scarlett</t>
  </si>
  <si>
    <t>Jasmine</t>
  </si>
  <si>
    <t>Alba</t>
  </si>
  <si>
    <t>Margot</t>
  </si>
  <si>
    <t>Mayleen</t>
  </si>
  <si>
    <t>Julian</t>
  </si>
  <si>
    <t>Column Labels</t>
  </si>
  <si>
    <t>Grand Total</t>
  </si>
  <si>
    <t>Row Labels</t>
  </si>
  <si>
    <t>Sum of Total Sales</t>
  </si>
  <si>
    <t>Total trended sales results</t>
  </si>
  <si>
    <t>Year.Month</t>
  </si>
  <si>
    <t xml:space="preserve">Total Sales </t>
  </si>
  <si>
    <t>Sales</t>
  </si>
  <si>
    <t>(All)</t>
  </si>
  <si>
    <t>Count of Total Sales</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</si>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</sst>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quot;$&quot;#,##0"/>
    <numFmt numFmtId="167" formatCode="0.0%"/>
  </numFmts>
  <fonts count="5" x14ac:knownFonts="1">
    <font>
      <sz val="11"/>
      <color theme="1"/>
      <name val="Calibri"/>
      <family val="2"/>
      <scheme val="minor"/>
    </font>
    <font>
      <sz val="12"/>
      <name val="Calibri"/>
      <family val="2"/>
      <scheme val="minor"/>
    </font>
    <font>
      <b/>
      <sz val="11"/>
      <color theme="1"/>
      <name val="Calibri"/>
      <family val="2"/>
      <scheme val="minor"/>
    </font>
    <font>
      <sz val="14"/>
      <color theme="1"/>
      <name val="Calibri"/>
      <family val="2"/>
      <scheme val="minor"/>
    </font>
    <font>
      <u/>
      <sz val="1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0">
    <xf numFmtId="0" fontId="0" fillId="0" borderId="0" xfId="0"/>
    <xf numFmtId="0" fontId="1" fillId="0" borderId="0" xfId="0" applyFont="1"/>
    <xf numFmtId="0" fontId="0" fillId="0" borderId="0" xfId="0" pivotButton="1"/>
    <xf numFmtId="0" fontId="2" fillId="2" borderId="1" xfId="0" applyFont="1" applyFill="1" applyBorder="1"/>
    <xf numFmtId="0" fontId="0" fillId="0" borderId="0" xfId="0" applyAlignment="1">
      <alignment horizontal="left"/>
    </xf>
    <xf numFmtId="0" fontId="0" fillId="0" borderId="0" xfId="0" applyAlignment="1">
      <alignment horizontal="left" indent="1"/>
    </xf>
    <xf numFmtId="0" fontId="0" fillId="0" borderId="0" xfId="0" applyNumberFormat="1"/>
    <xf numFmtId="0" fontId="3" fillId="3" borderId="0" xfId="0" applyFont="1" applyFill="1"/>
    <xf numFmtId="0" fontId="4" fillId="3" borderId="0" xfId="0" applyFont="1" applyFill="1"/>
    <xf numFmtId="0" fontId="2" fillId="2" borderId="2" xfId="0" applyFont="1" applyFill="1" applyBorder="1"/>
    <xf numFmtId="3" fontId="0" fillId="0" borderId="0" xfId="0" applyNumberFormat="1"/>
    <xf numFmtId="10" fontId="0" fillId="0" borderId="0" xfId="0" applyNumberFormat="1"/>
    <xf numFmtId="3" fontId="0" fillId="0" borderId="0" xfId="0" pivotButton="1" applyNumberFormat="1"/>
    <xf numFmtId="3" fontId="0" fillId="0" borderId="0" xfId="0" applyNumberFormat="1" applyAlignment="1">
      <alignment horizontal="left"/>
    </xf>
    <xf numFmtId="165" fontId="0" fillId="0" borderId="0" xfId="0" applyNumberFormat="1"/>
    <xf numFmtId="4" fontId="0" fillId="0" borderId="0" xfId="0" applyNumberFormat="1" applyAlignment="1">
      <alignment horizontal="left"/>
    </xf>
    <xf numFmtId="165" fontId="0" fillId="0" borderId="0" xfId="0" applyNumberFormat="1" applyAlignment="1">
      <alignment horizontal="left"/>
    </xf>
    <xf numFmtId="165" fontId="2" fillId="2" borderId="2" xfId="0" applyNumberFormat="1" applyFont="1" applyFill="1" applyBorder="1" applyAlignment="1">
      <alignment horizontal="left"/>
    </xf>
    <xf numFmtId="165" fontId="2" fillId="2" borderId="2" xfId="0" applyNumberFormat="1" applyFont="1" applyFill="1" applyBorder="1"/>
    <xf numFmtId="167" fontId="0" fillId="0" borderId="0" xfId="0" applyNumberFormat="1"/>
  </cellXfs>
  <cellStyles count="1">
    <cellStyle name="Normal" xfId="0" builtinId="0"/>
  </cellStyles>
  <dxfs count="194">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5" formatCode="&quot;$&quot;#,##0"/>
    </dxf>
    <dxf>
      <numFmt numFmtId="165" formatCode="&quot;$&quot;#,##0"/>
    </dxf>
    <dxf>
      <font>
        <color theme="0"/>
        <name val="Calibri Light"/>
        <family val="2"/>
        <scheme val="major"/>
      </font>
      <border diagonalUp="0" diagonalDown="0">
        <left/>
        <right/>
        <top/>
        <bottom/>
        <vertical/>
        <horizontal/>
      </border>
    </dxf>
    <dxf>
      <font>
        <color theme="1"/>
      </font>
      <fill>
        <patternFill>
          <bgColor theme="1"/>
        </patternFill>
      </fill>
      <border diagonalUp="0" diagonalDown="0">
        <left/>
        <right/>
        <top/>
        <bottom/>
        <vertical/>
        <horizontal/>
      </border>
    </dxf>
    <dxf>
      <numFmt numFmtId="165" formatCode="&quot;$&quot;#,##0"/>
    </dxf>
    <dxf>
      <numFmt numFmtId="165" formatCode="&quot;$&quot;#,##0"/>
    </dxf>
    <dxf>
      <numFmt numFmtId="165" formatCode="&quot;$&quot;#,##0"/>
    </dxf>
    <dxf>
      <numFmt numFmtId="165" formatCode="&quot;$&quot;#,##0"/>
    </dxf>
    <dxf>
      <numFmt numFmtId="4" formatCode="#,##0.00"/>
    </dxf>
    <dxf>
      <numFmt numFmtId="4" formatCode="#,##0.00"/>
    </dxf>
    <dxf>
      <numFmt numFmtId="165" formatCode="&quot;$&quot;#,##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2"/>
        <color auto="1"/>
        <name val="Calibri"/>
        <family val="2"/>
        <scheme val="minor"/>
      </font>
    </dxf>
  </dxfs>
  <tableStyles count="1" defaultTableStyle="TableStyleMedium2" defaultPivotStyle="PivotStyleLight16">
    <tableStyle name="DashboardSlicer" pivot="0" table="0" count="10" xr9:uid="{3E237818-4237-4023-A387-F850901D227F}">
      <tableStyleElement type="wholeTable" dxfId="176"/>
      <tableStyleElement type="headerRow" dxfId="175"/>
    </tableStyle>
  </tableStyles>
  <colors>
    <mruColors>
      <color rgb="FFF99595"/>
      <color rgb="FFFF6600"/>
      <color rgb="FFE80E0E"/>
      <color rgb="FF1A046C"/>
      <color rgb="FFFFF3F3"/>
      <color rgb="FF4F67DF"/>
      <color rgb="FF3B10A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[SalesDashboard_Sample2.xlsx]Total Sales Trend !PivotTable1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7000">
                  <a:srgbClr val="00B050"/>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Trend '!$B$3</c:f>
              <c:strCache>
                <c:ptCount val="1"/>
                <c:pt idx="0">
                  <c:v>Total</c:v>
                </c:pt>
              </c:strCache>
            </c:strRef>
          </c:tx>
          <c:spPr>
            <a:ln w="34925" cap="rnd">
              <a:gradFill>
                <a:gsLst>
                  <a:gs pos="57000">
                    <a:srgbClr val="00B050"/>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'Total Sales Trend '!$A$4:$A$72</c:f>
              <c:multiLvlStrCache>
                <c:ptCount val="62"/>
                <c:lvl>
                  <c:pt idx="0">
                    <c:v>Jan</c:v>
                  </c:pt>
                  <c:pt idx="1">
                    <c:v>Feb</c:v>
                  </c:pt>
                  <c:pt idx="2">
                    <c:v>Mar</c:v>
                  </c:pt>
                  <c:pt idx="3">
                    <c:v>Apr</c:v>
                  </c:pt>
                  <c:pt idx="4">
                    <c:v>May</c:v>
                  </c:pt>
                  <c:pt idx="5">
                    <c:v>Jun</c:v>
                  </c:pt>
                  <c:pt idx="6">
                    <c:v>Jul</c:v>
                  </c:pt>
                  <c:pt idx="7">
                    <c:v>Aug</c:v>
                  </c:pt>
                  <c:pt idx="8">
                    <c:v>Sep</c:v>
                  </c:pt>
                  <c:pt idx="9">
                    <c:v>Dec</c:v>
                  </c:pt>
                  <c:pt idx="10">
                    <c:v>Jan</c:v>
                  </c:pt>
                  <c:pt idx="11">
                    <c:v>Feb</c:v>
                  </c:pt>
                  <c:pt idx="12">
                    <c:v>Mar</c:v>
                  </c:pt>
                  <c:pt idx="13">
                    <c:v>Apr</c:v>
                  </c:pt>
                  <c:pt idx="14">
                    <c:v>May</c:v>
                  </c:pt>
                  <c:pt idx="15">
                    <c:v>Jun</c:v>
                  </c:pt>
                  <c:pt idx="16">
                    <c:v>Jul</c:v>
                  </c:pt>
                  <c:pt idx="17">
                    <c:v>Aug</c:v>
                  </c:pt>
                  <c:pt idx="18">
                    <c:v>Sep</c:v>
                  </c:pt>
                  <c:pt idx="19">
                    <c:v>Dec</c:v>
                  </c:pt>
                  <c:pt idx="20">
                    <c:v>Jan</c:v>
                  </c:pt>
                  <c:pt idx="21">
                    <c:v>Feb</c:v>
                  </c:pt>
                  <c:pt idx="22">
                    <c:v>Mar</c:v>
                  </c:pt>
                  <c:pt idx="23">
                    <c:v>Apr</c:v>
                  </c:pt>
                  <c:pt idx="24">
                    <c:v>May</c:v>
                  </c:pt>
                  <c:pt idx="25">
                    <c:v>Jun</c:v>
                  </c:pt>
                  <c:pt idx="26">
                    <c:v>Jul</c:v>
                  </c:pt>
                  <c:pt idx="27">
                    <c:v>Aug</c:v>
                  </c:pt>
                  <c:pt idx="28">
                    <c:v>Sep</c:v>
                  </c:pt>
                  <c:pt idx="29">
                    <c:v>Dec</c:v>
                  </c:pt>
                  <c:pt idx="30">
                    <c:v>Jan</c:v>
                  </c:pt>
                  <c:pt idx="31">
                    <c:v>Feb</c:v>
                  </c:pt>
                  <c:pt idx="32">
                    <c:v>Mar</c:v>
                  </c:pt>
                  <c:pt idx="33">
                    <c:v>Apr</c:v>
                  </c:pt>
                  <c:pt idx="34">
                    <c:v>May</c:v>
                  </c:pt>
                  <c:pt idx="35">
                    <c:v>Jun</c:v>
                  </c:pt>
                  <c:pt idx="36">
                    <c:v>Jul</c:v>
                  </c:pt>
                  <c:pt idx="37">
                    <c:v>Aug</c:v>
                  </c:pt>
                  <c:pt idx="38">
                    <c:v>Sep</c:v>
                  </c:pt>
                  <c:pt idx="39">
                    <c:v>Dec</c:v>
                  </c:pt>
                  <c:pt idx="40">
                    <c:v>Jan</c:v>
                  </c:pt>
                  <c:pt idx="41">
                    <c:v>June</c:v>
                  </c:pt>
                  <c:pt idx="42">
                    <c:v>Feb</c:v>
                  </c:pt>
                  <c:pt idx="43">
                    <c:v>Mar</c:v>
                  </c:pt>
                  <c:pt idx="44">
                    <c:v>Apr</c:v>
                  </c:pt>
                  <c:pt idx="45">
                    <c:v>May</c:v>
                  </c:pt>
                  <c:pt idx="46">
                    <c:v>Jul</c:v>
                  </c:pt>
                  <c:pt idx="47">
                    <c:v>Aug</c:v>
                  </c:pt>
                  <c:pt idx="48">
                    <c:v>Sep</c:v>
                  </c:pt>
                  <c:pt idx="49">
                    <c:v>Oct</c:v>
                  </c:pt>
                  <c:pt idx="50">
                    <c:v>Nov</c:v>
                  </c:pt>
                  <c:pt idx="51">
                    <c:v>Dec</c:v>
                  </c:pt>
                  <c:pt idx="52">
                    <c:v>Jan</c:v>
                  </c:pt>
                  <c:pt idx="53">
                    <c:v>Feb</c:v>
                  </c:pt>
                  <c:pt idx="54">
                    <c:v>Mar</c:v>
                  </c:pt>
                  <c:pt idx="55">
                    <c:v>Apr</c:v>
                  </c:pt>
                  <c:pt idx="56">
                    <c:v>May</c:v>
                  </c:pt>
                  <c:pt idx="57">
                    <c:v>Jun</c:v>
                  </c:pt>
                  <c:pt idx="58">
                    <c:v>Jul</c:v>
                  </c:pt>
                  <c:pt idx="59">
                    <c:v>Aug</c:v>
                  </c:pt>
                  <c:pt idx="60">
                    <c:v>Sep</c:v>
                  </c:pt>
                  <c:pt idx="61">
                    <c:v>Dec</c:v>
                  </c:pt>
                </c:lvl>
                <c:lvl>
                  <c:pt idx="0">
                    <c:v>2015</c:v>
                  </c:pt>
                  <c:pt idx="10">
                    <c:v>2016</c:v>
                  </c:pt>
                  <c:pt idx="20">
                    <c:v>2017</c:v>
                  </c:pt>
                  <c:pt idx="30">
                    <c:v>2018</c:v>
                  </c:pt>
                  <c:pt idx="40">
                    <c:v>2019</c:v>
                  </c:pt>
                  <c:pt idx="52">
                    <c:v>2020</c:v>
                  </c:pt>
                </c:lvl>
              </c:multiLvlStrCache>
            </c:multiLvlStrRef>
          </c:cat>
          <c:val>
            <c:numRef>
              <c:f>'Total Sales Trend '!$B$4:$B$72</c:f>
              <c:numCache>
                <c:formatCode>"$"#,##0</c:formatCode>
                <c:ptCount val="62"/>
                <c:pt idx="0">
                  <c:v>6500</c:v>
                </c:pt>
                <c:pt idx="1">
                  <c:v>4400</c:v>
                </c:pt>
                <c:pt idx="2">
                  <c:v>2750</c:v>
                </c:pt>
                <c:pt idx="3">
                  <c:v>2975</c:v>
                </c:pt>
                <c:pt idx="4">
                  <c:v>2125</c:v>
                </c:pt>
                <c:pt idx="5">
                  <c:v>600</c:v>
                </c:pt>
                <c:pt idx="6">
                  <c:v>4550</c:v>
                </c:pt>
                <c:pt idx="7">
                  <c:v>4850</c:v>
                </c:pt>
                <c:pt idx="8">
                  <c:v>6025</c:v>
                </c:pt>
                <c:pt idx="9">
                  <c:v>6800</c:v>
                </c:pt>
                <c:pt idx="10">
                  <c:v>7350</c:v>
                </c:pt>
                <c:pt idx="11">
                  <c:v>4550</c:v>
                </c:pt>
                <c:pt idx="12">
                  <c:v>2975</c:v>
                </c:pt>
                <c:pt idx="13">
                  <c:v>1950</c:v>
                </c:pt>
                <c:pt idx="14">
                  <c:v>5200</c:v>
                </c:pt>
                <c:pt idx="15">
                  <c:v>3250</c:v>
                </c:pt>
                <c:pt idx="16">
                  <c:v>1200</c:v>
                </c:pt>
                <c:pt idx="17">
                  <c:v>3925</c:v>
                </c:pt>
                <c:pt idx="18">
                  <c:v>9625</c:v>
                </c:pt>
                <c:pt idx="19">
                  <c:v>10125</c:v>
                </c:pt>
                <c:pt idx="20">
                  <c:v>5400</c:v>
                </c:pt>
                <c:pt idx="21">
                  <c:v>7800</c:v>
                </c:pt>
                <c:pt idx="22">
                  <c:v>3000</c:v>
                </c:pt>
                <c:pt idx="23">
                  <c:v>750</c:v>
                </c:pt>
                <c:pt idx="24">
                  <c:v>2550</c:v>
                </c:pt>
                <c:pt idx="25">
                  <c:v>2550</c:v>
                </c:pt>
                <c:pt idx="26">
                  <c:v>2125</c:v>
                </c:pt>
                <c:pt idx="27">
                  <c:v>4675</c:v>
                </c:pt>
                <c:pt idx="28">
                  <c:v>7250</c:v>
                </c:pt>
                <c:pt idx="29">
                  <c:v>4150</c:v>
                </c:pt>
                <c:pt idx="30">
                  <c:v>4575</c:v>
                </c:pt>
                <c:pt idx="31">
                  <c:v>4325</c:v>
                </c:pt>
                <c:pt idx="32">
                  <c:v>2600</c:v>
                </c:pt>
                <c:pt idx="33">
                  <c:v>3250</c:v>
                </c:pt>
                <c:pt idx="34">
                  <c:v>1050</c:v>
                </c:pt>
                <c:pt idx="35">
                  <c:v>1275</c:v>
                </c:pt>
                <c:pt idx="36">
                  <c:v>1275</c:v>
                </c:pt>
                <c:pt idx="37">
                  <c:v>6700</c:v>
                </c:pt>
                <c:pt idx="38">
                  <c:v>8475</c:v>
                </c:pt>
                <c:pt idx="39">
                  <c:v>2550</c:v>
                </c:pt>
                <c:pt idx="40">
                  <c:v>2550</c:v>
                </c:pt>
                <c:pt idx="41">
                  <c:v>1950</c:v>
                </c:pt>
                <c:pt idx="42">
                  <c:v>2600</c:v>
                </c:pt>
                <c:pt idx="43">
                  <c:v>4550</c:v>
                </c:pt>
                <c:pt idx="44">
                  <c:v>1700</c:v>
                </c:pt>
                <c:pt idx="45">
                  <c:v>1800</c:v>
                </c:pt>
                <c:pt idx="46">
                  <c:v>600</c:v>
                </c:pt>
                <c:pt idx="47">
                  <c:v>4675</c:v>
                </c:pt>
                <c:pt idx="48">
                  <c:v>1275</c:v>
                </c:pt>
                <c:pt idx="49">
                  <c:v>600</c:v>
                </c:pt>
                <c:pt idx="50">
                  <c:v>2600</c:v>
                </c:pt>
                <c:pt idx="51">
                  <c:v>3750</c:v>
                </c:pt>
                <c:pt idx="52">
                  <c:v>5950</c:v>
                </c:pt>
                <c:pt idx="53">
                  <c:v>7225</c:v>
                </c:pt>
                <c:pt idx="54">
                  <c:v>5600</c:v>
                </c:pt>
                <c:pt idx="55">
                  <c:v>900</c:v>
                </c:pt>
                <c:pt idx="56">
                  <c:v>2975</c:v>
                </c:pt>
                <c:pt idx="57">
                  <c:v>1700</c:v>
                </c:pt>
                <c:pt idx="58">
                  <c:v>2975</c:v>
                </c:pt>
                <c:pt idx="59">
                  <c:v>5400</c:v>
                </c:pt>
                <c:pt idx="60">
                  <c:v>8250</c:v>
                </c:pt>
                <c:pt idx="61">
                  <c:v>3675</c:v>
                </c:pt>
              </c:numCache>
            </c:numRef>
          </c:val>
          <c:smooth val="1"/>
          <c:extLst>
            <c:ext xmlns:c16="http://schemas.microsoft.com/office/drawing/2014/chart" uri="{C3380CC4-5D6E-409C-BE32-E72D297353CC}">
              <c16:uniqueId val="{00000001-7D2C-4AE9-B166-97236A8FC00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06380320"/>
        <c:axId val="1206391552"/>
      </c:lineChart>
      <c:catAx>
        <c:axId val="12063803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54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06391552"/>
        <c:crosses val="autoZero"/>
        <c:auto val="1"/>
        <c:lblAlgn val="ctr"/>
        <c:lblOffset val="100"/>
        <c:noMultiLvlLbl val="0"/>
      </c:catAx>
      <c:valAx>
        <c:axId val="120639155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638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Faulty Laptops</a:t>
            </a:r>
            <a:endParaRPr lang="en-US"/>
          </a:p>
        </c:rich>
      </c:tx>
      <c:layout>
        <c:manualLayout>
          <c:xMode val="edge"/>
          <c:yMode val="edge"/>
          <c:x val="0.28813479316576046"/>
          <c:y val="6.9277427810409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'Faulty Products'!$E$16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'Faulty Products'!$D$17:$D$19</c:f>
              <c:strCache>
                <c:ptCount val="2"/>
                <c:pt idx="0">
                  <c:v>Yes</c:v>
                </c:pt>
                <c:pt idx="1">
                  <c:v>No</c:v>
                </c:pt>
              </c:strCache>
            </c:strRef>
          </c:cat>
          <c:val>
            <c:numRef>
              <c:f>'Faulty Products'!$E$17:$E$19</c:f>
              <c:numCache>
                <c:formatCode>General</c:formatCode>
                <c:ptCount val="2"/>
                <c:pt idx="0">
                  <c:v>40</c:v>
                </c:pt>
                <c:pt idx="1">
                  <c:v>83</c:v>
                </c:pt>
              </c:numCache>
            </c:numRef>
          </c:val>
          <c:extLst>
            <c:ext xmlns:c16="http://schemas.microsoft.com/office/drawing/2014/chart" uri="{C3380CC4-5D6E-409C-BE32-E72D297353CC}">
              <c16:uniqueId val="{00000000-BA06-492A-B493-FCE97A90737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Faulty Phones</a:t>
            </a:r>
            <a:endParaRPr lang="en-US"/>
          </a:p>
        </c:rich>
      </c:tx>
      <c:layout>
        <c:manualLayout>
          <c:xMode val="edge"/>
          <c:yMode val="edge"/>
          <c:x val="0.29260270235769953"/>
          <c:y val="3.9238974903886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'Faulty Products'!$H$16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'Faulty Products'!$G$17:$G$19</c:f>
              <c:strCache>
                <c:ptCount val="2"/>
                <c:pt idx="0">
                  <c:v>Yes</c:v>
                </c:pt>
                <c:pt idx="1">
                  <c:v>No</c:v>
                </c:pt>
              </c:strCache>
            </c:strRef>
          </c:cat>
          <c:val>
            <c:numRef>
              <c:f>'Faulty Products'!$H$17:$H$19</c:f>
              <c:numCache>
                <c:formatCode>General</c:formatCode>
                <c:ptCount val="2"/>
                <c:pt idx="0">
                  <c:v>40</c:v>
                </c:pt>
                <c:pt idx="1">
                  <c:v>83</c:v>
                </c:pt>
              </c:numCache>
            </c:numRef>
          </c:val>
          <c:extLst>
            <c:ext xmlns:c16="http://schemas.microsoft.com/office/drawing/2014/chart" uri="{C3380CC4-5D6E-409C-BE32-E72D297353CC}">
              <c16:uniqueId val="{00000000-9135-4CED-B40D-59595E92BE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Faulty Screens</a:t>
            </a:r>
          </a:p>
        </c:rich>
      </c:tx>
      <c:layout>
        <c:manualLayout>
          <c:xMode val="edge"/>
          <c:yMode val="edge"/>
          <c:x val="0.36194444444444451"/>
          <c:y val="5.814377369495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'Faulty Products'!$K$16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'Faulty Products'!$J$17:$J$19</c:f>
              <c:strCache>
                <c:ptCount val="2"/>
                <c:pt idx="0">
                  <c:v>Yes</c:v>
                </c:pt>
                <c:pt idx="1">
                  <c:v>No</c:v>
                </c:pt>
              </c:strCache>
            </c:strRef>
          </c:cat>
          <c:val>
            <c:numRef>
              <c:f>'Faulty Products'!$K$17:$K$19</c:f>
              <c:numCache>
                <c:formatCode>General</c:formatCode>
                <c:ptCount val="2"/>
                <c:pt idx="0">
                  <c:v>40</c:v>
                </c:pt>
                <c:pt idx="1">
                  <c:v>83</c:v>
                </c:pt>
              </c:numCache>
            </c:numRef>
          </c:val>
          <c:extLst>
            <c:ext xmlns:c16="http://schemas.microsoft.com/office/drawing/2014/chart" uri="{C3380CC4-5D6E-409C-BE32-E72D297353CC}">
              <c16:uniqueId val="{00000000-9DC7-4D43-8DED-663A55C20F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Total Faulty Computers</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9536912371811025"/>
          <c:y val="5.27415165124941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'Faulty Products'!$B$16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2E-425D-B60C-073374C27A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2E-425D-B60C-073374C27A8C}"/>
              </c:ext>
            </c:extLst>
          </c:dPt>
          <c:cat>
            <c:strRef>
              <c:f>'Faulty Products'!$A$17:$A$19</c:f>
              <c:strCache>
                <c:ptCount val="2"/>
                <c:pt idx="0">
                  <c:v>Yes</c:v>
                </c:pt>
                <c:pt idx="1">
                  <c:v>No</c:v>
                </c:pt>
              </c:strCache>
            </c:strRef>
          </c:cat>
          <c:val>
            <c:numRef>
              <c:f>'Faulty Products'!$B$17:$B$19</c:f>
              <c:numCache>
                <c:formatCode>General</c:formatCode>
                <c:ptCount val="2"/>
                <c:pt idx="0">
                  <c:v>40</c:v>
                </c:pt>
                <c:pt idx="1">
                  <c:v>83</c:v>
                </c:pt>
              </c:numCache>
            </c:numRef>
          </c:val>
          <c:extLst>
            <c:ext xmlns:c16="http://schemas.microsoft.com/office/drawing/2014/chart" uri="{C3380CC4-5D6E-409C-BE32-E72D297353CC}">
              <c16:uniqueId val="{00000000-D0C3-424F-A21C-A6C4B19F86B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Faulty Laptops</a:t>
            </a:r>
            <a:endParaRPr lang="en-US"/>
          </a:p>
        </c:rich>
      </c:tx>
      <c:layout>
        <c:manualLayout>
          <c:xMode val="edge"/>
          <c:yMode val="edge"/>
          <c:x val="0.28813479316576046"/>
          <c:y val="6.9277427810409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'Faulty Products'!$E$16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13-476E-A839-5AB295385D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13-476E-A839-5AB295385DAA}"/>
              </c:ext>
            </c:extLst>
          </c:dPt>
          <c:cat>
            <c:strRef>
              <c:f>'Faulty Products'!$D$17:$D$19</c:f>
              <c:strCache>
                <c:ptCount val="2"/>
                <c:pt idx="0">
                  <c:v>Yes</c:v>
                </c:pt>
                <c:pt idx="1">
                  <c:v>No</c:v>
                </c:pt>
              </c:strCache>
            </c:strRef>
          </c:cat>
          <c:val>
            <c:numRef>
              <c:f>'Faulty Products'!$E$17:$E$19</c:f>
              <c:numCache>
                <c:formatCode>General</c:formatCode>
                <c:ptCount val="2"/>
                <c:pt idx="0">
                  <c:v>40</c:v>
                </c:pt>
                <c:pt idx="1">
                  <c:v>83</c:v>
                </c:pt>
              </c:numCache>
            </c:numRef>
          </c:val>
          <c:extLst>
            <c:ext xmlns:c16="http://schemas.microsoft.com/office/drawing/2014/chart" uri="{C3380CC4-5D6E-409C-BE32-E72D297353CC}">
              <c16:uniqueId val="{00000000-BA06-492A-B493-FCE97A90737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Faulty Phones</a:t>
            </a:r>
            <a:endParaRPr lang="en-US"/>
          </a:p>
        </c:rich>
      </c:tx>
      <c:layout>
        <c:manualLayout>
          <c:xMode val="edge"/>
          <c:yMode val="edge"/>
          <c:x val="0.29260270235769953"/>
          <c:y val="3.92389749038864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'Faulty Products'!$H$16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71-4E48-9AC2-BB300D80FE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71-4E48-9AC2-BB300D80FEF2}"/>
              </c:ext>
            </c:extLst>
          </c:dPt>
          <c:cat>
            <c:strRef>
              <c:f>'Faulty Products'!$G$17:$G$19</c:f>
              <c:strCache>
                <c:ptCount val="2"/>
                <c:pt idx="0">
                  <c:v>Yes</c:v>
                </c:pt>
                <c:pt idx="1">
                  <c:v>No</c:v>
                </c:pt>
              </c:strCache>
            </c:strRef>
          </c:cat>
          <c:val>
            <c:numRef>
              <c:f>'Faulty Products'!$H$17:$H$19</c:f>
              <c:numCache>
                <c:formatCode>General</c:formatCode>
                <c:ptCount val="2"/>
                <c:pt idx="0">
                  <c:v>40</c:v>
                </c:pt>
                <c:pt idx="1">
                  <c:v>83</c:v>
                </c:pt>
              </c:numCache>
            </c:numRef>
          </c:val>
          <c:extLst>
            <c:ext xmlns:c16="http://schemas.microsoft.com/office/drawing/2014/chart" uri="{C3380CC4-5D6E-409C-BE32-E72D297353CC}">
              <c16:uniqueId val="{00000000-9135-4CED-B40D-59595E92BE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Faulty Screens</a:t>
            </a:r>
          </a:p>
        </c:rich>
      </c:tx>
      <c:layout>
        <c:manualLayout>
          <c:xMode val="edge"/>
          <c:yMode val="edge"/>
          <c:x val="0.36194444444444451"/>
          <c:y val="5.814377369495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'Faulty Products'!$K$16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95-4005-BEE2-07463B47AB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95-4005-BEE2-07463B47AB85}"/>
              </c:ext>
            </c:extLst>
          </c:dPt>
          <c:cat>
            <c:strRef>
              <c:f>'Faulty Products'!$J$17:$J$19</c:f>
              <c:strCache>
                <c:ptCount val="2"/>
                <c:pt idx="0">
                  <c:v>Yes</c:v>
                </c:pt>
                <c:pt idx="1">
                  <c:v>No</c:v>
                </c:pt>
              </c:strCache>
            </c:strRef>
          </c:cat>
          <c:val>
            <c:numRef>
              <c:f>'Faulty Products'!$K$17:$K$19</c:f>
              <c:numCache>
                <c:formatCode>General</c:formatCode>
                <c:ptCount val="2"/>
                <c:pt idx="0">
                  <c:v>40</c:v>
                </c:pt>
                <c:pt idx="1">
                  <c:v>83</c:v>
                </c:pt>
              </c:numCache>
            </c:numRef>
          </c:val>
          <c:extLst>
            <c:ext xmlns:c16="http://schemas.microsoft.com/office/drawing/2014/chart" uri="{C3380CC4-5D6E-409C-BE32-E72D297353CC}">
              <c16:uniqueId val="{00000000-9DC7-4D43-8DED-663A55C20F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solidFill>
              <a:schemeClr val="lt1"/>
            </a:solidFill>
          </a:ln>
          <a:effectLst/>
        </c:spPr>
      </c:pivotFmt>
      <c:pivotFmt>
        <c:idx val="9"/>
        <c:spPr>
          <a:solidFill>
            <a:srgbClr val="FF6600"/>
          </a:solidFill>
          <a:ln w="19050">
            <a:solidFill>
              <a:schemeClr val="lt1"/>
            </a:solidFill>
          </a:ln>
          <a:effectLst/>
        </c:spPr>
      </c:pivotFmt>
    </c:pivotFmts>
    <c:plotArea>
      <c:layout>
        <c:manualLayout>
          <c:layoutTarget val="inner"/>
          <c:xMode val="edge"/>
          <c:yMode val="edge"/>
          <c:x val="0.31847258971171116"/>
          <c:y val="3.9988349850830864E-2"/>
          <c:w val="0.53997488674239602"/>
          <c:h val="0.96001165014916912"/>
        </c:manualLayout>
      </c:layout>
      <c:doughnutChart>
        <c:varyColors val="1"/>
        <c:ser>
          <c:idx val="0"/>
          <c:order val="0"/>
          <c:tx>
            <c:strRef>
              <c:f>'Faulty Products'!$B$16</c:f>
              <c:strCache>
                <c:ptCount val="1"/>
                <c:pt idx="0">
                  <c:v>Total</c:v>
                </c:pt>
              </c:strCache>
            </c:strRef>
          </c:tx>
          <c:dPt>
            <c:idx val="0"/>
            <c:bubble3D val="0"/>
            <c:spPr>
              <a:solidFill>
                <a:srgbClr val="FF6600"/>
              </a:solidFill>
              <a:ln w="19050">
                <a:solidFill>
                  <a:schemeClr val="lt1"/>
                </a:solidFill>
              </a:ln>
              <a:effectLst/>
            </c:spPr>
            <c:extLst>
              <c:ext xmlns:c16="http://schemas.microsoft.com/office/drawing/2014/chart" uri="{C3380CC4-5D6E-409C-BE32-E72D297353CC}">
                <c16:uniqueId val="{00000001-4BF0-4025-8FF2-967C964882DF}"/>
              </c:ext>
            </c:extLst>
          </c:dPt>
          <c:dPt>
            <c:idx val="1"/>
            <c:bubble3D val="0"/>
            <c:spPr>
              <a:noFill/>
              <a:ln w="19050">
                <a:solidFill>
                  <a:schemeClr val="lt1"/>
                </a:solidFill>
              </a:ln>
              <a:effectLst/>
            </c:spPr>
            <c:extLst>
              <c:ext xmlns:c16="http://schemas.microsoft.com/office/drawing/2014/chart" uri="{C3380CC4-5D6E-409C-BE32-E72D297353CC}">
                <c16:uniqueId val="{00000003-4BF0-4025-8FF2-967C964882DF}"/>
              </c:ext>
            </c:extLst>
          </c:dPt>
          <c:cat>
            <c:strRef>
              <c:f>'Faulty Products'!$A$17:$A$19</c:f>
              <c:strCache>
                <c:ptCount val="2"/>
                <c:pt idx="0">
                  <c:v>Yes</c:v>
                </c:pt>
                <c:pt idx="1">
                  <c:v>No</c:v>
                </c:pt>
              </c:strCache>
            </c:strRef>
          </c:cat>
          <c:val>
            <c:numRef>
              <c:f>'Faulty Products'!$B$17:$B$19</c:f>
              <c:numCache>
                <c:formatCode>General</c:formatCode>
                <c:ptCount val="2"/>
                <c:pt idx="0">
                  <c:v>40</c:v>
                </c:pt>
                <c:pt idx="1">
                  <c:v>83</c:v>
                </c:pt>
              </c:numCache>
            </c:numRef>
          </c:val>
          <c:extLst>
            <c:ext xmlns:c16="http://schemas.microsoft.com/office/drawing/2014/chart" uri="{C3380CC4-5D6E-409C-BE32-E72D297353CC}">
              <c16:uniqueId val="{00000004-4BF0-4025-8FF2-967C964882DF}"/>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solidFill>
              <a:schemeClr val="lt1"/>
            </a:solidFill>
          </a:ln>
          <a:effectLst/>
        </c:spPr>
      </c:pivotFmt>
      <c:pivotFmt>
        <c:idx val="9"/>
        <c:spPr>
          <a:solidFill>
            <a:srgbClr val="FF6600"/>
          </a:solidFill>
          <a:ln w="19050">
            <a:solidFill>
              <a:schemeClr val="lt1"/>
            </a:solidFill>
          </a:ln>
          <a:effectLst/>
        </c:spPr>
      </c:pivotFmt>
    </c:pivotFmts>
    <c:plotArea>
      <c:layout>
        <c:manualLayout>
          <c:layoutTarget val="inner"/>
          <c:xMode val="edge"/>
          <c:yMode val="edge"/>
          <c:x val="0.19329358977477151"/>
          <c:y val="0"/>
          <c:w val="0.48747069002636662"/>
          <c:h val="0.95083887030784786"/>
        </c:manualLayout>
      </c:layout>
      <c:doughnutChart>
        <c:varyColors val="1"/>
        <c:ser>
          <c:idx val="0"/>
          <c:order val="0"/>
          <c:tx>
            <c:strRef>
              <c:f>'Faulty Products'!$E$16</c:f>
              <c:strCache>
                <c:ptCount val="1"/>
                <c:pt idx="0">
                  <c:v>Total</c:v>
                </c:pt>
              </c:strCache>
            </c:strRef>
          </c:tx>
          <c:dPt>
            <c:idx val="0"/>
            <c:bubble3D val="0"/>
            <c:spPr>
              <a:solidFill>
                <a:srgbClr val="FF6600"/>
              </a:solidFill>
              <a:ln w="19050">
                <a:solidFill>
                  <a:schemeClr val="lt1"/>
                </a:solidFill>
              </a:ln>
              <a:effectLst/>
            </c:spPr>
            <c:extLst>
              <c:ext xmlns:c16="http://schemas.microsoft.com/office/drawing/2014/chart" uri="{C3380CC4-5D6E-409C-BE32-E72D297353CC}">
                <c16:uniqueId val="{00000001-7B69-4C61-9D4D-D83237755D47}"/>
              </c:ext>
            </c:extLst>
          </c:dPt>
          <c:dPt>
            <c:idx val="1"/>
            <c:bubble3D val="0"/>
            <c:spPr>
              <a:noFill/>
              <a:ln w="19050">
                <a:solidFill>
                  <a:schemeClr val="lt1"/>
                </a:solidFill>
              </a:ln>
              <a:effectLst/>
            </c:spPr>
            <c:extLst>
              <c:ext xmlns:c16="http://schemas.microsoft.com/office/drawing/2014/chart" uri="{C3380CC4-5D6E-409C-BE32-E72D297353CC}">
                <c16:uniqueId val="{00000003-7B69-4C61-9D4D-D83237755D47}"/>
              </c:ext>
            </c:extLst>
          </c:dPt>
          <c:cat>
            <c:strRef>
              <c:f>'Faulty Products'!$D$17:$D$19</c:f>
              <c:strCache>
                <c:ptCount val="2"/>
                <c:pt idx="0">
                  <c:v>Yes</c:v>
                </c:pt>
                <c:pt idx="1">
                  <c:v>No</c:v>
                </c:pt>
              </c:strCache>
            </c:strRef>
          </c:cat>
          <c:val>
            <c:numRef>
              <c:f>'Faulty Products'!$E$17:$E$19</c:f>
              <c:numCache>
                <c:formatCode>General</c:formatCode>
                <c:ptCount val="2"/>
                <c:pt idx="0">
                  <c:v>40</c:v>
                </c:pt>
                <c:pt idx="1">
                  <c:v>83</c:v>
                </c:pt>
              </c:numCache>
            </c:numRef>
          </c:val>
          <c:extLst>
            <c:ext xmlns:c16="http://schemas.microsoft.com/office/drawing/2014/chart" uri="{C3380CC4-5D6E-409C-BE32-E72D297353CC}">
              <c16:uniqueId val="{00000004-7B69-4C61-9D4D-D83237755D47}"/>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solidFill>
              <a:schemeClr val="lt1"/>
            </a:solidFill>
          </a:ln>
          <a:effectLst/>
        </c:spPr>
      </c:pivotFmt>
      <c:pivotFmt>
        <c:idx val="9"/>
        <c:spPr>
          <a:solidFill>
            <a:srgbClr val="FF6600"/>
          </a:solidFill>
          <a:ln w="19050">
            <a:solidFill>
              <a:schemeClr val="lt1"/>
            </a:solidFill>
          </a:ln>
          <a:effectLst/>
        </c:spPr>
      </c:pivotFmt>
    </c:pivotFmts>
    <c:plotArea>
      <c:layout>
        <c:manualLayout>
          <c:layoutTarget val="inner"/>
          <c:xMode val="edge"/>
          <c:yMode val="edge"/>
          <c:x val="0.16782736401162499"/>
          <c:y val="0"/>
          <c:w val="0.54495160834852263"/>
          <c:h val="0.98349491994692684"/>
        </c:manualLayout>
      </c:layout>
      <c:doughnutChart>
        <c:varyColors val="1"/>
        <c:ser>
          <c:idx val="0"/>
          <c:order val="0"/>
          <c:tx>
            <c:strRef>
              <c:f>'Faulty Products'!$H$16</c:f>
              <c:strCache>
                <c:ptCount val="1"/>
                <c:pt idx="0">
                  <c:v>Total</c:v>
                </c:pt>
              </c:strCache>
            </c:strRef>
          </c:tx>
          <c:dPt>
            <c:idx val="0"/>
            <c:bubble3D val="0"/>
            <c:spPr>
              <a:solidFill>
                <a:srgbClr val="FF6600"/>
              </a:solidFill>
              <a:ln w="19050">
                <a:solidFill>
                  <a:schemeClr val="lt1"/>
                </a:solidFill>
              </a:ln>
              <a:effectLst/>
            </c:spPr>
            <c:extLst>
              <c:ext xmlns:c16="http://schemas.microsoft.com/office/drawing/2014/chart" uri="{C3380CC4-5D6E-409C-BE32-E72D297353CC}">
                <c16:uniqueId val="{00000001-6188-4300-B3D7-394AA1E1F9AD}"/>
              </c:ext>
            </c:extLst>
          </c:dPt>
          <c:dPt>
            <c:idx val="1"/>
            <c:bubble3D val="0"/>
            <c:spPr>
              <a:noFill/>
              <a:ln w="19050">
                <a:solidFill>
                  <a:schemeClr val="lt1"/>
                </a:solidFill>
              </a:ln>
              <a:effectLst/>
            </c:spPr>
            <c:extLst>
              <c:ext xmlns:c16="http://schemas.microsoft.com/office/drawing/2014/chart" uri="{C3380CC4-5D6E-409C-BE32-E72D297353CC}">
                <c16:uniqueId val="{00000003-6188-4300-B3D7-394AA1E1F9AD}"/>
              </c:ext>
            </c:extLst>
          </c:dPt>
          <c:cat>
            <c:strRef>
              <c:f>'Faulty Products'!$G$17:$G$19</c:f>
              <c:strCache>
                <c:ptCount val="2"/>
                <c:pt idx="0">
                  <c:v>Yes</c:v>
                </c:pt>
                <c:pt idx="1">
                  <c:v>No</c:v>
                </c:pt>
              </c:strCache>
            </c:strRef>
          </c:cat>
          <c:val>
            <c:numRef>
              <c:f>'Faulty Products'!$H$17:$H$19</c:f>
              <c:numCache>
                <c:formatCode>General</c:formatCode>
                <c:ptCount val="2"/>
                <c:pt idx="0">
                  <c:v>40</c:v>
                </c:pt>
                <c:pt idx="1">
                  <c:v>83</c:v>
                </c:pt>
              </c:numCache>
            </c:numRef>
          </c:val>
          <c:extLst>
            <c:ext xmlns:c16="http://schemas.microsoft.com/office/drawing/2014/chart" uri="{C3380CC4-5D6E-409C-BE32-E72D297353CC}">
              <c16:uniqueId val="{00000004-6188-4300-B3D7-394AA1E1F9AD}"/>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Products!PivotTable7</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solidFill>
              <a:schemeClr val="lt1"/>
            </a:solidFill>
          </a:ln>
          <a:effectLst/>
        </c:spPr>
      </c:pivotFmt>
      <c:pivotFmt>
        <c:idx val="9"/>
        <c:spPr>
          <a:solidFill>
            <a:srgbClr val="FF6600"/>
          </a:solidFill>
          <a:ln w="19050">
            <a:solidFill>
              <a:schemeClr val="lt1"/>
            </a:solidFill>
          </a:ln>
          <a:effectLst/>
        </c:spPr>
      </c:pivotFmt>
    </c:pivotFmts>
    <c:plotArea>
      <c:layout>
        <c:manualLayout>
          <c:layoutTarget val="inner"/>
          <c:xMode val="edge"/>
          <c:yMode val="edge"/>
          <c:x val="0.219668412113495"/>
          <c:y val="0"/>
          <c:w val="0.55012803749050543"/>
          <c:h val="0.94832933579784351"/>
        </c:manualLayout>
      </c:layout>
      <c:doughnutChart>
        <c:varyColors val="1"/>
        <c:ser>
          <c:idx val="0"/>
          <c:order val="0"/>
          <c:tx>
            <c:strRef>
              <c:f>'Faulty Products'!$K$16</c:f>
              <c:strCache>
                <c:ptCount val="1"/>
                <c:pt idx="0">
                  <c:v>Total</c:v>
                </c:pt>
              </c:strCache>
            </c:strRef>
          </c:tx>
          <c:dPt>
            <c:idx val="0"/>
            <c:bubble3D val="0"/>
            <c:spPr>
              <a:solidFill>
                <a:srgbClr val="FF6600"/>
              </a:solidFill>
              <a:ln w="19050">
                <a:solidFill>
                  <a:schemeClr val="lt1"/>
                </a:solidFill>
              </a:ln>
              <a:effectLst/>
            </c:spPr>
            <c:extLst>
              <c:ext xmlns:c16="http://schemas.microsoft.com/office/drawing/2014/chart" uri="{C3380CC4-5D6E-409C-BE32-E72D297353CC}">
                <c16:uniqueId val="{00000001-7482-4682-AE04-426537661239}"/>
              </c:ext>
            </c:extLst>
          </c:dPt>
          <c:dPt>
            <c:idx val="1"/>
            <c:bubble3D val="0"/>
            <c:spPr>
              <a:noFill/>
              <a:ln w="19050">
                <a:solidFill>
                  <a:schemeClr val="lt1"/>
                </a:solidFill>
              </a:ln>
              <a:effectLst/>
            </c:spPr>
            <c:extLst>
              <c:ext xmlns:c16="http://schemas.microsoft.com/office/drawing/2014/chart" uri="{C3380CC4-5D6E-409C-BE32-E72D297353CC}">
                <c16:uniqueId val="{00000003-7482-4682-AE04-426537661239}"/>
              </c:ext>
            </c:extLst>
          </c:dPt>
          <c:cat>
            <c:strRef>
              <c:f>'Faulty Products'!$J$17:$J$19</c:f>
              <c:strCache>
                <c:ptCount val="2"/>
                <c:pt idx="0">
                  <c:v>Yes</c:v>
                </c:pt>
                <c:pt idx="1">
                  <c:v>No</c:v>
                </c:pt>
              </c:strCache>
            </c:strRef>
          </c:cat>
          <c:val>
            <c:numRef>
              <c:f>'Faulty Products'!$K$17:$K$19</c:f>
              <c:numCache>
                <c:formatCode>General</c:formatCode>
                <c:ptCount val="2"/>
                <c:pt idx="0">
                  <c:v>40</c:v>
                </c:pt>
                <c:pt idx="1">
                  <c:v>83</c:v>
                </c:pt>
              </c:numCache>
            </c:numRef>
          </c:val>
          <c:extLst>
            <c:ext xmlns:c16="http://schemas.microsoft.com/office/drawing/2014/chart" uri="{C3380CC4-5D6E-409C-BE32-E72D297353CC}">
              <c16:uniqueId val="{00000004-7482-4682-AE04-426537661239}"/>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[SalesDashboard_Sample2.xlsx]Product Ratings!PivotTable8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rgbClr val="00B050">
                  <a:alpha val="87000"/>
                </a:srgbClr>
              </a:gs>
              <a:gs pos="94000">
                <a:srgbClr val="92D050"/>
              </a:gs>
            </a:gsLst>
            <a:lin ang="27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FF6600">
                  <a:alpha val="50000"/>
                </a:srgbClr>
              </a:gs>
              <a:gs pos="100000">
                <a:srgbClr val="E80E0E"/>
              </a:gs>
            </a:gsLst>
            <a:lin ang="27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FF6600"/>
              </a:gs>
              <a:gs pos="98000">
                <a:srgbClr val="F99595"/>
              </a:gs>
            </a:gsLst>
            <a:lin ang="27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bg1"/>
              </a:gs>
              <a:gs pos="80000">
                <a:schemeClr val="bg2">
                  <a:lumMod val="75000"/>
                </a:schemeClr>
              </a:gs>
            </a:gsLst>
            <a:lin ang="27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bg1">
                  <a:lumMod val="95000"/>
                </a:schemeClr>
              </a:gs>
              <a:gs pos="89000">
                <a:srgbClr val="00B050"/>
              </a:gs>
            </a:gsLst>
            <a:lin ang="2700000" scaled="1"/>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'Product Ratings'!$B$2:$B$3</c:f>
              <c:strCache>
                <c:ptCount val="1"/>
                <c:pt idx="0">
                  <c:v>1 Star</c:v>
                </c:pt>
              </c:strCache>
            </c:strRef>
          </c:tx>
          <c:spPr>
            <a:gradFill flip="none" rotWithShape="1">
              <a:gsLst>
                <a:gs pos="0">
                  <a:srgbClr val="FF6600">
                    <a:alpha val="50000"/>
                  </a:srgbClr>
                </a:gs>
                <a:gs pos="100000">
                  <a:srgbClr val="E80E0E"/>
                </a:gs>
              </a:gsLst>
              <a:lin ang="2700000" scaled="1"/>
              <a:tileRect/>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Ratings'!$B$4:$B$8</c:f>
              <c:numCache>
                <c:formatCode>"$"#,##0</c:formatCode>
                <c:ptCount val="4"/>
                <c:pt idx="0">
                  <c:v>5950</c:v>
                </c:pt>
                <c:pt idx="1">
                  <c:v>4550</c:v>
                </c:pt>
                <c:pt idx="2">
                  <c:v>3450</c:v>
                </c:pt>
                <c:pt idx="3">
                  <c:v>600</c:v>
                </c:pt>
              </c:numCache>
            </c:numRef>
          </c:val>
          <c:extLst>
            <c:ext xmlns:c16="http://schemas.microsoft.com/office/drawing/2014/chart" uri="{C3380CC4-5D6E-409C-BE32-E72D297353CC}">
              <c16:uniqueId val="{00000000-0F85-4C13-BB06-6C50AAFD471D}"/>
            </c:ext>
          </c:extLst>
        </c:ser>
        <c:ser>
          <c:idx val="1"/>
          <c:order val="1"/>
          <c:tx>
            <c:strRef>
              <c:f>'Product Ratings'!$C$2:$C$3</c:f>
              <c:strCache>
                <c:ptCount val="1"/>
                <c:pt idx="0">
                  <c:v>2 Stars</c:v>
                </c:pt>
              </c:strCache>
            </c:strRef>
          </c:tx>
          <c:spPr>
            <a:gradFill flip="none" rotWithShape="1">
              <a:gsLst>
                <a:gs pos="0">
                  <a:srgbClr val="FF6600"/>
                </a:gs>
                <a:gs pos="98000">
                  <a:srgbClr val="F99595"/>
                </a:gs>
              </a:gsLst>
              <a:lin ang="2700000" scaled="1"/>
              <a:tileRect/>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Ratings'!$C$4:$C$8</c:f>
              <c:numCache>
                <c:formatCode>"$"#,##0</c:formatCode>
                <c:ptCount val="4"/>
                <c:pt idx="0">
                  <c:v>11475</c:v>
                </c:pt>
                <c:pt idx="1">
                  <c:v>13000</c:v>
                </c:pt>
                <c:pt idx="2">
                  <c:v>2700</c:v>
                </c:pt>
                <c:pt idx="3">
                  <c:v>1350</c:v>
                </c:pt>
              </c:numCache>
            </c:numRef>
          </c:val>
          <c:extLst>
            <c:ext xmlns:c16="http://schemas.microsoft.com/office/drawing/2014/chart" uri="{C3380CC4-5D6E-409C-BE32-E72D297353CC}">
              <c16:uniqueId val="{0000000E-0F85-4C13-BB06-6C50AAFD471D}"/>
            </c:ext>
          </c:extLst>
        </c:ser>
        <c:ser>
          <c:idx val="2"/>
          <c:order val="2"/>
          <c:tx>
            <c:strRef>
              <c:f>'Product Ratings'!$D$2:$D$3</c:f>
              <c:strCache>
                <c:ptCount val="1"/>
                <c:pt idx="0">
                  <c:v>3 Stars</c:v>
                </c:pt>
              </c:strCache>
            </c:strRef>
          </c:tx>
          <c:spPr>
            <a:gradFill flip="none" rotWithShape="1">
              <a:gsLst>
                <a:gs pos="0">
                  <a:schemeClr val="bg1"/>
                </a:gs>
                <a:gs pos="80000">
                  <a:schemeClr val="bg2">
                    <a:lumMod val="75000"/>
                  </a:schemeClr>
                </a:gs>
              </a:gsLst>
              <a:lin ang="2700000" scaled="1"/>
              <a:tileRect/>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Ratings'!$D$4:$D$8</c:f>
              <c:numCache>
                <c:formatCode>"$"#,##0</c:formatCode>
                <c:ptCount val="4"/>
                <c:pt idx="0">
                  <c:v>22100</c:v>
                </c:pt>
                <c:pt idx="1">
                  <c:v>18850</c:v>
                </c:pt>
                <c:pt idx="2">
                  <c:v>4500</c:v>
                </c:pt>
                <c:pt idx="3">
                  <c:v>4050</c:v>
                </c:pt>
              </c:numCache>
            </c:numRef>
          </c:val>
          <c:extLst>
            <c:ext xmlns:c16="http://schemas.microsoft.com/office/drawing/2014/chart" uri="{C3380CC4-5D6E-409C-BE32-E72D297353CC}">
              <c16:uniqueId val="{0000000F-0F85-4C13-BB06-6C50AAFD471D}"/>
            </c:ext>
          </c:extLst>
        </c:ser>
        <c:ser>
          <c:idx val="3"/>
          <c:order val="3"/>
          <c:tx>
            <c:strRef>
              <c:f>'Product Ratings'!$E$2:$E$3</c:f>
              <c:strCache>
                <c:ptCount val="1"/>
                <c:pt idx="0">
                  <c:v>4 Stars</c:v>
                </c:pt>
              </c:strCache>
            </c:strRef>
          </c:tx>
          <c:spPr>
            <a:gradFill flip="none" rotWithShape="1">
              <a:gsLst>
                <a:gs pos="0">
                  <a:schemeClr val="bg1">
                    <a:lumMod val="95000"/>
                  </a:schemeClr>
                </a:gs>
                <a:gs pos="89000">
                  <a:srgbClr val="00B050"/>
                </a:gs>
              </a:gsLst>
              <a:lin ang="2700000" scaled="1"/>
              <a:tileRect/>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Ratings'!$E$4:$E$8</c:f>
              <c:numCache>
                <c:formatCode>"$"#,##0</c:formatCode>
                <c:ptCount val="4"/>
                <c:pt idx="0">
                  <c:v>20825</c:v>
                </c:pt>
                <c:pt idx="1">
                  <c:v>32500</c:v>
                </c:pt>
                <c:pt idx="2">
                  <c:v>3600</c:v>
                </c:pt>
                <c:pt idx="3">
                  <c:v>5250</c:v>
                </c:pt>
              </c:numCache>
            </c:numRef>
          </c:val>
          <c:extLst>
            <c:ext xmlns:c16="http://schemas.microsoft.com/office/drawing/2014/chart" uri="{C3380CC4-5D6E-409C-BE32-E72D297353CC}">
              <c16:uniqueId val="{00000012-0F85-4C13-BB06-6C50AAFD471D}"/>
            </c:ext>
          </c:extLst>
        </c:ser>
        <c:ser>
          <c:idx val="4"/>
          <c:order val="4"/>
          <c:tx>
            <c:strRef>
              <c:f>'Product Ratings'!$F$2:$F$3</c:f>
              <c:strCache>
                <c:ptCount val="1"/>
                <c:pt idx="0">
                  <c:v>5 Stars</c:v>
                </c:pt>
              </c:strCache>
            </c:strRef>
          </c:tx>
          <c:spPr>
            <a:gradFill>
              <a:gsLst>
                <a:gs pos="0">
                  <a:srgbClr val="00B050">
                    <a:alpha val="87000"/>
                  </a:srgbClr>
                </a:gs>
                <a:gs pos="94000">
                  <a:srgbClr val="92D050"/>
                </a:gs>
              </a:gsLst>
              <a:lin ang="2700000" scaled="1"/>
            </a:gradFill>
            <a:ln>
              <a:solidFill>
                <a:schemeClr val="bg1"/>
              </a:solidFill>
            </a:ln>
            <a:effectLst/>
          </c:spPr>
          <c:invertIfNegative val="0"/>
          <c:cat>
            <c:strRef>
              <c:f>'Product Ratings'!$A$4:$A$8</c:f>
              <c:strCache>
                <c:ptCount val="4"/>
                <c:pt idx="0">
                  <c:v>Computer</c:v>
                </c:pt>
                <c:pt idx="1">
                  <c:v>Laptop</c:v>
                </c:pt>
                <c:pt idx="2">
                  <c:v>Phone</c:v>
                </c:pt>
                <c:pt idx="3">
                  <c:v>Screen</c:v>
                </c:pt>
              </c:strCache>
            </c:strRef>
          </c:cat>
          <c:val>
            <c:numRef>
              <c:f>'Product Ratings'!$F$4:$F$8</c:f>
              <c:numCache>
                <c:formatCode>"$"#,##0</c:formatCode>
                <c:ptCount val="4"/>
                <c:pt idx="0">
                  <c:v>33150</c:v>
                </c:pt>
                <c:pt idx="1">
                  <c:v>29900</c:v>
                </c:pt>
                <c:pt idx="2">
                  <c:v>16800</c:v>
                </c:pt>
                <c:pt idx="3">
                  <c:v>6750</c:v>
                </c:pt>
              </c:numCache>
            </c:numRef>
          </c:val>
          <c:extLst>
            <c:ext xmlns:c16="http://schemas.microsoft.com/office/drawing/2014/chart" uri="{C3380CC4-5D6E-409C-BE32-E72D297353CC}">
              <c16:uniqueId val="{00000013-0F85-4C13-BB06-6C50AAFD471D}"/>
            </c:ext>
          </c:extLst>
        </c:ser>
        <c:dLbls>
          <c:showLegendKey val="0"/>
          <c:showVal val="0"/>
          <c:showCatName val="0"/>
          <c:showSerName val="0"/>
          <c:showPercent val="0"/>
          <c:showBubbleSize val="0"/>
        </c:dLbls>
        <c:gapWidth val="150"/>
        <c:overlap val="100"/>
        <c:axId val="598452080"/>
        <c:axId val="598464560"/>
      </c:barChart>
      <c:catAx>
        <c:axId val="59845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464560"/>
        <c:crosses val="autoZero"/>
        <c:auto val="1"/>
        <c:lblAlgn val="ctr"/>
        <c:lblOffset val="100"/>
        <c:noMultiLvlLbl val="0"/>
      </c:catAx>
      <c:valAx>
        <c:axId val="598464560"/>
        <c:scaling>
          <c:orientation val="minMax"/>
        </c:scaling>
        <c:delete val="0"/>
        <c:axPos val="b"/>
        <c:majorGridlines>
          <c:spPr>
            <a:ln w="9525" cap="flat" cmpd="sng" algn="ctr">
              <a:solidFill>
                <a:schemeClr val="lt1">
                  <a:shade val="50000"/>
                  <a:alpha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45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[SalesDashboard_Sample2.xlsx]Total Sales Trend !PivotTable1</c:name>
    <c:fmtId val="0"/>
  </c:pivotSource>
  <c:chart>
    <c:title>
      <c:tx>
        <c:rich>
          <a:bodyPr rot="0" spcFirstLastPara="1" vertOverflow="ellipsis" vert="horz" wrap="square" anchor="ctr" anchorCtr="1"/>
          <a:lstStyle/>
          <a:p>
            <a:pPr algn="ctr">
              <a:defRPr sz="1600" b="1" i="0" u="none" strike="noStrike" kern="1200" cap="none" spc="0" normalizeH="0" baseline="0">
                <a:solidFill>
                  <a:schemeClr val="dk1">
                    <a:lumMod val="50000"/>
                    <a:lumOff val="50000"/>
                  </a:schemeClr>
                </a:solidFill>
                <a:latin typeface="+mj-lt"/>
                <a:ea typeface="+mj-ea"/>
                <a:cs typeface="+mj-cs"/>
              </a:defRPr>
            </a:pPr>
            <a:r>
              <a:rPr lang="en-US">
                <a:solidFill>
                  <a:schemeClr val="tx1"/>
                </a:solidFill>
              </a:rPr>
              <a:t>Total Sales by Year and Month</a:t>
            </a:r>
          </a:p>
        </c:rich>
      </c:tx>
      <c:layout>
        <c:manualLayout>
          <c:xMode val="edge"/>
          <c:yMode val="edge"/>
          <c:x val="0.38626128909834073"/>
          <c:y val="1.7200165671713636E-2"/>
        </c:manualLayout>
      </c:layout>
      <c:overlay val="0"/>
      <c:spPr>
        <a:noFill/>
        <a:ln>
          <a:noFill/>
        </a:ln>
        <a:effectLst/>
      </c:spPr>
      <c:txPr>
        <a:bodyPr rot="0" spcFirstLastPara="1" vertOverflow="ellipsis" vert="horz" wrap="square" anchor="ctr" anchorCtr="1"/>
        <a:lstStyle/>
        <a:p>
          <a:pPr algn="ct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lumMod val="75000"/>
              </a:schemeClr>
            </a:solidFill>
            <a:round/>
          </a:ln>
          <a:effectLst/>
        </c:spPr>
        <c:marker>
          <c:symbol val="circle"/>
          <c:size val="6"/>
          <c:spPr>
            <a:solidFill>
              <a:schemeClr val="accent1">
                <a:lumMod val="75000"/>
              </a:schemeClr>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Trend '!$B$3</c:f>
              <c:strCache>
                <c:ptCount val="1"/>
                <c:pt idx="0">
                  <c:v>Total</c:v>
                </c:pt>
              </c:strCache>
            </c:strRef>
          </c:tx>
          <c:spPr>
            <a:ln w="22225" cap="rnd">
              <a:solidFill>
                <a:schemeClr val="accent1">
                  <a:lumMod val="75000"/>
                </a:schemeClr>
              </a:solidFill>
              <a:round/>
            </a:ln>
            <a:effectLst/>
          </c:spPr>
          <c:marker>
            <c:symbol val="circle"/>
            <c:size val="6"/>
            <c:spPr>
              <a:solidFill>
                <a:schemeClr val="accent1">
                  <a:lumMod val="75000"/>
                </a:schemeClr>
              </a:solidFill>
              <a:ln w="15875">
                <a:solidFill>
                  <a:schemeClr val="accent1"/>
                </a:solidFill>
                <a:round/>
              </a:ln>
              <a:effectLst/>
            </c:spPr>
          </c:marker>
          <c:trendline>
            <c:spPr>
              <a:ln w="19050" cap="rnd">
                <a:solidFill>
                  <a:schemeClr val="accent1"/>
                </a:solidFill>
              </a:ln>
              <a:effectLst/>
            </c:spPr>
            <c:trendlineType val="linear"/>
            <c:dispRSqr val="0"/>
            <c:dispEq val="0"/>
          </c:trendline>
          <c:cat>
            <c:multiLvlStrRef>
              <c:f>'Total Sales Trend '!$A$4:$A$72</c:f>
              <c:multiLvlStrCache>
                <c:ptCount val="62"/>
                <c:lvl>
                  <c:pt idx="0">
                    <c:v>Jan</c:v>
                  </c:pt>
                  <c:pt idx="1">
                    <c:v>Feb</c:v>
                  </c:pt>
                  <c:pt idx="2">
                    <c:v>Mar</c:v>
                  </c:pt>
                  <c:pt idx="3">
                    <c:v>Apr</c:v>
                  </c:pt>
                  <c:pt idx="4">
                    <c:v>May</c:v>
                  </c:pt>
                  <c:pt idx="5">
                    <c:v>Jun</c:v>
                  </c:pt>
                  <c:pt idx="6">
                    <c:v>Jul</c:v>
                  </c:pt>
                  <c:pt idx="7">
                    <c:v>Aug</c:v>
                  </c:pt>
                  <c:pt idx="8">
                    <c:v>Sep</c:v>
                  </c:pt>
                  <c:pt idx="9">
                    <c:v>Dec</c:v>
                  </c:pt>
                  <c:pt idx="10">
                    <c:v>Jan</c:v>
                  </c:pt>
                  <c:pt idx="11">
                    <c:v>Feb</c:v>
                  </c:pt>
                  <c:pt idx="12">
                    <c:v>Mar</c:v>
                  </c:pt>
                  <c:pt idx="13">
                    <c:v>Apr</c:v>
                  </c:pt>
                  <c:pt idx="14">
                    <c:v>May</c:v>
                  </c:pt>
                  <c:pt idx="15">
                    <c:v>Jun</c:v>
                  </c:pt>
                  <c:pt idx="16">
                    <c:v>Jul</c:v>
                  </c:pt>
                  <c:pt idx="17">
                    <c:v>Aug</c:v>
                  </c:pt>
                  <c:pt idx="18">
                    <c:v>Sep</c:v>
                  </c:pt>
                  <c:pt idx="19">
                    <c:v>Dec</c:v>
                  </c:pt>
                  <c:pt idx="20">
                    <c:v>Jan</c:v>
                  </c:pt>
                  <c:pt idx="21">
                    <c:v>Feb</c:v>
                  </c:pt>
                  <c:pt idx="22">
                    <c:v>Mar</c:v>
                  </c:pt>
                  <c:pt idx="23">
                    <c:v>Apr</c:v>
                  </c:pt>
                  <c:pt idx="24">
                    <c:v>May</c:v>
                  </c:pt>
                  <c:pt idx="25">
                    <c:v>Jun</c:v>
                  </c:pt>
                  <c:pt idx="26">
                    <c:v>Jul</c:v>
                  </c:pt>
                  <c:pt idx="27">
                    <c:v>Aug</c:v>
                  </c:pt>
                  <c:pt idx="28">
                    <c:v>Sep</c:v>
                  </c:pt>
                  <c:pt idx="29">
                    <c:v>Dec</c:v>
                  </c:pt>
                  <c:pt idx="30">
                    <c:v>Jan</c:v>
                  </c:pt>
                  <c:pt idx="31">
                    <c:v>Feb</c:v>
                  </c:pt>
                  <c:pt idx="32">
                    <c:v>Mar</c:v>
                  </c:pt>
                  <c:pt idx="33">
                    <c:v>Apr</c:v>
                  </c:pt>
                  <c:pt idx="34">
                    <c:v>May</c:v>
                  </c:pt>
                  <c:pt idx="35">
                    <c:v>Jun</c:v>
                  </c:pt>
                  <c:pt idx="36">
                    <c:v>Jul</c:v>
                  </c:pt>
                  <c:pt idx="37">
                    <c:v>Aug</c:v>
                  </c:pt>
                  <c:pt idx="38">
                    <c:v>Sep</c:v>
                  </c:pt>
                  <c:pt idx="39">
                    <c:v>Dec</c:v>
                  </c:pt>
                  <c:pt idx="40">
                    <c:v>Jan</c:v>
                  </c:pt>
                  <c:pt idx="41">
                    <c:v>June</c:v>
                  </c:pt>
                  <c:pt idx="42">
                    <c:v>Feb</c:v>
                  </c:pt>
                  <c:pt idx="43">
                    <c:v>Mar</c:v>
                  </c:pt>
                  <c:pt idx="44">
                    <c:v>Apr</c:v>
                  </c:pt>
                  <c:pt idx="45">
                    <c:v>May</c:v>
                  </c:pt>
                  <c:pt idx="46">
                    <c:v>Jul</c:v>
                  </c:pt>
                  <c:pt idx="47">
                    <c:v>Aug</c:v>
                  </c:pt>
                  <c:pt idx="48">
                    <c:v>Sep</c:v>
                  </c:pt>
                  <c:pt idx="49">
                    <c:v>Oct</c:v>
                  </c:pt>
                  <c:pt idx="50">
                    <c:v>Nov</c:v>
                  </c:pt>
                  <c:pt idx="51">
                    <c:v>Dec</c:v>
                  </c:pt>
                  <c:pt idx="52">
                    <c:v>Jan</c:v>
                  </c:pt>
                  <c:pt idx="53">
                    <c:v>Feb</c:v>
                  </c:pt>
                  <c:pt idx="54">
                    <c:v>Mar</c:v>
                  </c:pt>
                  <c:pt idx="55">
                    <c:v>Apr</c:v>
                  </c:pt>
                  <c:pt idx="56">
                    <c:v>May</c:v>
                  </c:pt>
                  <c:pt idx="57">
                    <c:v>Jun</c:v>
                  </c:pt>
                  <c:pt idx="58">
                    <c:v>Jul</c:v>
                  </c:pt>
                  <c:pt idx="59">
                    <c:v>Aug</c:v>
                  </c:pt>
                  <c:pt idx="60">
                    <c:v>Sep</c:v>
                  </c:pt>
                  <c:pt idx="61">
                    <c:v>Dec</c:v>
                  </c:pt>
                </c:lvl>
                <c:lvl>
                  <c:pt idx="0">
                    <c:v>2015</c:v>
                  </c:pt>
                  <c:pt idx="10">
                    <c:v>2016</c:v>
                  </c:pt>
                  <c:pt idx="20">
                    <c:v>2017</c:v>
                  </c:pt>
                  <c:pt idx="30">
                    <c:v>2018</c:v>
                  </c:pt>
                  <c:pt idx="40">
                    <c:v>2019</c:v>
                  </c:pt>
                  <c:pt idx="52">
                    <c:v>2020</c:v>
                  </c:pt>
                </c:lvl>
              </c:multiLvlStrCache>
            </c:multiLvlStrRef>
          </c:cat>
          <c:val>
            <c:numRef>
              <c:f>'Total Sales Trend '!$B$4:$B$72</c:f>
              <c:numCache>
                <c:formatCode>"$"#,##0</c:formatCode>
                <c:ptCount val="62"/>
                <c:pt idx="0">
                  <c:v>6500</c:v>
                </c:pt>
                <c:pt idx="1">
                  <c:v>4400</c:v>
                </c:pt>
                <c:pt idx="2">
                  <c:v>2750</c:v>
                </c:pt>
                <c:pt idx="3">
                  <c:v>2975</c:v>
                </c:pt>
                <c:pt idx="4">
                  <c:v>2125</c:v>
                </c:pt>
                <c:pt idx="5">
                  <c:v>600</c:v>
                </c:pt>
                <c:pt idx="6">
                  <c:v>4550</c:v>
                </c:pt>
                <c:pt idx="7">
                  <c:v>4850</c:v>
                </c:pt>
                <c:pt idx="8">
                  <c:v>6025</c:v>
                </c:pt>
                <c:pt idx="9">
                  <c:v>6800</c:v>
                </c:pt>
                <c:pt idx="10">
                  <c:v>7350</c:v>
                </c:pt>
                <c:pt idx="11">
                  <c:v>4550</c:v>
                </c:pt>
                <c:pt idx="12">
                  <c:v>2975</c:v>
                </c:pt>
                <c:pt idx="13">
                  <c:v>1950</c:v>
                </c:pt>
                <c:pt idx="14">
                  <c:v>5200</c:v>
                </c:pt>
                <c:pt idx="15">
                  <c:v>3250</c:v>
                </c:pt>
                <c:pt idx="16">
                  <c:v>1200</c:v>
                </c:pt>
                <c:pt idx="17">
                  <c:v>3925</c:v>
                </c:pt>
                <c:pt idx="18">
                  <c:v>9625</c:v>
                </c:pt>
                <c:pt idx="19">
                  <c:v>10125</c:v>
                </c:pt>
                <c:pt idx="20">
                  <c:v>5400</c:v>
                </c:pt>
                <c:pt idx="21">
                  <c:v>7800</c:v>
                </c:pt>
                <c:pt idx="22">
                  <c:v>3000</c:v>
                </c:pt>
                <c:pt idx="23">
                  <c:v>750</c:v>
                </c:pt>
                <c:pt idx="24">
                  <c:v>2550</c:v>
                </c:pt>
                <c:pt idx="25">
                  <c:v>2550</c:v>
                </c:pt>
                <c:pt idx="26">
                  <c:v>2125</c:v>
                </c:pt>
                <c:pt idx="27">
                  <c:v>4675</c:v>
                </c:pt>
                <c:pt idx="28">
                  <c:v>7250</c:v>
                </c:pt>
                <c:pt idx="29">
                  <c:v>4150</c:v>
                </c:pt>
                <c:pt idx="30">
                  <c:v>4575</c:v>
                </c:pt>
                <c:pt idx="31">
                  <c:v>4325</c:v>
                </c:pt>
                <c:pt idx="32">
                  <c:v>2600</c:v>
                </c:pt>
                <c:pt idx="33">
                  <c:v>3250</c:v>
                </c:pt>
                <c:pt idx="34">
                  <c:v>1050</c:v>
                </c:pt>
                <c:pt idx="35">
                  <c:v>1275</c:v>
                </c:pt>
                <c:pt idx="36">
                  <c:v>1275</c:v>
                </c:pt>
                <c:pt idx="37">
                  <c:v>6700</c:v>
                </c:pt>
                <c:pt idx="38">
                  <c:v>8475</c:v>
                </c:pt>
                <c:pt idx="39">
                  <c:v>2550</c:v>
                </c:pt>
                <c:pt idx="40">
                  <c:v>2550</c:v>
                </c:pt>
                <c:pt idx="41">
                  <c:v>1950</c:v>
                </c:pt>
                <c:pt idx="42">
                  <c:v>2600</c:v>
                </c:pt>
                <c:pt idx="43">
                  <c:v>4550</c:v>
                </c:pt>
                <c:pt idx="44">
                  <c:v>1700</c:v>
                </c:pt>
                <c:pt idx="45">
                  <c:v>1800</c:v>
                </c:pt>
                <c:pt idx="46">
                  <c:v>600</c:v>
                </c:pt>
                <c:pt idx="47">
                  <c:v>4675</c:v>
                </c:pt>
                <c:pt idx="48">
                  <c:v>1275</c:v>
                </c:pt>
                <c:pt idx="49">
                  <c:v>600</c:v>
                </c:pt>
                <c:pt idx="50">
                  <c:v>2600</c:v>
                </c:pt>
                <c:pt idx="51">
                  <c:v>3750</c:v>
                </c:pt>
                <c:pt idx="52">
                  <c:v>5950</c:v>
                </c:pt>
                <c:pt idx="53">
                  <c:v>7225</c:v>
                </c:pt>
                <c:pt idx="54">
                  <c:v>5600</c:v>
                </c:pt>
                <c:pt idx="55">
                  <c:v>900</c:v>
                </c:pt>
                <c:pt idx="56">
                  <c:v>2975</c:v>
                </c:pt>
                <c:pt idx="57">
                  <c:v>1700</c:v>
                </c:pt>
                <c:pt idx="58">
                  <c:v>2975</c:v>
                </c:pt>
                <c:pt idx="59">
                  <c:v>5400</c:v>
                </c:pt>
                <c:pt idx="60">
                  <c:v>8250</c:v>
                </c:pt>
                <c:pt idx="61">
                  <c:v>3675</c:v>
                </c:pt>
              </c:numCache>
            </c:numRef>
          </c:val>
          <c:smooth val="1"/>
          <c:extLst>
            <c:ext xmlns:c16="http://schemas.microsoft.com/office/drawing/2014/chart" uri="{C3380CC4-5D6E-409C-BE32-E72D297353CC}">
              <c16:uniqueId val="{00000000-BCB9-4C17-8413-128D0A121EAE}"/>
            </c:ext>
          </c:extLst>
        </c:ser>
        <c:dLbls>
          <c:showLegendKey val="0"/>
          <c:showVal val="0"/>
          <c:showCatName val="0"/>
          <c:showSerName val="0"/>
          <c:showPercent val="0"/>
          <c:showBubbleSize val="0"/>
        </c:dLbls>
        <c:marker val="1"/>
        <c:smooth val="0"/>
        <c:axId val="1206380320"/>
        <c:axId val="1206391552"/>
      </c:lineChart>
      <c:catAx>
        <c:axId val="120638032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06391552"/>
        <c:crosses val="autoZero"/>
        <c:auto val="1"/>
        <c:lblAlgn val="ctr"/>
        <c:lblOffset val="100"/>
        <c:noMultiLvlLbl val="0"/>
      </c:catAx>
      <c:valAx>
        <c:axId val="120639155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0638032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[SalesDashboard_Sample2.xlsx]Product Ratings!PivotTable8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'Product Ratings'!$B$2:$B$3</c:f>
              <c:strCache>
                <c:ptCount val="1"/>
                <c:pt idx="0">
                  <c:v>1 Star</c:v>
                </c:pt>
              </c:strCache>
            </c:strRef>
          </c:tx>
          <c:spPr>
            <a:solidFill>
              <a:schemeClr val="accent1"/>
            </a:solidFill>
            <a:ln>
              <a:noFill/>
            </a:ln>
            <a:effectLst/>
          </c:spPr>
          <c:invertIfNegative val="0"/>
          <c:cat>
            <c:strRef>
              <c:f>'Product Ratings'!$A$4:$A$8</c:f>
              <c:strCache>
                <c:ptCount val="4"/>
                <c:pt idx="0">
                  <c:v>Computer</c:v>
                </c:pt>
                <c:pt idx="1">
                  <c:v>Laptop</c:v>
                </c:pt>
                <c:pt idx="2">
                  <c:v>Phone</c:v>
                </c:pt>
                <c:pt idx="3">
                  <c:v>Screen</c:v>
                </c:pt>
              </c:strCache>
            </c:strRef>
          </c:cat>
          <c:val>
            <c:numRef>
              <c:f>'Product Ratings'!$B$4:$B$8</c:f>
              <c:numCache>
                <c:formatCode>"$"#,##0</c:formatCode>
                <c:ptCount val="4"/>
                <c:pt idx="0">
                  <c:v>5950</c:v>
                </c:pt>
                <c:pt idx="1">
                  <c:v>4550</c:v>
                </c:pt>
                <c:pt idx="2">
                  <c:v>3450</c:v>
                </c:pt>
                <c:pt idx="3">
                  <c:v>600</c:v>
                </c:pt>
              </c:numCache>
            </c:numRef>
          </c:val>
          <c:extLst>
            <c:ext xmlns:c16="http://schemas.microsoft.com/office/drawing/2014/chart" uri="{C3380CC4-5D6E-409C-BE32-E72D297353CC}">
              <c16:uniqueId val="{00000000-8990-47F2-BDBA-03E467B07C90}"/>
            </c:ext>
          </c:extLst>
        </c:ser>
        <c:ser>
          <c:idx val="1"/>
          <c:order val="1"/>
          <c:tx>
            <c:strRef>
              <c:f>'Product Ratings'!$C$2:$C$3</c:f>
              <c:strCache>
                <c:ptCount val="1"/>
                <c:pt idx="0">
                  <c:v>2 Stars</c:v>
                </c:pt>
              </c:strCache>
            </c:strRef>
          </c:tx>
          <c:spPr>
            <a:solidFill>
              <a:schemeClr val="accent2"/>
            </a:solidFill>
            <a:ln>
              <a:noFill/>
            </a:ln>
            <a:effectLst/>
          </c:spPr>
          <c:invertIfNegative val="0"/>
          <c:cat>
            <c:strRef>
              <c:f>'Product Ratings'!$A$4:$A$8</c:f>
              <c:strCache>
                <c:ptCount val="4"/>
                <c:pt idx="0">
                  <c:v>Computer</c:v>
                </c:pt>
                <c:pt idx="1">
                  <c:v>Laptop</c:v>
                </c:pt>
                <c:pt idx="2">
                  <c:v>Phone</c:v>
                </c:pt>
                <c:pt idx="3">
                  <c:v>Screen</c:v>
                </c:pt>
              </c:strCache>
            </c:strRef>
          </c:cat>
          <c:val>
            <c:numRef>
              <c:f>'Product Ratings'!$C$4:$C$8</c:f>
              <c:numCache>
                <c:formatCode>"$"#,##0</c:formatCode>
                <c:ptCount val="4"/>
                <c:pt idx="0">
                  <c:v>11475</c:v>
                </c:pt>
                <c:pt idx="1">
                  <c:v>13000</c:v>
                </c:pt>
                <c:pt idx="2">
                  <c:v>2700</c:v>
                </c:pt>
                <c:pt idx="3">
                  <c:v>1350</c:v>
                </c:pt>
              </c:numCache>
            </c:numRef>
          </c:val>
          <c:extLst>
            <c:ext xmlns:c16="http://schemas.microsoft.com/office/drawing/2014/chart" uri="{C3380CC4-5D6E-409C-BE32-E72D297353CC}">
              <c16:uniqueId val="{0000000A-8990-47F2-BDBA-03E467B07C90}"/>
            </c:ext>
          </c:extLst>
        </c:ser>
        <c:ser>
          <c:idx val="2"/>
          <c:order val="2"/>
          <c:tx>
            <c:strRef>
              <c:f>'Product Ratings'!$D$2:$D$3</c:f>
              <c:strCache>
                <c:ptCount val="1"/>
                <c:pt idx="0">
                  <c:v>3 Stars</c:v>
                </c:pt>
              </c:strCache>
            </c:strRef>
          </c:tx>
          <c:spPr>
            <a:solidFill>
              <a:schemeClr val="accent3"/>
            </a:solidFill>
            <a:ln>
              <a:noFill/>
            </a:ln>
            <a:effectLst/>
          </c:spPr>
          <c:invertIfNegative val="0"/>
          <c:cat>
            <c:strRef>
              <c:f>'Product Ratings'!$A$4:$A$8</c:f>
              <c:strCache>
                <c:ptCount val="4"/>
                <c:pt idx="0">
                  <c:v>Computer</c:v>
                </c:pt>
                <c:pt idx="1">
                  <c:v>Laptop</c:v>
                </c:pt>
                <c:pt idx="2">
                  <c:v>Phone</c:v>
                </c:pt>
                <c:pt idx="3">
                  <c:v>Screen</c:v>
                </c:pt>
              </c:strCache>
            </c:strRef>
          </c:cat>
          <c:val>
            <c:numRef>
              <c:f>'Product Ratings'!$D$4:$D$8</c:f>
              <c:numCache>
                <c:formatCode>"$"#,##0</c:formatCode>
                <c:ptCount val="4"/>
                <c:pt idx="0">
                  <c:v>22100</c:v>
                </c:pt>
                <c:pt idx="1">
                  <c:v>18850</c:v>
                </c:pt>
                <c:pt idx="2">
                  <c:v>4500</c:v>
                </c:pt>
                <c:pt idx="3">
                  <c:v>4050</c:v>
                </c:pt>
              </c:numCache>
            </c:numRef>
          </c:val>
          <c:extLst>
            <c:ext xmlns:c16="http://schemas.microsoft.com/office/drawing/2014/chart" uri="{C3380CC4-5D6E-409C-BE32-E72D297353CC}">
              <c16:uniqueId val="{0000000B-8990-47F2-BDBA-03E467B07C90}"/>
            </c:ext>
          </c:extLst>
        </c:ser>
        <c:ser>
          <c:idx val="3"/>
          <c:order val="3"/>
          <c:tx>
            <c:strRef>
              <c:f>'Product Ratings'!$E$2:$E$3</c:f>
              <c:strCache>
                <c:ptCount val="1"/>
                <c:pt idx="0">
                  <c:v>4 Stars</c:v>
                </c:pt>
              </c:strCache>
            </c:strRef>
          </c:tx>
          <c:spPr>
            <a:solidFill>
              <a:schemeClr val="accent4"/>
            </a:solidFill>
            <a:ln>
              <a:noFill/>
            </a:ln>
            <a:effectLst/>
          </c:spPr>
          <c:invertIfNegative val="0"/>
          <c:cat>
            <c:strRef>
              <c:f>'Product Ratings'!$A$4:$A$8</c:f>
              <c:strCache>
                <c:ptCount val="4"/>
                <c:pt idx="0">
                  <c:v>Computer</c:v>
                </c:pt>
                <c:pt idx="1">
                  <c:v>Laptop</c:v>
                </c:pt>
                <c:pt idx="2">
                  <c:v>Phone</c:v>
                </c:pt>
                <c:pt idx="3">
                  <c:v>Screen</c:v>
                </c:pt>
              </c:strCache>
            </c:strRef>
          </c:cat>
          <c:val>
            <c:numRef>
              <c:f>'Product Ratings'!$E$4:$E$8</c:f>
              <c:numCache>
                <c:formatCode>"$"#,##0</c:formatCode>
                <c:ptCount val="4"/>
                <c:pt idx="0">
                  <c:v>20825</c:v>
                </c:pt>
                <c:pt idx="1">
                  <c:v>32500</c:v>
                </c:pt>
                <c:pt idx="2">
                  <c:v>3600</c:v>
                </c:pt>
                <c:pt idx="3">
                  <c:v>5250</c:v>
                </c:pt>
              </c:numCache>
            </c:numRef>
          </c:val>
          <c:extLst>
            <c:ext xmlns:c16="http://schemas.microsoft.com/office/drawing/2014/chart" uri="{C3380CC4-5D6E-409C-BE32-E72D297353CC}">
              <c16:uniqueId val="{0000000E-8990-47F2-BDBA-03E467B07C90}"/>
            </c:ext>
          </c:extLst>
        </c:ser>
        <c:ser>
          <c:idx val="4"/>
          <c:order val="4"/>
          <c:tx>
            <c:strRef>
              <c:f>'Product Ratings'!$F$2:$F$3</c:f>
              <c:strCache>
                <c:ptCount val="1"/>
                <c:pt idx="0">
                  <c:v>5 Stars</c:v>
                </c:pt>
              </c:strCache>
            </c:strRef>
          </c:tx>
          <c:spPr>
            <a:solidFill>
              <a:schemeClr val="accent5"/>
            </a:solidFill>
            <a:ln>
              <a:noFill/>
            </a:ln>
            <a:effectLst/>
          </c:spPr>
          <c:invertIfNegative val="0"/>
          <c:cat>
            <c:strRef>
              <c:f>'Product Ratings'!$A$4:$A$8</c:f>
              <c:strCache>
                <c:ptCount val="4"/>
                <c:pt idx="0">
                  <c:v>Computer</c:v>
                </c:pt>
                <c:pt idx="1">
                  <c:v>Laptop</c:v>
                </c:pt>
                <c:pt idx="2">
                  <c:v>Phone</c:v>
                </c:pt>
                <c:pt idx="3">
                  <c:v>Screen</c:v>
                </c:pt>
              </c:strCache>
            </c:strRef>
          </c:cat>
          <c:val>
            <c:numRef>
              <c:f>'Product Ratings'!$F$4:$F$8</c:f>
              <c:numCache>
                <c:formatCode>"$"#,##0</c:formatCode>
                <c:ptCount val="4"/>
                <c:pt idx="0">
                  <c:v>33150</c:v>
                </c:pt>
                <c:pt idx="1">
                  <c:v>29900</c:v>
                </c:pt>
                <c:pt idx="2">
                  <c:v>16800</c:v>
                </c:pt>
                <c:pt idx="3">
                  <c:v>6750</c:v>
                </c:pt>
              </c:numCache>
            </c:numRef>
          </c:val>
          <c:extLst>
            <c:ext xmlns:c16="http://schemas.microsoft.com/office/drawing/2014/chart" uri="{C3380CC4-5D6E-409C-BE32-E72D297353CC}">
              <c16:uniqueId val="{0000000F-8990-47F2-BDBA-03E467B07C90}"/>
            </c:ext>
          </c:extLst>
        </c:ser>
        <c:dLbls>
          <c:showLegendKey val="0"/>
          <c:showVal val="0"/>
          <c:showCatName val="0"/>
          <c:showSerName val="0"/>
          <c:showPercent val="0"/>
          <c:showBubbleSize val="0"/>
        </c:dLbls>
        <c:gapWidth val="150"/>
        <c:overlap val="100"/>
        <c:axId val="598452080"/>
        <c:axId val="598464560"/>
      </c:barChart>
      <c:catAx>
        <c:axId val="59845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64560"/>
        <c:crosses val="autoZero"/>
        <c:auto val="1"/>
        <c:lblAlgn val="ctr"/>
        <c:lblOffset val="100"/>
        <c:noMultiLvlLbl val="0"/>
      </c:catAx>
      <c:valAx>
        <c:axId val="5984645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5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[SalesDashboard_Sample2.xlsx]Faulty Products!PivotTable4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Total Faulty Computers</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layout>
        <c:manualLayout>
          <c:xMode val="edge"/>
          <c:yMode val="edge"/>
          <c:x val="0.29536912371811025"/>
          <c:y val="5.27415165124941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'Faulty Products'!$B$16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'Faulty Products'!$A$17:$A$19</c:f>
              <c:strCache>
                <c:ptCount val="2"/>
                <c:pt idx="0">
                  <c:v>Yes</c:v>
                </c:pt>
                <c:pt idx="1">
                  <c:v>No</c:v>
                </c:pt>
              </c:strCache>
            </c:strRef>
          </c:cat>
          <c:val>
            <c:numRef>
              <c:f>'Faulty Products'!$B$17:$B$19</c:f>
              <c:numCache>
                <c:formatCode>General</c:formatCode>
                <c:ptCount val="2"/>
                <c:pt idx="0">
                  <c:v>40</c:v>
                </c:pt>
                <c:pt idx="1">
                  <c:v>83</c:v>
                </c:pt>
              </c:numCache>
            </c:numRef>
          </c:val>
          <c:extLst>
            <c:ext xmlns:c16="http://schemas.microsoft.com/office/drawing/2014/chart" uri="{C3380CC4-5D6E-409C-BE32-E72D297353CC}">
              <c16:uniqueId val="{00000000-D0C3-424F-A21C-A6C4B19F86B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_xlchart.v5.7</cx:f>
        <cx:nf dir="row">_xlchart.v5.5</cx:nf>
      </cx:strDim>
      <cx:numDim type="colorVal">
        <cx:f dir="row">_xlchart.v5.6</cx:f>
        <cx:nf dir="row">_xlchart.v5.4</cx:nf>
      </cx:numDim>
    </cx:data>
  </cx:chartData>
  <cx:chart>
    <cx:plotArea>
      <cx:plotAreaRegion>
        <cx:plotSurface>
          <cx:spPr>
            <a:solidFill>
              <a:schemeClr val="bg1">
                <a:lumMod val="85000"/>
              </a:schemeClr>
            </a:solidFill>
          </cx:spPr>
        </cx:plotSurface>
        <cx:series layoutId="regionMap" uniqueId="{D25934FD-9B0F-4040-A4A3-1547BEDE1E7A}">
          <cx:tx>
            <cx:txData>
              <cx:f>_xlchart.v5.4</cx:f>
              <cx:v>Sales</cx:v>
            </cx:txData>
          </cx:tx>
          <cx:dataLabels>
            <cx:visibility seriesName="0" categoryName="1" value="1"/>
            <cx:separator>
</cx:separator>
          </cx:dataLabels>
          <cx:dataId val="0"/>
          <cx:layoutPr>
            <cx:geography viewedRegionType="dataOnly" cultureLanguage="en-US" cultureRegion="US" attribution="Powered by Bing">
              <cx:geoCache provider="{E9337A44-BEBE-4D9F-B70C-5C5E7DAFC167}">
                <cx:binary>1Dtpr9w4jn8lyOd12vLtwfQAK/kq1/Hu84vxrkg+Zcu3fv3SriT18jrdvQsMsJgkUCiKlHWRokjW
P1+mf7wUb0/i01QWVfuPl+n3z6zr6n/89lv7wt7Kp/ZLmb4I3vKv3ZcXXv7Gv35NX95+exVPY1rR
3zQVGb+9sCfRvU2f//VP6I2+8R1/eepSXl30b2K+fGv7omv/ou2XTZ+eXsu08tK2E+lLh37//N8i
lbx6+vzprerSbr6e67ffP/9E9PnTbx+7+sNnPxUwsq5/BV7d+KK5uqY5yHANZKiW9vlTwSv6rVlB
CH2xLMN0LdO0LWQj9/u3D08l8P8vBrQO5+n1Vby1LUxo/f8d40+jB/zj508vvK+6ZdEorN/vn2+q
tHt7/XTVPXVv7edPacvJkYDwZQo3V+ucf/t52f/1zw8IWIUPmHc783HJ/q7pDxtDnor0KxdV+u/c
G/uLZhqW5SLHNUwdaebHvXG/wJZotquamq0buvPz3vzvxvTr7XnP+2GHyH//R+zQXx+i9/LzE+X/
VX7cL6aqm6apubZjIvOj/LjuFxU5uqq5yDYc1bA+yM+Hs/3nw/r1Nn1g/2km/xmCc3gbnl7/nULj
ftFNyzBcpIGysjXL+ig01hfQZbprmqrtrDJ1XPSjPvv74fx6I77zfZCVw+1/hKz8NGq4Zm66J/Zd
l/wb7hjYEk23HVU1XbhnQJV93BK4Y2xH0zQL5AeU3PsN+buh/Ho7jlw/TQtmdf3/sxl/fu38uJm9
p+7JX6/0dzfPX7euEwc74wPrX1kGx3XdvC7XvqWBYPwwFZZO/nTZ3zG8PbXd758VpIJaM1XHcVQL
mZpuGJ8/jW/HJmR8US3QdyZSDRc0nv35U8VFx37/bGigC0EgHUt1LeQiA33+1PJ+adLtLyr80VUT
2eZRLL/P75wXM+XVj8X4Vv9U9eU5T6uu/f2zZjpwpOoj4TJaGJrh6rqqg0GjG5pr6TDZ+uXpEqw1
oEf/xRueMj47895CCsNFTnmBbdOp43egZfdVgYe0b+Ij+JHAKEK9xHYfjG0uS8JteZ4y08Gty7uw
sntSWqN7O3BzDHpu7OjcpGE1K+fMRmMkemcnhDLGRmI4voLk14kr6Xk1S0HQPKdhO+VZwIViEcWQ
DFsTtYkutDnMbHoo5djHI8semCLvGcpsXCRjGtWGkuN8nEKt7JugtF2DgFnXhkVj5V7Z5ypu09GU
ZJ2JU7oVP1tBBXFHXq2gUcpi2DqSj96QdC1mSm19Y0j74vtSvOtm5Xq3SivVilQtJ0xbicI+Y4Pq
2zLhMcoba7hfwaQfi8Aw2LW5NKyotcipxmO1qupf4oyxy2CvFpbCSL6DhjLkBV4516aV/VRdcafP
VCvjWv8D+NdfPw1whWham5s5FdOmG0Udq05axys0LNUVOjW0ufoNd6KjZl0U+APLqXllWausKBhR
00IlvyIGw0PKY8u7Ho/Yld2kNnxnBVMbD7Jhx8F+GNPpe6exf5gKWw6FohmDd+KtJwNWf62zxNFI
VQ8Jruc5yXG1luksq3g0MjidK1gUThVbZRMXVPBwRR0Jq6XhRHLsY6U+Ei3Np+q75rxl8LXeyHl8
BFeqD92t1T9vXj/xbpS0SyhmbspH7BZVgzOlqeJ8mcpK2VDFybE7KrUnOjTgY5236TeilXytSoVl
8Xi5sq6IU0/S6qCTtV4s3a/QibMqRzfHJx5H6S3cl1qGBVPO9Fpp4g5VosDmCeyTSsQl0pp4bZ+q
Mvdq01XxqFBKTJTr3tDbhjcqyuDlxkUJ5usGVWUbJ07fxlXa7ux5UAK7U+ZIphOpZQWDcNKkjI8g
QmUVm7CaOVb58B1csayzt0ZGWbjW1mJlXOlO1Xddrsi1eSU88a24RMsHwrOKBQ2VDqjjkj8Pc8M8
mYit7LkOmqIwsGXaKU6K7tFZlPha6O0ESp2vqt1asKgUNeFwFxGjn8Z4dNMpNuzEiiqpevncHKTR
XHOzmD1tEDbsbDmVsWXuRNnOG5bB7J1l3it0KlZcZem1xzU5YGVZDyn0SpKyyUCxC/3OyJoC7glk
RUw0ekjZOMUJhaKwUBOkEl2n5TSW2KGtGidDcg2v7Ys2TXpSi66Lu1ToOB2b1FurpWiw0cEstKHP
yDzlMs60sStx6iBO8iHriZXWPK61CbSqaNyQun3Qpc24Qf2tqQ9PutOjoGxps02rvt66rciJ63Zw
Q6h6EkxIXiWFQ6y6V6OmkW3sqk0bm4r9DWodYUS21hN90dFOKphvWm2K57YDnbwo77Z20gKv4AmZ
DuqZPjIZTIsErQUzQVxP1RUSs4ICvTQOwyJIa5Ez0YZ2hTauXcwlZpaqxgo9a9ROCS1h1Z5SjyAC
c9kiYtG2JYo6eJXozzV3GI8HUV927nT8VmjFNYWYsT0YhVfY6lbhvAidRQrqWYc5C3cs8Km+Qo3W
T/AxV8yRoxeeYg9TnNf2ssN6DQqvYpmfrnXmQNPUJLArozaQyrA7w2+TvvFmtZK4d0YFEVUaU3wE
uyZy+1bbMCmDZBRGTIXTYFqrFqYUBJBVbpxz5ByLpt8Y4wwXcp85cSdaJ251aXipUwnMO50WeJJ6
69k0UHKPTb4OgjxhMYFFE6H5os2C+UqtsM427dX06LCwT7DDcVoReVtEylfOQqp7TUlUDcNRzF/T
DOfn6RDW9L4voS9PqNHc3/sven1oBmy0kcY8lfnDpBHfHlJfa32TMjLbUeWQVB6oeo5mvzFe++Rp
KJeuM0F0l6DKLyavux2ZJxRfZU+lvutTXBWxM217JypowCovcz2L37N5U8o3TfMzc8Q1i9MxMOlm
sIiqkNzBY04GZwhG48YyIsPc6Pp2oHf2m1VvZvPGdH3e+wJFIttz65bpYVPsEuY7Gi7nrZHvKrYX
6qZWI0d4befzgRgslBLLvvNqPWxhOTUFt6BwDBhWukcN6d2N4hBdEuXrVLfY1io89vdi8pD0ocek
PmMlLquAqUTpd7NzWRXh2N+VSot7el53r9YQitjZ2rnX1NgZQjONs5nYk1cVG6aYxHEio4+7Mqb5
pV3AFUcS9UCH2HKitiSJE+lPI5W44qHax3W+0fJd2W6GhnD1wFzSDpjB+urXqX4rC1yezzScNbBR
Q5Xj7qtWEPVe3DpKPKmR/jWzMAJ77Qzty9ZTiigxfYv5aYK5GxaSDLfZdnL98YymHrrp9qmnOz7t
SJ4EXMd5t5mtzaSHNduUGTbFW2cTWWwp3zs5QWnEk8CSO0d7ziSY1KAme9zKnepecMXjVuiIkMlY
2Od5v83SeJAgFzqeigxn+VdOb412T+EcbWt3We9MYpWGGczNwsrXioL97oEOU+CYTiyuKaG6b8EG
DqGst+ZXkFnDfGXSZ5PXaJ7TxQgcdhdVvqkl0dVlwWCdlCbDSRfD6dTsqHE2meKXJdEbYg0YOuse
eb81J5JOAa+CuSNKg02XVNk+7f3KJaNBbGerdhGaPHVXX5qKj4xrt4ilGhnMazdlFyXCm9rA5ttC
+qMA02FnjxK3wqstXLTY2Ml8xv70ON0wgbMIuX5hXnTaZmQKHoad2QVzFkwhTJNaFJtF1HebUW6t
CqO37NFSYKgTHttQU71RuxzLnW0F6rWmeIbyoFb71D5L780J6zK0hhhZYIGT8sHV4xZEgYYlOq9F
htX0Uk4llgbHILUi26hpTSjzkBEYPbZnUpTeOG416g0mThAWeQwwmsmsk77HnbLLxHNXhjk1cIau
e+esKzyRRaWL5Uys17rE7o3TEdPXDxbDCcM23M0uTkTMEr82gvEhH7Flh9mM+yqoyxCeRfxembAL
irPGuuWpjQe9tEqYMeIWHqz5AQ6zvXcP+rYMq4i3vtIFcI87PcYdxS0smE4mm8BIUgXr3B+6G3g4
6RTX2/7e1O+bPrILv4v6S+010f1cRDA0W+I6MXDhHEQdwpiSNnTKnaZjS8cuoTf1XWsSIw11d1ts
1d5P1IBrV1VCOpW4oIrRuBvGnaUG7LlPD9L1+n6jPBWwXU2n4lkJ2/QwYFdo2M5IelPdlfsmZmfG
teJ38pKlgbSx1jzq+hlLvJ732KrAhvPVzBuaUC/2aNopxl4kW9rgsr6ZedA4vq1s3eJiYHjKSXmR
lhgZkaJiUeO5iLpz966E9X/ht/a2MKIpMnxxVTFcGxt6Ibe5gSXypzu3Jc4cqpU35v7g4BJkWfGy
e1WPLemnlYYHN2oLuOtIkhKXebnECljBIH27Wrk2FdLLa0PG83wxwqO0fXLVXSfgYiAsw7oJm0yA
3MwCKsgsscGvrnt2PcvYcUzcdSTN4r7wbSus+iuafR3nh8GA50MrccruyrbFQ7fX6NnAJqJCRQ30
gahFWDiXqsRFE+XJzpqiATRLGteqlzZPY71DyrbNQ1ihHK5CBzcNTidcObhguG2w22EJMMLDq/ME
ozxj96mxhd7zLTxomI71AecWZtcWacLxkrcYaZ7s/CrDRY8reGd7euM3E+6ekY15yESY99612mCL
WLFGFJwFNgFRfzEzUt/Vs2ed577YGBd6Hsgg86rtfG4JX39Moi4j3CS2DyfN9vORqK81qINbep2l
RL2yD2Pmw8gRAWFgd5PrJUnktpjeGOfOax3RPd2/ibteweYh6zCiWCRkrogCJxYqiq+QDpuXrTeR
JCoJrClmBGEWmJcv+K32+5c2sLwNU7F2rh+qSDufQSmAAXBjjIvEVHfZnapjVGJxZ14OCdFtXBre
VPvJtVVj+J8VeyAdedAOG6vz8lDnXnKe2P6g3RRp4GRh1xIzIWaJTRvTiTDPBROKe90Q0NHfFHDi
WMQ6wh/bsD5L/anHqhrS9hKeSxxXiSRUBLOfxoY3kAJ2wiTCCIbqIGPdJiXynl3cEBllmt9rAbrb
GL03PiaU6LvZp5HNcXtQXtRbxMEiwu0TBTEoY35hRuWFekPjfO9mcCXg0iJJdhg6zG94mMGowvTC
eVDgZQga967M/YYT+WzDqP0chlZhxjecwEuLOWC2EcClOPPSizbHZodtWPY7FSQM3ETwerpB1xol
w5V22x4qrwqGc3M3MTyc51uL6B4c9qB3iQGLRsydvmsPw7nYJOGjwrHcyV1z0AOnITRSoOoyfw/i
XUoQNqhOAxbXXQJ3Bg4kGAhzdQUUHCsYXjo7M2AP3cYcYOKz78RJ/Ng+TbvyMHkmx04I1sdOi6sd
07AMWljHnCh+4bm4xD3O9gkpMZB4fF8EbqCR7LzbWA6pr/NDfa3cp5eT1z9l1y7Orm2sfm1uR7/e
mLj2rBx3D/TOktj03Gs9AxUPKsCDsuyw8FAAt8YdaDI4OrDCBsiVCloWTuxEFx0+nstLsXMYqTf5
QYlMz96Z17VnewmpQve8ImlgPyjA23lsbwkiH3qikQkrBDSUSkyKrQdFjzhx4HJ5KGFWIQ3BKNkU
WzgOt9l1txu/5gcnHHbNUwFWD3i+7tWv9+UhvZz95Ct7qF7LSIWVAB1jbs1tv3cVIisM+vOq31ca
CfpH9Sa9sDixQLfgFoQqxdfqW+UBoTqR+QbhdsLX7nP/2Gmws/m2uSgj58m4EQ/zARQhKEjjSTxk
LwYZDxn1pqt8m2+1G4sM582FcZP7KoFFDbU9lER6Cnzguc4JaJ+gJZUHvkJzZ0cW4TG7Xw5dpNxN
1aLeenjTdrh5NADcp1gAcsLlBYqqM7gS4+YNziq/KSq8kdssaG/kloKO6e547vM93E7523ruu7vs
jDEM/yaQIm/alrBfmdd1uLNiPSEpJ7WKk4qAPKdvnfS6O2gDYUp7z0JbB94osDQGBrYSlknBHO6M
Z/mcXSkJyXKSjBgNAVKxMYemijsHxER5Vvegly1iBtNGSUB0q3MrptG0mWBD5sP0Kh4aeIFiPYDz
Xl2PYJK/UAvPhN8qZzJAAY043EgZilqB1dtRv89DdUM36Wby4S4emkD6eqzs9X3HU9++LN9mMO1a
j7mv+UwaiksNrszpPL9zbGy5AbuYL9XQPpO7fr7I92ILJoU55SAr6gMnrj9EyflbejHCUk+kzDGS
3gimcpydpRfybloV4KolErBu4SIycHvD3yiG1YeZm889MDa4q8CBgVO4Bp/HvQWK4LbbVN60QfBU
e+rOmth9LgtfUch46ebEeQJIPLB7czecWdMyarmjGWkvh470gsC+D1f2nXojzvKa5DIsLxb74BE9
N48wxKz2UtNr3oZ5J+/gQhyeJWxjhpVqUcag2MBEGPctqKXZV7Am8BzP/vMQgYUHb81L/eB4FFPQ
FYxQX5yBLoVr8lGW+3EO25viDFRecTbuYV3zSCWNr2x7itGZFjOQUDCBCHpUN4XA1s71nQ0IvlED
svYbr4omUDdW6J6poXrgUdd55jW9E0HtzeCvwgzU2C2NnplX+2Y4MbjTpgtrN2AOF152BuOeGh+B
klTJFMBr7K6BG+fZfpUP3UjMV/Rgnjlwd2eBe6ju6q216basJe6llvmj7feZD1eadg7mIPhh4NDe
TJEO6llsRiI8ZYuunLAJwUKFnsNzxzMvwaYY35xl9jQetjyUUf82gJ6IyqglDUFRFmRX6UV+YW6r
YLwMhEbQnQZHIMeT4mk3A0jmBchscgu+RdhA401PvSr11dv5aX6qz8V1flkeul0FWtB+cc/YtX2F
zkRB5CaJrbA8OBeqn3nZw3PmKZfTdgBx1qPlrzVhNuJUEOtWeyrOFdPPajwWUdPibiDKvVpEeopz
MKGIkuJ7h+3hplFv22TndAHYxbEV534auuDe3cB74SIL0AHMTDi12o2LcBGAnubjZrqmsbFxpVdl
geb40n5T55Q49CK3ZthF2Xn2dXftuh6NLThHAiSWX7p3MIhnGoKBn2VD0K/e1gEMKwuyG+BtBO+j
1e2mLI5IPqJvxRHXJlh3NAt8BeB/ctbowAKhxUW14o7eKAf1AR+zC3iFgBPKWNzJa7F6ok7VFaLz
6GBt1A2yeqHW8ThqEffMrb3RRlf5KKcNoyNukrHe6PVIUNfaGzSCLTik21Z5HMCZg+QQQEjFbwYt
jWaV09gBqV6GnypjhOycR6pKzzTwyYeioPAAXgp4uliqYm1oY/FYLK68FWpbXURSHz1tggBDmy1e
fVQscQXRlt/AvFNTuAVGUJdFyzcVs7CWOuDBdG6oI0pfUh08JFV1yWVjFrjS4cErM4gnzXpzLgzw
DaYWeBzQgppGNsSModbr5vwZdRZ4XzQVZwws6nqiEKCapsUoL8mUF/u5tsAMWkYMXi2ICKiZahMz
T13cJXUaTpIfNF0HhdsoZ+CjjQQVBShOGJNOdYFNfjcNtk36fC6J6S6xFHsJj6xgP1ng0kiNGrTp
Eq1bfbyrX3eF7DVYNzbNtkxoGWY6uL/XYl7id5oAR/kJVyt9GglGA1rNA7hU0CjirjFFPCzFWl0L
tQbH1TDCC2z1g65FrSiN5q+glSQXXV8OweqXPfpqNakV8F5LoRyZpURpXdRYtXXweC6e4fkHZPYU
fJ8Lbi0+VFe6lS1XaghslNX8iBwOju72LVfbN3VyCMRWQQHkPYiqCvdMh/gWdZoWu+JQdDXMawIn
ZTy7qogbpE9hxuWhTDZjTzNP63XQRAZ4xeslKjW1ENlbodxxt7JiuZfJ6ZyrVoX8pAEvY9n09rBF
en/WNwIFg2I1sdTqJm7Aqw67Yd3amtNvjrW1wVUd20sp+OzfIVe+Y30Fh8l3K7ve6hJ8riYofE2A
E7mjAvzHrWkyiI2t8IpeiwpilXGxFKfqqbVpE/C4DkW4kp3wx170XghJTk3WWF04vd0FvLF1Mqgp
IsOsmvvUhSgo1to5By/DgJPJsGB5QQYTDmdbMQbNd9H0wAtThNw1Nqe2FaI1UDlSwhxWBt1qWtVf
m9ai0RTYNKMtOOb1oHkr0coE3utOErSGEZfvTXYBlMeuTthjfWVYWddOMzuHa3gFT/0dKVfkif3E
c+z+I/lk0ioQYrj6wLJ+cLSFIKMAn/apmxPdx5G9q/9yZKdPN2ZehJqbQeR5Wbe1y3ejfze7I7hy
Jqc1fvelI7gSHCfo9vDOtArw2p7G/Kdrsn7ZbtPvm/fuy6d5fpjM2u0fRnD6hHyUnXEDYbqHdglq
VIvyl6b5rfiA+1Bd6T7gIAYAfq0P3aA1aHUiX6ETzdoFbyx4gZ1oTs2/wn38zNrFh26PNLYuLzuI
twX9Mj9njcXSbOZh02Zxt1zk/XLfrq0fqvYa4QT9XB0JnTWqupIfwZWeg69Jc8w+/FUXK8VanLo5
fuU0mj/l+zCwP+1mpTt9ae3vhJuWKNj7PNSf0lZeeD2LlLJvGcA/qv+65iX8WxNTT8glgfhU23/P
PP5LqvCNLwls7UeiJffoR1+nFNgl3+dHPuyHDKJjrvL39Jv/S+NPuUc/5SJ+z+laknO0JVvoLzKP
fs72PeUsrXzfEpAs64trq7oLCS6uBsIASWPH/CNka18gk9l2LRtSMiHzB/Itv6Uf2QgyAw2wJHXI
dl7SzL7lHiHnC2RAm8j9njJo/8jh/mkTIdfqF7lHOoLZvEs9MiwHel8SnHTNtlywSSEr933qUYEy
UaExN98ane/NStVvpqbQvJpJN0SDpd2MRqN5pRRuuLaqjoKOrZqo9GNrUeTfWn/Fu3a1Ev+KF7lP
KeXMo0PdbNfCKQoIPZ3q7jQ3W3spPuAyKuvvhEq7s6puiqghxe5UFLX7vpoapbLleeQ2rn5H66Lc
6ZZLIWwC1WauVH8cmR1qVmPcaXb3mlcdxJYmiREDV5UtsiCX4/xo1g2pOuTeDXQKTDfrwK2l2hDs
LBKZbOe5SbYrZNVusq0SCm+KUz1PkB4PA/guZ5X6EPCfcSd0cKw4o0TbqUB2EyDDAcfEUmdWf6bw
RAWPSppFc2ZUu0wyviuWgiUQPgBr2yAfGtbqWlip4Lu8ziG8t4J15NIx361txTQpPmVT5lM6D8Gk
S+eQtQJM5jpxDmyB5DSBY9o1uVejkLd6ewvBd+W8K3ge5grj4Fkd+GFYikTJobCbGXI/qhE85iMF
X7BRWqVXN9QN9a47INpB2LVWjCvE09bXhoQGYhLmFaP1uKd1e9OUZQJBW9UcLvM8a2N4PNuW2V72
atFdwjyGqErT9IhbGxZZwW6a0c1ataRGL/+Kae2oMIdIF5xvxkkHb4+Z9vN2dPL3xYqrNXt617Di
BqOGwO26545+mDNwOKCxOBN6yq6SRDHD1rAQuH4tdjW1M/jux3byloyIsMk7fYuQBmFRexwiBzXp
wZwyy68gve1SmxydmErO7vLChqDt5A7bumpUyOOYCpKNbXa7QsUPqB2V9Ig7QTb8eCLKCmb5qBAp
QXZlhi5LevCmL/WxGsyQli6NBjT33iBZg5V2ZFf2lFeRFEMT0Ul1Lut2EHhQyuyVTaPfNax87JIZ
ecxQ0r3ZacmO6rnhJd0MkdbeMCHUk1CEdcipxXDoeVAXGj+wmfGDagt+mJeisUcTT66og7VBODND
IDfQorDOxE5Tv9j9tG+S4lHLyhG8qm6jxEu1qoaBLQmNSqz3/BHEEyb0oyoqQ1y0coN0WW6l2eng
/8sNtM0qyJ6EGCzvfH2U4og8tmcterZqcOjbpZn6nEFWYz8omROayovSldM+txP9UE4uceBNK2+H
AhIv1AaeDxWkxXRgEJr1jKmZz+euNKdjURkecKTvMXRywJ0oZJgYQDoVE5kMSJksbJpe8IRrWJtF
+ZKO4DnM+unObMXBrpowX/TIWoDWS7bmokfWKjwmQZmc6rCBZ4kEl5MtULbrBlTumTBscGCb8p4m
6s5qNeuVpfLKkGZ6Vzru6Ktmku24FCW8K9xvpEMld5lR8rt3V+EvbheEfk5shd8PqK5muJDh7i4/
DNHU5fZ5l9hqozLtmcWct9xKi03qLo8CbXlKQxonPKxyDeor+LH+kfRd/Q/gR952lhAf6CbDN3Sp
3vQNvWzMeTor0zS74SNJyiVTgc+JXyzbvBbIkgbosBKSLoruiC81DjG2tdVZOCZFJP5Kd2L7wXHC
mxp4NPDK8fffaCqxb6qxupodkeN24ONFqgmxSyyWeabV1U80H2I66fS2dJV0YzhJCRFKp34atl1K
86e25C1kU3Ensoq8vVWUEnIdcjzK7mqisjpXrM68LFm/p7Pd38/who0k/ILKR3bX31dDA05C0bKz
0mwp+D9sRJCAKBpkE7HHIWlnUqrqtBsqZ74q8+bcXvCtMzFfLWWyaVKzupM9BAAWfO9mNiQhZFqY
lDl7RN3ZOE/2fTJXSjT0wvBXNB3ggZrV6Q11nW7bGTL3kpGmj7qWeX9z+hz4NdhPto1r2zpoPEN3
9P9h7Mq228aV7RdxLRAkOLxqljV5jJ28YCXpDsERnAnw6+8G5GMlPr363BeGNQCkJZEoVO1dQYSD
n+Kfv74586IuIEH6VwaUYZ4usXRlJJ+/+WQOlpOmiBlq7j0Oc4SlXOpvpIgBb0767jh32nsUifOq
8cBu3ElmK13w/Nh6BHiWun0/szonKu/zak52n/TWVw2B6lDmxtibOQuQ2fJafOL/MJ3VkS4DbGV4
CJkvUWocpiPpS3bM2yhbl3JO3vogu4Tm4Wac3TeBT16tKxX+u+s4I1384SrDIvxLOt59Vpfua8C1
XLu1C4CT6BNfLBzfmevqPhqmPR7JzZQBM7kwZ6Twc2TRB/F+9qf1s5+DQoLKgXG0Y29WGXUu8iPA
CkUVyu6Onn8/xLW7z7yg3X/S33xzXpOjFQMmj70q+S7NtR4WN5fbWKtjsrrQqVAou2OoNVr952Fl
TB6dnE4rJfMNnwv9jMUzQ8rDbd8C3aeLtI+mH0ndn+Y8EQmQP/0iTZGvW5RpvehZ3D66adkuHVa9
uJnKLlQQ+vIhzXHivaRp80LHMru4RjI2K1GsVDfP/9e42VzhY5bb9RJcwUofttv1jO0mfdwZ4LLh
Pq9TlE/dVJyiOvGXilG5KkM/OVmdPbsdcmtICn8ZIBd09fsnZ6FQ+//3J5kZ/sONH+Fj7+SZbRKl
DFSNyAs/Pcj1oGWIX2/0l5MULkNpy0XS024ppLstBuo8WyHPdxOQx891GsinVAPVFx54lyWnIGgR
T3yINSeIJ7KJX61xGrYPcaJXBG8qNjf06PlFsutqQo/MnHlGZ8+s7maVNQdi5sPPnk3p9OhWc3qc
whjRq0/Vpm/a7pLPyfvBGuQQK2wn/qOzLkhmIK4xhpoVii1aM841SjuN9baOca7jxb9/xiGYLp8/
Y8+PsAcMQK41XLQ/X5ZKpA4VrecAWEme+rmNHqIwy05dzselfWsi7Po5VF70gPAyPTUf+gj67kM/
zum0lA3VJkz7qcI0/s3f6r0k/Fnw72kbP8Z9MQ8LvEDdI/94M1zPjI7MXbPOkP5fxKIjcDQvDmu2
B/tE2zPriAgECWnPx4xWeZ08clH6bWZBVo7ExqMp8hrlkLg6NGbjUUqPbAVBPcuKpIqKh97NrpI0
Hh5PaqBySnlIGfJmxTLimh2Kpu8uE53qZZ/m5c8GX1HGA/WtxFZkffMI2F+c3XVjFOxDzwPYwA3w
w7vJtfc/Iq7gv79FEDexP6Tg4IKjFn5iEiVsTB2ihPcXq/pkibyhC+zqfw5Bl+JTtHLf+4gO62Tt
9Wl3d1M1FR6vIh299Zwy/+ykuX/Ou2KReaI7+Xrwz9QcrD7N/GIda9dffjJYq4qR/21puu6H2On3
ck7D4gwQPcAntHxrVOrumWTdpVNDd/HMmdFLP9C7q2+e+fnFHwB2Qob7ZaYyvg/D9NBOtffi5Tq6
N7aGRL/ZOiP5/vQM4LReS+o0+26qs4M9yyb9flZ8nN2st7NkCrNDTrt2++9PWPRfbzFGAz9iLDLE
Qcq8T09YH6Qk03nFf+a6WrluGMjFMDfYsxBsXAI3Kg9WbBgQjKzN5pWcESUvrPmTYxYJU5kyoxvr
pMwc1vPmbqe0op0yqtmloF65SbNen1PfqykKYcVwrg9WM0+ePudWHdYZB+yJqEWBR5AubnbksQC4
DIt8O7upPl/N77O42Fcv2rZka5ms6zYaeuwhh/boZrIpV/bUHjqn4IcyWVuBTH57/M355qaNRRBU
gBwD66sxnVVdT/kA1GsfgiHAUbk4dVWlNzWiGCA3R3myOntg2GspwCThE03hsSa63QeiF++6m6OI
+/cZrC4GR+Xu338AruXx4ZcGQqBJJZp1LAqjwEcdkMTIB/rkz3esCAUvMk3av/K+mjt/HdbxphXa
ORVRc187atxb6aoKXT4v2mrQq8SL4mVxlY23tWd5qu9Q/9jrKgJQpBRs3OpY/jaNNVjfNKD+qpdT
v+CA0y5RenO+MoqSa90CzIQMme5D/Jt494pWzbeJA69c9BV5ImJW60o6/NTUJNvTtGr2USC8U46o
ae1OWfvklRV4H51IvpkZRR4SM6PPgQ+PPEAOfaf2QClryp8+AHONmvRbOpZ8PTvhdOcWAb+3HkUb
TOciy7JFb99X5v2k/IEcUfzAS2tqdL1goBFshg/LzVHSAVjHZKyW1eR1D7GSgFwq8eQ3sXii00BX
aRx1G6v78OhVk69cxR8bk0Bgs6g2lPN01RnR6tIiLDdNjOA/tCmH5EOusFV/sI5W58RZtprdrHuw
httcpc1cVABTuJ3T3/mNWDd9VJ2HRCEhYs5CWspzzSp2cJtk/UlvPazRjLSut0HMjGzNyI9prYfV
Wzeaquu0VvVp+J/TgiT6P4I21/+0+Q9BoCY+tl/Y/+MH6kWffu1JPGcsrnvnR97l6x65C2/hgEKy
cuWgAIzHynJbS6IxVufom1WkVQ1Xu6bo0muA5J3f/a3OjpzTWZ3Hn/ghmVlvc/05//WiaRb+CvHK
y1XZPYBF1T2M4aMgfnN/jfxM+Ict+E2TRGV+X2dHfwBaD2+hh7wv2FPsjMmq86W/TXjMnqo5yA5B
Q4EfMlblKvZkBoDM2V0HIOOKAUDTF11XbW2E6sRA4GKFkDsrJqhjr2jhAnNhkungDL5bbeb9ZrWZ
d2slxvnTWDcn1Yssp3I/1+oX17S8F0RU14OTjH/Nde4CPAuVNQ5RMe4z2v4q3a66LwidVyqmgCgA
AFcNm8wDjN5ENdnY5UtNNbs0mgyHsGPAM3U8+daFAHZx4b3NM18lSSO3XA1ihXeLeBobTzy5OQrp
Se9crEqlCuBjUovVxDK84oYJBeseOHrhpCPQ4zK+NCBnX0JzVrMEMKxgLvY3g8pj/9Q4MyACcLvp
7SRDX42/GZArnBcecRBspNyfD2PbILuRIybPankPDMvPXofqTY9gTIQu09ugrvUbH+QlAO3pMRfi
fzwHIWo4fwTWyIoR3ye+IYu7CK8/5cCGiUctaWb1Q7XI9JNFpZxqEfiKnRCnPUhW8noJKtYvbxQA
O2QEle6w6nY5SpFLK9rDWD8H1dw8WoGm+N34Ycg3VhRuxU5Jxh6sBMLl+DSm/FdeNMOBjk59Rm7V
v+a5tHbWcpqcg81hXXNVRRSLjRgLQPY+/DybxYoHvm5iBurNnQ3Cyhj7nbwuyMrGXfJPMdZxuQJG
ZoOyFzt5hXyyyX17qPPyPhnb+mwljq8AJKAwWF+rAVkb3PylC9bGiAD1zs8UyKHmrAxU9Nzo9jiZ
PI3V+zr37+KeR899VH/WexPBapgBWTa5JOH/I5JzmamK/b6Qu24Q+oFHgjjyPR/5zT8X8qihXa+7
QP7ogMpaVZy3+74czpnSYMuoSqhTIlt1smcyr7p90HZn7DU6dmedjVhOHHSS2HssSAGeiEzLXR3H
AnXnqQS+dQ7WYVWqJ8RR8aJN0/J7WKpDPtQd1lcgIMMxp3+FGkD4irAzRU7whCR+hQxXpFFXwoLU
zOiJANSVru4rFOjjcN4OJafAJ9I8/ZuisrmqtADc3gRat0MgQLmNzOGmGyvAhlyg6UK0jlnHWN37
RzkG+4q3u5Iq79XLhFzpGhw3Vjjeax9ER07j+nEo9PSY9fyAV2D+pQ4vYTjnR9xKfrRn9hDNLbCy
2dgfZFe4O6tr4xEVIpqQ7XVLh8LTc1F3fHvbBNp94020mz67J/zwtSrrETjgArCx33d1og+3wzzW
+lAW5a4se7rzvKRuFjfrVQ4FClYBn/csm/zLHEyroSqbk2ckq+qx6oBmpU5WwjvmXT9KkoIeRUCX
+NBZF9RwvrmD7rYTcrztj8wj1XrqVbD3KgCQi1onX0uv8pbIXeqD1GX16oIFZfWSc7nXIstA50vE
Vw9k7EWJ/hUXv6yCB9fvXwKjZ9i8b/JYcUCPQiDjqRYz2EKNcvVhVFPwVHkyfenlxiae/M61gs0f
+SISxmKFwrgl429uSbppMkD3/z02Ru+M/3qk8G5EBxy0VkHkgL4bfz5SypuqOq5m70cp8LyEPomO
9uBEc7ZpdAGywofOF70eFxSJ8KtPVRTkiCePfXhY30+i9WdEV4uixJ8UNv0T+lXou2yMkRg1B83I
Es161PmmCtIOvKiGVruGSv/qJrwgBx6yi5ZW5025u2JN3GxIHBlaa1fuXdXEz03gkDW42KjoGrGe
/XaX9xF4a0bMdIV6oKzBhzHigIZNl5H4oFBBysUsnxN2HWg1ZQAQd5aF90mc/sxIWR3KAEnnwVd8
YUtg2sSfn3TE6PI//W46h6Fyfa21fRo3eJE+sIkCneMkX4e8zL904wj6IBVYUnTCT8EMVnPBcvKV
zMmeuEPw15+ueYjVxzeurBnHVarUBEqlCFF5GcU5MoeGIJ1LiFiKtBDngDUlEN7GYOUpUmfE+v7e
aSng11YXj0ycWyfvl57Q1fq3cY1DQ7CtgANohCgu3tx/m9GK7EsWIEzzSyRurNjWk78Nc3ArrdjR
Il170cS3V+eCiyUtRnD5zdjEad5CJoZLkLTuF5GDgeaxvwc+oJjIPPakWZOe6sB9s6uYVaE2d8D2
Jr2EMg6PSe4/+lqizmnjcbcEhL12kRG8Beq3qNxaaYPs36dw3eFE7pWbRnfxzPH26Qed3TWpvxeK
lIuMRqgI6u7gmUNS1h0KhjibZS7xtgOo+UNlz6yb9bCiPZA+7A6cozULqu7gByVDtKU89NZSpulb
IKVepIAon/Ip4V9ifRHgU78Rzvhh5lW1tCKNwbgKA1LurSj76jBWLn/M2uwr74LvuavDVRJwdRcL
Wb70oji0xai/WX1q9NQn/6gPkVMHOtmbASFFOVQFMUDfRrQ1UVsNtYZb2fSmG+Z+V89k73TEO3Ei
5AaLH0HRG+LtEH+InBgGWAMGpbUm2Prqq3fb0Ow0p3teN94pi7NmnSi/WnuzF50UdmGLZJqar9g3
zstUBPwwIr/8Ug8cD3vafPVzx99mtOg33Uzqrw31TylW9qfIF/F1+GzcPg0vB2dl9QiV/DVLs2Pa
RM5v8AdP1iBslKF3Z+EPiATcC1rc4HsAaEJXISitM6LEaEjySzi8pIqH0QI5KGwOUGxcKaCd12OG
ApbVscBFBSN8iQf5h1vF3vIJO5+FqJ34wdcg48aFXLpx5axy6qUb5g3iicQNN8bGYB/4GFz+fYVw
0SLwzzUCPdBohAADmA7iIc0ZfV4jCGkqGaYC3KIBwd+gSrosp9S5IxNL3tISnI0WW6EobJE49FW6
sPokG8INGVN346SVeIsJ4NrYmQZnJB/0SwmegnWrJKsOiYjB3zSzSUaGVZdNBEyyNFv2qq9Bm55+
yHLIfpX1OWZ+C+IhUibhwKOvZdnVS4rt3KOPvh+bkjTNsS/G8M7tmmnbt/58Lxs3WVHt0lczz9jz
9Nc8v89DHf8+BXE8qWugZEQA3IjMxjP35lOUoCsF9V3omsgfkDBIhtPsvLTTMJytl1VbUQ/NvPNH
8t3qrcoa7UGPDX6MPQtAYDNXsMrOTNm5YOcNVZWAigrxt4tFYb/F26Y7/KYrx6o89uA7s6kJ36ex
l2LVAB5Y0ZbXqa866+OwVoKaXYwrq/x01+0ExmOGlNm2QheQfUK6e69QYbXJfBeYlahA/JITyo5Z
TcdDk7u8XjSDAxqJkWUkk2WfuOk68vS6wKtGIt8PltQUR+kuDPryKRxEeJp9fgl8AcmohgJJ1q4n
bJ/GrHwiKvEPjl/+unlMDEzBKgvRowFEX6unQRnue2AtFnaO2ExUqPJ+CAZ2sh5+0eS7ZtIKzyiM
VgekzLqrHHF/vVIZ602p9YxnFB5x2ux5NqOY26I5Va4erZZ2UbVGT7JwfZ1B8ubBQzbwNmnozimo
xH69tbP6c83PaQEyB8OauuxD8HXjmusdtmp2UJ9w/6j68tW6W5Wa8Tn20WjeHbgTLiL/znEVMqhG
tIcmAUyuCOjRjkqAgN21Nb4Te1dW51EAiEMSna1/6qftFulrkGfNHFrxbyZAPUYoYV/axoSRPlZE
c/BmcItm14vXfcBEBXRFvgjTsHywLt0cetsQncaWKaVyTTO/38bjRrOu+A4sDog9sw80hEPrL8XM
dy7q29/9lneroJf04E2jenTG8Yfb8Px7Uk3IZgKwd46SOL9QPqOrhDFUgfo1NqHzkHKZo+QPJr69
wMjKA/JRb1qO+hwWzrAPFb4Ke5GCP8s69r6qXoHcXU8x8F5O/YY86hJ5Xb6hBTqZYBvnPzr9Ycqa
GS05VFYs8XbJ9i6So0+OxkdWTxUiAZWSBmgUuuRuUj1Yqxuk4ypInWRrReHE/rGTxbfrVC1+ww2S
kOcoHsgTBYtpw+ks11YEloRcspTtrr69Al2hcWeJBLn3084W1qGzjf2JLZFucp+oo/zHEjGoua2r
BvtENAoS+fVWI6dHNyVvIAvPuHgFOgoNcQtGM1rbqLT7zz3X4DJnfBZbex+DJD4qqNX7PU8Bui0M
RXW9Z/NzAP6LAX9gpixYM1/mMNxZyV7F3rdP0c7hf96zdVCd81/3nOQtmJpMiktfqc3k5Gw7tPG+
zlGOXDtDHdw5DhJAC3uqC4BTlkMP0Gsash3SfLBE6L2DH03hLq+y02P5y1iEFO2cYLiZYyJ9teFp
9Jp7on6fjFRdL47WfNWCUQHWeo6SpOl7k2IB8PKnrGvczdA2pmlNVjwhtV48NeVrhN/Tg3UYQuqt
SSTbtRVrklM0X1hZRzukLHS0msSEZhRmcIekPAp7S2AK9F6OxfJ9mDEJtCEJhgZEcToWTyRh/UW7
wfbmUTZ6wJ85yJ2dCyFTfMInYtJqdY1oHzdsh7aJCheoLnZ7q6sUmY7az77OzTzsI68pVi4Bkd7v
FbsjeVWeEtV2y0SteFXvo1y2LzOpSjQ3qPXfaLxUVGH3Sxfzz4mU9Eskp3CVtRyE+YFEe1RHwq1L
++RBcaFxL7T8Bmj1oTKDsiHd4o1Av2fMQzWjn8tHe2WlJbvLMuyjAejd1lGAhgd0Dg99Jv72Jtqs
BXPIbgwicGqwamz8OnHXTsXZSudNvCQ8il6cDi2B/A410Mn9HiXgd5Y1qN6K3ItI4UPOVLMRKZV/
OUPysyFj8BYoki/R+4g/dUnirPo5J5fIm9+vnVS0vvt03XRIogfO5ngZCjF9GVJkP6jLP10PLbZC
gWZr9SbWtbsJwsLbtD2bVrzg4MmNbrhienS/O4O74CPtvsZdFW5Eq9WO5FJ+if0AdCgzaxu7YO3I
4eSp0b1Uac4W15Em8yka/cRjF+0N/Ry0QDOgrLZAD0XffCqKjdtP3d4kMZ/nOLi3dmS+q2XrNtNZ
1ESdQwcEuevAGB07XB9sykr1e0VEvmloy7/xdnMd6EXjmg4zmJBkmJ8m0b5db6ScGYi9+OByPY0n
GjbuUpo7SSfnTqZD9WWOhN7RSAebsh+Grzngl9bB8doIlX23NADJ5jGOAFyyl+pY1y86RA33STIN
x2AkBVo8YUqHdZsYb81XdPPxt1Hd6q3IlfMqfXzzxqFuZAPCYlQck2TOHgJnBETYfNDSAxlVI+x7
DJxoOHC3NQ2pMKLNSjxwHVoYzEECXmENbu4U6S+zpHs7Mi89hki1LLFtduJLlWdoZIAl6YWV1Uuj
pwrd0ppyJ5O8v9bDbVGc9SBccxGUu1uh3E3CJ0dFdG9W09bJ2GNtDlGB2K7x0B/ILp8p9smPdfRT
AHx2XVDrMp232Cx4SzvIeo2FeNIIJ09WCtQQ36kIzVFCKekWYa57FxbjIixq8VL4jvOQJ/XB5Whg
pUKJDycvg0VKUxCfW1dtB1KqtbUGZYI+ZL4e99Y6Tv6voo7I2UpmRjpFyUtlZkTnx0NipmANrjuX
LUMRArmAfO1HY3REJ/HoOLAR0enYKLqbwuFCjaHlkdOsfjM7Ck1G8jZABSRDZsjNS+QfGf3PqUaT
tmU/q78S99vkJ9mODyM4nTL2cmxe0dUjwhq5bZDHB3A0AfNrBLa7Y7J8nFsiUFwll3fnysH2XA0l
+lKYwbTyFPiVTb/Hfh9yVz0lAckeijQuHifGkgMT8d9DUBjfISrXtO/wM7MXwobq51D37prGSBOl
Q4qstwyy1yJxgnXpxHJrxWbi6Gkk8vpoReXRHVrrIYqS3BSh6rXUVf6aiDY/eTUZTSCNrgAsirYt
4e/WrFDgDlZc7611JOF3X4r2Yoc6yXr2iPrSgnZxj9TDi71OWfnNnb2p0swPMMg/35S1lmhiZm/K
cdDJxsvzZsstVsegeGKD7LFiNaUa7ZkCZJA/dJEwyJ7IAoGsNnE4avPGCU3kDZbnY6KrEzdzpsaJ
leW8avpkrWe1HMo4e0pYOb8gkbjO+3p4tBKZJEK0lD1YKXK9PTDB+VVCQvXoJXK6tzbex5dCy+hi
JWSen1BwkFeJe97roEL3bG1VUv5wBUvP4TzPL4SjYoUmbGAwmMtHBM3/8Gzwo7W6ZQI+eaz74/Ui
g1SL1C3QYc2MrbDOL9zSbw9Xa8A4nqkivMOOnbwEYVwAgXvqgzbfA1Ukn+cgzMC8IO7KiklB+lPU
8rcQmWL8ipt8kWhOHq2R9LiU9Lr4ruoc+azyUW6qTHUGnySfJ+6VR6BcgR23Y8GBz6Pi2bqWVZUD
pp0gcDeuYpjGtQfE4MZa466Rd6isFO3UnQsPjcSKHP1tAEbtzqyR4DwM5jRDv8EFSjB8c1U2AlCh
RdO591kJDDAF2RmMGTMHMf0svPINGL29mlGlqHJePbnxVJ6bVJyJ4zpy2RYzNmyuF+6tleF/oThw
HaHNZtnIJ6ujiJNZSYejVaXxhLZFZiOEFo6YQLvdrqOyw9sXsyu3DjZczMPKinYEBTMhH8mj1bgC
sZ5mBWCh5gJC59P9MOqru/WYVIifXc3ynRUj0Y+nTI6Pc6i+VXxEPwRzod4xuJVZjXdWTLrGv+NY
YRZWtIeppc9eXxQne6V4LrpditVrefMgbIWOnCv8UIr7yVdk7ZFhXONN02yqXqLfjLnFUbrO4/T3
9a/tGrQ70EiSbewsgELTS15kW4q06ZN1Z9VcLSmZ6fvtRwl6vXXsFRXqpF7Oc7ABzhitxDL/XoWe
d58jI3qMnejuprJnuQLqm4IzYaWrahqdRVwrtRXN8D68y1MPuS89LlWS70WtwnXhJ8M1GWVTUPbA
OzTMSit+d81BlR1K5UpV735ePKB5Ncj161jUKTqBJe7JZUV/YrkoV7kqxE+O3sfAmtzsxEdnrn+x
2/FYmkts/gq5KUekKZtU+ocB4PSFLY/cRAvovYm2RCKNcx+gBQ81kN6b1Y7thkiu2piofaTq+NJ5
7q9GePotiITYOG0bbJkpQCNqO+m2iB97RKHWi2fhi55c5BVBSd0gGY4x1H0Zh7R/AM+weSi84oso
cv1WZ0m0CWtgiQYsnW8CH1YwoUFYSNAhiubVfeONqPOjscFRYNuS56mo1zeX1GUAsCvRrJQAAV5P
EpWUMAZYwKHZnqEGebrqmipC2xfVdysat2LY16ola1orsh0DEuFDywBhmH2yjaoxWvV89F6sNQ9B
pKnR1bJA/hgtOZCnq51JcjTJkuQk8njttr2+98xBl6m+R076h6Zo4mclq48G+j7U6uyBBI5CzREt
BJmXjwBpAtWpw258ZvnQGdZSt5mM6DtuuA+yJEXvT4jSzwA4QD9Ta7SqGgWK2CPug5V4LdD/RQPy
mXXJ77MR9KJI2uABWNEesPHTQKvpwfWcDn0N53Yfc7TQszarCxIHzUvTCQkh4291cX7q24Eex6w8
3wYGWpGFFT8N9CpGiiUGTeZKKZ/fr2QHZGXFd5JGUXGuEDaAPO0ihZWEO8epKHiHU/BfZ4jwUZzn
X2bSI3uETBqyFD55DIBznZqRHa00KIcdhOt9t5I9hD56KWak8tBhfnIfxzFKHkfkU81gOw1Pe8c8
3ekKmBE0nzcz9oKxI6AG4jEQG+YU1TEt5y/U/kmZpsHKF0G0Jubjs4esbQ+F5zknK6GuXh7V5H6x
UgvG3LFFV/htAQjFEeRlxADmgFrn+xlL42Hb581X61G4zbveiroolujnkJ2Am+0XlsU5oySLRtoO
etc1BVr5GAP62OtvEi3wF/jvIcKzkFN8GZX7PiLL4l9zTXcjZ8V+7NP+0XNn/8HPt3ym3WNZDf1j
iFc7kONIo1gHq5tUA4ySX78P6oBDfgjjTRWeAjTvDHKaoo1m5Z/tYYoV4LVzlmzGVuOmjUFEOZhI
2lj8Eb0QPaTUrJ+1OlP3PFZoHO2wXJ2qGO15WRAdpgBkutgFR21hDVY2VocnPyOWjA9CALRTxRN9
up0ljkbbIqNzwPpY+Xn8u/XmpyQ7yrj/IUzRA8lZ0+Nz1ufYTeljU8cPVt8Cco20WVfviCluCGyT
SlUHX8YBAY+WMbbcRn8bjk7tCQC+YX7fU/RDnIHuesVGIkKIhLPW6OyZ1Vmr9ZvGVny2gur2Pla2
vF3Gk6BbZ/aSU9QLcSpEq+50jc5RRnXT2zMZ9MlpiPxuG7N8fvYLfnLqRv1lTnIU4OyJaN41YetF
aCeWjM4TxzcxZIO4c1r3vuDYQ6T2m7OnXTw3izrSExIk+E4Dc7AGb6YCXVLeR0T4S89BWQIyDcJ2
u4vQzGBFpeq3U9S4z/gqne1UJGiDacSiY/2RIW2zsCL+kwZs0xApoEuJ6Yjt0M00ZdmDNcaObBcN
nryD03vus524zRokVo0oAkwcV8i1c2R4n+kMgDUD4KsWVJ0tTs7C5wgDOMxfOEUN9qfvvZIsmw9d
XtaoBhX+qxNUyNY6VbPreeO9tnX3VTOvuE+Q/3z+h0GOq8mqkjQ4VcPKcRxQ15AZT5IRJw46s9mT
aV5hxQrQ7ypgm9Kh1VaXvER+HHQaK3qdj52VWXyt2PcxOi2WonnQuvDvaIFed6j96zdCBrkcB1YC
E6/HV9c9Vb6v36yXqH2A2upYvcWRRgbdeHmjY73s4H/y8pzGXVVuIJANycdXH9BcM0PdD++XteKn
y8KrK9CJsnEmd6UpLc+3Q+ZtJXIqp5umdLGOo092u2xbVh+tAYX26twNcjiSegSNr8SzjHXmJe2L
YFfqhm1yn7C3se1WRdemP7LQTVcgMUXHLAzpRY1+uADTO/1hRvI2y1/AZ3gf6fLyOtI6AHT8PrKh
pXcdiR4b4kdT9A9a9ruUZ813oBsV4+IXWM/IvtRj8MK6uEO/6ik9tY2TH1pH0Q1govIJmRbUtsIR
VBLs7eyoXOqvg5jT1x7J+FXFJtT/fY4G+Qz5Ox4CR5x1KMsnZdH8SIG2Qu4+/ZVzrKhO3b3Nadys
MgYOo0RLoH3Uyq8I+tHOW/nIRQEKt0x6HX1DwLlL9ZD+chkWjaylX6vSNVgElt67Pae7KMqDnfRc
FIlS5AIZ/T/KzmvJbaRN01eECHhzCoK+yPKlKp0gpJYaNuH91c+DZM9Q2/HH7O4JAmkAWqT5vteM
05dplxfPY27VlPCrZ0LoNcu7hrVWvg1OEm6qOctRRC7LN5VU1YHZYtlUZly9jfOoPnZDduYZLd9k
D2tyD9Ey50+yym6Qs01dNz7K/ksEL7sWWh7IVoL4kOUn51m+lKxy0Ym2Or1/lqUuNjw/S9ToJO+d
JI2ys8vUCmTRjpByGKLqu+w7laK5igTpQpek+bl3E/FG6Oo65EX53UjaMMCSpTg1rlt/aEuxa1ut
/D6HsGP5F/OnqAr1s1J/yu4KmjP7yWVhL4uuhnB0N36VRl8fkCRod7IaEaugM1PxrWiEfiz1uN7K
mw6KdSp5GAEydt42Ncxj1ZTZS1aaziYxCxYQzjBkm3IImQpr5mqiyS9VV+aP8Txsicojpw4Soz+4
w4j4tCz/P158u9X6av/xBlqEoGralUcCHoREkeFL9cF7T7WivfRaZfmyvtCmJaii0bh1a4rpj26d
m//ZzWaxdITM1lzmxGC9gVA6kvVZ5/mto/UPfbeY3+DpEBlokw9V9eJH265jf1kHUdYHw95LCzDy
a9GuLcvPCBQ8yGJovA+R3SEX35jXSUTQhtebDbblO8CHsypFG1zMSOai7KvqBcEJlv/nFEWR76aB
biZMd/WlspGInbJOOYceOJ2GmNzOSCrlOZ21ZhP3WfrdGkgFy+sXpOz7MWl+VQVyrJPTje+T0STb
KvQAsFczEtJJMh/SsO0exaz0QZXF4QcJot8iHeK/I/WAKxPvo9b0dzd3p09nffaUqjSe0rTW9oZp
IykfL/GlHQprmyCH8aauAwW79+mnYrc7pSYmZkbecMgMNTzMCsjqrtWN1XHOPVQ1QQhZnA1GQLgJ
6H+urYoeGgfda7NbcYx4SkWhoJdapuZ7rk5ky7GNYH6l2FnpRNFG83e91iFdfajttL612k3UHZC3
4DtdO8elwzovj7tba2WTPUHuob9da4STOIQmhibyzsLqskPvqrgKrHf2vCo5RJoy31rzFUUbDZp6
a13yNNyTYtdvL9Q4JEKS2jBurSCMrT08TcTl11vFiWrs1c62b0XmNm2/9K17u7aYxmWvW6F3a9UG
fUL9AXHPfG6PrVuh/j7DW+1WlY96EO1FHvh5/zlLDTjGy/Tw7x6yWxxDjyWRl+9lsa1adVPEVh6U
U+g9ClN3L97SbfKhCh+ZfFFkjklu4psSL7dK2U8eojL96SSWdpQleYWthIR+xbhL1+vvXdOcWFSe
kgu718mzTlff9CIfT/JyWdUuiXJ2Ywh4IMERwF7fV5gWXlA3IZoc6401weDjJ1Z5FVbUnu8vFpZd
cq6V8gn5wj9ff8yYVM2lSLey7/3FHD07Wm5bPdzr+0jBsSVUPuQr3++NWLm7ITCm3e7hvIaOVhHT
zvrbQUnM/iH2YnRaKnD2/12d57GFKvFa1iv1fmqRSiuZeKFgKCJQgYU83E5l167KFR+pJ+/W8r/c
rssTQF8RqYX1Jeb1PnbUsyuSZXPGVyIqPFg/qcvaLFs+vVHzjtgMDUT7KdpW5rBvissLxJDoowEu
J+s1lE2OdaOyjB3n5VNru1U30O0vcdWb74JogKzPhDcdlxjE9+3mGCaSI0kQ7SY+EURgtB/koepS
76FZD7LYdRa4yxDil6wbkUIkw7CWVeQoiEylziV1OueS5W3Qe8ZyZhI2iY2tDXboDFsCX8wrWcE6
W3aULRrgaNk7Xq+918szL9T+uUwWb9c2kXWCHDLlrI3a/TzrygOQhtw1BewuDrOZFJdxPcgzWZeQ
MAoiRwWm/n82IHFZ/HFZqoBmV3HR+Ve9vIm8lNR+uGtYLt9e8T+9mLxWa7yfBBDXyByh33wM5526
wr8ls+7OvbsR8nLb9Y52pG4bSea79xmNSN2onjLu9dbBWkOzkldFbxDhqQR+InGUfyRh9mxEs/hr
aRHtdQk4/NHDi7v/S49QqbtgRqduG3q6ePD6juBVFyEDrjrIeqTm8V7l5Knd+vfy/YpGz/oDEj8X
d72JrL91dmbVCQZRI8Ld993TXDFDm6ZKrJHYiUe6r3EOiCGWfj1b3dOtskJRf9QBAcq6cm1oG+Cj
7LHVQN7m1qA5SDKDft3emZiTMqubPMe35l53o3DK8r95nv/mhv7RLvu3LZob/7rdv28ky/87K1TS
RyVJlKeOiV1e4hb1tBl2kAsB8ZBxmXwA81ALZk2Q2Slr9VynyF0ZMUXZ0oet3gcRDsm+xa+8k5X4
IBmERWYjDbIm8StjbF/qRGUs0RPn6HoZ4ZKxyZ5191O2yZraC1PA/16xudfZFtLcSZGv4BmreYnB
CryUL7K7POQofxxKtD1vryHrzFhFHdyJcQAqXTRthQoGRogc9OaYX1piH4e4n7/hhKSN/HddjrJF
9gGn3G1abTACbe0tG5wSFdpyMJDvFrl+Kq1saN9CkYqtVas2X1P0io7Q9KWJjG2aJTry0HWzm/II
gETRIkxdZ/aehWP0hORCAxXW1D4yts7+KMz5l5FCAPKsEbltBDicyfDALJman+VJ/6aEJPEGo8mv
o6PmRzXPUhTHWXepZV1ujWme3qoWVlFiO/FPzc2OtzuhQkBwJex+DT2PXy6Ka7iIoDQ6xE0tnTyu
M6MEey/LM3locbQ+mK1xNesoutj/cyC0Fl2qiWFNJK6+V932Szbe6//Vd5nqeMW2/cd73C+NM3c4
dULfynvf6+XZvW7BxOshcV/vNfeu9zr5ZrLloitu8XCvdgsAvbVdOCQfrPbixh7GA05k7CZ0erZQ
rctgEc+e01mvStm5b1WhP1XOnD2qJFLf2l7Dc8np8vMwCu9tCfs2IO7i8B3QarajvTNY/m9RhHTf
vHn2josCBEfeKR0a7eLF8Q/ZaDlx8hLyuLDmfmgyqzqKOYLincljmAhxJgMFlkGW5angT3QC0dqd
rWny3kXofOehHFEOo6T32qso1PHxVopNAlvu9HQr2Q7mC6X6LEteRoTEzs2XwkByXS+XrRi75VEe
dICw2yI0VCAK1BW1+U9DA6IS0RzX3XaqhdNfLlu0JvYj2OuH+x3qLAV6hs1egXTAw72+HytvWxig
L72xRim+E+a2g1X11AG6eTJLB007ZD8QPqqAlqwHg6jIRQgSVSG7EVal1PVGtDeaBWmwtST7pomp
+42dZAf8xoanHin/VJke1GQeA0FkC6Vx9s72z6bv+kDNBJIeSuVc54G0mmyosXnIjFb9GkbLIIHc
/faE4u6lP5wIB6QA/zhNV2M40rotNk8RMt7IOFRbNijhcSUddFneP9lWU73BoSvJmBWQwQqzehMs
cPZNi92IbBXOZF2aUXwQjM5RwIcY6vZJi9ga2dkxibFwcEb4bpEn9uWAZotf9IV6aqGB3w5ZMf5Z
/KksttgUmhKdiQpFZ3kWLmX8R1E2/KsuX6+o3GK1LVlPNSxjGFusQ0MeaopjMh6zgG0cqw1uZUn6
rFkNrl11W/9sB/vNm1TjLesnE4aiGe5yzDW/oZtFWKBqftaL6AFrzd0Vhopxmch2bupmKh6nJFbb
fYTSIPY0Tfhkj2N41FqkgsxWD5/09cCuqb4icB7UKeH+LRhYFunteJWNshtT9G/C1+lJ3kMe0CIB
BB7tSFOBS4vN5aNZ6l1kGvN3o6rGbU8i/Tg5fbpPBhDh4UogSY00uZZ1jP1kG9pEIijeG+K1KMwO
6JMxA734nysUGCoXBeCmUxdQQYrW+TSicGTX0zhnaKTVt7H/aa/VaIbYRxTatYAsQe2DYI4OmioU
ZOtH5aGC5PXQgrzejhGMF9kg62SrpbHN9WUZOGyNmRR0BbE4j14HQtx1zOSnOucvbV0jdAO069Au
SFTldaF8ot2xkR3gK2VBX2fmg7wyLIDqRD0ThKIWL0JTye/esDZeZ+XMdpnxmNqW/khEctxFQhF/
1MnWJo1rnPc8LG68eci2GTujYZ4w+VuvlQeryfWrV77JglEyQPgC0N9xKp1fTjP32ZZ1d741O1cE
96vq9frIqLBMmENnLxvkWwnBPmB4EiV4ikEohIYDWrONP+aqyx6HCtkCEvoEnJtl3jt162xlNzck
RYAaHfPu2vr/fRXyKfV732Mpa+jDE1qiwxNshOEJEtfRI5P0cK/vk4JE8bK4bAfpJhuyXEWwwNGP
8iJZz+edD3M3riEux3iEekGEfXTtb6qlfoq8NP9OscQsZ+e3ErUx0BC3+nBaxQ4GD3ydEcVQFgt3
OIDMMh6tqv3nar7RT9DDfxtR/5vbRRe40Onou+upU4v4ElsNLodhniEsSt29oRumR5QR1ZV3Dhi4
dS+SOCZZYemg7yM1cS+yJOvXKtnLW+Jwf0v86kUJ4G+leVSzHj4r4kUSQORhWUkhKfIuN1IIcFEi
Ami27+t0Gd5it39otW5+tBYxvPVk3TcuSMCjbEwQed0tMdws2ao6+XQWBUr8srURffwyg+OSjbIK
pgVQW3N+lCUrJMYQtg8h25sCydpRYMnsRZcBQGmAshuxiLWI+Ar5n/UMvjdfmSxPa5+2VrrNEpqF
rzrudGzgSr66LtoDuqK7O5a8y6uiQvx0vel9XkuyStX1j6Iu84vs3/KX3UPzYtZZe7jAiDA+Mwng
czMPMkWjByDF9E086cnVhmw1ionRp8qfZxWLoMZM8C0gKcIbGp8XC41I5DMYN5+nZqgAV+pQ8sUM
4V4ZPoFbf0aIkD1lJ5vB5tmBk5bPM9nWXDh7k+j6zkV7eGeWOSCBSgGkjyFfTHryQDr2qDhN8uyF
DO4I3I3fXQLdZqfOkPxMIyjZyl7lmWIBN6orXdvpNj9rCj150xhVEeSk9Yk/MUsTiiVyxpQ8qkix
j21oBm6pE8XNViT5wZmeZ29dEXnQiCNe3y+A6p4MHfn7dz0Jz26a5ieef+xAmuyvleL6UqlGdESI
4csbIszPIm8fJpqHnptCbIvtMLNkwr9oebeSOd/bK+DBbadjivz/Z+XZgZtcgbdb2LBW8VNVG3jk
4MCahaDPaxwADe07epV4+YAIC8w+JNqpOH6DvOhGnQH+oF6L1QJPD1GCAnvfDr8+perVJ89TkQIl
T+jrC4JwoGu6LaBnRzlVED9xDJ0QEcaQtFBzzCmBLWLA1V16wvGo4iW/MqvQAAwa3TYqcdtFHUP4
KCz7FqzDjV5hVtQkX5rdLz+6ut+HVnJsFwtn5UbFGBdsK5PTsPUSzJKQ3/k77H80hcBMqu9+p5PG
d9F+FQiIpl7xbRCASfSq3xkz6rKg1fyxqUpfV75FRbaxmppppe4uTRmbP/Li066yncE3U3gNeRkH
TwfWBoFlfsAGqE9AjtmdNAkuOOlAyEBRxo2+FLj3OdZ3PdEXAN+sKTGnRghrmL9gR26rggl2FkN7
rKvsmtggq5eIvJ2VtbtmKvs9aNEfCs4fb334d+0huF837btCdJR1wnKtJgJIIsEkkSGEyWNxAlXT
r+Ax+SRLnR5Qg5mBSI6/8zRqrogGjMGQv/XDoL0bzmkAQblRwvhNgxcSlJAzEbmw14ineSyb4mou
06lEE+NlycR1RMFoq0GR2S4ZPwaJ3mGPumZzSqKjV3dbR6/MY1g2BsyX8bnXkobFZ1fvEzuucDTr
n4B+BGYzj6CQzZNWunj7wNgHade/OktJwnIul0A6YcfpiAIG2FwVsTrkbjapgrHxOMIxK80C4Cu4
rhDryZmc63tUVqSJut49icHqGc7tq+ss9YtjbuO+tvddn5y8IlE3NgjIuHDtw7LAYzAZ4nx0z7QT
23J3M+K7Bz4Y3SMYa2bdzaA41BMc7vbEKiLBPmTGUbnP7KlB6YNTZPLRu/2jbdFVKooSc1jQmsey
ItAFOpKu8i4Iv9J8u0FUNEih4WA7LSOS0ejvj43ZoAdtTsGE6NEJB3N9Z/Xqo6pX9Qkg+cITlrjN
Y87+OGghRe97ff7NJGZDk1m85xaJ6o3CysBn9sOhR99lShFtwsrZunHu/noppv4rddnAzU6NT6/+
E5L5K6LHvk5O7xgZPQ5a6fBX1fLzxN7yVJl2clIroKVk4Msi3wCb9fArQiG0c3egX+O3Ilnqbd4D
RG7638LJCGF0UIASpaq2i5K4j0MT4j3jrjl/Pw7nZPUieS8saPNpVX11Ra5snRDv51RoYB7C4aLa
8UAKn0S11pavbTJ8jxqz2+VWYu8zm4RKNfa7cGiKDe83Owsx7b2EL0RUmJTqwhouNb7jyDjHb2Ik
r6/XbF3CeJ+lYrcQUD7YcfsgRNngr1y+j5WKryXGRItLci2PvIqMZrbryvChqZrXGUHwraoNT1Wo
fSa6Q6imbc4q+w00xYZhC3PROim6gq2alpnHPFZHnGHrv2OtLH0T8rXa/K0j9epPZoqxV4sVXxg9
d4WBl5Q4NVFvBU3tl077qubxR22qCToXE1tfF+s6x0b12xiRRIrApjaeOOoai4TMzT67ZvVTzVwM
h9uHCp1l156xWfJw93RE5e5K0j3XHshigzPJtbB6ormi2oUTayh4N5jzKW3/Tkw/ReTC+jTKCEYW
IafHWPUOY77piNCfSmX+jVy/joz3lzWKl8wyxmNB5gknT9LFTM744lnA+Uq0KDeEoVERLfh/O1nt
45xen9OxYwx2J3Nnh7bu98o0BkaufeR5NYFdRfxqdr0grfC8GTPIqfGYnuVhiK30THb0nIvGPgGB
EsB4h1c3g2BBZAkdB8Xvu+bv1LA+rHH+q9E7cmCJ+QAY+1zBQkTuA4ECGw0lI2y+tYjVoBGSv7lJ
b10npnsE9/LmUEWteBIzODwl6Z/jHjfTHl82waIu0CFmBZ6VIvysjWBpsZPstVZsaz02TlXpZodG
uNFDGpNla0cjOS+esI4hK7VTnGTaKR0NGJpJsZzLNBsPxZTOKGPaxh6J/PkyJCJiMQutFXhMvRvG
UQdS3WrbKs2cJ9FFyTZC8LiH1mPGNsnUubdevIolcVEbxSEBFb5ZUZCbLlPJm5tA4q04tt5swxs3
I2rl7217wKkn2RQF/lEdSftN41j9R5NieAcvP/5mzFgApyDqvy01OyetHvDprcmJelk3HSvLtAI4
rlh7MVx+ThZMnwReyye0YrwIW7AP4FRRZOhRN2ICwzsYqtbnZOMinGSx+lkmVu9bxEU+I0uAby6X
8ZN4Ohu2rB4+NS8c8AmN+0/PaoktLm7zGZUMEVOY159QyCZfG8zmKVKMUzKzQkLo3iMg4YSBLKbx
ol8LBRbRlHwuXYYtXo2oZTRH3a7GmF3NTPOU2OyJw8gcrl2XjNeWz3qe3GYH4Iy9MhNQUHm4QIEi
ty6stYkoeU/K0ihvXcZXhif0YPMuqxBvwz6bsC1XtGzbR8YaBe0BacYNsN+o5R8ymTjYAxnfqarS
7tBF/uFigBZkLdIstYq8j7rMuyGN8L+zKvzlCJH6g2bkj7U1Ov4cZ7gWEwL2DaTp9DLznidmv91S
XYesng99m4bXhc+ipPYDmEV8WMP4iUBq7+dsIlhuKOqjFvUNj/3yZJszE3bZzBsCCaDr4nVRHbKT
VYe030Bm6HaGa22iHjU6UzWyR3vsSzzf8KfXksUIxmrBLbvcdU257OsWE+G58j4ABwd9M6YQX3j+
wwXE71xj6FljFhgSPIY0AlobnaIwSyI/zAm04oswM+RDxkpTKENxCGUFB4AnW8mu+jp0RzmBK1v0
zSoTEyhVYzFxxxAfCAhsij60Nr0nMMsUJYlIpocO5dCXsfIIqlti1/YGFnglQY3Si9wgK7GNbMks
b9uksgNkwoeTYdn2JY21lD/dAm6hJVymmQyoBUtohCfSh8KoAeniLKt01naw0L2E21GjVOtYvLNH
ZZjqgzZn11hpw3PHo+o7UfWX6Sz9xiLLeBhU4wGxdELIs6Nt8bco92UU5xszfW9trX6K5kn3iah9
Z/QmwzzG+B5a/jAPSKW2kfJoV21/nexJ8QvS9Zc2Rn1Xx7ehRy/+lHTw+UrCPFnXPBHtBtzQA/wp
G888FFYV7h1Ni19zZBX9Cvq7qmVX6I07/hLTtWvJNmagEk9R6BYbIdxLrrIKjJTcH1z10SSgszXs
efa1Tjl1Xvkex7bzUHTK72bih5oszbiYVV1scdP61Rrgdxp0+4Ksfyr7Jn3IhxF71nR2MCoYHzvm
fQfque+ptjgJ1Qy3M0r+QTzAlO7DEOukSgSxo/w2J3M8o/xm7KcqwVl0sjZtzP+kr3RxUuIBCqhB
YHSeyqM7DyMknbJ+MEftqjZsqQygIgbG57qSpoBlWZHFwj43kzedULHHtLsZ2j0k220yoSLh1jHW
jVbeAq2s3rq2fFaQXti4PWlHp22/tDjXN0aDx3bfYlaPDOXj0k+w5NBpcaP6aq8x0R6Ft+244peg
zs+Byu6j8pL4BEdJJXu1fG9bA6wcy4KAhwIOxcyovExTHNi995WHhel3zkCso9uNU96cp9ZGFaSb
rhMgw4IBdpe70YeD0M528vRqk8b5dpkim83wwBeEn8POxqBgGzv5RymmKagJmW3zBkR5noAmLJXo
ugi9eiimZNm2IVOUsE3Mp0Mv3ynpgG+6SLtNHGJ1HoX5KVuKo63q9pk1PvYmVncw0/TJ0DRlX/Eg
wSJ6ygFwjCKNn1v2s5FFohnJQuZ8eCVd3bJjVRudlT47u8qIpr2obC1IAdj4sbtxrPQRqxSL5U07
bAQIycBysufEi8+IfTbbzusi8tZC3WEjYR0WR/Vg/NaIbmJa4utDJna9pW+X3i53CZlnP1L45sJZ
3baO2/jQlfMdooKMJGEcbbu0+9IyG63Ivh1fNUFYSMC+qXU99lXPw8zdsIk9hekU5Hrzyk/lEmNx
fxD+zBHVw6RzNgInByODo6EOWt9ptmPepMGkYx9gJFP8kRCfgee6UcAGAmrvms3AkmJXWxiN1ShB
gA4vu5caU01EPAPPI+ffTCDo88mcfZWVNMaM+Tr+/ERmYTzHaf6shPWCa50WXuLW+LJN8vDLUJ3S
PouP6IyZvqkA5yrJZlTO2WGXCfX0PBhqoC2Ew+taUxn3QqhzITilrD11Oka45ZT7QPdrP7Qt3FYV
9izSFVEerAUUhFmKIUBD4Dn0smUHR3PaYOUiWMgq7NQngVG47tXHu3+kPLsfIht3STwTiNj0PJmT
Q7gdfPt+LnJ3z49bnYwcT0KbeNeuwzJynrLlFNdMDKlg0+bBS9rIu7kdyYA+n/Y1CUbT9c5EL/CY
zbtrrOF8mNXFR+MKAiiFOeKamaCTy0T9XXfz+YTYCGKuRl9sB/RO/dLWBDI0VuHzJZjHQckHwgv7
SbqWrd5ktj6FW6svP+wEVECHewH3J9TSWigAmfjMJiVCprMbnuSB5Svr0CS7WoTdd6GCB+PSI82a
j9a+YTg8NWoGdjFhWerXTfmGzP1fbVf847opz+TXlCyWxkolXFxc1/t4H2qiOMl9hjxz1+LEjoPf
O2iqYuJNc7CncDzZ0TukpoqBbqv1Jd7GOllZz0k/jCLCN75V6+zYdQsJ9yXAj+pZU7x0W0x8MJJv
llatShCs4Ns2DDcMUusbqB+Hsr1mCsNFnNKezSEWz2qImFNeH0aEizdhEeIVnBzHDl6iwmINGOxk
nOQ7QMyDvLCzvJO2q05MDC7ehuspYmh4SLYh9rodIEqkQqB/v5WFx9ZqNInXtK52AuiAVTAc803l
wGOrf7pL/pO4i8s3G2KWO+iWy+6YcqEPPurq8VH+VtVqntqsB1mUBxMxD/7m60/5n5rDCq+Ue2/k
49vdjGmPCxJaw+a1HuwvNif9pjVz3d7aionASJEdcPfwSOrQIarwVC3d1McHxW+8Bnxm7NRA7jgM
IP528684TI9kACdN6R4QhU6OuSIS337sK3TN+mR4LsLqIWMcOBXCyDd5JX7MAkFAxWgxoe97Bf/N
x1Z46FIuirt1skbxAUaTTojS5SWsRcHYvQi8NKJnh6xYKF4TZ3hvVNfYS0Nb1bLEaYo8f2oa/Tzj
UA2F3xud177hGfYGF7ykKN88SYN0CCFGECmH8aiUdsaj4874DSWI0jhKy6qJOKOHeAPemydUn9QD
YqQsqyBjnflqjmjBKJa/kHX2lQmQlmvofuZF5utk+UVVZSevXH7xYzubGdDq0RwL13f1tAsSUmT6
2HnXMV6MPUFlLJ+tTcoWIrCatnxUBaTGgW3UJs5RZurzqHy0UjLOZYnifI8rPP/kgCyMR68Ek+Ap
1jZqS+p4yT5B/TfnsEjNTYi2RtAqS/2QIZxhaKXyUTHM7pypwYq6g7vhKeyUF2vp/pqyeO8s3X4A
LPPqOHG55xEoDiFx9I+ywICsSJUffYhTLcLxA4jROL8qKvue1hu2VZ7EPyLcWIgkbUpnMr+GKH62
w8T5LWLiacwLeqHYj3nI8qWI0tpv1PlQm639k8i8SyyAMcpRu/5AsOSF1CAcl76GaEW0JCijNjvq
CjlNR5iYTofesl9IHQSgNI1gUbp2y/IxKKsx3av1Gu/wiEgVRFq7uLevAP0PSh0PL+gCPhtpmXyF
OP3ABCeZoL9mlVqu5BVsqA17eWlH9atrtc9i7OpzOECYJNtPHqYUUJ5TDx2gsQiiDOZvnGYCcms2
M0htu1nk51pU49lao3czUN/RaOqDNzTKuzqn29gzCKnC2AvCPt9iMRy9gxT8GXfucjEbjCcMFcH8
eVDHrdsLkI1WmezyZnK/GuLXjeeCrW/D+UzgMwpyEzmlgQzywZiJUBdsqFpvNDZO5miP7ACMY1Ml
7b6Fe/aamB2sdzLhvxv1YFpe+quZ+cMQYjGevTKvUEwR5sFDNPbZwCNr0ylx8Vde/UZWICFHijvJ
0tjeK2hjlNwTB8JwvRQsqLPlkRDDr1nvjsscd69j27nPPcIWSQGeeR6YFvJk9buV+W9pUy1z3hm5
tNy/l2/NsufNy7rFKVdWyu73q+91//EWstleHbIZ50NdKEf0DVErlbbat9NyxKD0brMt55shUekk
W/44lWXZfu8u6/51i3/1m7WuCAy1wutuIDnvAwnG7Fmeqg5LGMKp/11rDCYLAmnjrQDZ3epruyzf
Lr0d45k0oGIpuyiL65M8VOs0O5oYE/iybLbYGN/KSuyxihxw5Zr16MXSVB4HVxgbQETRi6yrhM3o
nprjXtbJgwo3XU3G8OFWJezsKWIYu1/UjZ53NHVgPveLinZpyO+w4f+jLsUdUNMG9XivY8eJMLNt
PJZmrm0T7GH2VhVhTqLU1lWtTPUaYnXB1Dd1PxpX+xAAkV91VZlOSxiLrY3L93M5L2yfotlHWbf8
SkBc4INdZQcSI7CWYSeOuRZoujcEQ5MTSwmLi10O7YOZ5nuXOfbc2BNLpCXLMQsX+4wt/7lonHaP
uMvqXuus6pDqVmHbxbAS2Zexm1JW+Oolm7oTYiji7I2sPWs2NwdQVMvW8DTbnxWBfly5/IgdI9rw
RXuvBPQvRdeoX+itFUE82sVWXbQn0s09W8y+2thlNmGmURd7synJ9KgIMmk6RDmW3kE2DOo75nYA
RrtsZVMQScqFBR7ejIzPtPpltH3LThlAYx9ZH8toVoGAO/eSJ4gUVFP5k1g+IrRrVRPp/dXLMfFa
S/IAUTjatVC/A9lf1nW9/u5ZQ/MgS0NSLmSYpkvXzR44tS4OSpGNL0UcFtBgk3GroE34IuuSksUu
4KirLHl9XZ+TWvxGhuafDstkOchhDGBQ1nvIg9D/TkYrfpa38SpEEFVMUPx7h6Gv1uV9kx9lHX6P
yUOnhFcP55ByRmcQ9u6TtgjMlpps3jlutIYnGLZlXWQlz6IggyqrrHJYznFe/iXHdVmVjMu8UStN
38tiOrfly0xU/HaHItspOkAliXmVIFfgoE9plTqHtGV8RbLlv0G3ty4tsqmmFn671/+7HyH+Ajik
oe/k/e4dBy15ncjGsbNBnRsFp/KCZKB5NKZVP6fGaULWycNQquWlWw9RqmD1oc/LqvkENed/Gu6d
tWxxDpWuPt2r5BnOYeXlXuem4reKhaJfNInnu02bXkqdlHE8Jf+c3etspQNE0Hgn2UMhw3TrVkR1
flB0wDAYOY7Eqc1wVW/p3iMCQduQNcNOFjVkOnfsSeBdO1aLOH24gnzWWOHaORnj/2LsvZYlRZZo
2y/CDC1eU2curaq66wUr0YXWmq8/A6fvpmzdvY+dl7CIICBJCEK4zzk9u8RhCKh6KQ5hV17HCJwJ
Uk3svUL7w/BS8G0EdFmLJk71i96A3G+Hzv4Y83q4IABfHaRxOjbJpa3L6RCYcOX71nZufs2ixE6w
zqmKFiKSltrvTp+zBfPCL1KyMi15W/wEUopc335HrRuVpDZ7kaqC6PK7NivneymCmDL3yWj9XaHz
cNBHhHatCFlbpYuUo+V57rvG0uii5izqpFgg9YL+GoscaWwwXDzDYLiTgz6IjvevOt263w+TwXdV
ls/qctGkZbnbel5+Lw0rjxg5/tQRTtK3053UEbzTP4YNKlQe+3svKntINDhsRpnYZA5zdaLDrm4c
Qjsq096w9fnipM0JhdUU7GcQnXPUQt6D4aUs6+zkKVVySodF93Kw3zASWDh/te5YgMr6UJIe61Sq
fkULlNl9yrMPSxsn1vmMcp5jp6zFDedujqA7O0uxV0acLZ7/pUq79AOIcPHideZZSlU51O+OcWV0
jI72XJ0dUEE3R9c96FuJdhlzP/xoRixZaYVLChqNftHywNmH+AQWK5+z70G6HKPU7E6YsRbbmMty
Hs3Azsj3pp4FF08/2AsL1Vb7+kUSPb0YpvJk5PXXTleiU+BW0xM3jQxHMWKvTtm7KAa0yBjn8T6w
S6iGOhqCqGYV39u8f/b9Sn2PA5QmQdzsatPz3zLsWknFWl1VKp7PpIEuWhLJhcsawy7MhyAP0rVK
G/3ophj9a9ykP0vbNS6NYUAVJ1DfbmKJe5dV2V+svZufrhk+9mOm/VOj35B4jcVm6YnYlDsW5ITs
HNoWuISFLruO+lSw4K/DvN4FrmZ9mHFzjQDy/tQyhOGU59SzrFfdLu5qTc1PhYadNlfi/AiApcTp
HX1l0VedexciQ9h64c6H2fVs9gWB6SKbiN3hdzWY7bPXaAs6P3cPk4qNMEeznZAnLkZbFWQssXMJ
IDDk70MXL+zCNLxJkSgCD7hetHuY9/az3034obqhgqthjM9RbS78srg5gQqOL02FRoil5BejT/J9
nNr1BaNffTQXWjk7c+OVpT8/P+ODxEFxAAR1jBUc/Ti1CDKltxHGG3tn6i+D0r4GMyOQwVB7Cny9
eBjiHNSXopUfBGdunuosf7HYrX30s6u9tI1+kmOIi3p3HQFZdqP9q2Nw/jBDx3tDBHln27r10VvG
9DYr/k6OjQjBYWtW91JS0Vt8rXos98t5xGOYX3M9P0qJSK3la+Mlp9AvrY+2qJQX7PtnOdZ5lvri
oIW/lkqzemmH+WqqiYqshX5JqnR+zJakVQdiPLQ65hpKZdf0p95VbLSMdPtx1DWHPe+U7bDooBkg
lcZyJLaYY6Ypu8v02n5UB42j/tTORzMihMZalkOS4MA0m6J/lMJ6qaxqLJyqBWZUQutehj7DLNmE
BZFKrTqEMIRymBSL5QdwAticvcCe8VoAJ6I4tjqtZ1edr104va9FOaLVZX+LrOQxS/u/zCIurhkW
r8e+r/5NUMB0jmViV/tPBwbVGx90bmVr2xqOZuyaUat2AMiRFlmuErUYg0Y9RjCA0ANPRuKOp7CH
TKmlavDElwRJwO7n6T4CXiV10s6dyuBJisSoe4Zxl98+1c9Vg3xRbSvoMgY1SzmfIMeTH8I4Jcnj
NgdgDMVySEucyEtdZDJ6IgQUAOew2/fMyj9KvwofpeR5k79AK3M2uxwc2lg5K4Mds5HOu3fVzvUH
u3S+ghhpAb3QogKWyub4TQphjY8pq5P5XopaC5QDMl56lmI55fHVHzyQw8uZyHhmT/MQrT8sVbY1
7aM6DV6lZGUDJtYBTRQpRkM8Hm1zMUQvp4e2Vd7gYtg7Kaa6Yz3XUHClJPfXBvoltbP6We49W3Be
oxUrV2lRLcCiSdfKoxTLUJ3pmnm1Xs2zM2SQYoSglp+Sq0V+/5yWmHhxLONas7RcJex6U99snAUY
kqeKsdosmotq4xkKbC39cEbG6DgInO8AiO9qciEMk2ejsebf2C2+TPjT/i476CI45cO3HF23HUE5
il3PfuURBEd6KQvbv7XGHCJurkQX/JD5pUDE80nP4i8p8my/CAaDQns4fnHc8leeFfauMJPxphFC
8smNQd9g+4l+XXHEN1jw2RhogRs/pmMeg8QJgjtcpOd4nN/tOTd2yHEC3yhT+6Gdu2LeZZVG9+ZL
7dPsSRLFttMnrKEGgKrvDgqP+z6Bge4OBFnDoNkDuAJ6DodORWOzg8XiteMdYPn5WjfVj7JJFcLi
ZNO71VV0u/FZ82v9iz2HP/PZRUU/eein0j+FdvhP1WXJUxRH6NamjnKCpq9+Ka1YY9HanjRXtz9C
+4xLLP1qzPNwMpQlcKGS3gWK95Plunoz6+gfMyp+dGNo4t6pnIsGYhQvm3uMS4TGxjpOUWCC/OCF
RvJtwEmUTpYLFKnCWenwYSfV6B30EPdSBRDgtSjOWORjXH7haWrz+C1tUSfGS6B9rebAu1genk+A
7+mxCpHHNB3ASgNY+Kbp/Xvrmwvr+3HItVdDbW4Q0asdXqjgpBZYxCzkLjG8jNh7VdbmNUDbcfym
tyySXorWdi9T1iF/OAJQrvfYGZWLpuBXg9NUneDO68iD+MbtJ1AP9THFAnZAX8k+5Ha+M1CrvDI9
IrFpB39XmVu/zTqTNlX6k4PjHnC3E2IxJVHMMbwfvfjnlBMmfRzQzp3n8vcMDaZsde9b0AXN3urD
9gXnrXa2iBp5C6wcq3xUuocgV40vID9/ECSp/G2igokv6J+o6wgw5Sxx1IoScYih7XYqInVEXgmG
V7XQoucKlIqUJKmsVjtBnMc4trSQxC91kC6jd+dDVnlFRkUD9hdfwEYcY3tgwaOZ6tuEa/Xo6fi6
pWghpPiYxd6DlHrQhW+DARl7tPt7qTJgH5ydyK4OjZtob15vtKA8ARAtJanSDAvBtzZNbnLCMvtc
DWZm1i7RpdD8Re2z7N4mH0irGZUvUioyLTimrp+fpDiys8Ff3d6k5Ola9xYpKQgBp5/WOn3ytGvv
5TZIXq4mCYuSE59G9iwnBK4yHZMqUUEj0IJVdfzc6XgflqspSzIOGP4USANXaYGpe7j5BSpQ2yUD
N70hvpqs95xFQ7GPvOltijF3TJamvzW+g7ZcHd7SLGSmK9r4t93a6Eqzdnp1Qvs1HX6V3my8Y9Pc
T4Y1vjJPGO/lWP4ME4Qm5BgmWnWPOKV3ATFqvttaC56rJ2q7tM0NPbhVxGTYy9FBxdOjNpFFePln
5vsSMEw9ZcRXYAUBFS16lQRxlOJIuNbimPynTp+ibBdUHuLdth69TsEIysv30P42z2kYGW9u0Rlv
yaww6INpuUoxVrzuqs3AQ6SJNtjGGxPY5GTR2j5vcCOPqLRe7OX0KqhPwN19BNHhtlVK57xKksQN
o10zjFcniJ3XFm30xzFWoJnrANAKM4Adnc3YeZYzsAiGL2jJsafx23wP6rc58oDGI8Dmf69Xd7+L
TPGPMPsBRumT8gqXTj8pWtOtRalrzfpQa8xnUlKDpjjPFQC7taj7nDVnZx/gxpNUjcaMO6+L1T2R
0YI3qZtm/6blfBhSqlulv7RWXdCCH5Wkt6enEnDIw1oFC/I6sP7fGU4ePTsun3mLdpY9EREQ3y6e
YmMIXiXx1PCsFsb8KKXRd5tHIkScCz2Nkv3cLFbgunJ2crSImOVTS8d01iTxaaszvOQfT1WZ9Pqy
edGIg7z7x+lO1tior5LQj1Dw6PFWb3W+OXzUkTreo+ijvvaBH9/Xmv3X1iBhn4LyRtOctzr3gNl/
XC/a9AOCFcgI7a3Rnu71KH5uRy97ZA7MiImV3XpIEDcpERzTVneS9dLwVWvN9vpHnZxmNcWPuvWD
g1YSnx5JaOdFErfGSuhACIChTl2pKoB08cXUwyGBo/pWx3755icl5jUvjs5Sl0U5tsoYiHmYF+V+
qnyi+USZf5XGpuF+CwpUig0T+E+p2u0xZZg9Bl1Uv9Vz+dpiKHxA77V+KxJEbs1Q8fcqdFBiPQx3
Tmf2PAAOhsCnDjhSQUppdv2mTnX81MTuVQ5KleYaGsb7xrtq01A+TuZ4Z9dhz/scjI/GHMqbN9Yd
qKApyB7qoDzm5VFRh/LQNE590KxgBnjkNydTMZyHPoGiEfdLTHlTPVp29bUx/AI+fH/vl/2D1Qco
tof4pOAl/PC7+GSFCB4kFjudghUAAderyxgRsMfNQbDVV7UPYE4oIZhutdcPLWuQfcPqI/e+NbGe
7WZQwntihUAk9ZnNxdsHPgZ2vQkGXVWGG4iJD612onPAhICBWwWSDki57/U7dUZrrtUUA+cC7CRX
Oaej/oV9F4MN6IVDaaiPWZdeJ8VR7quuhB7bD+416yHAGcZH3Awx2z+XfTJoz6wP3bc5s7TbhEcb
e0eLMdEodlk+tXCmdupodGjSYK2HTtQcvLIn6PLMHMlm+EHtX7Sw8Z4XEb4JEoM9VSa8x8C4N5tY
PSkDcsFF9AVd1nc8Qoeo1cpTYbfuXZ8ZU40hgOyWTAMK8LZR3SFa9hWExXj11bY/lcR43YHU8B/7
/BeXCW/IrRg7dJ+HvWMaeG4LRbvPWKtm1qi+GClXHqpsvrMQnA1CQCKZMh8LoqsOEFAvjTbUt7rz
66NqusOhcZzgPnXr+aC2+tdgJH4AiKnuGBDzpVLn8sUC/vFS6eaHEkfVhbB57T0yieBKmFOOaeO0
92VRYCXRB/hbs78Pqqm/B0hw6WoEGds62ed1efay0bvmxlQR4QlAlN2b4c6I4EbUfXexqgURGHTa
0RyIgwVA+AdSTd8Z5bKLiZd8z9Pq98Dhuj3qbFjw6Dd2owDXS9r2TiNFJwG4FloS7Ng7g9nesGHb
qD+qRJ/g1Zn13QDQ4KosBg+jeZEVtbYsq1mi0I06/CBpiDBLToCzazS06oeefe9t5TFN4fkijrJP
4xfQy79n16hu+N9UZsKkRnNNvU1Fpb2aMDxMuj3uXrseEvA3TrU38jC67/IquAUjK4xM4/udwmIP
vZP4gt6w9N4yw2Tl9GhSONHHRHyAo5FgQ7Wruj6H9vTDXQKQjS7xqTAFtiGm0BXs0EBwq3vbuQZ9
SESIADKNhi6nVtSLpeQrRIB8P8TRryYrCRIbmRfm8j4ZuhvyVvWJB/q7TgkRM2KGx/tAUI62sp4x
jOi7GHTZgZCjbwS4hWPmNgYfsVFcw5pxMFZMovv1zb7ssAnU+TOapup9vwTYleC5jjlZuOqhduS7
UA/8o9mB1As1nR2K4nSMvVZzDJLE3QPKOkVF8EvB84ASQ4SiEKaMn701lF9aZM2ZtC9d7hP3xIXT
pAf4QNQReqrH8vghaADyzC/sSNo9fs+qNAkDmWY7FRtkGqshP+9YC4T6MEEufho9DOy13k14hYNX
hFWYPtsKhJKPUnSJstT9CPKSYERgszDGAhhX4fCYLcbrOQ1Otreoz1b9r8D1MwTKDOCNrk7gYDSm
AB7653B20NuHML/rNKhM7T8DpMEI2O+xIYBlWNsOVmdnZ+atukdoujiqRQdCuVMIwKKpCvKR6MUE
gY9joXTfpmp6HUO7ucfUSCzFbkIULWufYC+/YmludhZ68ldv0kGB6r51dWz3pvi9d1MS371ZC06n
irvvjevdlxHDrNkQHVRNq+oyo7DUaiHRmAv3XHXdN2IfGHCC7eColMn0MBCr6N7BeFwsBOIg1d9S
x70D/zCxyl6CwunDt5FdO9aNAPgSEQN1o/N3TQGJIosrDBVtYOJ1K61L5VbFzkrs9gx0vQAU51mA
bpgMTpCZb06OU0ov0NxCOvattDoXK0+hHZI4PpdTa577uvL+Sr13uEyd2vo/Z7s+wHlnLvUWiIzy
MzL6fW5lwU0fg3GvV2pzYKfuXXqAZ2cLHCi4E1xSis/mrYNw71gFRg/VPLACfPBGa3hOBzSKHEqI
yRBM2Aze80yx77akGgpnLdqs/K92DUWsnq1Hy2ft6A0WOEY3A+hZed7JJ4DvPvRQX9MY+vZsmXe6
GvAp+qZxN9cxblNWH7/SXD/mQTLd1Bn5JoSiXrQ4+MdaIkRB1bkniJZ0RnZnTMRLsojnmPmo3atm
3b4MPTGH23gZuSl5ZdC+1BFL3apOz2XgEPYudXiNYMKuSsv+o+tTVh5W9CVJdXQOzeLZMkb7NOYR
++8l8d2H2evgobVafGy6l9RpklvI9uCW+k50MAoIALCxozvLNl/0wIC94Y30KIKADSCusO/Fx0Gp
X2bdx7iGDYb+j8CZll0EA2YvHmmowsASTWuJdQUC8z+J0uEv6tE2JeYrn2qIpJZfgtQYM6/FzEK8
BgfZ88URoMz6UfdvSkXALTgS3THx4FgHPWisKRgmdpw+52IauUdQ+kpHLe4ac3peIo1D7fDtw4gq
zZ5wlSN9Dr9fb/KyzNQFaOaEKbySDunJWQNd5JnFHYiMyzDBSAGu9NiZ3YvSEv8pN+PkoHdVPu8F
MxcuBH4L/NnRGaYcTsHsPo6pprEU7LInD9fcLW6qLzNwow9ibYA2LL6HQ5R+qDmxYLz2l1v4dG6x
EjiLqaCedXY6KR3K8VztQZKJKQyAlaccfGmNBnjAolJSBbCnD1JgqnOC1i5XKGbtnfjQ+TWLS4bs
sXMOtRUDD8GlAAiumPcFimmRU9h8F/beZMh7GDQovTVAAaUDWJU0/B6SI/5DjIH1kszhlxApOMRH
T0RdLA+OM0JwX/BGALQPhNmrbuj/pgrqW/Vv9jXtXTtk53qsmSZBBSZO4p/VBJJQC4+zrq9O+HeR
l8ZXJORR5Bxf9SSwLumgvM4YARZ6K9HczSXwQPxN7YxL7I0h3vqDF8/eNYysxxhX2j7VkVVq1Rzh
PwPEuH3nmvp0r6Xx+6iySw2rABnFEMrwEqSp8tG1SRp+DyjQl1UBIsjq7mTj8AbLVdqrcEQ6/e4G
R3sDtusija1MbARMxmltwdXnad8citT2nmEBOE/q9D6D4Hs2ACPYedCcqjj5WrIwQL6SEIp9iTNV
inOqZ6z5ygyApkKU484NWT8Z6S0OrEMedMa+Kov+AjuieO/MurkQ5tPaS1FPnAa8cW3twkZpHlgu
83/azj7oZfBrspXpXMTpfIfwx3M/A/Y2XTt5CpByeQoarcYzjBSm0zvp0art6lxCAzcC2BlKgsRc
xu0tTA13QCrYCXEyFkThncfsyC76ycDOwSh+yLKnLgQsRkyrd4KWtddswcyUC/0uBGFxNZ2naMGN
1sakXgFGhAuSVJJJj74oiuEf4/9USb00z5bPrr6VAc/Va6HTESE8JRWgZ6ODnNbqKjj4p0k1WBiG
73EDUsB/G5sgPQXQee3WgFs0jG8IlaNuSMy7VVdDMEKCG8pMNgxu7KDkvSCI5EDnp5Akxx+T2wQ3
cFnWfGSxyp1IVr5oq4JLdpFsMmNBgoXF3xvqArSv2+ooCJXKeVoghaxls1vRA7cOGmI9+LtE0RY7
ArUBWKwjXpW/HSU/JGrgvEy/zH4Axbw8uGa5ouQ2fKJNrPX5KFBFqRznbMou0jJyWp4MsojBv+e3
y0WklRaq0852svQgd5mgNY0DFuGzJarfOWjUsyiMON4ekvtwBcP5s1ve32hGziVHjVrcwZIk8vwl
S1TlAJcWge+kmGXVOSwVnfgzyz3l4D4DYmdc5CflNrzgKYyqAXGSvjp6ZflLzkvHAI758hrXNyyV
ApDKfbwu1kIa3erGUu/OSK0QkwnQx4r9ld4A7RYP9Til41HV6++CB5ZkAEbd1fDrsKciOZJVg00w
ospJGePd5ihO7xXnFarBtx7m4tFriHWPjAPUxjZp3uTd24n7NGD3Oc21wbBuDRF6eyzdcW8Vt9Rh
+9eGaLZtLw3ssA6EugkO8rrkbUiu1FzcupKVXmCFuo9fudt5RZ/fiOvogT6T7JJARKBvKOdKYxeF
vmAyA0QA5pyyo5mPf2TlbIeIFCCRXSO/rdk57UFD2dFFfm9sGmzUzSFuk6/zqN/kya1PCWrprrDS
6SDPWp5K0hbs/1sN8ZWFyinvRM7Y4Gtrd5CyJEZKxJCmC4FoIvo4dK/y4teuKY9m6w1ypMbyuavA
sB/kUchN6n3N82mDQt9jQWeVa1U/2iVsCHKX6/M1c6efAV4ZJwLCW/S6N63KW5i24SmfITq3+vSq
L0OHTNtZbDvnOZhBAhN1b6dC50QJt0FPyEry4v/3w3/cg2QJewXZXQ/1teX69lCTyUGaGPpBhgCZ
3zvkxi82gKzxNYXLuz7cFU7xx1fzB6hCnuofT9DAjVdEsCbn5mSEuTYfYzf8pnSZetyeMIPgTXdc
KN3b4KL2zxlBLE9yL71fPaVERz6h0djP+yYL79tBV4B5LOPQ8lnLmZL7n3VeV84IB4TJQXpCH6cn
ljBsXZaOoI9IO5lwrLfuszSwq5kGpr4fkGC7SA8eO2u4TLnFtqQ65s5A4CN3AVf+z9+1i/Tqh2CF
vdwArrAAUra+N8cPrr4AGI3Crhd5G4a3ZViWniTFra7A+rOMSJY+O0ffqQYwK+mzEyiMkdJeku1r
/aOLrlk5PlfecPEacy89YT2FsAJn5Uvb4CCQsZANe3NGofu6feFbX5Y6KQZLL1T7/tQA0juHTnSS
Y6Z0dmmxnf+5C0pZ3prk1nOkvGY/HZfip7q125aVbf879BBWDgd/al4DuHK7FHhMkQJy620QzsvE
oXsQTQOdjeqkn4hDgZ+edYG88cHWCQzqPOVz++KwNmB/eK9jsZjVYtdCncgBpQx1d2ctWNV5LF/y
we1OpjmzlGh09aAGBbabHoGZHQ7ekzALpnwJF2nOQ30IovLJyao/Xrz8qvSD9XPaylK5dZOtr0iT
YkjbS0/4QemMktTLcC05PYG+ZMZwnuTpy0UK8IwTmBW6Xe9Dq9/LVwKrnVrJ/lE7uMZfuYWIkuxb
JqIGHyHV/W0LlyLkgXWxkl6xg0MNiRd8w5joH1EP3B0Zk6M8Y0nktcfL8gShXPbIU/ojn/SbFxvZ
SZ3Hu8QsESjzuosMMhqjdgtnt0Q99xAWwToDGO0vSPnZVS4ob15yjPTtwoaxo+HXPHjPBItzV8yy
n9hvPjHPTrn0iG0wUDXVuXLedn96O2qHfoJ4vz3FMnMYSZNlmsnczDr4FnQhIZXAC/gLXLLBStxD
flSa4FuDcmKgizJq1nHVMZPFFnjd6jy5znUCmIM/9ww9Eo3iyN5nRAxbV1frLirSggKfm66tgzBc
6sfaSIyTXF/uy7ej8drqT7ORtyfVNF7krW6vVnJ51/2MjSnajUWB0j8U8n83aNvAocjcL+V1Ycf2
tCQiDdsHMP5HLbNz2PltPjwgyG5egKZVN2HtDFFX3egLv8swy9b3K29iG2O2F8ME/Q+xx3fm5NUH
C4I0shiOQYSTgo/AZQQ/oBB4LHlk8makWwcqtkcLeLBfEDfkP4O5NNhG9O1Nrh16Ge+3h7AdlZw0
+b9firXaCHvpQb4nWSnIzUhxXYtvZcmtlXNE2A8WtAgzyEJX6eyLSoxFaSI/uy65JEuETT61NYtf
+19Y/TpRyn3+MUeu55a5uwcWcI9DkPAYTPSyfsU5gulaPpMl+Py8DybzG1or2JPDPrkUTRiqR2m+
Zv1lBo0Ag3RBuq7jpKfKim5LtrppznA5aChFasDElkWY/J0tWVGSUv5jLbvefTmPMHEexgJdt558
Azz9ZOOlmvfo9RY4oX64ciNmfdNdXb3Kw5ZFneS2Z7/V4QhC8zqAALI1ll/fitu5ktte43Zgu96n
c6P8o0OogzGMMVMGTiTcwBZJWb48nnjCNn45vt78XGrFLlIG9Y9lpLzCtefN3wOI9lfprhFKuoCm
l3cQdh2SG9JT/ntWzl6HKkA5zcUt08NnKkiAMOK2hfvECRGChxzdDmx7QDkgydZOioP/c9Dq/Lre
/dKTV7LH9s2s65m1M0utp+cd/pP/fHeSW1tJ9nNZTlqv+kerzz/w+SxFw7HR2u/ajNSsjCvb6kHO
/W91WxM5uq6zJbsl8j62ouTkvP951T+2M9JaGn76qf9W9+mqn34pWAZ8As3VXQijb/nEieGMr6Ka
172qfPCSYEqBnAmNiM37Ymbbkq1uzogJCv2ONlVrkF0byXArF9+a/nFEsr4ZgBDCBb/2aPlYti/+
00e1fUDbhyZ122lyxv+s+3Taf7v8+rnO+ULuL2LQfuPBJUIby9plLSwT15asO9mt/Iet4r81/1S3
7ieWy66/INf51Gb9hSHx7jVl+K12XriXoUH2oJLb5mgZQ7ai5LYF2db4U92norTzewQD+p9ajSRC
UtgQ+fg48b2zvJUuvGalVsozpmy21VmVnXSveNuGd8BU0Ma3sjIvNHIpy8jPWijAomRllruajvzA
aue9DA9Y/5FkbVAG/peutg4atooNQUaXopwhYSL+dpA3Kck23EpRuoIjm/6tzdYNtrpPXWi7zBg0
KSYLF6bXoM7moXP0dN7L/jcBYIC5KBnfg3aITusXLw9lS9ZhdSvL4/qfRTmwfbpSDDCk/Dt8S/nT
FaRuzhKwE1rCZ7QN9uvCej0u72c7syFWCZu37GphGDEWC8kfO8etmZwriSwMtqLkPrWTQXSr++OP
y5FPpwxepRxn4wFU4HMNlYKoAdICS7mhgeRYJq6SiHjtmwxdfpZk2UWeTJn0eXaZVWfXZI51kTe8
vdH12//DmPnHUmFrKjl5+VHRY9FbG61GrtxB9MSII2RSdLSyh9krcceg5qJNj/KJrnZK6QHjrMfN
X/Ih/2vVqtXgSOhsXCcNzsE8z64JEsGwxCGtSVI3eCt3W9m3AgX9s9DalYvusDNbBCBjQN4sH5au
BWdT9++Es23hAIhUtGvkqcp7qTOoTHpVvJcxPBPhk+vLC55bRHfa1Z756fHLQ/3jFa1b1/Wpy55F
sutnHuGcnD1zOspTlp/dErmBrSgP9lPduquTI5/JnFtLObz9JT0M9b1NaL0dYQwJFRfk/peuiMez
gRDgUYcxSxHqGQKkxZU4kxy1dHxnhoNMz3LU84B56klC7KY6eIu07Kwt11CTOnsog7rdSau5y8aL
MpfmQe0zQHrDUOyaiE9dEi9zzb3tAfDUwBTdp4l7UqPQyo9IBhFwmZ39EaskqOHJuTZ60DzBycLX
jGgsxPPM2SdFrN6n/vi+INpfA0gpr/Bv6gOqcSOqHBSlLkPwKEtwT9QjKhCxXaWvseegLGh2D1OM
FoIDbOGk49s/e5Y/P6dV8xO+46U3tfLLmJtE1Ur9b3nJkrwmDvzND1SQ4lnz3nuz9d3DWo9n1w9w
OGgt6jjDsAuauv5az2B62ZKXH7qa2nsUdYBXRch2qcUSFsDElDznVoV+k6oeKiSCUYYqwXETiLF6
HJcjmJIIJjAQUSBMtHNT2OXjPCXVo+QkyYrCQfcszxEWxghvFXFwKCvkh/xp+NvEeXZu1UXKL1Mr
g3AkKHEcFgPwzvXZucVFjOq1CuHT8AkkqqJgeGizAkyQ1w7sh5vCvYHUwL3mYWxvUf2a+il6HpYE
okv07KvJN2Q1latUlRlButFdRJWrQPjMsPDWOMFzgxr2s4on9DlVNG0/jWPADoIDse0BrUptnmVO
SFFiyO6mYegetaTznuYlqTNgezZ9C3Y1LbYDoZ6le610iIo24J0xJ4LNjaOOLoz/z5RE8+NaAs2B
8q9Dn9vOryLLe0JlJtpXYbtD99Q4OpplHqapydF4A0xfGJp5sx2gzsBatYNu60m7IxQ8MhhEAC+9
sLyvoNrdN0uyFemf56TAhjogbWTDTSv1Wz6bqbHXTEO7SVJMwf9XWfSVsp88WO5emGJsRtTgvfcB
jLr22P+dDPlfBq50cOHQ/fm2TPjMIBNBKxQVKjH9/A/uzq9hnuh/T00CWgFBnPdgzIBdo4P1NGv4
kq0pse4qN+9veh+3lzSNi0degQblv1Vfm1Ghc2Wp+aAa/XuNatCDGyVPg101UF+V+jXucRw5iD0e
pSgHcIV+IL+eH+tx1xO4YzctzWMtJShfDJZrOQ8PNlWOAu2WMePwx8lW/s1JZ/NOLlU3pvboeOEF
chiROjNk0U5MONVhu4M2SH6H4Zys162NuX1quvaYq8ja7H1CLPdB9kagwhmjfdGwV7bNO4gWzSvc
8/4R0/FVSgTabV8JWgcZKhsRa1paSJ1jlJ9PStx31UWPi6iBALWh/WCxWLIKDLp79NP6+3rArFym
qJ3IAQcliysymAloNh6FbirtGbFNbS9FeTxZqi5TlQMmbHk+9jgCdKmWhV58tsff699Jk9w/20UN
52x5fghOg8jLJo/49PSZcTBRTpGsJFUww3DfytLbxhYJyT8q5bAc6SB3HIYngDMg8AJ0rrHVf0c/
lEFJr/+q6yC89PYQoPEeVt/K8iTH4yGsT6mOalM1Kw4Ga8UlWjj2wGsTRMF9tyRDgu6Ja/jnPw70
fUo4mS+Bb8dHKAzxXTlmxDBcEslJnckuu4AUgKJarEUN8Qb/R0M5ZW29nd2NBAf8fzkldQfwFap2
/nyZtisQuX0ZH0sVa+D+091Ja/mRqSj15j5tFx4FbkfTamHAokj5EC1JjsDEgxQn30exMPIHyOtq
jHF9OVyqKJfvtkaSI4LeHRNfhx+Zk2MXq0pYVh4xMSZFuTlfLKD4KEvJ0U+nSlF+uEV19OIgBL6e
Kr/2xxmZbh67EoDG5wPLXU1lDNnxZS7sv1LCk4Jcmt30rp2q9M4dIwAnGsqbXYafUcVbcUyKUHtT
y3C4d/X6Rx5q6ttgF+qbHtaPHQPsI75pmC6IDjL79Qb6X07d6nc20JIvbsalcOaUDylqBl+iSvkK
Hzl4koNmGTz4RWw/yzGQwscUQt1rvrQc6y/JoJnvmh8VH1pylSbMOdmb2jTQLx/DOp3u+0BLH8Yl
QdxPH3ZmUpO1/w9j57XcqrZ13SeiihxuEcrB0nL2DeVle5Ezk/T0XwPvvb3PqfNX/TeUCArGAs05
Ru+tN5PLPRs13ry6HIPRlEaOb3/JSU96qU3tEudS+pQ5NRxtRWtXy6rWNf1OIzXVK3UDIr5rGqL7
RegV6CJjUNcRhsqnpiMWQcavt539lU9IwUrPzHx9NxCZeS3N4QEJjXg1yvfJbuxnQ7LbQ1ZGoJNM
Vbw2E0IK2TLyKxAdWLph9yewzPYVyZbqTTEp4mbjPyiIz2DYtj16Tx7FYbueiIbFL/z3JmyRf+38
r22qYaGKzaZT2Tv1mry2EsKcVTxkkmEemlSMMLe74kHFMf2L6Hd32SkhY3tAgfGMk1c+L5tMv6G/
YPfldlkdoEnsFWdMVstqHdv6daJLt6wtryh6+SzDelNxRB+DcUKXUBihdqxhxWCLrn0obGZ+puge
Cw8tHlhP0LLryu+tw7Kna31nrSu9wfeOtJPJ584DMCZ66uSqW+HxiQ7LqhXJJjKFqDsuqyZBRORA
qv5pWZ2k8d3mN/+yrI1dduV+nV+1GH2PPwS7MOqlW5q18jnysRGHPnFVfV5dEfqswU50t9JpH5O4
lY+IFfqbqrZcKjFU+SqxT8sBy3a4iJtSqrPLsmlZ6FCOIhMDQy1UAlcL0mMzM7gth8fY0a65fmua
YmMLuyKwsF6DMS+P5mgVx0hglpthweVRklk0orLBzMqjFzukaKlm1NyFikUU+Gg8QAhLX2WjctZw
M8vdsopHB0m9WjyV+gCSUuvQEsyHKd3ouzD9UNXkA+nKcotQvEpfUVFnW+z41kal9/FqGtoxtyXj
Xg8z61wmBgKL+bB2lL9G1JJ7ftqUM8M6hTQiHtnzYlJSf0UFr0G/+/e2n0OWR4bUflWdqmz/1/PV
FgGMMOO7epiayyBVyKULG/Qdqi6dX6KvXPYf9aE3nxprgA+Uq8UpCzUTsnGVoojrp+eusm/LoYOW
nupIc17qJpc9u46Nc1o6BLDUNbQUuLCP2JE+JOBX67hY2ciGTnLJRWUP8btQEIgZmt3cOboIDpJp
JdsoDeV7qCq1u7y8Nb3IpdN8CPpGyIj0GA7jqO2o2ZZQd0vj5pgwx7ncLcCWSu4mWV1AxoVRdSq5
p57MMvQ6X40PNXDyv3Z8H7PsLn+24iNB/AzG35OnQI69ZX+I7vG0vFps2Ww0K+yElaXvv1eX3aqj
JMOGSzv6PjJQ1JuhJ8ZWNnu82z8vYVj60URefrBCQ1qnSqESS9VbOwO9756sm+akaLq1MZNsvI7k
uHhdKzePXI0y0h/bemPsfIPNI/1pnAe7TxiSDoWxud2bbaF/4EkEFqlzn+fbx0WbJRYmlWBa11VV
X2K1rXe6VvWHyG4N0n39klgCYcHHQqzKjQ9nplqCxfI7/zUOhsck0qUvCaXl9xtluQIqrjA+x7R/
DyXJelHMJoN2rEz3oQkbnCFKcIeF2t5mM1Rclvz02KWxsaUckN7ZWIHQODcG9TNuZKY/ha/cgN8w
H0qfakAOMuokRtgMwpPA1r8yyMiq6B6Ce0Nr2l+dQLMMp7h5cFrmhKKrlDt0GwJ5DglL+K4sj+Ka
7+9UVSODarBmpIGcZsdJEdlxeWRZNS1AEAhnkYB1Ib/ml2L1zkOeOi/KGEtnvXMczgH43jpM68Oy
KjTIc7kVi70ad4CpFMZle1EidSsa23kMMKS7VR/K564q/ceonl5VI1Avy9o0K8At1bhbDnUU6xgp
hn9d1sIu2LZpmf7SC9V/9Cd6iYXR3JeaZT3628HPrNeYn8ptO8jt1mr74K1Qt3Vfm28liiwic6p6
1wd98ULM3aozIvsX88gTIQ/FpfYl4PkB5g3RhYr7vW3eERV0nEnWnZ0swxbY0chFBHhNi7SvJe7Q
AKYWWoF4/Dmg0WrNq0xhbHoiBS9iXvDFGL2GbGRvWV120LAtLs1E2haR1UfETrxzICrUDQSOutTu
ios2L0xQvEdb0s65VU2/qAK8iDIa38ZoFnq0+DngQIHcS9WXeOrHt6GOjNUwb4/m7f95vA1y6ed4
3/Z5HeRpqyawAb79/fo/2/9fr/+fxy/vq1Y9zm1HX+u5Ea96Juy3sh/rm2rp6tact4HLqG/LjpzJ
7/e25RBAkc2tnLf913P55QRnJTnbWOU3cVkYs9vSqRp5wzcj+2ubTHy0k+ubn8OWnUPsOG5d4zcI
yjspaw0Mk3i+BqXug7XFte51cGy8bFCKu2Ux6Py/iu5JdZWmWqthIp+CCiMeN6llBUK7fGrnxbJq
ahKm++/1rPI6pmuwHv/eu2z/WV2esWyDbXfMIwRtP5u+X+lnPeWmNw32Xcnpeu+I/4BI5rwm+Jn4
UpX53vHxkqqD9Ws0O+ddA0BHtdDp7wzbJnA0gbdSpHJE9xU3McbjfVNKG011pmeIDP1W8KoL8PQJ
W9Z+eY8wQ87XVa1xJgnbufhCodE1vzbhFXcqZ+0R3YhB6oCmbdSmHQ5qHcLs/idh5ztcxwgLzLlM
vpYdy6KD1b22EVnhRO+svZ7qJXCd1r9lViLdAEQLT905xIgl0wTTRYMdA4Tc0l2GIPhi4qHeSlXW
bZn8gcXX/lR6+wZipH+OYpLgE9F2d1HTKTs5brO9P6T6JQxUMjGkcnpKw/QPosPsD08OiYM/SLoO
HYvo3xt5MlttEMGlKprmVswLTWZ4GBbgEucDNHW2IjVINoy2vCgpvniQyfK6dwpxWY5fDiPgaU1o
5EgAGnCaZM5kRzJPlmyX3AJgHWtyKdMr0CECIgyC0TQhDxty0OqLEYhkW2GtOScZpgpt0KeTZaMs
xh1vHq2sj/YFKOOjo0fGnrJHcXDGqT9k1TDsJTkqj5lWEOzjd9EpaXwQT71ln5JyJOu1pkgSicTf
xG0rk8Ag1xvbKQaMrkCXAUB1V/oT5TqNLXHzoT3BDUY7yB0HNVDVdfeTIOqHcOfhITLAIwvd7URI
USoo5MeGHvQqHGTtabBtWN5wT5/JnuncKhqHs08OFQjqPPWqMYwgYcGP47cJw4efTr+Txl775JG9
0L1u4NpEs9d+iu7Rkv6JTHn6LSXabwq/2MuNgEJ5YKubrOXH2e/1bTe/gh2T34EOrCTiYWBCZY5A
OpGY/C7QJapCf3fQGjAFzPojbNThWieWOtP4J6Br9dkxRgEKmSuAmVG5yxoFkAzwvuESQ2thUD7s
cl2KHnzJsS6Wgpt2CYIP9Q7LneH3uy7txxfdZO6kKMGDXXClKGNegA2Qh5cIAeA6KPtutzxLjZN9
rfXKIbeU3qOWWBxwBMVMVWdlsOEQyOG37vcmfQSIuByyPPrXRnPes2z87z0/hw8Z/MKf1eXRsq2q
bHxoNPBWGYmBF6NsiXJsJfEkCLA8DL6cga/glGTwtqlb9jg95lWIds56bAtyLudVVR8xLelGsV9W
/bRWXNyJsUvIAyY502JSMC/UPCTvqdTH8jg4SUWCBY+Wxc8xy6NlG0njHN2oSJT6HDXW/8fzJoBR
JQb1/3jtZfVfb22RI7BnJOT+a9vPU5b3H6JyOmTpSzOG4QP3XN8tYsvYqz7eii7X7mXH8rdaH0qr
KeffbDlFfDWrYresLU/SNee+FZlzNgxpB7poujiiwVLY5u1zN1iVq/VW8N4G0gOGIudTV5RNbnM7
gAO+CpRcjTgAKK/I4j8UM+6gg8S/q6iO+dlp2pc57n6VGKI8U+c+ykDczxgFqnOuVOEGnOnkJrpc
nX92LHsZYP11nE4kT9FaK1k8IZEhuXl+heUpy4E/q505WK7V1/Qs/3mT/3ppaUjwC6n+U4pGFWDm
/CY/L7Cspr28o/kVHzy7l6yTGAICiIgOJfFF6kIsJKp11SE5XlNzvvsqBQoDPbS/t+H0JVIptXcW
pYKzJRNcEsug/r9X520kdffnaF4s25BgKmty0eiCzHt/dizHLduqWs42ek8qwLLamlq+jsDCeCIe
Ke9X9e8I44JTyPWrEozY37pyfLJKJu312Pj3+ZR3HlKx7qaKGBqmNWR3tgZUJQbidh6Nrt8VqGoh
OEZo9omt2hupAxNkvov3lhxd8lSuNhlz3asMa5eKAdXr1KglCutF9sinC1fUvO3nxISAYky6/kam
6IvfpOZHafgHmUJmAAkHX1NSJwylH4uyNcH3UWSgoSH+DKNz8vO8+NCa+F3SqVJzt0RAj2rIMDrS
sHRQCwZIz2zK+ke/7huY5kwglr2DFZbHMMMKuOzNifA8+d3UuMveOA0zMi9hyi17x9ZML7WkvyXz
K9HxyO/Surpf9sW6Tc0J0BJj8uiubGXpEpMkxOPAmKK75dGykLPgdVLlav+zaXlEGmroxeT4fD/r
Z69sZdY2phHlLtusJgQ3aTf4ToGDrn6O+3kfuc/OjV6YB39SOXaKSaXCiXQ/JE5Ji8ineaKkytGx
hXKU8VHhWY+UbTqBill2LIvBhhq0kuZjakkaq83PcxRf+iinErLdPy/zr0MMK8ZDtrz4z6t1xHSs
Omssve/XXXb7acxb/OvIyZSkFXFYuqeZDkaw+eWlvsYiiIP1X09cdny/5fIBw0z2N46uP31v05ZP
8PPmo5PwFfQtIe+bsPX+59/0c/Rfr6t8ZgHchu/PMJ+F5dG/Puz84b4/07Ln+01Fmd3FgF2xim+N
1paPxXzYcoCv15R5lofLnmUxLqd/eajbAnRD/9uhI3SWRL9htEGc2tCcmySqVjUBFkGE1Sxo8nej
aEYYemgaO3lvhv60tRzxhSx39FLAinL00akJ0ZG6SR6FAx/M6cU+TNvPOvOdDWOmow3CNKrUyFPM
cUbZOh+mRER2LFyp5kYOaFYHh2871Bgb0q3sOnlinrnDhPeoN53jdlx2cD3Gh9qvEBeLRyUYeDFs
fhCxk0snNycrxn9ZoXqioLNOqW4VuvoeFv1Jous5FkQijiAYyrnhV0g0HRL8vjt8xExTneQYScqt
bhPpKsdMeUvyjK6Vf9QZixAvN2/qhw6bVJqcv7cphLi4U9Fn+59nBVTyvKwGuURuqnRdduBBe28n
HFdV22HlnO6b6r5J9f7aMxBqrRoWes6UvJ+QjAAvi/kgwaNUErJCQg6xB5WwIDu0gztgNdUd9IZG
eumUgQSweTGm/q3u8fFnxdEKegPVP4uCavEKj9mwUQtYY8u2HALDdiJljYLp39vExEACpKm6rUjR
K2zDv8vmBTgKp7Sqa2uCa0pbuDgDY5jrNC+iVCt39miN7rLKHUS7xtAoMAw135t+tjem/hwZrXZY
NtlSpcIlGybiQptivWxbFprqq7SJYDYuh/xrB8Q8bWy+33jZbKgF/d2xyPfLGy/b/LB3TafVvHas
6VjPH3LZGSVyfjRMAITzJoOy+sWyJK8PwvhWlOsCQ/C1VZToRs/8zxBV/r5XtDMg8vQ0EFZ1XRb2
BOsfrJWx+dmWjl1OiBtk/kSWYglLo6+ReS0OiZEYV4r9xvdzRWSup8In/Shsm1We20za/JSMocko
7e33OglJ1aYuUn2Fzpf9YWmox3nwHDf23eQwOuimil5RJfSr4yTSnREdg3lFi+K/FoNRvwqqlodR
T+dpIX4f0v8QZvwcNyRQjtKJW+/yQpZcmGRXRFcC78SlLEbv+xs1lVGA1rh1oSI3d0WdBTedItlN
jYv70g+G43LYsmBIprrEApW7ZXU5VoGy7hkVyvHlWcs2HBUploTkzBxuWDly4FzTXHOucLmng6aJ
t8CvoYTM21Ur60iSil0/tnH+L4dBwNzTuQ/PyxGM/K5ypGjHaOL7V4xRu5MCx7xiFrWuJIhVayW0
yTIYJuu67FBa4J5ySXNmWV12AEzRL1XKgJHkDQlybNjSSta0VRdx/0064/RzbEjtlDCzxtqmahVv
7BHFBDjL8FbihvCIZ0nWmgUZbWW1lb/RHA1yOPyWG6jn6Ka3Dd5QLaF+MFAPtbWUUKE5y2RZMHaZ
SMsizVOdBkYbZUAcnkRYiD+T+nzAw389mlfh6z3nLVl+ZGs46O/6sDv4hEMflkfENWf0rw/t7BIS
s4RxebQs+kUoOS+Y1CKcXDaCrhVbR6XjPcQAX4rxIfwWXs06b5lhd/0iqxNllpZZ7Gx8+FkwRsbq
sKxni+uh07NnfTYeidlJU88fgWwinEfm4j8yKsBu0CApCsDdPSwLtWqHiYCjeuZv/PNQTZ2PKFFh
YDQ52Mdld9dNOESXhzHYGZD/SUybA3A+TTsoe99nzB6JIEngjMS2SQtxOYvfu4G9HOeqzBb2CXEH
OMywL+hradQkLHbiaxT6pw8tIi2q7UD8l2co9wG5jodCdC8Wp/UYEQe2aRX9LRx1Zz3MqtqElymc
I3ecbL38vT9ne3m0/AfoYYVrPeBcSaSkHWWhenUS6LuWoLaDqRXl3mSSkFRx7Uqy2Pa6+ZjyVxvG
gEMfU4fMf5ivgFIzJrcB0k+S4cU1JubZlJbPimtr/mctjzKgDesKLAi/u51yaCBbBJVJo0srIfEl
6XD614nBosx5M50GhKKlrCQp86n3U3CrQuNDz0JprRmnoq+HQxOa/fdC06Ph4KvzmcvGt0xRqwOW
3+rg5BXQ8eVhbjudsl4eLtGry6NlkVh+hdrJgYYxa+eLOY6l1CoMOgw6/ucXq3SsfB9lgABmj+j8
Zy6L5Q/+WRWZBllGITfTnz1M06xRXE5HsXhOl4ftRMErz6zR+/nPLN/Tn9XlkaP0xFth4OXmXcAJ
ZKHNsr+fhSH0cCt045jM2vvle7Asonm1p8WxmaLmtGwqfYNwh8BmNLLEGnRLooEpdfx/u6L4lSpN
TfqoluMBm11j3w8tofb7BMgXJnnO6cyHqHRiDJbFshpHUIiVSPpTM6TsjwRDtu7UWB2pKFI8HC27
8DRiutpiGN0gI1o3JJ/ak+2KWYwq+1tqP59OOjwo5QzWZTxCbmxB4BxW+pHW+VrNOnyjyTkrqtCF
UUajdCrDk4kW5hz4YkW/vXH7MbtkCj8RuVMZngNl9ShX7YpbRkkLncpiWYk9uIF5ajvJN9z36m7q
SRAybTJpree2bvONThMGFbvoyGJpgk3UEkRJErjUZfRHkAl6/OBy04jvdFUxV6MySmtfaomF6dQN
7H/wdNOjpqf7vCyp3xFJFDX6a9VXZBaO6Qb8UrQ2MPoVrTiFQS27/DjiTA6LwmswZITiBPgVPUlM
S1eSab0GMUUVvFQroGzRpq/mjOhWQ4VLiYLm9Goq1Z58Y7vxShAVjU2tsRv+NBYnxu4colJ4/tQ5
p2BM4lVEwJafxzJcUyJKI4VydScDvtXIPx8Jzay6P7GPI1tGSbUaJsPe+rBupLLdtWrISYBDF+km
Z1oP8Yo3vY4upn9y7Ll0SRAk47Hm0+Kne763KArsGMvc58lWk0aMwBJ6f9FLW0YU04r+4xuD53Bt
j/j3S8lMYBMh07Enxp463hwbPBryTf7wIHfGXWLfBhBIOzqe8gkxLekZNgkMcs4/usSli2deBACD
7cCWydoSOswpXE+h9Kf1yZaph/P8DVJjsz2n4fRlsHOVN/xQVkyyJcu/FKr4qDLoSCqX6ErpO8Ka
xp5+Y2iRmCPHukdB9FQkDQm4Jj4xHNxeSjlB0zGFT4mcrsx2RorAWnYHtX32+b3woLy65DKTD5rR
wrF5L7NyIpgQU7dClTNC9DLOopI2WdD4txHi+lTZv8uUVL1ADt7HTtq0NhPBXum8eQDYmVp4RCu3
MZzwU4LD6hYD2cTKML04FQULCpCK9GURkQjXSIv2mkIlz4nlG8QFe6WNqeeH3cOo2BuCcJGPhEix
JF2m28oMSUo+kkoRm6kahDeGabmR7KdQynPXiDN/Xac59Zku3ximVJymkBfsWyqDkaLcBUPcgqYc
90J+Z+YfrpzR6taivm8Solpr8rqo569Np3xV2g48C4AkWyP0uO2eUORqwI7icEWKZ+YyGlRWE/xV
1yEw1W3HIXNjK9wZuiS7HcguM9afAIlVOiJJMF8p46NK9vKY9BUbYqisiJ2iBQb7xufA6d79oKqB
OhWf8fQyqQnwtTT8QJybeY36SITiY4dekq4LtNT+6IBMnXsb7SBsj1rbMAqLkhkiYNNX/1C+AWFi
vsa9cSkGmvapc9JVDsuU/qzJjP65p8frjtThtmxO/iQIkM3HLfG8Jumyebgbf5OcTb36IcnFmyII
lJfb8arHjPzFNON6CwqBRKPT6NO5Q+dAJgWaYcCGAd+JVV0IgGDxe8dJcuuSUGBJk/blwCAr1JVq
1W4597KXWhT8iRQ4auWmzgz/RrZhu6a1E6+Gyno0h8zTcsGNQAJDm6YvZNynnuLQ8G7qNnKbJntG
L4rJsWUOPSQReUmoN82aIOE5JxZl9LBupPQJmP8NdJrtNs+dCYGuihJ89/3ejtTPQko+s0j9aCqN
sMAaMr/MHIoK9zbvxbixM5oFkYKW3U7REYVj8KJQBR0yYH/9WNzLcXWp5kJVPs6N2C+tsYhe6PnA
IVLZptNduHf1epDM2e5c3nVh7EaFSbVkFupWwbAvFH4UMjRCJvA+WC/cNc1gFSv7OovuLIQYbpkW
lywp/mSata8q872JmHgN+jW008zT5XSHUIV6kN+S19L7+Ort/tCSZhaAqvYqFOhrocUQefou8UyJ
NHpVakdXMvLB8zXpw4ZsFPodQvRIW+uESqmtZW7HoX4g5o02dKZvqQJsjYlKZpg/5oO80Un13tih
iX4YzUpk8DWTihdHLuJDtwpCe2aI/eq0ENp4+jROberBn3kI6+mjGMxntRhvnblSM7PamMFwnkBz
JibkuYb8ScU0zwUYa7to4AwWKh01vdknvo9M29z2keTZEVn3r2NUvjlB+mCW4jSYaBrl/ils012D
BicZ+E7EbbMByQaapjuFgAMRtAFGq1PDS0pm4FLtaTXXJ1R5I91VTdFTxB1hxsGHBhpAdkVgvI3t
8EY2deZaqfTY2IBs2kh9bbLkowenp1XDK/6yL2S76GK17dRFe6FnDyM28lUqF79KAbw8gsPUJSiq
OR/3OiFi24I2AJo/jdpRM21pQAJTa/aBEDcyjcgQtKmP96311egNaAp+YcnYJuo910H+AlB2Jb0n
8lLOwTalJ7XNbwloHleZemOtO852MJ39a9YA6IM2tC8Go4W3nyCWH5FHhORoksZ+JBSjuOAbRsJn
gU1XuSJLn8oOVeHW+JCz9pTI/YvgQzH1e44QYUD6TJ+cWjpy57tHXFa6Qlic+uCikExfGOq2jfvd
UPibZtf0+abhtHCTYOZP73Bw6e1FjP97UMBWeYmoUu1a8tTkhmCxwTklBaxPoSX0U/JNH3H19rb/
laZEKCfo0/KhfjZFe1Kd9irsdEWew61sgzcjY96IhYzohj59tfDUwyctuhWtGVIedKI/J74bdATA
xucMG2qlZ0QzrG1NRmAstjrzjL3DbLnILkSP1owDIplaFZeLeDZbispTag8uHJ67NB4at7IgAso6
giMtCx4KM/0q26F2szbtvcoRJEZiOqxDed/Jzi9LYxA5hpCz86A7ag2j7FL4b6LlupuEujGBeVtN
d9ao3kFOSTwQd6aU0g2tfFCiaKdA7j7DIEToFFBC06gd1p3GSbY4jUSeTNzQlcwTquVg+Ldtt4v7
zMvumwxGVJdI8kbVYDY0dfSLAPjWh23PDxwjyZvzKQ9CnBRAZMzGjJ3ttw+SPoLddMSb3kIaH6UI
3Yt4qxtnE3QgRZuIjGIncbyUEkFNgyNFGO/lssTFwyCs0uNVFVARELKcUbFOdtnU2XtCJp+tCHgP
v+CiKz+VlrHx2HN5FvB14uikSwUJcz0MxZivSxX9Urj9eLiTUDWR3zNF1SmIij+EjIaurgjaStqj
39gEleS/Fch19lTjklBIBPMjm3zO/CyC6mgyWAza/NI5NA3JFwF1dcZA9MRY+8mmabEygjkrQh0+
RoMZQGJ3w8V2+KkxRy+xxZwwyK+5SYBU3MBRrZ4TteLq6FdmPcl3RpcNDMbTxNVtxmBmim4jiP50
1LPbo1HMhCxjgPc29I9G0a8V1RgYWBGaEVmwHUxxlfqh3EdSctUCBuRk0uaqkW81KlNVNfUMaMNu
i0lba8zMoyD0aIbBb/hWsFMTNHuhUnEF8KWR/lD0e4+KZO+b2kAycEu38pKVYMxA3Otuitp2NxlB
7TUQMZ0+XsWTca6FgzZVfBnSgajlU0Qwa04RGuAj2rukXGNlvMadrm/kvHoFsnAQ+QTxuZgRzW+V
TnD14CiY9YvwsdQtRkJooGyKBG4lB4w7iwjMJBL03N4iWjKIhrT6VWxi7jFHXCHGeyxAQHb9SGa7
qW50bXxQZfNUxVyBIWc40QmVoCv5ZVh+56UtxOFsHSrmNjKHt2k4oJx5TFGkuuSCVOtM4TwRJX7B
iYFsZGK+buJVase5BG88S5D5Zm3bCnrIi9ocJWVjEnjkOoZ0rxf6pgNwO9+kChcOKlaoEQH1dqbL
kf6RcGOTtCPowNcu1H6rpjRufLUDloyFFKIh09M0BW/HiNBw+PYXEt4BBibEJob4Vxjjt1EIIynR
/mhmm7vmQLnfgJrEfZMSogFeUJVvkS2rUOUsLyHl1JUcviWWob5TcPkiQ7k8dglda5XG/UhUUaIq
vwD2ZR5SGQyUmuLJSWHMT1hH1Ig9VaWxbydb3YBLqwzDzlI6m3FAXK5AzTXQU9qXWKnAUbdHKeLb
VtS626TlY5zm2JHMA2BMbyoYP/etQ6ovRQrXTMNtT+I41M7pYiJhL/XPUXE+ymyKPYRsJV9TcbPy
/tVq+g9IortpHFemqrwVQ2RAS+5B9GK+8IfagE/S5yv6IHKp33eJdRONjS0jzs6dLWigVDKNbOc1
NloS7TPtwW9/CV0G1Q1DlAQxEndky/eGMD+nhn7SFZNLN2jJc6KPUcvWXcmsoyvy3gsj+UrgyKPa
kYrpiHwThOOv0Dc6tIDWjYYKAS6xD7N5erGdX7YpIRJRZxZf1g6rto0ZYDPABF8XeLFaeCMUW2LO
3a4W9BvCrVTm5zx9BJvn0Oz0d3wnV3UZaushVpiJdQqHqlG+llRTW9mHJgDYSdEP7QLZ4I5Ac5Jb
676SX6Q0pdUi1K0/wNwbfMLwUjBolSVWQdd+hBXSe0PbM75o8pQBRm+5BqNKZl/9nZzsGUkbUIdT
UqoiZ6UUncnbkIeQOtLKR5ubV5qysu34c7TCl5A+5TiKbCV1sAFjRx331vhc6FG69tVtqtOQzvGh
4kEN1iY5MIUuXpI8mCvUzPz9mP+aY9YrfhDoldQKlVby6qRtjIl0NJPHYeDX2yDVe1P2DDk6s6VN
2NAeDgmJdiwHhvJn6ZORkYTlpQ3CjUaQyMYZh2OZqL9TCcNuGEN+n3lDVfuBIumRhnixkdCouBVX
/NqRLOaGDpdS3zeXfNw4UIDHkXI7eq7K85MAOluBLbDCiZDS1YobvH+pTy0kij4LPz3JlgTUPC5J
FvINWk9RswsBbLiIliy3LtTPXgM7lT4qppWTuKW8WYq0s6aB+omDmkcrP4sC1Cm87k94M++MqPtN
pYaXCeQwZN8kWZEGC4VguqtDIlyvA7+mXIoYDvN3JDFIv7s/5FtefIeI5Yh7lELQedZZT44yHMca
GAmcObLktfquq/X3nH8WSJRblDjqVpojl8NyPKWGDPU9ysUmipinyYz9y7J/4hpFBoKofr4dmus6
GLc8jy64CADfhntihR4TRZU8ErC2TxhJfbevfNRDn87wXNnaM7XtBysTjDYRphoTijOiq7FOHNPE
YZrKLcrXGPBybSKypdZb1chrXmVTfasUtFQZmgkKtr8KTp6b99pNShNKhrr20tG3VIK+80j/mXkq
TnAKDf0hmMydkjJA1wNC+bg7MQKAtMcc1lZht1ZCQ2gMSZiC1dUJg1v5xY3Xp/PT46wcwu6W6szU
zBo/TdwTi6LLL2FNUMOoFuRB9Q8ASNMNGq5rbHUn2goY/aT0oqdB6zEJPPUzuXXU7pX3ILffLdE8
NTJfzMR4IvviXjVzTw/IKSQCGAo4QbLjoam5WrB1oRDfNZr8Ilrjt2R11JVRujUa2XWxTDEm5vff
miINx0S3r8QlqeCAcwNABjfDm5VXf5682lJwmiAVgtQ+Jao5UbhrPspq2FSW9JQSSexaodav+oKB
t2ygZvD5tjCKEXnhYBXXZdfQ00Pht79zHQtFKCaglMifanFvpfpRy8xmpUqCMVWO/F4GUD3EkuTp
cz6vcJQ1VnCi6OPiI8zCHeCKQx2FGzkxPkO7pk5V0wUkSZUoxWirjuUlMQkUrat0X3ZEpgq5XKMK
f0+UBrmoSkK3Ea3jhMZz3KJ/83PAwcaaj3AU4Z0V5YiE+1MuKfCd/o+u81pulFnb9hFRRQ67yrIk
y2msmdmhPGMPuaFJDRz9f4FnvV7r/erfoQQ0KEHT/dzJNeIVosdQWU9hi4QiDP9MQnsxiRIa3DJ+
0bKfeCYKZzLXWqTDxlLm/Yj32MZqjd9e1x7NIHkuFcg6CsD3Npx/7Dj/ORr9LRPoqklbwP2q5Dsn
6n7M1KVMoeeF0RtDiDeCVeOVV/Y7pxp/dtWsy9N5kGtFACNwKvEeN2HbMTafK5XDHhQv3lgjpVk9
MQmAN6kmxD8Dh0SKrBHnIidOqXSeCl/ZIOjajylSZ11iIR2Ii0kXbnv+vi1Lf10oTO5Eu01U8j3J
a3v9RzrVb8fKf4VVBdfSLB8L3Bpbr6BzcWvSlpwWe7zTJNQ2JD8elhNabaM6oTN6NrUecjrKX1QW
h1FhSxiTDZqmOkW9TvRcjXDOJ9va6GCqeHBFaEGEWuvrdhpSkhKTbDdF3gkF5Ztry5/5NF17fL6A
1dwLd8jNzXBr07pNIEo4mH60N+t07akOwrFGWlQ63SNeusO1dtpLx9o62Bvw/DHIo8zXvsnd1U96
fyDTARd9aOCD32GyzpeqrOBp8CjeeNRTVhYjOq5icbHy187ONgSoPtRx+z3ugcDnS3AaiZiCWKLv
IpcLBf3E/ZSHeyri30Ovvadyew0xymeWgA4tl8aWFKJTbhfPbWz+KAbXZqIXM6xFT+UHuDzZLQ9G
kTwvVIFIpyhD8bg6MBt7JlT7e9Wmv5n9vqACbY/Y5pOpPIUbdC/fnepcV+EPhgfwMWKGKCGF+rMG
kFMbhK10o5Nt/cI8wDKirJeOFkMGGZEPqZ1Lr9LumWvehoLa7tR5O/KyxaZ0XMWcfgh2xYQVzWTn
2UHUF1FqAAScYOtn2m/mvasRLYSdhP5hmDR0kwWWlYRkRYMf3fWJYtKIcwLYvrauUofY4tHZj01h
3Gk5CJZEiQAS4TFR82MdeYaxH8dAHpHHJat6JINpMKziSRsbTOO9rNkvq5/bsKFPuS+bPNx4SDgw
4q9MnlUtYeNeUZJlMKc/Dd99O8GMmwAL1xvGtQzGY+khSUfk9NOljmzY8E89q9MOfJ/dZDBQ7eyQ
Sh8m9kxtXqe8bvY9I/Ra8QzrawqQSftMvvBb1+azsounz6Spo230wd4L/3hkdq7H3HiDR8azpoHu
lup2RM5x/kPrMFQtLYb2rjI+QuFz0zDCLsLwl5Xa3ZoSkb/BNsAOLEycdcF3cumWfHmXqHnIFmun
2IPDF3q/48D83TfQt0c64bALjzgxY5BOxaoNzFuQYfrt7KpRu8j57ZIZgbFc6FMK5/vAf8U/D9tD
QbLEJNb9mJ4n3X0qqmuV2v0qzdWziECfc98/1pVNSdO7ZiZqcs9/rwcHE/9IPoxO/pjO0EGgFZQN
h/pk65FaN7XFHRGQAo+q7I58DLGRkRzA8NsNg2vFbW0dRW8TqOMweztYUWxjNgGzQ3dxJDC8Ck/U
zPJwaIzqbepU1zrtvw/FHLQ4pP0+tIo/KpmaS4vTRkR5W3eYKVtRwAN2tMAHLGsbxPr3ZPQuQfTH
bCww2Zo8NJ8JZ5X4gu4xfS7Ua2gluAv5zNHiyIpWSKxXQ4uXw1AOaz9ImTt7jlqBqe7TRDduWUBv
jXcss1tKLENBPpSRnOyO6ovb2/fMsV9cvbg1hZ9vtdpOIFpE3/EYQcLum3vUTPoaogfd4Ew69Igd
onJIkapbz2XPbW8iVjf5j80ZbZ00giGdLNsTZMpR5skCC9vpvvs2oeQvFKXKsAdcwUIFiTuIu2oH
5nAauUu+yP115roGiqb+xcgxBNQtLF/6soJWRcHKqd6zVOL9ItQhH6kzG7kTHE372BZttxojgKlm
ovjkedlbR5GPp02prQSkhyYv42OU9vMA2vzhIHFZUa2MsDsZ6ge9KABWTOdXOUNP4U9JhWVtZBpj
1/bcULOEJlvfRUgDOwYjj6HLVSlKip2dju6kv+/R163hqFTbQDi4pI/AHu6cWNNJKn7J1CnwMi4Y
nBGyfR3jUsHwbjXUWfcoyUzfNMQbzYb8J+ryl8iR67yjbjPgqGEoypqMpapj2kscP3gixNIO17JL
9Eur9F3BmHI1eiink4nEclu/BpVt7W29kzscIo+TTL2Vm4ltbBLYMkU8HKLIbk6KenvmQ3BPs+HV
FZBM9fYbqBn/v5ig/lCRDZMmvctLyurMW/GpTV2iV/odXgy4SEiRnFsP/FTWFO0ra9AQxeIHmQfF
dmotHsaq+Y5Fz1Y48/izRBo39UcnoyfNk/JVuJN18MwSNrNdjnd2M2NCNXQa4jfg8HlZzbg2J08c
7cbWjrksNGUjwG4oBHKjMc1yndcir4u1Z4hwjeWKgMuJ6rVK10S2CQyg5lvymg+8RTZyC1t57axt
257zFOTZsdNb6/LbhkbrHtIkg8DEbY/M57V2+cbS4S3RE1GJiVy6NSAZ1+9vTuBALM6KM1afwykq
H3VKKFxRYhXyr2zjrMHuu6mZ7vHeRjXuCBrpQZ0ZZXlgPVvXr8p1GvUHm4k78cIFEaudLfaAxRYe
Mbugv5Qx4S1oZd901ybu3Qy3fTreLIXqsvf6b02I1hMaUL0XBNHQRbfXIZlopP2xSQmirBP9qiy3
23h+dxeBoVI4DEyMUaKRsrlbvePfzE80pg+93mmET/soYHqf2A2BMEFW8GlNKnQmYSMdCZuCK9kJ
sVvjRkL1X13ssaW7GYR5xKiknBhWOFxzdmW8D5Hzppt/+mF6x3qGcAuMwh35MDWujjNOSB06fMN8
i6Nt093pOQoKIEPcaxpEJtQ9NNXfKzBmlxSfNO63Taz9CGrb33ZGTeBakpUXkD9vm08+6Xg2mA6w
11o3GOkwz0Hcy4iVee0eYx97jSdGtuGxfUytcLxzQx1sg6mPLaDkeFE57DS84OEhP7daru9q/wGP
CwaG+vjaD8ZhanSqwkP9re1BRFzVrs1INOtBBQYDxXzi00eXuGl/5C4QmfXH7JMHn9k+k2Cein0/
QDViOtANANBxoDFmP9Toxq8ReSRaSZg14U4b1Wjvddn/sCJyvfLwknVwK+3uXfkU9KuUEjzsypeW
ogB5bwG+v8Kl+GF960OmhynuDVsEOm/arF6LvfE0eEQXFGn6qNkV7vnOyCU3VeWqhIqyMXrmfN7s
id9U4kO31K+21xmxuOpg0PfsZ9NtVea/4G6QXon7KXgvM2PTq5/4RilXVZxSfnHyfYwFLmTDTaal
h0In0LkOrQfZBOld2XBtW3IT8SOvxiqAHggIbsjA2catUveVv7Vgz278wSZto3sbx/LKEzZlFGyt
7Ar5XF0KeCDVbkxnwW7LvIPQNgjyU/WeIrJiqpA+m3oQrmNJ6TUunYRXFE7yqOyuwkWZq/2m1q5+
atEB9FXH2sm+7xtgtmkQvz1v9maxmRrVDcS6nn/F0Kd9FEzNNZkXDtW3Aibt3bLJzSVRRlQeqszl
2zZzBE04HAroj3ByTfpSgtV9LcDFv+7HTSXph8PKeEm7JOU60G8N9hIbwzS9dWQdfNd1NvYU3KIk
tlG5UdMum0Jt65CJTKHQQaSreijlUQ7NS+9V095MrWTb1/n9AGUM7Bh0zqpzuefmIdjY7zJ8hAew
WpA4hnD0saj0samgOry16qa77yv/KRf8oGLKV0Vl1Pdt0FZkeO98Hvp+hSdLC7yB69i1DkeK/JQZ
23j4pToDF3EPWD7tjFfLhVlYNT8riZMLii6GQsU2qL1rASK2qSa7WTNo3YZIB3sgVjxz5qAN9ZHW
4yZ0+5b4wrus7oYdxt8wF8P7YIoukctchWnZLjOreK20jHqMoe4M8gcY5AwfdLmYR3n+g2HVj7LL
KMO40Ws+gn/aPJciHKRrbfwzkB+chpZxnzhWv2lFEe20nGQEafh/PAeOZtG+Dm0frmxskNfeqK+9
ZqR/tqZ3e/APtUVMdvrHc7lApyL/LQe0tbrXMvbTCDESY3RSVvWtziBTtFxcZvOCjuMU1DB8ojDe
hkmNi0dnrrzA/j0rThiI407SBKa1Dk3vbMK8zsFftn3kHgMoP3cIFb8Zc8x4VGmg7SU/gGe/Nzli
S3REJcXX3RD6mNqk+UvgglObHhlFeIHcueV47S3QA8cOf8QPMFDoVdahmradCXW/ry9jl+V7aBnH
sQ+vxIUgfaEWkRkDVB2Pc0bjeCuE81FPw8W2uyujVGyL41MW0oKrU4MQ1Owyu+Pqnkdn4ChXN41t
hrNNQeXEOkinPRoDOejF8KyNk3Hp4AKZ8IB3ZXIoaoa4bWB9mJnVrYTb3LSynahzZTwM+N1MlJkS
0lPtx6cWLI2a25tpt+3ZICw2jf1xp7VtsGmmch3YMVdL8pjjzLCO6OvLeo+t0hHOJI/yTDfR91c/
c5c4sXCwSJzWPiKne8vs7FdbxxNXv7lXkv/FTggvJG99507Nz8iiCJmms5w+BUGzyHgySz9a21iU
UWEAsXX4mfu630F8ooe9S9v0G///k/errupgE1EvoExL0b8J9JWmmFY50cfQDE+N6X1UeXvzx+YZ
FCJcm6mGT75HcFaAo5QMmQ7YxszeAUfVSA12bSjZRB74q66YJFN+HdTZC60TRmm/jFD5ayngic1o
lmiR5zNTyzfE7hz7wcX84W60xr3HHSSicl/QcYeu9t3qkj+Ymwkqz3LYlzq0NuTvcf0hvOZGzhTV
aFFepb0zQp6c9Om4KweHwu5xPxa/zMyHmz5sOz+BUqfbFbkM6E6rOX5GGyHYhca7Z34AaPrbeAou
A5S0jTCwRoB6nUgdTm8Q3w3OZKzSJL5UpUZqpVWcXdRqmZDFvh0dfQttzmF0odadcPeGGiLcxipJ
BIt8MjkxDmvc/pl9VzMpjVB0ku4YI7wOZEsPvx+r9CMu5Ww61R4tofG9SeW0Xao4DG+ZhM0ZaKN6
NaY4OFHZWA8N2eO+kxjbwRMvcVU/WB1BENhU8zGSjSrguvpUy9F7Oxc3YyokgcvXyagTXGVlZzz1
HqF/Y/o3VCBWAyDGQLgTzKm9bLVqq6prO+nGSRT9Tgkt2siMQVnVHEphMG6lJpyIhH9vEFs/ni5J
QQcUxlJs9aq9i3yC2yOd2AUYR0agNdsg15Ar99/zod7WfcMQoI0eNINBvxLlewSgJ1PCKINISzba
aL65rbzaensognzctgbj3bzNXOpBFmKhHEeWUD20kfWrsk+RRa9JTqAHHPYngONQ2g4y9z74ICPl
jeKXLf1XEJT9QAwcmpaTxaQ0jhhGDJF5RbByjZV+TVQH28M4VlFe7AzKA27hPgxmMFN5GI5WkiDF
Ea5rVZu3ZkheYFgyHMWHyml7hBrCvReT9Rxa6ZNNn7LzvW6f1dM+qIy7kCc5YtF1VwKQEU25TVOq
kSR2pkm9MuVgbaBRsuZHDHYqeDFNQdUcLXdSxvuxN3Ze2zIqodgYkFmwqrT8bA/1e5j271kDVpFO
K0M+5bLruGmQ/IXldzN235PB+ej6Er9+c2PpebXH/B68bMRYQTJrd+NflGQB7CtRUzzTrlY5vcSO
95p6w0E3raOMGapqrXnGfge5hw1Hp+OB6DR+tzr/MWxtK/WKBwbWEH1g7xzJE1ZXv2qBbWD2y7Zs
ctiyI0XdR9ejEpe35W0Kg009TvY+bo1vATmsUgY/4m5mxCfxWVMQKSDakQJRDGenIPe0NClwF/43
HRe3LiyvGB71MK/6Z9lTi2kjxLCl514QjhFoF1ZPBUKGVTCNZ9EFm2RySFGiCYjJ2cInBZjV3zl+
/WQ5xVvdkFWm6R5e+xDS9P4lsCkvWwGyAsd/Vq3BgM3Z0OWCQOORAA3X/pYR0IncBHsxx6rfhN5t
NFiqktTQITGvruGRGYpvYErNvavCw/zIAxe4TSJzVnYs0KYj9Qml8yit5t6pB38N1si0m9C6lSat
h7xzm62A06N8mI9DezI70OAIOKXWfuPkQNQjtdWVqnGQhJdqevy1Crw8zw3mpd6REjx9Y2JUPNem
fWd0r4VOCQxXpFmRvtcQdjeBy6CEgaJCrTLDgPhJJdhO6NFIcYDRb9j8lL6x62r73HkefigVyZAZ
fTaGFl5JQbNrL6qy24tRJt2FAsQErKe0A/QRtWq0ajgWjV09pbaWPTGtnl8vG8oG/SM+RTw23RAv
yDCOjHXt6M3+724aakO/JdZQXpdN0AHAIRz7x9dJUhWl9OP+sHWmpnqiDiOfoIs9VzrmHcsmi3jX
exnoh88Gc6ucANMdnzbefJ2IQjoqfWVqx6UdZOvhcZDE189nXRZoSw4xgkpgaz7Zsq1xm3YNw87B
xuU/2/LEXxuY+lyXFnh3jbBdUgraTqau9tD/XTC3e/Rtoe7+td1mbICVjgLQ+k97Q7q4WNhncFLz
/mtzTrTafQTDaDnpsj0vR6KnYueBuciuMmX4kJLp+SJDiFNlpdq7ZdUNymzOgJu2yZB2L0Ed5SdT
UksUkep4crT+IxkI6xz5TbsW3nBROp3vcuhYB806gqx3XFbTPEj3CBvszeeJo1CdySqkaDa/bZ3j
OpcZn02Xt/KD6gbqYl+Wd1IJkY1T6EcUJGiuOlkcmE5r62U1QXl6UYH5rZAan0PXr5Y0muflPAZH
Usqo5Xk5kSMg9UkRhLtlb5s66xFOL6qavHxcFk4u611Wc2thlRXH684t8bpQRbNedsNoLh95w+RQ
k8FMLz63KZIphnUFqPV1nqwZB+YDYk+Rwty1rZVcKbHHu1IN+QMQ/MwcqKpHLOq8TRkl/VOGpeam
wVXheayluw5R37ww9qrXkXLz15bqG/edo27xhJ+dlzvedzE4YpVrXfnTrqsPQmWRS9bi5vdp8Xuo
BLLB1HoXE0T23C//tAMjigJMBYSjXPd6Rccx6Q/hwIhmVZ+pVkHJLXChsd0U+gHRxAx3elpP5T4G
C/kAiDhZ7STf89p79GD4/0pU+sMXcf2mMydg9NYEP0yw21WW5uMuqSKiUQJDPhImj69m7tEFzYHL
y7Yoq5BUThqDn17Kx2WHERkenURYbZfVZUedUBxKo1xjuMOpPttV0bB1oZhtltV2PkHpmf62H3wc
9f55D7KeS+jT4GiOkmW8nmpP32mWgQvx3GY5fwAmuB+k039+1GWHaMJuLxowraXJcv5B0+H59zF4
fynhs6FIP0x9RlwkEOiVtKDi0EknJRK0ii/cZtq21Yb0GRODZF0bTvuzyLV706lUBEb8OPlh/EcW
zhsE7+CmXNMnArlFNqu8nKpKIE+aKK2TZyp/x+S15/4vTHBxq/+uwv67U2LlEjtb1AP8QVM2PQqv
cn8Mrlmuo0hNT4GRlLvALbDbKZr+Dna/vye1ObwSa9psLJnprzAKUwyT4gepZ09iMs17qyowWrBc
BTQBFthlsbznwgEoisrsPmPqtLfwWrhkmZ3vO4lLSi4AuIpMjZfMsdq9JWAVCBvwv7ON4mJ0o7nH
2Sa6GIHp7rlRvHOWIQQo6XC5y+4EpJN9hbT/YDlp/MhohCGd4bm/o/wOXwn3vWUevmraaHxamibO
pFGV+U/ToW/+1dRC5vykk/G971uH3rfLnmFPpWeyz/YqxNsUt2XKGcs2Cp77XlYq3iriQjdVrYP6
heqxMBuSldNw2prJpB6XBfGy3trCTmK3rBpzO6NHiRtZlbOv6NoI7k6pZePqEx3NRA6fx8UpRWXf
DOs7QPD3iTQ/jKqo9MP1f2irANsbdErMBv1DSYoKHEuFGBhdwqOFq/AG0s6wXbap0g8fGd3D0cdx
E0yIdss2T1kbNWLPtKypOCzusSg7LGvLidCnBYeU9DzozJxjWTi2ExLczD30tQ0+Zw2U65rH7p92
4B8bE2u767KpCnyBpVt9KGsi1Ic8bze6qWBXUEBpd1pq898RBxlvUSOix9SmjFqW2Vw9HgsQAeaN
1Caz9ed6I2sM+KjjfrZcVjHOp9Q0L75Osewonai9ukDqeE772MCo5mqEo35YCvdCy/kQXJj/n42R
4+oHzaDEvxy4NFwWyw50qMDB88HTVEEfzwL3GM0TUBnX1n1P/ecaFRJaC66BP6kaNoA8TvlgVhhV
OBN6nLIDcLQ88SHMMnhMIoQ3gaSevmwvvOAZuw/9OZiHu1Iii9HijvaiPJUVrlDOSNp0OAq5XbZ3
MTMi1VU3UBwPc6KBeNUU6LJwiJw1YqWdGo+rabW8bEeSS8XQY2XuaKdlU51m7F3WP18uW7/29wHC
tbzQ/vxr+7L6r22O6RvHQmZb5VNDJfdqPMXm+Heh681j0vFdJxu+eBF7zncjRXygV1n1E9Du3bEr
903zxGtrGO3Rdi177xtpvA0KC9cPPOBf7dIAPkPhIUyf/jQy8GWq8+RG4iWhxnSYsDK0bWONJx+X
rXBMrQ2scPo/MdyPUhYfY4WpZ9eY3yOn0WGQlj4zdqXdqdvBNHpsRXWg+5WurOgQFoKpdYu0yzeL
tyowfpBPrj1hmF2ehInNYOJNEBKGbieLKr/1OiDaqOXGTkPC9dMN15yg2Ha3vo6qO0PW+U5HIHYs
u6h49cfxSDFSvBnKKlE9heGpiPv0KbSjP8vbTabPPyiH8uqVRX8fRqAMw3zA/DlgUIJppXADhRvZ
e+wkf6VYkl6WhSWG7iLtDnqt42NxoDFLlxAkL5aZ2MNqaYOWc34JTRsNnH36u/rPKZbmRVXdiiIv
D1+nzi1owbbWt9tOIg0YhumIb0twv6yJDAGa12N7v6ymNSwW6KlH5Tf3HoBge2yogMAO05N1KbX6
Nvbgqqmw5Q9vArdOhrx5K/PiBs1D/Sai+dIxHv1oehdJlohIsC+nVekjE1hpTOTncnQQoW8pBhgy
fmTPcvsCnXiLTnk2lys9icOcaVSrhGjp/bL6tSPLtYIcZHiWPeXua/Kq9cSIWxhSn303lsGuqaD4
qsFtjrHV3S1ry2Jp4sztllU5q4tsFVEva73HZNC1o/DRdRWo1Jml95gomIivNsm8e2lTa6G+znNq
orXj0IbH6m+m9Nrd5yGmka9rM3Kun435n+4NkiWc2vEeEQxxkn/e4/N4FRY1Vxbv0UApOA1Vq3br
Fh72U5QV4imcpxyJXsPV+Web33TtJqMEBnUHSziUK+ZDrfv+WZppfUbLcmNO7LzoyKrwG3MfqsbD
UjaFT+5xIZ6XnQ6u9ht4INVBr+AJtr1V7YUH3zVvrehbEpbetuoxRzDTAR0V8k7Cc3qkbkPhvkw5
LJugjLSPHfha+CF6hqRW3TovBefaQpDNzoNjxZsqzREQwRR4ppq5HTjXg+VYzvNUhxROPZMZJiI7
5uaYult2m66WvZ4F0jm2XngGnsdgNEny+6px63sPxhoQep38kl5xV4vUea2tykNTEWEHMhXJrdIo
IMwNvP89Eiy1oajux7/gi3we6dJjrauxMR/Alqi4ezJ/UTkKJQw8k8c0DPGNMtoSiCT39mp0zVPK
MwI6TNGBaKflmf6t3Y+F7t3b/D5bL8usxzIn/i7RNe9lmC2L8ONdSWn7+6YLp3FVzBkMnTcaF6DO
nMIlrlvzJgGD/1LNi892bW2XZFtof49Y9rTjSEKyskMiCBG3g3FvYSR2T67Vxc+Vi2dFgtHbdlld
FjSwPbd7YmQ/q4AwHvpqsGyjgWFTDqQCoo5h0Nkk0/bRyRV5fVGxKrZZkbevZpL+Xv5qw/qTOCp+
T7lWKaaPBF3Mx/hYFZ3s+Zjco6ZQp3bzOlkzfKDCD1t8HiOC3FiZfvH3GOnCS8lycUJSFZyMdgxO
QJ7gW8oEkJCpiHYZz4aaNGx2iWXXv18yCLY2Wpfs8kEWHSEFNjo+UnVXDd8el2dy1McIE4aVo/ss
xbzha9HmCQHAsF5fJoS0224gcb1JButcCjPbJk6q3RDJXxVX4buT9A92o6wbugUBLN78n6Zh0V2X
oasdDw9VkPxt+q+z2pNOxnopM8qIb2YtrG96WFcvUf9fK0n/ZvSu+bnHCP5rz7+PqYJK7Zs6hIQy
yZ5k8UYfeMai+AcQ1e3t8jIzMARI5kUVpDhM+lcd365Tnc3zteWlwINWI1P1f7cu6zjD13eTRck6
GLU74UQnJCP2PgcqvgOV1+6W7QjfKZ4uG41i8PFFnlsD+gVitbTqXKNzDkuDZtm6vFwW0nfAyrwu
XVU4Z/xtv+wZjehnF9TxaaSff4i4NQ75QGHOKKR4CIUhHpZXjEJfW8DUu6/tQxgZB98CuF8O/d+2
sE3/tm3x7l3hcdBhO+xHl2XhYPTJdVTYW08WeJe0Hdrv5eVXm2YE7vh3m2W3qzuYtfQEyyTQDKMX
DfP3kxCtTn16fmlqML6WV8uiiXh2QU+KV1/betMf5eVrPXOnbJcW+JgtByNxxKnpX+ehXAlI0zQu
3ZUPRvZf52Dg5K3FOOjwayq0Wtj19UHygJGBeIj0WDzIfPTQiIfWJhjN4r93HNoeA7+vrZVleRuQ
VmuzHLgssFYWD82hnlsuGxoFP8xlyLFHp1GQNHObgBsvhCHI1bKKlKncNxZOS8uqaSMZ1dBqnpfV
xE02PCDNlyowzYessF+WzSrBu7W1yZBLRzHeGgOolymEd1z2ao5+JUlzeiQo235uxPR56iC3u5NK
uwo/JQ4C8Ri3+AoxH50/lpHjJlg6mnWvyFW6mSHJJP/309rzp2UYFu9Akobb16ddTpnxaYsGg2aJ
Sn+/OKEXPC52bRnBi57N0j/d0Wc/9a9V2cQo0QIoNMveZcc05PTsy3quix+5kYvDsjYW8kRXicQn
N7ZBylgXWWCSPODtNmwa6tnbofFGqExxsQ4xKrgvGQoRnRQ6wA819llL688DPSuGOy39OdcjeXC0
JnmAbxYxtVCPGfkXZwzkT502+Dfd5O3HYEB1FAQPss++NfNmEaCzqTPg9LbL/NvQWumaQnxyXva2
bkomxpi9Rgbs6dYmYmdQmn+rEY3tRJ0Ou+Uo01SUI7s0vQ+0PHid0vPylr7W62ecXkEA57cK0xQg
txbaflkds/HHRO4sHlZN9dJE4XZ5y6AFGzMmkq+7PjdfbVRjWeJf2twC8dB1xMUEWV1IyvYuSjpg
L6nhhvBC7edxzG3shv7ZPWhwGL4OmaZppBPFYt/h0Wo5qE7i/jmKu/6ZoCVKhznk0DBiFcsbAmTU
+PbVwujCbyq18svSntSTZm/1CC2X1Xo+4YzizudajlF14azxFAn2geXs226sr4NAb88AAKp9rXG3
6phkdpYbvcePXdyX72Q4FfAEozlrwEZtO7U+Qn+VfnPc5ldgaeI9C03oL678bpmO3LY4E56pRrqX
ajIkGUiB9zPV5GZpKn1wPlPp/tOUkw036glPEqdWT1MV9Kvl/VxEinnvyrewgqqoyYHBmJY5pwZR
5bZMXP8GceCyNG1T80fv62gQTdfgQ1HRWb5DGSq59phH/ec7ZMyhPr9DWTCmWr5DjWroWyLkL+i7
/S6Umb3L9Ww6QA4oNibGHt+W1b7OxMaMdfOb3TZ/905BZP3Xqp6Z8gBoVOxQO4OTWFr6qpOTvtFH
vb6HDK+O0siaA7bJ+IhqSb7x8M37Po79DQq0/cdvTk2uTR+tpJvAhDxFUM7RUxDW9w31zLLDcEFZ
4k0VMt7jl1Vgf5er6kxljsio+dW/VjtMnokZtts18wBaS6lG1BHEQIdt4d7nhrUNBy05Axv565y6
63bZLn0TLhBCZ3G2nHJbtorIiKjjCCtICH4JBv/zBOpoeTapWsYcr+d5+tm24YLOazKNYPGU9fi5
s69jY1vXPY4E846lybI36M3yBICAi34KQIUT2C6vI+diU9+8uPNiWY1z5Z4mwiWXtWX70sIowI8A
fTycqUWK9H0+VpVkHMVOsYtJvVkvBuwoXb9VGP0/JxGEycaAZ7EYoXtT880N/OwZOD3+3F7l3roz
zOYnbhuozft33MZ5hkF/eYwqOzxEWAft/TgXz5kC5Gg1vX+3lL7GALp703Ft2mDjaNxjnUoCWpcn
u0FqzWutG9+iOlNY6hCUNYrg5qRkqKSGl527SioyQKwR1/4xemCOgRhbRI/IytXZMlv30ZkXtglv
0SkfxzRxZ0ex7gIF84T+D65lbWf10ZwYVny175om2ektU7Zl23JYH8PCH5Ou2C+ryw49qT+wrXfu
vpp5MKm8piyuiDfdx1yGzdXvtfVXA5xlGJql4++v0zSWJ/fthKhvOWjZ0XXJsMnyOERywYmWbUYr
BsKuk+K4rPZl6O5EUsGG0MnGCSLn5jOlO6kAEsCy2ozj/6PsPJYjR5Y1/SrHznpgAy3G5s6CqTWZ
SVkbWLEEtNZ4+vkQWV3JZvftY3dRMHhEAGQlE4EI91/4C5Rq5LUIrSh7qil33UOmci8w1JdV3Rgv
+eBBYHPOSh/qB0oXSPB78k9gWPIqLHO2NKJNHIIgrfZwrqAtM1YeM23pjmW+qdv0DSww1HPHVeeK
bIfnbkiNe119b8gtQJzBrmKDjBmU16kzK7PoLOuBPJepDi1E27XDzd+0QVV2IkJK0bh30ncxXLQE
hiJvWLR+vE8YZzKoiFpalFbbQiStqzcPDtX1HmwugGsX4xvkF3tWOlSmQ0r/yjQBBei9Xm6R614j
MVf1qFzc+to/Rb+vE5Pc75HiOmpO3UXtqFVPE+DvkdefN/VNgjt/c53Te6AfvW7jdUN0gNkYHYzI
PTfJ0K6RY4kOt3Zxdm0regpmHcgGht+a05KZ/k7E1dh+iz2A+fgzHNzEyA7iTByqYkBTRY0bDMT+
6HAVOeg/xLoVrDPZS7Zhhw/l9Ta3O7SVNCyUcNLum+4vDuJeLArau3//63//v//7rf8/3o/sPosH
L0v/BVvxPkNPq/qvf5vKv/+VX5s33//r3xboRsd0dFvVZBkSqaGY9H/7eg5Sj9HK/0rl2nfDPne+
yaFqmF96t4evMG292nlZ1PKTAa77aYCAxrnYrJEXc/qTakYwxYFevLnTktmfltHJtKCGZvbokPrb
RmKtnaptywsGeK0YIg52UtiztATvW9xJQeewUMEkIF56YaQfy9HQrodkVI46U+uW2jCfNWpJ+hFU
fr6SFK+5u40THdTcMNDMAiST84CkqJGui9TuDkaa9Adxpv0+m0agnJKyjAN36rM1ObiqsqmDJnvI
A6C0rj58iJxU3hi+Myz/+ZM3nM+fvKVrpqnbjqHZlqrZ9p8/+cAYwPF5gfW9xMb1YKpJduwaOT7i
bjGdw96uqG9MLcXCGHAmA7bRIx0yHX41h6WDbGBRuQeJ4uY80WUDwZu+enACq0RCgbbeNQ3gpHLr
w+r7I86b8lsRlw3uM/5zAVz/FFANf5bV5ziqmycN0tQ5AsstWu2mDg+KC8VQhLFCUaXXJMTzp2sM
uAcLL65KyPuN8QzWIp6NVhrvRG+aRR/u3+cf7i9p8qZrSoiWroLrqevWiHVU7YHs8z9/0I72lw/a
VGS+55ZuK1C+dP3PH3RjpzYLVi/9QUakQy+Gz098wl7i8KEaSFlA7EMtT3zGt+4uQxa1StPtdZxf
NTCF0RHd+vpY7knrwIeN+MIl5tBgmjk1tvaEHxanrqtPp5b6a1RumD/agnVX4eXOBs0qbdHa9fi1
ru+Ginz4iEHMUk7UZtMkuv1ouMq96E/Y5ZAxV3OYnK55LJE3nlWtPX51q+ixJ8f8yBzw6YYx8IOz
7GgADWd9jG7paPT3rWX5+6bLDyJCJHC4/9Xe3uPzjAJfm6fuXauh/AjMRZu7+m0Il9Z6er1UlfRy
PrI+WWchKA8f6RAk7IP+LLvF49ArCgZvLbkku57+L570almLoTHkNxn1/zVgIfMamkNwTOGwXjQb
k6AgMxIMU7n67+46XV5qaCH881dDMdQ/fTdQ2DEVmwnQlBXNMKFpfJr+rERKEdFCXiPn7zVLhsrc
yW2QAnEJFI7Xc9M1jB3oa3kGPAyUuui6DhBd10NpYLjbQRUvKx/TwSSNF2LCpHRcrOzaBzQ5zaUu
1rarTMIIXEyzZguhW/SGuAY/OE6/lK0yO/rQOI7irKmap9Jqgs2tPUcg+jqi+6NTjEcH7NdFInTY
goRjdc7UlAVcFOD1BgeqTcZXsvPJxgcYP9e8cnh1upG3kNz7x8jprsOk0WoPSY+Csps68r6rQnnp
Gsgr2FMo2sQByC+CPnaiXNtEeBssOkTbdfA07hbe7mxPd/50U7Vv9+yu7ZPT10erUk3Uwqg8S1H3
opds6HTIDnuMkBwUb6cVmRQmr5VWHgP0cr42DcuiTerV3tllJgWsN+EiDTDKnSpv1ek/rVVGsq6G
Ul2IUAxTHYjEudKSg3PR5OFbndy3oZ3cD5i13MOVeWrzXt46TWbZd5qZ92st4S0mhohDPQ32zeyp
6TJ5e2u/jRX3JIXKDSQju94vRAwY5SS/nJljHJ21aFDmfYXPR+4Y4Vkc1CT4Mib6sBORi7T4vRu9
ikBc41uoUIOnqO5ubZ/u06eRvPjnB8hQjb88QJoKq9FRFF5hpmF+mlwjsO+J62f5F8i/CS/91D8I
7x6S8xSmcseZG5WR4g/42+7nU7cI69x4q4CG7VBfJb3gnJAdac8iiHg9zlXELFcilPqGsoHbn5kv
3HwG8PtHkVnevi1tYz0oIEZdpK47zARB2mpIK8+7cjDXRdi8BKwA2KmjLFIzfYEUA24BFF17sVOy
JqLNVDLnFA6SsmcyW4loHPTmLqZsgTRLm1fnAQMfHeizoz+A312IX4ppO4XCb/oLEjTtxc0a/6EL
QdpkXncRI0rErcEsxtlGhIVl2tuu4KsjQvh1E1806BADGdM9xobzWrOHo5kPw3Es6hxTKV9GErsB
3u/bAKXnoquS5C9ObuvrwcF43sOFbJ0NOFB4fa+cfatC+EGOFQpoAxz/6Syc2lAKUQ8kMJRhZ0WK
s0VCXdmqsX8v4AcCiCCQB6LdCkPU8sArjChIxH7o7Gwzsu5HaWIo8RRV5PmWLbmJlYIz1o61grnx
U9QtYrT4RX2lVtNo4zuYYvL+9S/igGzvQxRZ1UFEtxGQL/yLuOr3PcSIwEPQS+OJRwfwj3lRTHbQ
S332nd8/NYvQalHe9tpr323KFNOo6HOb77c5VZwV+qGt7NI8Ts83mNNor1lA2B0a12ZodAdZyZKl
Z8f9Q2v5AR+qET43PphAvIayr0VS35NydX+a9XubDiZJbSClmTmq36ta+ZKaTvrmgUifpaavbXM1
DOfqlH4b1NA6hFOKLoB2tUmV6MFGgmXEj5k20ZHaF9NHl7CVJVLYk6nsLG1Vb3VbfvdpvMxgCvIt
eLAhIH/7fRJ74bUl/ONk6qoV6yT5mAubcmwfJNY3iN+VHTBTA3K7aEQchV+iqN18CSYjeAhCw9jm
Mtg5v6nRM63QAZnj4ulQgDWqM7NP+RAOp1iyVwWLi/1t/iPxbC6DkTnhOvW1jPZtjK2U0Nt0QQSz
ZQRG4erNO7rzSPYpXnQ2dKfaWjJ4/qJMiy9THkKMyBolmNdliaAZik5H09WZCApL3Ug2Jr4qK+5d
nqTQUqeDCG+HspBXnRb7m1tTY0bdShvKYHxWoEitDMtb6LrsH6n5oaNvadq9LYUI/CDMvmotHaZO
Zoft0i9MeSa69Wlg0PvhXpa9oxQU4coOIOdprYb/XFwilZ6kKUISpDShLfLlAYA1qwzXeiks4xsy
uumPPIKm5YAThI07rKWi7N8jKcCLqKlcXIB1hGvbrLxkaNlRFyALAoX+ggVFsJCbCMrZ1KkFtUUm
z1mKTtGEZRAq8Waeb0QoyXG3M7xJ1qSL6nw2dvFTPOVpxyJP57lRadUSg7xkEWDUsvNjFMhl3URN
QJyKRnHASQh18ekAqtvI7hAd+zVcNIqQ6dZc2XpPhcz1QV/3ehls/SB8pdzjnFwozqd2OiO9SOkt
yoeF6OiirF+7JRYSSjIiMu4GTCt2P7yq6rJAROolb1V35/VIVQK5A+Wuh+PzmMoyX1w1PIuDJz01
LrBeqQ2ic43e5k4Zyi+3fq2EQNrlvToXbapcfbWzPmShYHW4oMUDUmqdl3+tDbjpDshCsPwUuMkk
djO+Kcm3vxmRezICsbn+qulDdvYcdJam9KyIQsP7EE19rDS0a1+GgMctmvoGqCs4ciYuUiFNeA/1
gBLD9LwVcZWuegvJd/G8sTesz2nV7ly9WvKQJsehVqRnw0YTC3UAmLRVe5aVdBPHmfSMP2K/LzQq
0N00Ksw7nHIKH5Lp1BuHYCP9KlfuqIE6d+LWahbH90rdXH+a+JFt12ar0gU5LMIQDskK6/rwDp07
tIFGldyKBYE/HRC3apEHWygAZ87igCjVsc8zAz3E6mRo+sgunmotypi1CkOeZeW1EUgbyoRqEeEx
GvIKQ4BkEUC6vs+1NmXTInUnVJVEy635NtRX8HYUHXGi9NNQ2Zro+DmI+HWQQRTrfbTnHJSXf5CR
BGPj/rASG9FFswaUFk9GfUoz7vtcUXaIP/bNjEWiNM8KdfiixcHWMcf2Sfasctt69od2vdfCA/T/
98RLtDMvn5kca86j0hfOI7jCmRN0+VlEKGi/KpRWDiJSsUKZtU2R4V/D0NaD8ZZLY7wSYQB5DLUG
S52Lu5lDOWwtdUJfwzhYtkoWLlQVuuzolgZiGYNxKi2FTSdktXeevYdWibwnxPbsNTprGkp7WXEY
XBIqWZ1SOJeC71ZM7pEpuLm4o0exyR8GkOZme4ZS3SD4y5AwaiGvstqIO4m/SOvXhxHB9dU/ryb1
v1lMWrJlsUsHkmEgRPPnnTqc7NSD7hl/weHyzmyLBqqnVJ3h1UbbvEIJFQxNfRZtuVUpTPpxsxKh
6Bih1H26qpeU9ZA5tXQxAFuk48zunQT1yOZ2optGgoGjpwLGBs4BXbOuduJA0q1YZob8dZSkapd6
FoIUyBRVO3k6iCEiRIKc68Tp7eIP14j79EP59s8fl6LLnxffFu8h1MZNR9Gh6nz+vCrQPABUtO5N
RT4OpLICcmhaTyjTQZzlfsxrPZDrcwl1c3Mr9l1rgXbjVCtLAtwgCoSicpioGlDl1mILlHlsRk3l
9OmsVWP12tb/Pvufj+vUclkb3riSJwwIKQObzIkZ7sS2WISeHkY7sYcWYQRU+UMoem+Db9fWGdKL
nwbfQq8q+UGo3s3kXrH2dpZlJ3tANBWi70UcYLjheuho2sooHP8Sj056MpFa0jEie4f3K6EZkNZU
D1oVrW02kb6tR+wLNA3EXmtSd7yr+Gt/NyOE2ZK4D7e5wpRs5mjywc1OX72BKV/ye2UlwrS3HqXM
Sh9SdSzOvqxR1tIS5KoyhEakpl5cw3BEBKFzh0MXtsOzlv4IkzF9BaqVghmzp282t5bqJJhntlxt
Re+gYxnmp+UTzPOe7QS/gbiZnASwoqff4Brq0wzVpg+NkxbnqjWOiQfC3jBCdJW9WJmXvWXskjh3
74NwACsSFcE7D8cbkETtosmhtjGRllpWRlh+sa13qbb8908XYgv78s/ff9X8/P3XLNMkSWqqhiqr
uq19mi9GjVlTAun/bPYsO551xdaXlR9C6vHiedM27k4yNXfnt8WDj7zJSkSivU4aC++SqVfEIWQD
SO+5tu46nVIQGvJ3KSwmhEQgN4IXHKuN1hr9uSjM/B7xkxmixcNZNAHPb5ethHuQCEWHrjoXs2zU
vWiyrK7dVzizi0gcelfJUUgkqwJa31mEqustqf5ZqwyIHIIOufbCIhPJexlciEHu+6VH2I58yvAU
tJq3KUIL4EGLKOBKx68WRrNlg+Rlu3B95MWjHNTZStfLndcgdWrwWlqFEwUAtOOvA7xaCNExAg63
DoT3AKFPV1jTFWJwmpvviuaaVMByIEWt1xQ7eTLTrH+flaJHxHhH2zbqlxZEHCdcioFSLx9Rxr//
lAcQ4a0NpeMRKMNetGS8jg63jEKNbfkOOT8kHqDdoApqS8/4yXzRmftPImrqE1639hPqKMmDbPkn
rCKlZ7Xx+51MXQzSXCM9K0MTrBATWVSdwjuuoAJ7Zq4OHyr+ILg2Gxcp5FD4XUb9JSx2oi3JnVVW
J8PKDfN2J7lSg2LH0O6cWLXzu1sszm5j7Gm0CNn2HX0nWqgYTq2vmzif5MXWd/OnW/VEnOl+A8U2
w1H2WkPxnOrDOCMD9Yjc08jyQNFPCpWMmVmygtKmUBzkGtxtqucPGZDT7VAagXVXtziUlqgefBoW
FijSy8gFs1IcXX0XVaV/EgeUv6OjPdyLgGwgpAxb95+zRh036dgl+p3osQLbnyu6gqrAdKnDl2ln
UzFgxgnPAHPAO0P4EFFuIpHjkYcUkTgksVMsEQYqJm2M8CwOeg4Zs8kR74ta/5CWw/fKbbUnZPpt
EYkaTSiNHyL/j6jCLO0pitwPfa2bqXNSr8ncy81xi2SJvBVnddeP1zPRFo0dypFdDNahiYutZdgY
RmSKKy9Mq0Hx53qOLlG0SlDtRfywVTd2AQK+Txrk4FHyXhXS4B6bLhkXErXJM+qJwVxP/fopNSjn
uV0ZvvVt8CNkP/nNSBW+zj26Ocir4KUTsOmoEOyyIi+BJxXj81JI9rvpVz/RD7dfUyfDVCRXkqeM
7P3cRTDlP2TzIHv9eUFha5ots3lkUmUypXuacD9UAyPT9dOuqKwnvLPkO/Hq7fIGkD7aE1uRvu4l
5EkBCcVb8eoVvUlQ/eqVFXTIRe/tWtGLEPcGscX84e+uv13gq7UHNqRUh11a4PCR1kh3JZbuHUIF
BQFxZjaYZrMZblWov1MSyw4d6JRqUM3YL3dPOaDqGb5q3ZPOpr1phrkkqSddD/KX0Q7GbW9lMopP
hGQK5YXtoZsgQtOzKNoWdXEYayV7MYxsBkMZtpcBaNurfXOt2VWxMlrVfEKJ7iw2gkM9Atuvg+qC
54exrjykhrw6tJ7QxjgHklmvPcPX1wjWbeUqS98MCfsNqq/KQddwH0Lyzlg4mdk+A6J7Flnu30OT
Kv01FJEo5TrURjI263JpbtSqddDhC4xzLCFQP8yaHWoLLPYazJsOqhomB63u7Hc1Gc8mD+U7kmk/
LL8336C6NXdO4o4vLtWlWW6a7RPykKgjOWpziUP0roqGJIUsIbKF/4l+SlOgSJ1V+keQuvKqb/R6
b3a6tVal3tk6NlhyTcpwju06eWcX+B0PJu5CTpAFq6bPrSMqiRJokWG8R2PeW2RZ15zTMIvhw9r1
Y1Wq7OXVtHtm4tKQv+iV18BC7rzKOwni0fjK/6T8xgLgAMXC+mF0ePQ2mb/1KNqsi47/Tgv0+jRk
Q/GQ5sU7ekgK/ry6jPCgUmzhR0xgx+5OtCd9ba1KbL6XPSSON98z1giJ+Y9dc+p5uAFUDOEacM74
gBEuUkJVG33TC8TFigjLtQIKaWM2OdSA2FuqgCd3iCKCnPWMZIF5r/cSdeZz54zNDykKl02DvpuZ
hep6YE+DvnDUnJPM1ZZaI7c7KxwiJkQvhzXu5xdsX5kukVJ6N4pxqeTAThB1R3Ee+jsISMm6HkSI
cBAM49Lw56JDsRQgheJUTkJOxaDrqTNdDnc13UXBh9uIwXZQ43cjZ/FGlRyMFzsqlO6kudrgjYXc
h5084oGLfJ6kpz80/60b/fFbyouZmmQqP6jFmK6hv9lrXfLUewkJ20lDu3ivvBJgG9ektv2zUeXs
KU/0aNnw1dsZWt4dJCW15oh09aSjS5nXYpjATukvgqMolJa0aZUi2stmvNyabu3VqFxEdKU3xkF1
vcd/2yZuIn5C38aviQY1wQxsY27JmvfYtEV1rBP7XpVC/1E0mUa9rSJlOGGU6T/aTpnMDWwqVqIz
NOxkq4cUA0SIzhf5OHOlW3JYzSoI+ShRHLV4rE9mLdWIo2J9iTAztbcW2xMFAdd2ympRXQ5BKzvV
qcBQ8qI23odhzdDCnHRetMga1jlpOjxvKTarhU0F2hh+HUSYRAN/P2ANc9JH2r2rZJgJBFvZcMlX
iiZ01b5oslP/ahtNHnQXPWlE87iAVUa++w8LdPXPGAfd1g0baAnAEYOHUwFM9Of3SQHoYszCFBul
2qcYs2SuzbfdaK9M8m4PxQS2GDFOcez6VzT13aKpT4ysp9d6/6eRf71OjARbrz39/gm/rwsiqVx1
ZTre4UlAOcVtOsorzl6uWuPQ2+ZwFC3iMMT5sJIAQN196qjMmF2ASBTbdiLPIbhD1TXcA2Jm4ZkH
HPnr0l2LSBz0CkVNJopyphg+gK22ths0P+wBTjkeVqZlY0vdOCdrCNxtoIUPQRo6J9EkzqSAck3j
jUiH/+4gu1UuEbWCP+tUCxiIKm6kLFhBSedzeOHY5FqpcfFhlu1YP0T4X6jvJXnex0Cxf4xIlD2V
CurpA+o9W8WNjCPih/5cjb1qk2edg1WYtyGNYZzR4s0vUZ6uosTMXsy0C/dGQ25QhJDNVWYt1JLL
Ps1fhlENZtKkSJU3RylOgaoCuJ6TDTN5zDsjw+QF6/VKP8aVhHYEuKNFmyhdthrG8auhoiI4RBDy
yEzbT02unjWKrd+SlhIKUo3lxUTLdQ2kmZfrX0eQv0RfA7mWVdnlynLEv3hnqklyYA+cL3DlSJ55
l30XVBxVfWvqprqHtmzpa9fCm0vVc4PsTWzcd3GmbEMyJchTVsarjHyZ3xvJN0WCiSVG8NvL22aA
FWaZlK+qHGEXP4lYguf58EpKHZBwyV5ZzYPgddBmgWR3O1csU1y/8fbB0O972Ssw0qKKUkvV5KYV
ork5dOpPT9GPpJmj9xLpfMwWHffFRmFtxqI0ehzaQJm7/Gfu48Cpl6kjtQfDT4Z1X8vqdghaf+f2
RrbObLigpBvjZVh6wQN/sWbeahSUBy8xqyVr8PGgFcM4z9RM23iyNLxi2TWz8t4hZ+6Whx4sNt5y
tOsuNkia3zNsmrj6Arm038PkqEC2aZrBgI9ytxq3BDEsijDlipyfvNqjF52PUNHG8s2Lu3gRmzZA
krAAfaxE7syLG/UdFfbYk81vgYw74IhB7Mn0HHVb1WXAL6sWLxEOQYkZmd+SOP6RSl35aBVF/p+W
vsafUULTVOUomq4qpNNkQ1f0T1NV3UeKhTXT8CQbiQNb7NnWGibeFP0io3VQNoyj4i0JwvzOlOrm
1KKF/9Cryotoj8YIxRzcL/ISo4S8jzZiIyLCoDI+hqLXzOpdEeQPzmjHe1cJuqVf9giugEib9WQ7
3rRkhGOco9Xj2JvcsIqflZl/RWTKfpFsBaJGpyQbij8/67qSd5JcUbxpkFb3rfRc6Y56Kad2H0Qe
wova8KXF5gUZoE4m9S529HBF5GWH1O1M7PfF9p8CV38I0G7bmLGl17A5ZBS0DC1cWXHLytJACeCA
DXn5K5ludcrcqd0W8/IUSJ4v991exK6XdXuvNxqqEiiff+oQQ8zc5BIxsEYPbZHYPTBa8x5V+Oqh
TPXyoUFSE9SReS+FbfXgozq2zzCImeeyKh9sq0YiTZ42Q7Kc44sT9N/rAI4slNOfll2cQ9eWXhM4
ILMoLJX70ZrYi8iGU77843LInb8u55O7Xm4anv6zRI9k1AbvhGZ2t7aCPj0hOgpTxjPT17IM0JSy
zGQllVX66lvmW+NiiB4UY3Bx8DEXzYOT2us4qvyFuCgd2P3paunuMd+rX4JsrWtu8upAg99RJS7R
piXspeEijflJIMHT0j1aoVE8eigj7zoFKUPR7qXeyVWq4lHDei91kFZDoWqp1zVLcFby+2roPh5u
bUgYdgs9K7U7MeTWIcLGxoQ3py4xT7sK4LeaxA8OUjELlhsyL8rJ+S1McIQqEA+OWBZuE5ALO40H
dK2FTXPwS/QzZK9FzyfENmhIwv6M6q87y+20ekJj2r0D3NW8yj5auAmq1l9Vd6oB5xnSKtVywGcO
VSWQ7IaH/402uHdN5OFHhO3aDm3w+lvjBRetHdPwJwYdLFen+llfURdwm+hBnqLMDpCPNKMH0UdF
59qnTZDh332iJvfX65yo9Odtl6oLL4eJi2MEIjQZGDd94ulO+NltlvstYpwTiRdPMMjScV67d3wj
mwv23huW8d5PixPfzYI3ciEo+kl9dIydWNvKGjSOJFSti11SxZ7kd37gdMbTD/xTKWR0dFPpbCsw
rVBPDra959pHr2C9Wajx8JYV3i5w4vpQyZG2ssjk3ZH49H6imJCkqKFgv/qWUVx+sZoonxd2M540
Kx/Wo6bmG82FnhpJMaKOIfD/2K+UnVYqwUFGY38B6Ct60boYSRR+J1AuSJ/o/tchshR2hoOP9WTP
TFPAofbKVnuw/AiHICyr3q3uC0tmdGixOu8OQQ8/CVxC3u2m+mSX+j0KKXSACPp1pitDf1cb0N/l
wTDv265+K3Onf23tYVhaqU6ucUKU1Io+R4PYeRziDkVmOwtmcq0Hr02GCabG12MtQmcsYdZ73RlL
pRptj+iiTqOcTIvXSQ0nR4wieUfmU/K/pUbXHKkn8FHkSIrfQFIjoupUmgNy+b/BVqj/z3Ea6k6i
CdEOBI8wY6JWoOHJ0htbakHOSs8rZgYZdR7IeM0j1DnzDr217kvt5Q8h3w4PybkFoi+Zf4f1zW7Q
Wu+9HpUGO/dAf5LH43VhgKsqE/Wzi2PLS14r47pJUnREp9BxEFOXcH3YXXv5b3WpZx7/eZ1u/uXd
Z2oaCWLVsC3FkVXrUx5dQWjWHMxCeoS5iE2Pi538UIztSe6SaFt15eSj7mePbsayRFcT63sOLtCr
eYhvYwcD7OqAVE5hMByyIkp/fnyXZ5p5G57I9q9bxxLawNex060NfDXuKrdWZ3g0WjGagNjhxHG8
q8n4/oB3sO2bLPpSV60+Q5EgvYdgoq4z9h1r3IIgXtpTGhTLjS/JEO48FuXiImybIrKg4DRGcBOC
IJAbSfCIONSdOlXn/Q5pt6ij+DvNIKLvd4Sp2ee+6TpQLtZ/wKECmfuUeJtEQDSDV4+p8U+XP8Ho
SN+4OnBC61GjtDuPmiHKX2ID0WV/jFYAxaodfLIxx4GH07KhHFlPh2tPqg/OTDR2cUUlchzsmZcY
IEnN8SBwLgIOI84+YWI+hV1nYCcx1rgE1zxNG72ZTI6pp11QzGPRabfNTpEKa4+mJFLcpqI/BQle
OtMu6EeSY7uRGd/FRYkUcJGFrxSKn78uqiKPx9K3tScrzlnqxycVpd/vTdctbLXiKSm8bAY7Jf0R
YEVhoX/0ihsYUgeabJxhVRqLLArMQ41E3nrMI3kTyZF/MIALLPUR8RPH1599l4RaDMhmT4oOm/sp
CSMlY/eYAhfkXdkNPxCuDmudLwh4PPAeLYKu+Cwt8I7+dRGJ8OB6EdvW4vdFg0AKlFgSlRBnrxch
hlzup23T9Se5qtQ9yq5JiQQA0KrVkb1HltAPnsfa+6oYtrLvtCjcjnnosNgly1i5rGWrvvfWIgdZ
wEC5M4rBueYgkwAgCsCkpxz31E4GvylJCkZw7c8qbocvkKn6ZUk+ZW0boTU1F1qY3Xt69IoBgHsE
2l9uqkp9SevePYomcRChk8RLEu/h/lO7XqnqrEm6cpEO56hBg0YA2qmAlHtxdjuItshr83WU7pmh
7JZ9m3xJcVnDvtM19spU2rVM8LSqnZpYiZvqk+gdGtnYl87FK/tqoyaR9hKNzpIinXmRe8t/KP3u
Eqs9RTB01dYKvGTY46q2kJo+WGZ5ma478u9z8dQq9pCuncFurqHoTUxkc5RhZeT1T2PamvWuDL4e
GBdNhFKoHArwn2c3+64NlrSv8KM+iAWurywDSy4O1zWvamNGSnZebeckp1nO4J226LCeo1Lig67u
hi/sMr35UPn+Pg/95GKM4cd2XMD2fWokl2m80STOm67u40GzD0ktp09R4y908RsFSb5h6W/PO62V
1+Zo8AdIfASG6ho6b+RnT1KNP9w0dkibfJOQH551kdpcht7PV7mthUtRKHSjRINoruPtykf2kob3
uawME/Xi8QqCAeulzUcNl1LWxtY2cRsJJ/ia7WVYF69GHd17U66zDfOtiTj0WxehEYZMSHAq3MDd
IEtbrQLP0c9xGiMKDlble42fZFT9TF3ZeEuzM8lgDBZ+nyA39KnlYxccoRQxnA9j0qK23rCKeRYl
B7AvU40IxqkoKqQVJSM1wCFL9LblBujl8G7jfTawV3f5c85gNdbHGHOdfQOFfBHjMvfWJCUMcrys
kgydDEeBLB+zSAIIaELyhIf0lNTtoxiBATQb1iB+qnOk1SGQBBsFZ7BzMyXfxAgLmfzcaIdDzpw2
xwy8OpXToZPNbi77iTK3FR9prsgMabRMDe8OK3xK+uCoqXFxL14+GREX5Pfiazz13SLUZz5Ev6/D
c6n9Dy8fR7b++v6f4DZUfhQKdYpjTSyJD2UfzZAgUsv98Dg621JSumYTJGCSHEdv58gamDtBjBBn
XuOyAdLVOJiHlSuBJWvdZZO6BmD3rpgr5CZ2BTrqVM/lx8iK8O9gqlohSxIuTTclKzyBiQXIOBy9
6oT9LkYsOeQieax2JjPrM1Se59SO1JOIZA+TjjR8jAKyNoqZulvmbXwrUst4G+CBWwDlHnKnko7R
2PaTWph6HBwJYfGof/DrtnpP/Oa7gZ77W0lmDexCO7yECGNjIBrfR4PXHbPQyFGFsbNj6VjuOlS6
alOyO8WbS4KrUrSXXpXHfRzgyD6q7WUoUnUW4ta6NB2qCjnvuu+OWSH9A9ooUkKMed36fcAC4Zzo
CdpnugeTS3HKrwpPe6rm1os+6Dhq6Wa6Mou8efDN/BAD5X2LE0SNJ4ChXHf+bOgy/94Ki4dO8sNN
3wfmzk3hoogDr08Qigiwss70eIVmWdD+7FTet1RogsJ59eGbL2pNLnfol9UnSmK8SptgWCB/VSzL
6P/Tdl7NcSNN1v5FiIA3t+0Nm2STlCjpBiE38N7j1++DAofg9M68Oxv7fTcIVGZWoUV1A6jMPOe4
+kPJ3QkAVmHv0JGl+GA7PnSgTWQ92S5EorTBfVdomIEUddIysZBM4+Vil8n2K7Ik7Q/bDrJV0ZXV
NhybcG+CKl5zB+heHROyjlL325+eMexLr+j8VaO9tKnu/GG00pWd9KGmOr8ZLBALQ6Su61qBUDfx
7T2EUc45g0L9YNrSCfbhdKtAfzPGqG/KdFfDCoxwQEtf3C5zG3bgaf2g5vTvVTQd/mii7tGm2Pqb
khM5G8tZQ8qPPDE88ic4BGjlNvx7AhLUxLLWR8xybIEtxHe954dXcSgK6LuliBa+yRRJUomEBLxB
gn+osybaoi7/0tv5Y2Gm+QuNty9K6cQPwM/kT5mkfM48xbpXw7y6DEb5CBCAln4kONjC/Q7lJr2T
A+8JMabh6FlJoK/KINPvJBLQznZE2f1rZ5I1zhu53ImhNJgPds720FTb7r4x6x7d3DT9qkvhpL3a
+GfVaS60adr0P/+Jw/Edzgpf+xXlvrcHuPqGzxEYm4gkJumaKUSMHb/6JlmobLTu8InKSPpQxOEn
3k6q+wG6rDWvT8oJ4Z72s2xzp6Y1PNmTJPnFc7e7JnarXfreOhix7sMEaZYk9HRa0Ccnir3dte0t
65SP0Q9qjER0ijEcnSCi006MA9VCpLlCdAvNgXabk1n+zGtMs6X1nsfaNDQ1E0JWR2lA9Iz5LnDy
Yd3VlZRRitPS83xq6SjTuLxx2etuskYeDyhbldY+3Imd75zSangshtB4sJN6z+5zqzvar6xDQEwO
6x+dbrSPY53kkwBAuSuDr2PJ7zBkpzM0YfVHpz9DBth9qiLfuSvcEeEU1EI2fYSmcBNySw+kxj3I
XZCscn7Ojwg954/pdGbpymPCTf8sTMLZZlWy72DnW4shzU3JvaSUPwBdnrOJpayM5PbYVai+iqEV
eCOZt+h7KKXmS9AM3VOCVEE8jfJMpn3Ta+GllHsJ0TMOdJO9ncWR1u5b3/y+mJawJdbR8oLSBld/
n2khIkkX7x9Q0tqnvqjCo924zpn8ZXIIdMW7dEFQ7f1Si+4pJaJplGvFw2iXFjyHMqwznffo8GQ+
ZEmWnFN7rE8+P/9DE2T2nZYNaLIOyLX2RQ3TOn0fT4hCQKasd/JLHl8h36frwB4TiGrD8NDqZXkM
Pad+gCwAjQEnLr+qbnqRC37pyJkdGyWtvoUl8rp06iWPGmXXA41U8qHNm2hdIJWzVciiHhWT1TpD
mh4ZkHHYaHN8B8q8VeXS/G3nybPCO8S6Iqn42GnStkPa8A8dUJnPvfCr1/IJOz/KHhGibA7lUN/b
/JT2kWp3+96gV0a2bHILpq++ykb1QzWT8I/UvNClSSKXH/OjSe35q+XDo1+0SvU0wpu6KyB4v7OR
mnNCaoKuJ1WPIIyadVpRCSgQbkPpIv4tw1m6clLeSUzosHfAC7PzOGrGBTIqZeM7nfJFh4qWHIhN
odJRuGXvKhm6ksA3Rmgs5eJEmtKiXbz7DbaCGyVVe3bElXlNqiY8awEE4XbSDveJM21fDONHqOQe
sIx6OCh+3exNj1ckJRiuDV26Px3a5JCfSYanIYFIJI6hkC3TtnklPUGBhIhgenG2iyy5qh1aQk1f
HWTLi4/WCM2oMsIcx/9ltB/k2nxwdIhFgq7woCADXjyoAUz0Oe34feC4L4auV48W7F1RHq46DU72
YmJV7ev4EoyFuqeCXG9FcxcaMNnG7ILiKFq/mnBqzgBHey+8VQOzjmXoL7LcpsBVM1KmCJAZZRuv
Nb3tjk2jeNvRVtKvADF+U3XpHwsHaEem+b+C6Z5roOubt1KO7At5WDiwzGMbtMO+b6P0yVM7h3xl
U/00HTSKoAj9jcr070IOrE+FrI8wFkdf7QF91yzVnMdkOgwK3FpqyBcVuQ5VgoUWAt6xtPKt75bO
owh0HBMC0VB3VostlxD9KA1uLNMqIiw2evPRnteeF4tNZe/R1dB24ytcq/7WzvIUqDgJQDCDvD+3
WnznhM43K9KcS6Cxv/ar51HTgrU6qndj5Zz1pHRPlmPDywdAZT0OvkLrSd0fnLhSkTyMh4d8OgSH
dEjSHZvj4JCzU9iA3FdfTXQktLLv/6A+N9KpzIsKu+1SitG6rp1s25H75nYZeyPKmdyodcm49txH
DvIghZu4MJVPZuhZBzdC/5SvPL9XJf5Cz0y8Ge2KFy4ZVebRpXsk0QxrF5pav+mMCJULebDusqJp
2hUluWcDtsODsC0HpbL/DKlslbwadMIAcCqkzKrq1a66Cq1XPfjcllm2aRNDe4wcny0qvRD0c+9D
bQQiACCB/p7YO3Rq0SHCXF+6UmMLSIbqOaHOtCogvjwKm5Jo5qodoTEGwfWIipP1m1rUBjHC2vXs
J0/jLTlQ5e+yJA1AzLPxpEu8CELfzt19mFIThdTxIhh9gbQq/trJPg3rtANNjcs2CXD/RFd6e25G
zVxHvV1uTXroDT+gIOklyGjmfXoMxpTfQy5LyCiNiFv4jvs0WN2TZ3oXsNEeLOGhRIIlavawxmdX
8mlAkiUIMyWllkBi8NYEpLb8hPBQeOnJa5AKqctPUZ7Z906kv/D9gRZzAM0DXNZuvOjBakj2DOmM
ohV4sIJd3KZoKQALUK2whXAY3Nf5TzEwfV/eZlYXTRSU42PkuSCplLoHmaCNj7NNNsy9Gtv0Xkwh
wsFuQX8wpDthyTvotGUDFd9aamiTcKzirmnit7NYy6Nt1lJ3hX+imojriZlPuRPxvYrldhfzJLyU
BpKhKPHA9K047kUc+Bo4xwakFdIQ48UoTR4ASXhFmgZdyozboqA8VcYe5S/+Mkdj4jwVttrOTmoE
XVMW2uq60EF2NbFJFb6P9qOMKldWQFyku9qjPAzGWkPq4erzqfeDNcQHia1loXojaLRhSiE80MG6
aQ1Z5zFN56aTq2BxQv1rC6jv4re/Bi2j0NpAR+LYJG7zILJOlVvxLjadwfxUpbNRjMWhtu6p8g67
tgnqLWlTShQ5SMhOir+6kR99MySS/Egy1J+53yvrOnS9Z3pRgq0elu6DKfOlCKLvbK4owDcoxqiN
waNlGooDMgV01RoO2QFwbbjU3jJPKcTQXaw+atVToFcAG2UzBmLOHzh0QgTmZKeMj66J2HA6KjDK
5yP5AD0yYoRKJO0qDoUPJJC3rWaHquKbrawbEEa9Whz7uNTnuE5BF6wnFQX3sLPL4daHf1XRT8io
jCvHHbIXxTerp65CurVPshfdardOJEvX6UXdbSrlVaNj9Y4EgTsPjTxBEm3owl2i5iEEm20vbfPM
R0ZQjmNqsdlPlPKyc5hCz8hvLWDHrPdXAyYgpO3jcW84rn2OSumzH0Lf04GQ1JuyekGPpnzJ6EbK
Ndibck8qXxytgyRtGBrusAxt6sB7pSU149buPSpJ3QXolnufhuYvZRzDVy8Jy2MgI5ZUOF6EujTl
Hr2rgoPwgohAucrXc7pX8LqSsSHjIj3Lti4/8fygjQVzb7XgFn14Hkw2mmdLGmkYbA3tYGgVLGiu
bIKYiqpDQgPTBhy4+SkhlXCgE1/ekNfHi27SPs94vEuRZZBi8cu9TpvoVsxVndbb50rebOe5DU1n
PO3J803BvOFViEnSGS+8UUvuT4eDbB7SpsUDC1rHnQhOu5j6Zo/MsQiWPcRNS5Si9vPcvkdRmYL2
XgRrba0iUWO7szc2K5QxzaQ4zHODjsJbS0lI/BOiERk2KqzRHkm3g2E57UPrDdYO4Yv8zo7OdJ8E
L1K1bhW5e5EUq31Jyv4zKCrnkulpfyhawJuS1ncPqCsfoVF1wA5JgTnbauU7ShD5/WxqISu41yk2
u3KuouzOjplGc/8EtWb3INZIS4ja2D8Hezvt14mVdrziBRZsu2F89jyA36DefqYkp77nua+u6PIw
HhLXCA9Bb5/qekweGyP61MiR9woeGaIeXUHwDqak1zJCL4lc+7ATXpoH0P0oYuckvJlePidV1j56
ga19br5XReIdVB+aqLxDgg5+zhLq5gJVtpAiJ1TW43BycjiRETy2/jxFuWM46dCUqusPAR9O9URB
/24gfeAZTy4gzM8m/zwKsrTx9o73WePbdnXj7CRGktHpDyESCWIUjml2j+L6TzEq+UcD3w5Qiu6h
XB/LojnbPTU6sWpYj9Bs0ZmyCU1Jexhc+e2gS0dL6ryHxcwLf36KXe+TCFrscGsqW3+gUnzjyLxQ
RuANtMASLELIR7DXMe277v1ybsuG0SgV5RN4+F3Q1cNXezTdzVjT1DwoqXyRVdJd9E5v7JA9sj+U
PmJkgODFoZiYQMQZpOY2P++UZ7gFC4iwKe9ncZZAPN0CKLlxiGDh7RrJ++AF7ONRwu4qshLkXudV
qwo9sQqa87ABVEyCZRhTpIqCtwN8iukpng7ibHEscYvjJu5fhCzLjzTERwgMceFlnhguMcuV/kXI
zVLL3H/8lP94teUTLCE3y1fI27x9/H+80rLMEnKzzBLyv/t7/OMy//lKYpr4eyjtUOwaP3gSpuVj
LMN/vMQ/hiyOmz/5/36p5Z9xs9TffdKbkL+72o3t/+En/cel/vMnhd6h5O1Qy9YQhPBqF0w/Q3H4
D+MPLkpRzEJV/W3WPG50BFnEKvN4nvBh2t9eQRjFUh9nCevfxi9XXWJk6s7jdvF8XOn/en02M2y9
Oz3k7Xy54rzqfJ3luh+t/9frzlf8+C8RV6/BQBhFh176+19/+VQ3tmV4+0H/cYpwfPjoyxLCE08X
vbEJx7+w/YuQ//1S9NQ3cPEieaCHQ3Xf9L61LemIR4CVIQrkUAboaUXnDkN6tFA2KWx3I9lVpu7j
CunEqnR4o5zcIrAfPHriaF6BRLYuT2pW9/pGuD0U4/XYudDzC4JOmNrRic+Fw1tgrubqXh1g99Yp
KqGzXawpM9B6SXL6bJBwPXc9nPUr9AWphyNS/HZq9GMkrYVVHFTrbeJimmdP81xULqV1WcXf3QAN
chTgjHWaJNGemhT5KDnJnujKPOhFWt9DtpQ+SWRf7gynfhQ+EVXwy0Xcquw3wMLTJxGmwvy68km2
nEQIQh28IqW8mrKqCIjzjB4uPVRWy0L/8uro0zxahuqSRP2bKzsDzEuq+8NLNTJwE+HiSCcWfWAT
2aIYW6rlQ0LnvLkXh/4eYuoSIVlPCPpw8zQxVxxEnPO+ilFEyMjpgHeVHESLVoZUAcSpOJAltEKg
M7iWwxwU2faF7sth/2EOnad/hn+wwrUY2+tek7uVVPkpe03dvG8R07sXZ3EVr9oWJZobOy9EwYb3
U75DNxP62r9rIw+2hj/XEBHikLO9hQXKbPeLTZz5sdUegEH+vrGLRfLKPpf5aJ6EU5isuNsl8jCR
OncGPZPUCY3poJWw35ulM9uFU9jF2XKgvc48i+EoCPDEqU0xxS3Dt7liWqUH7ibQSnSmk6Tf0QKA
NEk4qs4Kfr3qEZltkiTIWkh8a2mhJm1n9rvQyerHzpPrx1LJrZPV2i/CtNih33qBEtpmr0GoOCS0
I+9M3WvXwzRT2OZriJUWo7iObXnDfB3hkPPxC4zOFcoqwHTFGaRQ1ze87g10FxI+J1/NvvlcYHYF
etevB7od6o1TBBefGu5JrjUthsm/SKqTVEgIwq9cSS7/cl4jUS6vRbhbl21/rhWIIL2qRd0m1N6w
05HUODbZDWDUy0HLq35nkM0Xpg8ht8hr4fdCGzj2h1BNcjsxXQCxoS9YBW4TfCN7l9NkDFC6im3z
7E9NEUgbyt+SDHagrgDi8B7hm4qCknKXrNXjTdNPlNB8vhNGa/SzO/CvBgmQTfbeGwSn0RkxJypH
UwaQX8pTQBX1LPJ64mBBoHUw47qdSfPyEb0ethTxU001bI6j1aLbwnpSQR2XV9eJoWAX1GW48Y0Q
GlM6BVPaQdBc7lynvObdUF6FTZlsDaBuf12Ro92JsXDfrNPL4QMKM96xNavurgX7fOd0E42yGIeu
r51tFdHerE83s4PkE/0AvdX88LU6oHCvtmtZ8vLNskKThm9r3diQU9fOrnp/YzblQNpLKsrC06NB
PC4+PFfmpw1oonFNDkH58IQRkf/hiTQ/ZDo3kNceTU9rEH7W2pWomCYIjEG2mqFGXUaUVzjE72cD
7fbVahkLd9tF84wbuxiyg273dP5/qbrGRtJKZ78rOYCYEz2QLsshdau3oe7Vq4Y2kTvhFPZ5bgsa
Z+2N5bhdppFVdzdtXihr6JTgaUW5GUkhutM3qq4FAU3ACsJxVvVVG2AZPdWp1d2lYcrGNKiKYzjG
xTHSYlt+6gxyBzKSLGsRU06BkYAqDJNwT0PVjTzkvTDZPiKSvIx20INUipysHYiOV2NvjQcec8oD
YFb1QZwlEKurI0K+i1016JBLVAPuIkIdmabaldLnxt7iYwPxw7gcSOvxL6HrexNIzlQZmNyBjqKz
8n41YaumS/aZREmGqy0fwC9hDW8rdBz/+sH8NC7ojtHXIFjV4xgHBRwfKSp8TQJRpYSwpAoXtd8k
3Q8bTYR1Caj/0X2PDTRrvIntrC8ll4kL/970FEoATQU5WuxUpJNS76DB19TN7sIMyEjS6fBmywBW
ZX0R78SMebJYB7FGknqFj5LHtFYJj5myESuavX8QIbdTprWB1gZnMUN4kY/bxKpl9SYqY5N6YIV2
K/915i/TByeiRMV33wzh9TCq+KEoo+rUqz6C2+BcXkSsoGv5a6zcjgZlGlofJBVZFkvhkSQwA5Xa
SoBhIoYToEBGa372CrSB8Fo2jQ7CK+ZmDXXINxpel3XWOnXyFQJlKuBhnQx8Qf/UMhTeAgqS2Ztk
+TkodRqaKmUf0uIBWTNKjRCVgOCZzhbHYvMnLx0cyt4MQSuIOHHoauvNAXbj10iFb+w6iqjLBHGJ
m5XEJQbYTlbCIYKXa8fTh6L7qroUtDVplo507UA7XmD24VdwUE49yF89/gAUCwN9SwO+8rUwFJqs
8uF5yDrweVIEqVnrQRmcyhbFT9m9ePEoPykBX9hpulg1rdPy2JPv/XeruqhyK70kWdaal8ej0dnG
XnFbkNn0ZyFyLrV3gRp4r2gPHL2CbH9th+NLVmTrfiJGAz+X3auIs6y8KQrQIu/OJtq6wusgqsE/
hSWFVywJKq+7E95Alz8smQ4phWLWsOvsFyWFmAqDk9FBbzVPshTVx8b2zV1Cwv6zNAb34jm8RMQ0
fh7zwDJ2fmWgmKHDToXI6mgUe/GePCL/fNatdH3zrgyokjfwUZa1sxG+ed9swhNU5QfP0PP4Wc2v
6hR8DlpWoUUN14IWw8ge69UJbXqpu38fUhT1LuIwptYRcHR+MSWHXrXezg6VYgdP4uDQ4JFH9OKJ
EdwWKmKO9Vlr9SqCZznp90nTtdxkmTDy+3+yUFlb10Gg7DOo6KL1UMunvG6siwgZVLe7N+1xv0xQ
UYU6cAcFVS8muHJmrGujCOaY+bpj9JBnmT8vokHv+OAPFD7Fp7Bowz84hWusRKw40DUdb+ht6nb6
tPwo2bBv65H3LMUbOYTbNWuq7nnwSnUddIZ/ELaejts7uqJ+IRDXPQtTkelQBSXyxZpMHd3pyGqb
vEVOw5xN35NmfBE+Ea4jF7d2EiA7tezqpyFxv8Id0p0dBI3Pg9vThS5OxYHbuyTV5yXgNgodz7ep
IkYM3az2ipUYQ3UWbFVjbOc1l5gkCwd3vcwW6xrl8LbYvIQY54n1Inelt78JMSuZJ6rnfPKNUocm
2dFPdisF9A6OMqfisIyFX0QKtwVV1lukGJtL5OwSoRQkhrXiwTMigsQa4my5pAmNnbb+26uJSPao
PqyDdCbKatU/WBAMbpDUjLZi2Do+tlbrH6BZt1YdHBS7G4fbxegPhfHx1p71Jz9PlHOZlrG5Eov0
9rM65N29p3o1zUmJtXPYWV5NOSlXbjl2RzEUh6ix0e9owzsxKlC/vTZGv0kj33/IppGje94VYOYy
pYCF49IgLOcOaPysnaaGZcBJvivAv4M1HC8jPxEVsj8xfbpwr/vdrgoS+pSKEmr4uruWluw/AwSg
r9J9FgctNGs6iAz3FE82u6JRdRzh/BdeqvXNQ+qpp0J33iaoLS0MCPryI8cEFC3ZWmMLbew0nd7b
9K7NrD+WeKCBtHeZ1VUEFG0xrL3WHw5iONZ5QzOaGazFULJj7SnNPydR/HY1VNwK0pemddTiOqLr
JtNI2tiTWgZcouhZo+qzgWI9uwhbgIZyz1b+z7F+1ADKXYTBnSaJKDEUBy0wQ/poMm9z41iGaGjp
O99AOLr8rCl2fukHzbuCKqbYBCv/2qDxcVN31bijCu8/u3bgX+XAXqFAl/w3r5irN85KxMaa7T2L
+YD7b+eLCB9y2jliucL79YVzWYOmYLh8aUJ3jAB8gA+HV1RGEP2bgHcutlRvQWZ4EAkY3c+yDr1T
OPVYr0R0YwbWevC1/lEcalhTL7lbbdWyHh5TE5BHErpI90z/Qiimv7qVUd7NI5syWiUZ/SoSf453
r/h0yd94Y1JiH+Y201w0hf3nFLHCA7VqD4RTDPQmyssT7YJwS9EA+9T76ziYCv6TJZND52T26R/C
NQdNet1xYQfbZY7XZfFqaL23dYQDctX/j+ss1+7/58/TtKO8RhO+2BaxgRJnpe5btFmOtavxvhW3
rXY3FCzDq1es3cWmFp56IMDp5BCmTnjnGBFeAMrZKrUDlmSaIiLF2mIo9aNMi4AH4VMdFcNWGIV7
vqII7wEhbQFfIcJuB9HbXTof6PNZ5bo2HJqx3sp6Eehrkhr6KSgSg9Zt7vm1xyPvTowdcX8XfnI5
g73Ni7o+vL3XuH1wJMsn3fMD8R7sJrZRhayR2Hm3yZPDDEqQOaU621OYd/T5NMnGL61q5EcxX8wS
ExS+Phu+KdCiTPOFo2sT+85UBwlRyR48B0Jl9EoUd+O7btnNUDiEbYDVGvlGoLX/c6xYOA6875YJ
I1ppPueSJq3FmU7TynyWTrY8loxncfYv4mzLlugKJplpx9sbbiwxVGnjldKAhtl3zixhL/3W+8Cj
FdNaEKN5GSFQd1EsL38Fa7zS9YQe517XaGAOn7XJjKxrhEgvKVExNAqg93AkSTQwj9mrqpCEJwsE
4egUzBv9vMbIO81jaPnPHmClVw4RP1ud9xgULkyExuV9lltPlWuWxw9DwCHH1oPQZC9Vzuz1ICu7
hqZu3Am9EpRYr8agNWchYeJOIiVVIMGCXQTqxhIaJn1oRnco/c4TxCxxsLV4nipGYn5vROHWopVm
k9tFTK6zGfaZEmjXHKDVtsnJk+mGgaDxZHMllOvyzKzmEOEYWAANaCc95erwu/EM5URqWLtCanqS
Q1++KE1toxT+OoAVu9aTa2hq6aKY/aHWLCdYcwsdTpGk/jFH6oC16E7Xs7W45vJhYg+u75C2mJwe
9rOwx7VTrwskPvbzUsuHEW7xAUMrnj/Islz2qjiRdUxD1YMwgR2jNu0n7UBqD7T6g9uS2NKvFqMy
jPTdiv2iCKfnm0hI6+eYZYnFsdiWZcZpmZHfKXLF/WdSaK8AKqWXOhuMfdbo+aFOyvhFGuEso/Hx
518D+gDBi9IjLSOogAYZnIwGkZcgA5R9U9uYRfJxqE9DESy8IngZCu/N3MykPb2mx3rdTXptSUQ/
UO/aX+hvVdyTp0CXDogHlq8yR79NiLWR29UuIrrqkSIvte6c1X/EmaGffCieziBJ+a8qpByCHanL
UMGarLZGUYmUkPAOU4g4E4eyAiQ1e27HZlBrJ7P9mTvQ2tciTiwnxiSRGqDQqGUNHnTtXtQmwKA5
aKPiS4e+IGE/8hxZtwZyWH/EsZ6c6QbOSX0GSXKu6IhaowOMKOc0qbJjZxs0TcC7VWpJ+qXIZVDr
3QACcJKSmoawRg0Pju82/tpCDFh4DbktryNU5RcAeK/sOrMvTRKOKyUL3NemoR1JabPh1S0CY4Wg
XvrqWrG9yjLPQUWhQgXXALPbaCCaKBs4J8XSkHybcNp6GLrzUBFUD9DQfBguXhH8b+fGsResrY4t
eT2hP7WG9hitRAo8CBzrYk5sJ5TP6GIfqBmeO6/YCltPy+WI9u7knqYkbYaY5LSCDqBr6yhqubVL
KT9An2JvI2C7X9Uo/FwBMbjKbaE+oJcZr4Q9TVp9k8i0kTtTUy/wZ17NlC/uWNQn/gAVSiVJ9BV0
W7WqPMe9pxdwfMql+irsnpoUu9jVDRJjXCSo6l2j005Uw7P5GnzT/LD/1Y0ecgXc1q5tXo8H1E+K
g6wn3hPbQXrozdT8FXxTa/hPRCT0ZsPVDKGFeXuzhm8S5FM6+BsoLGIwUDFZo3LC8AkjUIN4OwxW
fKEbz3pICxQuJc/gafZ+5qWkSoUteD9bvPNZ2GeXJoUcK/DMq8/b65HvonYvDoDY9XsjdOW9GWvZ
JFb90SGGQ+he8zyxjyJ2iYDnnUyYQc9pG3tPkPulz0oZh1tXpu0/qwCOhVKer43Win/Wfbge9aH/
5oVluB1LpF2XiGoqkfzHCMETFYfBOgn84ZvuSQA+Uqg297DbJPyKJNl/cKcdSOU71sZAC2tt+rVP
JlZsTqxpGyL8rge+QQqMswNnaIMsNQ7hdWKbHw0C84OUl4BCpj3Nh2nT2tSA+3NVXuogSn6qLQlf
rXDyp4HGxGNnS+quH3PpMxmsOUID9LNKBoiHzBBIVEp9WJn41pGf+07pWTnDrFs/waM43MN9ftBS
PvZazoZsh3ZdtxGx4qDJ8Xco7BCHnKYXTTCCqURhkU3pI5vLdTuWlCXdRN/Ug9V/qSvycJlGdmSs
6uGTpaYbAYGGHpXtMHIqG4FytlVLWdmmiTwfgoGxr7TSc+AOwxbW/cwEKQMtrjj4piyfJGM60Gue
cBfhlN5aXQVS0PxIuDdSKZg8InzCtP/TaeoNkLwAhwX3Wgz9NZju15B9GdRwYoNtPcCF9Pfo1umu
yr0BAlcOI3235xG50dgerIMwaRos4vBX/iUkDbX+HA++vhph4dgsc5c4ceZF1T58X+omLLIfJEdJ
UFeHckUNN3VibOraTB+NPGajqUfhvlRRKK7UgJ2mHAOcb+TxaOjljy5PnJ3ayiNSBOgDRn1SXYWt
dtpxvQgH/qNNnuaC8AOausSIteKy6tYN+m0bUXhcCKLnsuWHOqaPetHO7bpPomo5u2fu6P9+Ppc3
dU0DJCyWbLLG3LVZ88kONpBfrgy1jy/d0Lb+NpKAeiI8eDuMJpQxaqnJHdp8ezF6D62n+5i4mb3b
xYpiJOwi4j1e2HVfrR7e48UlRajzzSwgYMon1mpxyHLX3FZtOa4Wmzib+DMvauZAYytiDBteQvD6
b/NquwMUJCK7qPAufRdZ26yYhIXfY5YVa4jX9lSjfqF8YJ6Kwrif/x5iCOsVsGj+AMu/iCrbHCZM
dmpxP3+fOg+F58ZGxve765XFSlE7eVvV3NkEu0Beab9oqG8fPFqL6WFFUHEiK6+8IkF9GZ5QESUm
WV4L+8Lk/e+T6iq6vJVKlEDpt46eAnfLowENKS8bVlFu9iihMvaQx9m1A6VEYZMm28dAUNdb7laT
eCoe4SYnrFBZJP9G77UG8VD4W6fydpTSQXsUh7FurY3VISW/2ErgdZQQZW+VpLLOtrj1Nt0kHCYO
ZKvhWy3Jeae9C4PjJBzmm5F2X/bfRMAHc9MqO+hsk7WwLWuQk6PvqbKseQ3hMFPFuager5rTpZr3
69EFFO/GUUcv868O3jl+Unptj8vihcPPINcbvnyOeoBBCUqYiVYNUsPyqqkZOGtLf6hSSNaK6TAF
CJMIEIfQ+mgSodNEmpWNeeJf11qW/+taQ1Z/cYJQOdmqv7JMo3oSh1DJ9L2nuM2brk2dQYqkjo5+
bCZJm7ZNnMc28accFVoyndfpe1cmeh6TuKIWnypv0RZwnMeMrcxt9HI9MUOe1he2Qe+dx571xajJ
ldcg8V/7KLCufcfrXhFp/lEMBXTHGa0zKLTqIjA8Seggha2cxUAE+TDTg2XUXwK9fgP6EO3uo5au
qdIADLZukM7bKBW/HDFDzAWB/HapZanpUhZJ3IsIU+rMv7olOL9pDRnk1V3HZRJnqmzJbooeuE+T
BX36j37SopobD2dhEoccVqe9NUYqZI6EkXmk0yIkTjaa4RxJVnEqej20ip2SteZBbCUi8YgTp+IA
h6O7qRVFWYltirCJbYk4W2zLjBubWECn6reS7azZ+gBAaRmCFuwDaRhgUetYyjFKDBOdGHDXN8Kw
bCi3hqFCkdkiLriTwE/uyqlAOkZ5sgNmEO2KqZq6eAdP/dkrdNBQ0gvW4JSs7U2bvBgKb07JcfYu
bfKinZ4qrT/PvXHMS03eaOSbjLYh2S1QRGgafR5zmLpcBUZ/u1WMz26jfkOQKX0QzqZWV5DkqS9F
gjLroPp7YfYThPi0Dhxurwbm5z6Tq2Mq59FGeA2vkraeE1JHmy7gWsXbBeYle+vmAhQTP1wgsCt7
B5UpXa/AXOo7w4/WDEm7iGFi0NA3KOo6jtqTNKT2XeMOwaYyguBHAZBjVOE/RQhO33VqZkJqkUWf
eqm8igAaKC3ILjztYZmJPKD/o1DYBDuu/iUeE2OHuAtfKwPW+rhP4IcJ+Nq1U7PLchC2FOEV6G3T
/WJ3grLbFTRKkudCHOxmqhhKoplymgtOF72o94WHpzDgy2Q0XpmvmkmfQhzMrCFRJU7LkBasejos
bmEbRs/fjB2JIOG4XWJeJy8pFJOF3mhqad4th65pq1Ob07r0bvfoRrrTeoj2Nn+eAjlsx+pDTFYH
/T6qnR9CeRiuZPVSSrNK8Sw8bE5q0MJeJHsRJCziTChCIxStXni3WcwegpJw2lFk/cuiH9Zb7H9Z
1EMQq02rwLbWKsipaU8hNiCGa5v7vo++zVuUyS7ObvYfAIW/IPpFP+0UQX+ZugvCnmzxNFxirWm1
wg++zTsg4Z33M23RbWhwss+hlhSkdNLyuYoB8MnSCBglKSx4hAvrZTBBpkNY8wcSdvYnhfsnOTzF
vfsv1r6sOW5cafYXMYIE99fe99YuWy8Me8ZDcF9AEgR//U0UZbXs8TknbsT3wiCqCmhZbpFAVVbm
lLbtkdkAQkK/yH7E71wuuNGZfxvdlXS+9By3Ye9zIsuITiJO2uOUVZBcl2qpigqnYmS03zo8nxcD
SFyurRhA52HGOH3xYnoTPrgfwBeplrkAl6MvVbVCRSW9Ano87r1AGVvmi+o+sMIGJx/0Ydkh6JY1
eZhK5N04CPblt0lW1xpgW3Wq+64F70GgmL93ZKgKqE5gA4n+oNbfZG5pv2TteMlVkP+V2Rk6KbF7
ewC/ZoseU0Rww7RfWjlcKH/2p4iPNf5jBJrYIM6OLuBV0GfP4KUo7gjo0K9NVLdeXCVaNIDxJwJU
VNz0DiM4tmaYQ1HbgHpCDWNjj2Cv6sG3u63tclhW0Ho/EBIiLZN5UZrfrWhRBbQkLUoYCjR2+vOi
vQVR9xSiJYAWY5ti+vIuNpvyBG0DnEAgTjYP0UMv7ok31oIJuRMwrGgT2bWpTc3yREt8rEMmCHou
/dSw8GsGfb8H0CMar0DyEZ8mj2VXoYX0es7Lv3p9Tu/C8A1ix9Eqx0FrjnA7c1hwgHRCIO02nkjR
QPWRTwUdgLhWdW7BARk5RfnTm9EFDzZkLg0cXWg2ijbNgoHzQb+QY29VjRPSa6oorkUNLtFW8731
TToCUPVvR+sZOEtoR4yM2jwjG0J8i7UjTmvnxGzwEJ9HpKqKSpji8T2/I22/2IwoUJPe3SoalPmt
y16hFAoOooGbyyRU08UCvumEBnZQhL0HlEOybnMDeD4jDbaq6zeu2flHT0Wuv0K6JNuUIFIEyshK
ZndiMP+Y4N8D+iHoVeZovdvnDE3s9C8DzHptA/3/2o9g+rjZwY2zdvKMv/4h3tN2loQVkI0CXGQV
6D3yrMVfqc5J0tgM4naBsrELQTvkLsLaGheOV3SQjG3sV4HKS9shCYnkwIW3fb0glk0VZKC0MsB3
SEPHc/77pMZyAM4r1RlJqgr0t/pigKcS8ELoZ3TTT5t2pJApgyKMBOzJhA462I1rK2hOqVDqnutL
ObprUVdgd9cjugDw7yQCm05tCYvevPaoFdMIlI7g4wCyD5LI8fFmSse2OMrB/Eomunh9WO0Dk3Xz
TJG0fF+27g9I9PRHcH9CxqgfswHioFW/BBG6ixqTrJFv10byUCTdzeE0duLiR5mbJvAy2XjCkcla
N9MgF4S1tCS6b7Avh4fGFEN3dAFLGngLstPNDPretF/Uff8+oRWQ2G4m85oxH1JGRhf6eCYbDL+5
vo3WqomDVZrZ6kkMHHlUN7xnJrBcfKzBHupZxpGckzRNNFRCaJ28QeA2O4hWR0vyBnjVnD3lf0Nn
sXpywQX9CDmAqm3bflm1xrWR4BajyMpFd3ajSnNP67AWfzrClWpNXiZ6ebDQ7wo2TPxEwHGkdymr
D7QsRQAJCcI+o3mgUVKCiBJHzuZEqyFn1YPEvlGg0fKgN+pAD8+1BhzDJs6eIzSzouCRgCYKSqQ7
iS/y3gaN7hld2Xg0t3H91IAcY2FKKLNV+KVFSPjEkAsSKzNOx10flwBc6NQpjtPWMkl4A1Y8DAtW
cXsBNEN2xksJfC21g2Ybw/FXaZdayzwqfgnkPkQAoqbYmGUDFWAX1TdDl+CiyR0B95bLcBi7C5nI
6QkQ2JihIzcUQQ6vB5ETzSfbbRHL7YHRLfoL2U1hSEjSQDML/frWqe2bclfz6D6aDAfUX0RpFRcM
RFYWOFKnKP2rwLsc5Craw0WIW2jBZBsP2sELMoK7GeF0O4eCurJc9z3KUpCnXoXhK686db2lAJTh
oC0gSowdJQ7IkQhnhBC2aFd4wNp35MiZQM27sl5BkJEf/Koq8eAL2dYp+vBSd9A1KNwEggrRNC3N
1k9fOxlUC38qom9N0FykREJ+MU5vNQ58+K1WHTpIhuZH5hQvrszKt97Afy36l9UzzgPFChBfcd8P
FRICjmudAz5OOxX7/aExQwlVXvavT65G5/Mnu/qTDV5falUhz1Llbyjaf/7koc9e0rowl2npDJD+
LjcgMQMb9+QYW6dSxjdb4nse9hkDGXYbrEHxH57Q8z8cUEeHqKBMzbsMhGZLXzT1F1f0rxq0jfn/
gNoIlc4p+2ZYhvkaD362Yvijv4vzyNiifzs9JFkqzmOXTms3nKonn0cgjOaO9R1CGu8/hoUfw4ji
+HtvIwn424+hpvBfP0biBNUvP0aLjc3Zxj552Y/4e24k5CtQhCieQAVb3dsdHit65IQmLsDylb4q
L2TCbkusQmH3WxrSdD4Bq0TDzh7n6ejr9sVST0VjAHrMQYrsT06yGmzuQiDeKu5x1AIwoXMfoSfg
Pg6xTsJABOlItjaONepXc12B5PgRCKPi3ovep0MSDPXExEU2wenNU9857xeh7zLA3z1jALpUj7xk
mJBbyW0kTrUH5DxQ7bHMvQmWyhUJNjgWsgsogUwnsMFCU8/8i8xQF4VUjI4inRqKKielTnVj3mPf
Ei2TugYfppJOexo0gwpdWDcM2B+DDDoB/eP+5oA0AqLNj2g1tuuqi3aQ6+yXNvJneyre5Rm4r8Aw
EYAMFThr8oLzOtxT4a9gE+R4A9DLelG0noEDk+R8EUUy2FaJ1dorEn+3tBGaCsGWhN1JLJ7uyMvA
4rbotLfpgJ3pZQfVdZCEXSduPzFiqdUj5ZlPRGFLPj26+XSk+RH56zwIDM+Rtd3aaCQDLCySrlpn
HTiUaAs47wbJOCY1dEL0ZpFK5XSZo53ORpcvSvO3S6gMtVY1dr+Se7vUMWyAFBL1BmDXqs7D7FUl
bY1WP9iJmzZLQjBZNPlsD5RmGAsi9abtt3iLOT+wfZN4hiH3MmrGdrp0GUO3iOwTpNtgu3ljHVf4
3QSwA50Wy7zgl9jCi6vrJDotdJknDKN4NdoFO1B1x6/upkmJ19+ipJ/q2uIhxwn+3sB/Wm97KFwE
ie+sgpKjwKmFWaUtxvtG4b+UyhoDw5mNymujbfj3uWPaj2DZWRt430Azxe1PRo7zGinVsNzCdo5x
NBFpHRvIvpSApnNxJG+XuwcF2oqHOOYOrUHmAdKiJ15gDVrSRh4MeKSsWBS8yqBg1fPHWjUN6HcA
VGrshD9WIO4HWUuwnEawzy4be4CmYRT5m8bx3r0ZjtU0lUx/mq8jyOmjwW7tQpMmbJet39X6nyJm
AnO/cpoT/ili5iw3Xd6eyDvpyjh5UR1HsK6b37z010RD7rPPc/8UTH9reKplJ3ksE39cll5oPBmx
+tedGtm7TX7c/RZnpNByH0U7bkWZ2Uc+BiDd0V9a4CAeVD2qR3fo7GPdqxyqhvhytqD7tnF6+WSn
L3P0M16m4AKdhkp65rr2fCSIQGJynARnR8U6bwVJeHtBtpvjT0PkElizoHk3t11O3qrjUMj+zWHp
9XO8cVddYEPiy7D4lS5FlT+hf9UH4vGnie7A6xYuwSmfryvSyyRjnQrQpngBKNB+jU44wO659/1m
tlWc3D6h8Kv3T/BdYLc0a1y4ZDHP1zTjFuwZxWMsi71hgGUT3UvpoinGdNNB5RNacgHbd5PZXExd
qjV4ER7NHhADXenFm1Y8iBAUb7bbQLdVR5CjEM7eQg/ZPAntxf1KQNxMWVN0gRxptzDysP7a1ShH
uqzgxyIa6lfokc32VkGlCIJEzrrJ2uZrjb2qZVXVg11GYCsqFJDG2j7o6eiAim/TG0iuPsZe/wKR
i2oF7b3sUZpIt9Ad2aS2KW2ju/+bOKNCeqE0QV0+jtxahvYEun39RHO306C6Lw7j6qhMYJbJmuWF
tRwlnig1t6Ffse4nkGCHEOExQJC3aUVqbUnoYvLti2tV5kNWjNldItjfZKaoIAnMbek46ouOMkN/
axfAw1SG84i9JrqZXTwEUI93H8lWcb4a0eR4b7vQJ0kh1LzygbreUgRNcBTSnVoA9pFsesLggb11
zgMELE4A4svWYO3mr4BLt/toaNma69SXD7vbuZ/tFY5Fbzr+T3Y55VCfbaIFH3l/yUoZbDI2VOuq
5MUzaAztHXQpwyWPuuJZ8hZNy37sL4wQw3SKkJTQOkcUbNng8xkKeSFnVqfTQwYSshhbJwmdrVUR
V+yJ9TK5l34nd0PmBSbScF53qPGyzBfSiqO9Y28tV4jhb3IYFeiujgUbu8McDtk+6M1AhApgrAYs
LFM9Xpyk6l+7lTc68tU0RAfBqTGHmgmGcd1rhkkDMrB6CFXSGuIKaGWhYTFCwSx25SMq0+F90Htn
MuO3C4aiGCD3OmuxZAAVtAJCMDvy+pZ6ixzVbbIc57vb6xbZkVwtEmRIoAXw6TVMb9vbyzca17qp
91MA+TgpsMA5QeZlflfTRIYcdAIypJMDdnecIS25GXSVrejH7iGZok3X8/hKpt4MoHfM27/JR6bb
pJvt10ndODVHq5d/U/z/76SkB1oMbA/40XoRIE/qj9cwjQH1qIW0m++qjY9Git3mYxl11VOZRf9Y
etfV+G2yCLCZPINO0J6H3q9D8t6CkbES59tQZug4s/K4WYXGPnJ0Z/FoB9MdRjH1GQ9/HNl+WS5k
7jUPgISwpVtwdh8wS20gK92eQAQ3HKSAWE7oB+KK/LK9MgCYeJ4aCGmoqmm/Bw3fCwt420UFODdI
CiAUWtjfobzDv3jMZ8sM5bZ5ycHQtI9++b6knABY6qX7viRayk8xvrtJJ+QXo2IDqBlxp9CDt4DO
gfxSCnwm3Ult+2NcZU+giQ1BWLocu4JvSBssQlrl7PmguGhAnLymYdu3EAqHIicphZFmWF0w//xh
J2kxDwkMvIyzFHvBc1BCNniBGyfC+2cBqY755rPrv8SYAPwchimxN3Fv9ys++dE+CUP1xYecdS+r
+kVYVXrOwRC9GKHr8YXCEig97sERDJ1Nx1/UbAh3acaiLUez4gqNyc46kTX+r+t86ld2lUP3g8aq
c3rQijjOeoSoEHRBvWltm/4WWKa/I1fFe+KtB+iqu9Ldh/1mIvvkWnM8UdyTydWAkRF2vFXjPdnJ
RM7/af9tfXzHP/08v65PP2dIiI6PtSVzNyG62jaW4UEt/OMygMhWsf7alxl43xsZoHRRpt9b24+y
NbDtyP+0PUhG9IQ5xp5SCL2kPlRhUjyl/73UzfKx3Dw9BaWvNxZQCNdqCE7l6m+RqJehFeQbspF2
Qg/m04vMzYU9MPBi41VqO7G1R2nUnHFjMsidhSuC/uyDZf45aez3F3Bav4fNMDIdFnZVfwZriPec
/QybuvFfq/0aRtOrKMZ/sYdvvz3hYAwFpmtXu9Cktxv/PhGJcw+0p0T/ML7olXnKOzBbUKRw7G7n
eXYArkSGQ4mOb6cEVIe8BdctxSjD9RatAJqOocYyx+hPAPuy++kTzNUcnstoOoE24o6iadkxxHPL
notDphgPow/UihMZxS6HDuaLWaMkEflRfKYhqP62bdEljwYU6R4LZa+U7nHNcpuh60lUCxpOk2Xv
QMZszt585ADCjGW5Iy8tySG4caahXlLl4OSjJUvQ6+R93J3dOAItihEiWcGXjPIm+iLaAjBxyMGd
KJfSx/UETbwk3tDQyrg8MhOaRUPDy6cYdaNHJ59TKRTQNqB8vk0XojGXod+vrc6GSmGchvdjg1Y1
ptVCazmAdsLvADTuB7A//DtCBt2xHfGq/y0CyCmkxXXJ4w9r+Di/r8bEhj489iwFWwOJg5SKZzu4
Tpp2f0iNDRHpz7bZD1J9kOw3LVhg3dKwtm7joCrBwGqKjuDm5NMQJZN5SAgbwtRw6c6mG6bmYxKh
dSjqw0QjCv2YyNCOcOIxWqlTVl37PDtCftB/BDTYf/QZe0EbV3sGSawPyfImWCO/Pa7J2flGeFZI
WXXaSaayzC+VnzOw0mJ2lrjpGi317YamB6awcBJtv8+z9SRIaWwB70/uyGQGAzZVIH7e0k8wDkF/
5NADXpCX1mCowZUmG+7JJGsDHUTSz3b0I0Bduzm4zDMBAPn5E4HZB6pfxgNZOrOA6tP0PUqTYU8J
OAGC3O3U9PWcwJOJ3V3wor0nJ33JUI2F6HvK7+kLxrMObR+/ThdFXa+4x0DfXGbBPsF7ANjdYN+F
TfHksrR8KrBPssdsvMaNje+4y5yly7jYkRMI6WlngyhhSRM+puN5VYDEVfnrwKvSi20/EmiC4SW0
AqR3AvsO+O6zBkXlVo7Jd9DgfvN66PuAaCTcFxxqjH6eW2+YSH6aqGojWLkpQDPlyjBTtnc1BN8y
GrVDWdzS0Atxj7qwu4jqNt8EYC2QkEH60meJDbbTHBUMXVnstJSLtgNZyz7Zf41HzfDMwpb3e7Qu
j4CwZkAq6MzfbznA2k/qpZ2goHFzfEoWtpQJ9CVYNcsEz/BhqMClIaN7qHhF956FKgu2x+F2gIzt
PTgCkPP30Polg/BEESxKrbux/zYp102Xecg9TR/+I/Klly5dzQ7c6iUpltagJd2mhWaf/oRmYEje
9lDvjgY0vemTHZ5LHmT84m5Pw5aZKw5W2OcEJw9sW/4dRq+KwYWCdlh0fwxr9GoEZP4I0+eYeTWy
04cavSNuH0qr9QMYlYdMAjgBYbJtN2XZEbpg+bGwDGergEK4clkBxl5ZwWMfIXXdMLf6yhL+NeGy
/tGk0LvL/JEv7BEQ6JZXP/qw+aoMXn4tmjKFNE7mPyqGP+ba4PkVAhXvn9JY4+dP8ZwkXaMO1oL+
+K2xzXfWGChNyyMwW8QR88kMbciZVuZPNpqkKTiC2ILERhisc+TeHiESUx1clGwgzOM6j2SLxZdO
OsODtPA6CF3IDrcTuLBu8ZC+AqRRmNiltlZ7P19eh26CaGnl3Llq9A623qx6wG5srEylKGNP4opi
+wi066/GWTyejLaOTNfOYRRB8HeVmScTLCe3G9+zZkv48+aXmCoN1UvSNW+0R6bdMm2U1QCxeRGZ
e7LLMLhyOwD2IZ++9jFkB27pXUoDa7vDIHbuePGGOg+UfKljKFVAKsJaJagzQnIunS52JMwlBbjh
S9Y1zpKXaFZvRZwvxWTGmylxnYsBxO18sULGT6Fw1kMRIb1FDgqRkFtalvgj25BtQP/fynSTGMJ0
vbgOEnQhnZuNm6oU+P01lYEEpFAHbBrVF7Dn+pCodI1Dr4eMbZpw9F9r0NIc3QDqfVxrR1vF5C97
AQr/yTdKMGHVP2plG2/6Jsjq9xsL/LiZgCCIa6G6WFq59dIEXbfivXCu0oK2QNYmxQEFAzA6RFO4
rhlUEVIrKpd5DfKd2JlafANx1wdAewPIg7FpoeiXjqa1/s8xFEiXNAXbCdfRt8XojhffyrILcdyy
T3TkHCo+3TFjOpEMWZYydad9dMIkX8vwbdGH0w/ff5sHPhSw3I/OWwtZhgWIj/gjt6NgowJgbCRo
DM8sDZN13wjrpTL6b0U1Rj9YAh487Or+At2zvRj1JIP9nATw7XhGQ08KZk3DfJnGcZ4EWdV5Ulsh
oQW4iREN2TFpXGOZTzJdIueUHeNoBEk7ebooVe+35JoyEwkUt5gO9ogCWqnbKisDjeCJBeF1aIEl
pzACg4ZRiPbBcNJ6WdWCv6lCXn0XvV6LQX4bRND9QMvUPzxwgxc/t8HDHIzONfPNDLpPgh/wm63P
mbLZWjiB/8hS8ZpE8XbS9SO6yEqFwNZw9I3TOLdRLs7c8WBRBepTzIebB1wdaNSZUJzvVDhtCRJU
jdApH1pk9GaEkIYPgZLlzzbhgYGCRKkpmOLGj7mEOqL1KO4/rgdur/gcZN0J/BtoTzF9Y3XLsAyO
+QSWdGBudJKmdAAKrFwPVGUaHa0vNCmCttP6ZpvS8GIZbw2O3YckCGuckk1jxO8wXs3DURbeVcki
ReduEiJdAOKkRF/IASa7aGG7Jd9+isZuedWqfDjfgl1fE3tn9eOnMAi5J+vRLVpwgb+CICY8i6p2
7UWHfMA+tKPXmrHoogTOLSvA7zeeDfKxOQQ9V9MiTSIDTxdVrIAngqjB7fk0srwGmfWaHkwd2R3V
O5cy74qV1MHkiXJU4BamAEAwFXPwbw8/Wr1gtgWyRbSla7ZDT9MjxqxEXybdmkR8eHORUVqpA1Qf
sBl6CmngfYrjg1XxFQW6iYX2ILv27T1z5GybV7BVvWsh0+bwRVEXkJuwLOcuyaZm5yZdvi9tV10n
CEFCIy5tvo6Qe/SN2PgRyGbnVcx/6/xiXNKkwkubncwtMI+EvbraWHKeVJjemZ4ITtntkCPy5kkR
cG13YarWDAp9i0J3Kni6U4Eu9dgskbQKz7YjLeBq9NEeXBsc9FdoPQAh43scTk1gLhF1A7w5Uj6L
j8lmlcgt9NEgb4xyzhWY4fFaZLI5Mw8K9YIVHsR3wKNiJq06VKF5TyNPm+gOvCX5rvd0e4KeSouQ
ozTibGPWgN/5UVu+rxLmebdiPTKpiRVEybp0cNAcMwZCwttHobaEnwYImh2tNqp0F6WpuAiQKqyD
QCZr+ouq9J+VmZSPUHJjJxq1Udidy6YH7x98dAkbU649IC7WaRW+29C5eh9VRjD/LaKrtjzXk32l
ePpTBHm8WMdcNuvbQjISdzZki8+0DpLDoN9QfookEyhVas1/ZWXJP0Km/p07QLxbRGCtJ7vwXH9p
tRY7tnE5PrOUbzsVWF9zaUHJumzVlsIylNBzCwf7dhrY4T8tOzGjXngSNFy0bBHJ8mATLLA1enuH
rsFoXbhTtyEWMhqmyK1/GnI9JMoys22i9c0bSSQlzPKfGK+F5wGaQgeR4V9JQ4cjW155ARoRtDd1
NUckr4FL1EMzBfZQaJp+GqJkkJyzusvmYaykeY5r48e8EioelzQuv9EoFq57GTrzxZ+m6bkrRXc1
oCNGPm7Z/K7Nwwv5RiAX71plgzMAnwhGjeYeG6xdBIKV58SYDGCK1IZ8xcCsBw+EgTSvd/v2UXXJ
knz1FCdPXvFPjW/eVqbAuvdROTzKosxAy5UPR0+TOwE2bO9S5tTQ0gFf1ByCbprGdt17GqVlzoAB
TKwNDQdrrC5lFl5oRJNKbNAXSBAMRxrSkn7Q3/tZ+qQ07Uk+tNmDobO2Zc2dLTYYA+RueL0f0bt/
oRAUZfgFGhT724SuEOYWjQBAUOhF6NIXiZgXiYtm2NuALi/AMBGilF17i7QJgWauHcdYMMPlENkS
4crpp+iuzqvoDt2S+S6BvNHCpJiGoc2urPsLeelCwepQhrF3NwdlLR4uLb4D87pZCKYk083i3W3S
7bNK/TFWCgrbMCvdFRqugCEJY5MdXfxyPvYChUyA1qbxp7f/mKh83ftIgteduU37fNh56BZ6jLn7
N0+n4q/SDFE58KvnAnRpfwrIWv85VFU9B+DFO+xqhUOXXiHHYenBB4/MIvGgaV9acX32c8N+ZWIz
RUXyWjdjcxmTGDhtbe5LybcZgOMbFKPs19uk9yF26ykyWdNUHec348hC/I0kvEJ7H+SRPl36CIA3
Piio/MLR6ncr3UHm3b/gwJPYY7giS8gY9jlZVW2jvIQanuuEkHXNxdoVLH0WBbaCSRd3f1fIVRnM
cf4RKGPVvkq/uh2SGjnw2Thp9zgeYvt9sOoWzXZ6egSxm3n6FJjtM0oewzrNsdtvNRbC0/gI0Tp4
Xfr9hUa+CTaFqcvE0lIW8B3a2wfy3RvHaJdv3AqIKT31Y34YjOXGDMFgmoDCGrkANMIPukclt0Gr
gj+QR9TtA3BF4Sww+Mx86+UT+SNwu62YHU5HmpjriR01t0zjU5Mn6uDrtoqmC8qLq+9oGHsR/k6j
4WRN0NoGCwf4GZtKniiMIiYjrrZdD7LYPcBH/TJwiwYVT2XMvQFRnlaLxDLlnTUE9QXYFwNoVpRO
PVlX+H7WWpz05ww7zsJ7EAKCwzx3/vJFII70curbJLxABm3bcbzply2Lhw2Y9NrVbaunJ3gy745k
kqDp25iBDZA00qMi9ca3KK/3IN4xfliudYJw6fRVgFlg6aPf/wreLGPn9uawQ3spUJt6ku+ibzE1
m/008uo6RU65yFTJz7nuOM0SwKMlJIHm0YfdFW4pVoUsDqUNLsUbyQxgodD1MXof7KpmeSBHjq/X
usod1PhZBCXX3lTnBgxpr/0/tbT615iNMThywYoWNqH9KsD/tUktOW4oCKyt73OY1ziv1l9OnO9k
Uyb3fWPzR1bYAMbnJuir2jR5zEXVnvDE+UrOifP6DIrqczl6+clWWb6CMi4EFvUw7PEGXNAtXSIj
xSNMe9SYweNDuFML9XhrMg7ud0Di8ntH+c0lB3500Q2h+YW3o7GqGlbuaZihYgF1TPmcWfoIBpzt
goMZ5kuUNiOwFWaw93mQHtF16i2xHVr0mRAvUxHzs2moEAS6gAFASLZbGVUQHyo91GFCh5lxw8/I
V0ITLW5RDAMKawUqG36g4UeYpVcDWAzcaAQqmNrv6OwAw1ZdfQs95NR1xjw1WwmkVR9cxrCsTuiI
81YfEShJoAUglXLp6YioA6U8RUCTqPoWN+9rUIQBxTlwEYEjGQ8k86FDMW09NegBGavGekArvfWQ
i3DTIkt5pYgiSW0gDsJxgewUeHb91JsWeNqoPQU7NhqzhWqBucJUmtHqNZGObNdOJadiWXvGZhzc
rwyaWvsMdEyLTjPDuFNUH2kIkRr72e3F+zAeVbJJ0Kq8Ghvh7eoSgmF0Vvfwr96JSiYrOsiTl4Z0
Wr8FO52MjkjqpAuqanVOB6rgtBw2SRsYACkX/UE4dnA0gdqaq2NZBEquERVWmkB2Kp21aky2Chig
eaXbhN/XRKYIqoSrjGPbw3IA3XgxZHdhhjfaOPn3TVTCBAzBcWTB2800pB4kEZxCLuMu79Olzwux
So0u28zjOp40Z3li7+exFeHl21TlhZaoCi+7U2OP86GeDLzdvH6OFluQ1I2HPDkWscxO2O28X6Yg
Bdjn9zGvajCvt0ey04wuCm3QqJpENWNffA02n4YIgsE+eintyGALsrnagf/+alkCFLW+0YDQHdLo
KKMCaceT4nFylfs0CsBkVHLtQTn3RBbbmPagj+jvhDYNttks0rr3jxRRoiKxagWU0Fqj9bCjQquk
aMAhRVM5pGQPaMYKFzRES6x1+R+f5NtNf5cA4tKiCh/2uYtO6akpjp2+JKONca94AczQVBzpjtyV
048gJ7ZH8DZ+zIkpnPwUWU81+Hx+vyW/0Q7NGlJaydbJ42xFuuH7QneH1fierFhrynMPAP7ZzfNs
lZvMPo5e9UNEWX+yZP9+iVOnP5HNC8Cv5zr5kZyTjujB1oA82kcIeUZ00IHSGbxqhXF/K1NNg8+P
pmq+io/OcgdlBjJRmYouRgeKSh1FIwqliRPv5olzRevnWrflf12L7B+feFuL/fxEWpmVpX1ELzYe
n3gYNRk6bwnBG3wMcdxhz2mHx8rNi+3E5yF5URDnOWvPjmvI88hEtMer7dCxFIgdss23AQAq+9Sy
DmSjS+nV6GfWF7QZgKT0lXc4QYC3S/jq2QD8PkiN17prqu+lHbwG+CJ8BxX0fAM86Xzzi8uMRv8F
UhkH7S71zP+xxP95DCTA0OUF/u6127vuqRk9Z0FEDwXP+aaFTu3MDmH7UHapa9O9dPgnv7DgKZmY
/fqnSVHA2pkd4t+TxrS2X2PbSU6yRPNlXxjjHV26xM+hlbm8WSYk4u68RG/IM65FX03NZlnW1tZK
cEb1pKU+Tc37pRE1VTQvOVjg6jBHnZTQn6BzendNxK1tFoEIlmwOKpSLtvNLUIOW9XpAT/0+8kX+
ooxpWzYMoFZtN+0svNllXL3bfTC27Rvg617cCmfID/st/ld71aB/japXc+FLV69AeQlNZjUXyxrQ
1p76sH261c/ygTXbwQ3G5a1+JlHCRBY2CTa3oljvxF/z2BmPZJrtfFlF6CijmttkRNmJ2/XT7aN7
PHC2TcPV8rZMGw2flyaHsvJ5aVrIBJXzXe+x5WShQ1B4ExKDOSApl7z2vKXRigJ9AGN0mT14Qqk9
+lqeC22juJZFUFAEgmRLK8xzaYGPVSTYfdDQpBf9uGB7Oq90M93WbJJsi/eNfyQncGAPqZv3pwFt
/Kux8LHj1huZeeeBF1+tHJRmtSkAz/SuyhWouvSQtituGaPWJqPsSDYvAMEBQOFXcs5hel0PpfDN
zVayf27LGir4vCxNCg0ks1IpMpyjsA2iZQcwWpOTLt3HspHAUUHV2FWNneHu6w47O9rPBDFwEDSk
/QwNvWCQaERCaeI2JC962fD3kp2CGKeeAR3E22icvoUdjkSxbw4nEIpjj0djXxvpji5JVEIiNmu3
NDUCyzpeG3oKjW8rRBUI/u2hffjNPq/86UNUHiYLPyjlBimOYT/68SNzBvPNhxBrGLnJX0WfDst2
TIMLJIC7E2g80E6oqvCb1ZwpwIUq8bLywSnfjHV9LqEjsiKHt7WhMfUdys7Nymtkcg55XFz4BOwB
SlvJXx57Gmpr+majKX0FHdtSb5ujLUrEyD0ICHfinaveCtMRiySz47uy9JwLOXAEQG+FdhhosZsd
tQH+5Yihj2JsDr7FQa3oagjUKOQD2WTnAmWnBvXQIDO4sWNDXqOcs6vVmvdCb2pTlJJoJDuDbwww
5kMRGCKPse+zA7Iqe2pquTW60BDqzu4B5Oezk+LJTheF0tLBTbzd73a9LNihjUNldbtP8dpOH5BN
Bj+iIWd2/jb9/1H2Zctx68i2v9Lh58s+4ASQN87uiFPzLJUGa3hhSJbNGRzB6evvYlJ2yUPvPtfh
YBBAAlVFkSCQmWstoHcRP2bt9PUueBsyQ0qk3A95sr4MayCn/hg57bzQqu7IOQI6HXLyrxoPr2sA
zcKbKnaR9ptBsaErXTnXLT1/EFUJGF9bJs+OgyyAtpVf3BjkSZKrb8qSizhOBfRDbxAMirBLSap5
7preN4TOkMadxK9d+AaMXnFvKdUvA0yNh4LJbK8juroaHAuLSpAPzPzUqb+Yhj/XhiT9Bg7uz8ru
rQdX6+Dch+f9xDXGtlBF1dYCe7JzJJ1m3tZMf+6tZttyPfnGxLBTvVs8I2kTAl1gPxSqmgVtM9wy
Q0ZrzyriXSGq+MpyAn+hu037jEz6dZ/HyVfWB48qifrPTdv12H3q8uDqyjrgyc6WohHZg1BwB46m
Zj1sQ+EE+6IM7XnuRwoU2Ha1Dx19uK0r/RY8HfYzNJqh5uRZ9QH6YfkNaNpeqR4/Bl6ZpmiPErR1
57IKkEgdOgvNBbgOBJj+SUtleCz0AJt902xeS3vJo1B+QXINZLJGA6Pi/RoYymAZGbG8BvhFXmce
AF5wOOTw19vptQ7tNWeWp/jGQ3JFVcBwaYhMt64ZzDot2/haHa3aMekDf2rtbDhJOIPbuN2Z43tv
avCAFhi87JpKAfeyY2oEx0unJMNbvw9CkHj+GEgiYLzAwxStNEoRwYL6fWCyEYFezVKn/EJkb8PI
x5nHqt/X6UzaI+XbRPw2HcmGDh/KeecP+wq5rkp3dpCwmdkcLB5ZYp6mnIUB0hhwDkQrynHwpVEd
AdD4TI1UxQP9aJjNu32FDHeEyXx7r5WOPSc6CisrH7PQ0m8MOM0Of6hvCvmxPjLqRzup3u0LJADN
ib0C982j60XGTecDTTV5sqTXVO/8rgiCHAQHNyjlJBBULQX/Ql3W4J7wrGtcmOy+gSTTpgaEe1X3
pv44YOL1lQhe8QoDfUoVa4de2cMVVKodEGUAkDz2REw3u+/GnlUGx5DP86knGdgeQGDU00RGxZWK
IDouvvekz2QCKYrU0w4c9lgh+YgMsNID9sJfpn5p3SBDPFrhj+Ee2jgE3zDEqzdmZeaICwQm1MIV
gx61CXpV04i/QLpo1edi8IFJDJbg6NK/RBaQhciYjT7bA2sXrtEaV1nra+tmaOodL+r+gDg7xMdF
VtwUmOYBz2vkE5YRd16M5N5ZcDOoEoxhuchHVRHrqdKYnP/puw3K/O27+Tn78N1CTYPI7oj9IuhW
0FXpvDKDejeBs8YisubrHcG+KkO7AY6k2uZtHLczeFZBIUfuOqcUxdIMwRgwVXKEbZdOF2gzhLEl
dq21WHUQM5sHnYerTpVVFuId7duHYVTx6saDVEysKh9i5yLv1mYn5E5DSsix5ao70hkdVJSBoczj
fHFpKArvNayYN0tL0a3MyDe3jsiDG6cfIW09qH6ReXIAxDN/IIveMg3EN817oH/aOfTY/V2HqcS8
hPU/+PinUzIaYEQhABGF9qrtAmz7wUbXw7lrCwcYFC9ZFmNacWVW9UyvkRnYIC3ojttIkbbi4ZHM
PAaaUzvP4YFrsNcIw7o+1aNZ4wPLN3b/k1mHJ38tkYoIGSuh7ss0XQPKjbgenryVYQfDOh2LbZLP
I+iGPMSyYLvY4JAd1wb2xOzuax+5zjUCzd0V2LSBWB/tTd3l80oJRK7GYVMl12TfR+J92Ax+482Q
AtkOam0w7K4c5IzNEV0Mt7S1pWLOomg7bXzHViA2wg9F+DLDbVQwRKILoEsdSlz1Q7uZ6XpjL13p
soNN2a54STR8BXjG9fsnQp1m79fw0ySDUR8AMgG9RAqi6gMEOj1j5ecAlWeia1fUTgdNhC8Rz411
Jw0FDAsOofSbY1YVGaD8iQ0GGYd3M6oMs+rdxuRKzfOqQvR3tKYGJfwO/JdQWohzBG+hta6OqvWQ
TAh9qXmdQaKxjZHNj9A9TrHyqldgfKtnDlyT3Ywqy7GFzhxkymyzQlxd6nPdAPXH1KrMhZ4j0bDD
ysDGa3xf0YOGRyg41rGFZ45OA+c2N5MICmfwm9MBMaqkhUv3e7kGv5AErz/VfOhJ5SEOdWiWz2ms
Sx8ICcEVPx6MVJhLq0t4cgI9WL1i4AI/5bpnHpm618d0LzpQNZ0NQWvOedTLZYiVisAexHMOg5/O
ySSmut6VJfR7Amt5GaEM2T12JwFo+hwlZxpUyXbueKAzP7ZrCSYFjkrs59wl1dZDaSF9d7SyhQWl
86rfkA1VWXb2vTcNeSmTDRWzLLWt+aWF6yJb6ByCkmWLgFErw/dDBG9kCbw8yknnFCAc8r9OdQm1
kLldimzVpNo38kB+cFLGYQiVnwDk6TWy2Q/YO370Zv7i3KTOju3fa6H2GVnQ5tHQwA/YmkEPpfg+
OhZ9IsG9pLQzQGjGvKgDAz6exJ+BMVK+dX68RJKiRO5HCOEa2wu+qqh4zXxeP5Y94vYaD9gNFjwO
uCcrhr9jFm/x0mrAglMCzS/iJcfLFc+DLXEtorY/TKeaqbSdXmJNJeMCSKKxhQ68RWZWD1q8DrvB
OjQA2gMdxhMSL88Q6yxvnSF3DwALlnOq1xTIF7MyKK5izxyuXbvD+mXsEIArABGjzN5bwBffORnk
dFsm7/1sKGcdGPkOdOhbLT2w8XCpo6JqVTW3E2OVDUgIb2V1rLif3bvIgr2pHG/OjDJAXsui5DK5
t7s6u4fnFemNubohQz9LTsiScq6oVEblWyeLfhoEenWgVU0CPIfjmNm4ocVE1G6pmAz2sEAukLWm
Yu3kCA/Cwb2iYh96FXZjpbMwxw8FV2i4RXTDnFMrIvHarshAb0GtDm/CY11jhUqtrDPKK7gMztSI
pWs4y+2ebVJNMwewLcclABnlrsbiAK6kNPaOuLe8I51pbf4Ivux2Y+iZPcyMwmvggO/BBK+n2Bim
UGYez+jgQxVg54U4XIp/srt0ox5kQt0uxf//oS4f+ctQv3yDy2f8YkcNomrVttFvvQAiyxpUQrIZ
nV4OIP6wF5mZdzMIJST7S4MIQUlfZOn3LlS+NDvjiJcinf36AUmNiKQuwHL498MExY8vRp9C32Sq
vHwqVfKysLIZt/TzoELs3cYvcelCxcmETqlLnkcPUN4stpoZZtc1pCFthIIOcmTspEPe28gC0bx8
3hvme11LZ1G80iBqdOzHJwC50apalSoGVuJHX+qRRciW64RxvNQPDNjtIcFMRJ96aehBr9PyNj5J
J8DKXAUNX8Z56M6nT/wxMLxUAG6Dw7ulz06UxC650KPFNBR1DtRTItrgahoqUXq+DEKtmExczT2Z
ICFag2FC7bhiajediaR5P/tDHZl0jiUSPNjoRwf54+xSx8dhLqNSw6WuAEvoPLLwxIPezb3JGwFu
qgBM6lT07Ni9UQYktNvYuApGiwLyapugtps5NRaW495k8LekRcuOU6dWQSkQIB54vpAiKlUlrxzT
PIEmpXjLB/ukcZa/WUqcAoETiRrHi6qDCBNwM7nM24qyu6eEdEpD98dcdHgCpvpLFVlQfVoMV0CZ
z1iPDUFiR9cg0LPOURiJEyakJZXooA1gc07M+q3p/RiRvhoZeblbVHOHe2AxEKm/LxNr3M8X/Kn+
cRZH+nsdnTWJxZ+CoE9mLEvF09Tqr5nu3sZKxWfbtuMzeK/5oaqHPVVBHCI+10jEv/Iwl0E1r/Pn
ZNY05wBkTNdkRYe6rDaxmbVHKnVhFJ9LmT1kQoJJYxyZqroKnBVcM/ztpa7JzHLuRCxekwk1JCoF
6CIDiIfqaMyggJyoX1vx4vKpvlDmOu7AQH0ZzzcTYyv0DvlauoMvHGWDs7d4faZu9JOQF1FA5jT/
MLpegIY3mr7C5SfE2FG2YP86XaqkV153rggOl2+mhBfOdNAkApOKC0a2FS+9maZx8eFXFYaHNFID
dFVkQgd3AAdIpVf69KtoUNG4EN1LUzW/fCyrpbPRCuStX35pUzbajjnt4+XCwUEK3n+VbC/frpO2
e5X5TzTW9Dd0u3z0uvZXU3HIrR0YNtoRTNNuhQGRBC1Lu5eoqu+MJI3vIkg27gRjyNAd66FnZ2pZ
fRqwDkfyp1OtalAZbZ00t+4ViO7IiHFDn9eclcfQtLWFZmfpTEGA77bp9M9t3ctjO5Z47g4r5IqA
Oblw9duSd+W1A9Kr2on1W6pqdFB7+akf7qmua/x8k4YZm08dbMO/7fSVp5QOJk6k6GFd3URbGhyc
uPEOXhF9RkXq4OJm0bjenamqGeBKTLqmXNPgQJukh8iUX6mRvq4W6nuEcP2r6dNrs0W2WciXNJgj
4vbErPxE9nRwo+gli4V+oFKH5eHaE0YDOhH8oEHr/DMyVRbUSFUZJDJnVul1OyrGQ25uRAhnHZnQ
V2iBjGPDLVVoAhovbjGwDX0B0Hqwna86bCWxp2rDBxaazXmwhLrOh/bNa133EdLu/RKKgP3G71AM
lLYA6RZyNCPXPeRlCgU+IKgfwVNogRI3rfd5EyJ1zThP1Q0U+FRRgC8EPpr5+44bFGqbKU/vkpsf
I/Sxb2Q++5CoZ0YVxMR180bD185974Hi1z6Tr6pS2V2OINtGVZD4gZfWvRsNKLSNNeCrVT1rcHK+
RjYSIOPW+habyVWd9MaTiuoeeqCGPHMzbNZOYXQ7r+Ax/BQxA2ug1d3FPZRxJQQ6v4zdoVFqfQvR
XaRwBuMW9VaemeDWSBggCSOOPHQ0MFvoMcBnSdB9hkYFuJxRfzFrR/R54gqEEeFQm8w4sPdkBnTE
+2j9aHYZLYy+eER0AMnjHjTfgHdos7R/S0WA7FLXeIDscIGkRD3dVF0dfy4a6yByPXgFnieZ50iP
PilhsGOm9witmX34+qNnm0CMgnpm3EfatmmyhRZFCBD5MvlMZ9Ln8XTW/qHuT3Y+0xnmzTz5EGfT
uNnvwQy2+RDVm2Jsdn+r2QPfUnhtahWIki1trQDM5EeMjoxplKSoNlTfRclMDgjsnvImz9cc9AMP
RppPfFY8cfRlbDrlFllIEOdNsonPCmtp1Ec1CLQNV/s82jvwkwGlhjQFmwTEjbw1lmPu/DzgLniw
iyD+N+V2HqmZFypv78aQHUGqTJyd0sFGwEVvF9SAOGF2CqEhaC6ioVsgh8rbX8y83g5WvZ+IeWcB
zdkiUWOv0qa5C1pDLsFS1q2m4gAiNouX+EqGaO5Uqw8gcE0O1EiHVoAwDKCuM5VotC7W30ez9PZ9
NN/U/FWjZA2Pl2PEM+LMgvzQoXX08kSliiXVJnLTck5FOsDJC2JOvzpZhYuEzdGiAoHY3BqlRKju
D2NMFmOHn8f406eYBbRf8wbck0Fv5bdarO+Jm8GDOukmBtZq2Y0PBTT6wtEX3V4VEO2+tdphzyD+
usTkKPZB5Qfz2hmsQxVn5mcGuvSJtk7JbAcWynzhI2vukcy8pLAOOvPXjpE1ANXzV3piqgrCFQV8
FueasXpf+42zYH4cvqr0mBWm+9zEoF0d6iHcsTSRt2NHai/jDBo6BtKFzDDm2zjBOLwy+JsPh08Q
1O0roqXtvLHc4Dp2dB1irgNYRs1sgIhy/G5rQ5FFQY5RLnQETxsw9IL7w2KLjs5MbFVbqRy4C3A2
tY5nZvBi1x1U3B3AhMYDSDGVv66Q0Lu2awtBWYWZqMYyAvz+Yli7mGfOhUBofeRLm/4YQd0vKg6n
K/0tk6CJzlCWGzW4rm2X2c8JuHYhptg+G0PH5iqOWmjp+e2m5o22YYh0XrWAhM8Rlxueiq47EIe2
K8HeGWbtMysSyEECf6G1UXonAb0HdBtnfplDNhRT8p0Wqfe6SyudScaqZStLMANZmCgB0Uh39JU9
niQHXpQv0zcefwrPQfZFFmmgNlAsiO7dND9kmebeRSB82mFGGZ/Ctn8e6xOGt4URBNaOC1Cl/Fw/
IJAxy/Sq2GD6645Y8HfHweYt9KGtbB0beTgrWAcRAmoRQTjM6sIO1lnbQ9dMgw6C445OrbF4qRNx
0m+Q21aem/FQgVgf0QvUUZEaLnVZJapV4RnNnLLcKN8Ne+CzsLi3pfy2S70momHNkDs8S4im9aJs
5ZrlGbG1aikVZg9f040rGdvaMhzPfN6/n1Hdn1qRWAr6HORKriPcPTsHoYNVNYj8vizlmwkv41tY
VCs44tpnPfXiBfKn+pNyHHj29KxayUTwuSEHbeY5qX5wiBGBHMVUtuGRwzrH31EVHcToRaYzhCmg
5ZoPEKJF8uoqEgpo5RFwR0lcVAcCAOjfmPwIR052csfpVyrjyYCy3CaybEzJudbFW4tpeEsUMTTQ
m8q3IKajR28engrH4PZL7gbRQrft9OTGzNkHQ1YtOyUVsN7Ai0PN882q0m991tR3ThDWa8/L0q2f
2lBKGwcji8GE4npY2S9w7UcLTwxyIZjTb0AhSDnqdHClLJaesI0lFVuA9274u4Fl2muepkgX7+vb
QXqA9sdhukVMAwBDKDycoQzyXleIo+ZFWxnw5Z80KzwTr9qxcRhD8UIGbIGUxVa7hXcNV6EN/XxB
2P8YoasNYr0GXmFQeQKRYnkO4IyZ6qhIDchurzfmXBMgQGisxrgHDLzZWUY+clM7cB+WkIa4FDkI
FHFdzWNk+siQdrg7j0eGcUi1fuZV6d8Ku04OTR97c2L05t/rVWYmh8wc5ZnggV+CyzeBKGE+w2Or
v4JvQyHn30iuheI9uF7wh0jssLllTgnCoXGq7YN32yYAo7FpqOAm0EFerTwEsrA3HJ4tBmWeTvUP
kIt5r6dEDHBkTvVkP8jIW/raAIxBXccbqw2DFYIciOs5A+ZFxMrBbgNQSJwkGz1O60eyCOrQWkcQ
55thsZXOJ+r5WmPd+o9lIp5HvAwoGdtxNwYHNVzAK6if0SVV5ccitcLj327p+hdh+1vrL30vxs04
VOFoaj34w67tEXSFFHqx7+ABWMlSN28lUsIgcyyHt8y7yrvW+2oOxTfTdpx7lejYWfqdd0AWeDn1
UWmuLWUPpBI9b6y3ynWkBRl8T+MaSI0LnnY8JO5gzhl7uWCmL7jqHGQS27SAuI8F5HXL0woCxb16
R2Jf7KDJgLV5k95brGK4T9sS3DSpuUpsJBeHcZEfAYKXS6Q9FZ9LoX8haKPGv2Dait8ufVg4BAvN
s58Uxx+TUGvIMC5Wl6JbdcUK8sjBKhG+f7B7QK/s7oGy37OsgTRd4PUnx3Lag6GwkQkLT3+p4snA
7G5Zp88QLSiQIYJHIsMKE25hKz+QDE06Fu2xSK1mA2wntWKvaNxT65/6xjxA5CKVIFDV5AnLBKwr
IUBrFJ2zLxTDUnOsb0sOwoC+fiqUk5nfVCycG+jRLsBw66fnwB8BDCo8gKnbtr5IYIgXoNWwrrQc
qn+9JuJ7P8nKJZSkhiMgX8mO5zFfD3lmXptRbs8bmwdPjSFv0iSzvgHYj/xGV70FxffuIlBI32hi
A0T+eFeAH8GFK8ZND3bdeMge6D7T40/1hiX5WuTlpD7k9kZ6DWz3XkoII10EidI8qNe2CkCGO0CQ
6NKg5xYEP7RrMNiAiSpH1j6cK7PCDts9Fes+ey8S9BBvh4+t/c9Fao0Y4GH/tm82IEenkOkC1LYH
uxJy644LLGQjQpHNKdLgSGU6jCZeNshtFIvwoGPxSXwGkWq/enYWXPO2s27YEJ+IDMGUrblG2mi0
Iqs+Hb4CpedfY207WVG10Zuw6hJYjSvXH2OBv2KyklXOV8qpzCU8lEgQ7kr2EJrghsNz7Z1lUIGP
G5P/ERgZxKC8JoDTpTWPA1LFIY5YmTd1VtXzTJfdY+SaL40r4q9GUaP7GIeykwJbJRa/cRdCq51v
Mwiy+Xim/QrcKG2PMEmjh0dP114SzbOmBWUT6+khi4IXWqbRBsEBynXmmE28o8Waa+EeBBg+XxKb
F/F6qc5LjlqJV8XI/EX1dacA7RjrrdaZX0ypHjKdCV4MbjEDYe+wBmgmfRCQF5e6E7ymHmDQAlxs
pygJ2pMDADVSDergNYI0gM3AvWGI0Fv/3DPWw+FapuaDxMrmCAomecSqVx6xA4k2dqd9dsww3JtR
uPKNtLhNkqi55rFAQksLZdAOPpd56TG2oVatseuD7zvPUyvr+VsF8MceiyPsWrilQfISHjKypQOI
61Z2K7UrKoWFyxef/vFf//rvL93/9b9m10gj9TP5D6nS6yyUdfXXJ84+/SOfqrdvf32yXMd0bNsC
h4Xtgn2EcwftX15uEASHtf5/ghp8Y1AjMm6tKqtua2MBAYL0LZKeD2yaX8B161ob0x1ZFYCkv6nj
HjBcpcQbQucIn8svjbaY9rF+G8R7IFbWMa2wWttuNkg1s5MTH4J07RCvHORSrVnQF+F6UhmMw/qn
MnDEpwCJMJdlRhTb0QLRmBQCIWAmooMfex/ryLhIkwXDPb6DPDGyZ8eDLdPuaI6HLqrLVYZJD4xM
31uTUj2CTD/d2A3Dit1OeYl8JKeZTKgvGdMAUFNgs7+/9Jbx+6Xn3OK4s2wbMWhu/XzpQY+XaW0l
+G3dhv0GQWAfWVP6sEwtrXgqYwRNxuVEOwAHXThWeU0WHJgnQLUZ0sT+bFVKT9ulgfNhnJaNNBtm
pyBWrO1suwqekrA0FpEZt0cBScx9kYMno0ds6vMA0mdcXv42moJ/GjneoynzoDTiJ/2BHjO97K9U
EJk7yzIw5wLSIP7Dfemav14ci8Hri6tjITWE29z++eK0Tlw4SJ2Xt9Minec2cPmZ9RkRiuwMRdnm
DKj+PU2HYSW1FU15VBytkK4lz30OrWIjcF/gA1ZLbqcSrGmYmAJZQazBtutHQ5VHMa4R8VK8kRHL
Hmwth2RQ3sK0z6x9Ja4DLSuvkWi/QsDevs1GNv0C3LagO4i9PdWBMixe1zn4H6mVOpRht7JHXn54
zaBaW4YWcHtmOodzKtoOQoK135OAPHYeODPMNi7nlQcUYVDfQrvevv3F1tKvK25sHSh3/LK0J4U5
Q9nubmwk+bmh8YFOauH0wPKXHXQr/Fq2bnpXjwd4CvPSjkAAhkIa8mbWAHq4S91c3hlKL1eaPmRL
aqXebZtMvTOQ915N/kYrN9jSsOr4A7l8U4txVtbrFTUUBgv+wx1huT/dETZjjo7/NhSzBWDIwhwf
pw8zFWYWoweVjH9r4xUF+TjWnVod9MqEMwyLz7pbGS+0CLO0pjv4ttedtMDFEk0rIQUZxUeSgJ1U
Ykk8dpKHpdPSzfN8Vo9qbyGSAKG9U0QQl4mLPXWiBir+27ppMJ/F3rqqHGTZ9KaTbEQ76HtmOfqe
zqwuNouZDHtkWyFQxDaWE20vzb/ZTBVWqdb/Ye75edofLyYIoLjFuOMaIKJz+c8XMw5Kpicp825E
V/UIxabuTAd+4doINRdJ36m+bBJXPmXMXtJalyzKMgBKr7VaMNyCeBZhxNwB9rjJNxXiDOM8W46z
64cDQEbHRkG8DQZUDY0POJ30AO40f5DzMtZB72qw9Ky7cTgjZws1sFR7b0B0JoSXALTumqXkPMpz
cNl4bnLmyHP5+6viit9uMdMSzBa6AcpdZpm/XBWsqCxf1gm/YZDLPZqjYAaoTWKksI0qt8SJ6vMo
WnT5OeRDsvhAvZxB0IDokqkO/HkAxjqgkidqZU/0yIPreL2oykgDF3dazSkVMLNBzwEpZH9vjxmD
kb8WKhcPF6uKIztNMEg3tqNrKPcikGKEmr+hohrrWgcIpaA3f6sju3x0NU3Gox3V9ZWDpbalPZUj
vfdM+IN1i2kYuiKGH4GpixdbagkLaGx5JWS4qPWDtWtVFQRyLfcQKGO8Bfpn3E75KjKqYSNtJKqM
9SzrOOYIOBXBmoIdPwj7HSTj286sqdzu1hgBJDmAyAjdYqc0lsa2toeCUlLDLQeJsMCXoHdudW8L
ce/8pOoQNPND7e2dVDwmUtU3VJXh1bVIEMNYUZEa9AQQKqa//P09Yti/PTou9DZcHeICrm1hFz62
f5iHepfhddebxU0Q6KPXWT5EVRm+yhZJh17H2TUiPyHS85AADH694DUHIwbi+95TjrDSCrqpYMkQ
PLz7uadbNgwbmP7gploIjCu4WHgblfBJga6Wik44LINcDbdNIMAq4stVCCbQhzzTsiNoYpFqOhax
w6g3jhhZbsZiWoJ8tHDsbkNFAI3eh6QipJCXIVLNlo6Ju5wQQaFnVMtw4PUH6DXQ4lgZleUEHIKj
atgmFqBuE/TaTkEkASUwfYJeQ20uu/JM+wP0Ove7aqnaVE0fQZ/TA5iDvG8jFk+GIdSZG65/FTfA
v3YA8TyZyoBSOGPpARkK4k73i60X5PoTWEXqFeZUb01mUQT+8xyxrrZ2kO/UYAdB9dyqXy7Dmv4A
D/DYnYbNVebDFZ8fKmUNyBuFdGNfNMEdONct5OfAW1eKattXiAgAViDmYL8I37B8krN0KLz7uBmM
had1yZVEbuhGZY2xpZHsGhHAy0gtS/0bN+8AToZOVuN1cwOicXBOA5vsjAeqt8u6X1a2qeY6H97r
qIHsOvQyGTOnMZxwDRGr6srx4UGRlkqfQQC/I2XIOqr3dje4T0hi5PNI9AHwE5BPFXWpb7oQDnvd
ME18Ayd9dsJqV3nyHmCG+IphOjz32BhB8wIC13bW3CHO5UPOzs/usnSoIBOQN2sq8iJR26pB4jgV
IcJsXlcVW0XKzM7wsOuLjCXixiiy5IoVYq33nbihqi706oVneMPKHOsMq6ig3DGZe20iT0Yut+Ss
hWgQ2A0TviWHUUARsrGu7gRyoxsGQDgWSw6o2540qZ/D0oZTL6u2plcW3xojfjGjwQHmtfLm2KZb
14VuVmsrqTTkAw2gawCKc5WHKrv50zhJvO3SvFjDYdEsiwaSeDLMb/IRjYI0SKgkj0AUqWUQbawS
iUcKdXSwIRxAtnzALOWEBWLyXf/oZNli6LP+PooB0HAKriPWgh07VrcWABoZXqQjuaGd5AsAi7pd
W9YlInBt08bHKsqKeaUz9wx+0mBtOnkIxZmsP8QGvPNISRS33ECggGeB8wpM1TJJfeubr9x9UyMi
Q92RDuCeLT8I10hoGlZ/PxOav74tsWqwmMnwYuC6rmNO+XkihBuqqI1OayAYr8PF2noILxFkAHRT
126g9A2owuARoboG2lFB3dwNNS8geAOWfC5y/Rw1EuuBtki/ZLgrkVxmPVwskMPvI1DthRsxUqwQ
z4oCySr2P427JFIV5YP8iM4g4Qhh3LlfVem0jjCRfTxXVh+fVFAb19TAEAG5/vvLoP+6Lh0vg82w
bhj/cU477A/vA9F1yPN2mDq957QLd0SS4pFnUD4GiRfcAKYxgC/z8tAnvrmwOrP4dTKgHnmCJH96
+oMcfHaIlEXzv//Klv7LOkfoju44+Ms5mDys33aeQJrqEBoMo9O0oB88UYIJ3Q+f4RNORqc82Hbi
deF6bP29mt7xpY5Uqt+rffA2TtXMVOEzpDYu1lVUi4UdFhIcTUtyc6bCDe8NG1wuWbLsgwrEwQh5
LGSsBzeaX7yfQQjBWrQKMA/p69aiH88udhISef9hO077h4snxMY7HdtgCxsLk7sWQ/nn27nthy4s
Bzve9B6gXvbchChLM0BqW2ChCQeSuGmHFoK6I+CkVfE1kt7KzxcLT7MGxIeMbtb6HlQbDUAZwq6D
lFMAgukE7xygQLPg1mZpsWvHVirSwUcguOedfwgsBq2qH/1la8fACev6K2v3f38PGKN34eefi4fX
EWAJsQwhgMn6+ecCapH2iGT5mwnDZebzySMD3757NHyJwCU4VMrxEA9+BR5w1De9BKYNBNWzmIPF
0VcNiPmYgNvaN8x1Dy7nAPsFQHc/lC/thAlzyulu/q+ffFgV+bS+ZHlfhn5Q/1L81/prdnpJv1b/
Pfb6YfVzn3/hdYX/f2tyDL+UeOF/q3+1+mlcfPr7t1u81C8/FZYSK9D+rL6W/c3XSiX1d1/caPm/
bfzHVxoFSMavf316eUtDiax1+Ai+1J/em0bfne5acIr8cPaNH/DeOl6Kvz79TxkOmcTydhrt0uXr
S1X/9UnDq+OfDJ4/LGGFBe4OC3dA+3Vq0q1/OrrFp62Qi3y6T/8Ai2Ud/PXJFP/E5hH7RoZMWp2L
cQ8F2Bw16f80DUwrrjCxT8cK+dP3H//uiJz+an92TOrcHF08H+5Q5jq2MHXXcQwGQsvfdmNQ666q
LubtASlQahkWUIujA3TEh50eGsMOaQegeMn9Zu5qrESiVoUDc7+fjcVwSEBxAWZiSMm6CcQGg2YH
igIsm8Yz+HHSKg12tVZIIG0HOZ1RERPCe51IWzdGqgRstCJWa9AgbxHlj1ZwC90FWeMPkKJA+j0D
h1v5yIzhYAS1t4ocU+4uBx1UMvGMyumAGNmssdIHyxjEUlWh3JXj8IFApt6MA/gYz+yCg+hY18D1
54b5jg5wwncDFOJKlC+nRuJ+CWOs230IpCUzam6aoX23jFLZD/MkjvpFhLDfjBsAa01XzOmTAjzv
/jJCWnCCyB2u4tSMV/K+kruOrdpU5ju797L/x9x5LUmKZOv6iTBDi1tEyBSRWZVZlXWDZZdAa83T
7w+Pno7s2j1je+zcnBvMccCBCHDc1/rFCVhHfbqt5nmcA7WS4vRExDar+v5UrpkhM2CmGEGxyK+1
Yl1ylP5kz40ueyFkQG+tcFGptju/LRRzu30YQ+Tvs+3nN9Z6M6JHPGVA5fAUw7w9WWNao8XZwcFx
jchUyoOoFjvc9ppaFe9TTQpWHt4dVnvPaBm2J4K53UmUlL9KCS6gsvfbZjmZQyXQtLTYSbPyObSH
7pQhl8AjtLUj1tVx+yE/bLq1/qHNUtt+2qVvGiheWBb/dvb6unlrVFySaON6JlG8Xac4sKj39cKz
lkmZehpBs11LEsyhk2bkBQn5rSg2i0WzQnPX5TC4VYlSsTUgSgasvQPOqdc9bvW3A4wOXklV7wnK
VKe5tPnlu6hleS2L6tvC2p6V63ZR+Y/rH5oSxaRB1jcztM+3Q0Tp2s7vTXw47/8qps4PrZiq4+9n
+NASOWUTFJMKvk7czH840//tzLeL/nDfH9q+bRclsfiw+UNRbEpMZAD1XNtZ2/dftXn9b4+3KP3b
uut78fvmJIct/FslTg1/vlGLlQ+r99sZMHdp5YDZN3+z3s7mXqVLux1z2/u3ZsUGc32Kk9o4ghCq
TnmkVidRUkq6ktvqb3WVHgLdNLdD/ldR7Co2iZJYiIZEk7dVjNPpAcV6IZoTRWPqafk/n13sKBbi
NIYef5aGCceL7XrUrDHHr6I4pvEoo1y7Knt5wmUvl+uTadibT7dT5GB28wbvACrFws5VnJOvm8Re
ohaMhbF61tp0BBVTwPE9cuBnsWmVUbL7JIqyERXV44dmVDOSCXcoGdqckNtQpuA0vaTpbnpuW6Q/
sgTBkSVX7h0Jd7PanP9IWv0tXGtYtUrroo2renM7/JEho+i1/TwT5f2BQq5XYO8XFBIz+6UuVW+y
kzNqqnWQzyWp+5Tc/kmzou/aOo67kk+QO5HO9ZhyW8GHq7zexoIWhQsKFE789kkbt3583Pp5sfpv
6/BQ/dsu2xHi2OsR/7DqdHHIV/TvTf8fmiEjOiBvZx9Ey4742IozXYuiVjRji+++OMG/vZJCTk4x
+vb7j1fTzdWuVpfnWnzJZDBkJ6eYi5Mo9dsF3+p+3+e2+bbPra5uTJOhyN+b+K1ZdWz5forKWxP/
3WnE1d7OcmtG1Dlp9lZkdnkiFgpfcft0qdvXVJREnVjlC470rrzsbvVj3DGFErtci2JTKr6r4pjf
WhSrhfhCis3XPcVB63ZaUbpuv61f24x1ycctK/fRfMpcq5KIH9TGWZG/xbNUAOcDjjDhdaUUC2G+
YcJdVp40knGKs8uUzgcpJPtrSGAOchOs+7j+IxvN1bcXJ/H4PveBGVszKtOZs4euf9c5TnUYe2Xv
4KDlZZn9DfexzK+TU9Z9MyX7qGR1cZxgFKCRpZKcw7u21JYtIBS7Utd8T1dmvODC8yDRYGlF6yVq
yCVhT3fK2hwnnqT5LFsYuMRV9zVPpO9p0SEDqQwO9rDGQzTJtpcSNY2MLx1Ayb2D2V1gTFgGZ/Fe
HypvyMm9jHk5uuYWc2zi71mIdNkymYhcSMT+wgn/zmxX1IRrR4DVu9LSD3XWXNB6/IUtZ+gy45Dd
1DTvmCLgmT05JqKi2fuS241r2Fl5ThiR+2TwTrkqfym0bH4okvpOXjpQ603vQ/hG4LpKj0azc2K8
rZuqcYICTZxA75fMG6fkGRCe5JsExtz3saxwqx9QBVkkWdnpVZLeJdP6tcqTd8yjtUCZ3uTuEz44
l0ZH6KQ5VIVcBLW19XPAbtdWG9x6GRlNJnLmG3YIUShMDddaQYI86WZ+gPbE06u2qqdB1PfASn0j
aQUupY8kukWUV5dYe1K1H8RFtFMRxuNLblmA2uLluejhYibNG4Lksz/Y0DeWJ9hEp1Stz2k9/6oL
ZZsxwNYy6mbgvyB2rfQkevMYz4KwjBOMe9iaLe09sObT1NOpIvhQ7kiveMXgdIFdqGTtG+d7ik+A
q3aqTRQBGSqziWDaVMkxttS3MYb+0SJpmiQD9s8Qk+u63ytEb/QIU2v4+3nJ2N9IcCpPuC0TltU8
2W9lrKaP41CvT8NXG6jaMO6tZMFvrJN+SvEhbMp6l8fya+Ws1b4NEbKJ4hJnGCBgOfCgchcZmETM
To0kBDA2NIBwXq/jlVxgi4e3jTg0+OpdXObdsQFz4yZpEpONaNFCbEaMFxLLB2EQTEgagzHp36IM
Md9yQeO26QfEqR9HuS+CZemMR0PB+csbMyd8qLXePNtRSJI2T7y5/iGZUbibnHxHCgqhdLSo4eUr
J6erf5UNdj5DqOzqmschIG7dBToYo72TXZp0BETdqrlndinzrTgvPK2oUb4Ok8Tv4FjzwzGz0QFh
ujZGO4hyKs9wnzqXmBrtwORAXu2tX+cnszfboEvwSsZw6ySOwGU99mNUisuqu4Cnqd9slAETZT33
loWGt/ylyzC8CPXM7dL0CT2XwgX/aJ9NJYYlgsFzJgPscVQdOvminNU0DT3uB7e+SPk+G20ehBNM
HiNa6stcmsdldpYDmvWyX9u4xs/58ISgAOKGSYHQWV/FnqEkxWVJ+Cd0zdE9+FAv6zTyDW9lAq1D
iL6FFin7xtABA8yAFtP+U6vFCISspwJ5cd1d2hoRgspgQsYQusmi7l5GsiiOjf2s5Zd5Yvo3ZvoS
VJXxgqZBuWtXcOxTVh1nGO0j4Vuvj9ouqO1+t6bju048xp3RA4Mfr6zop7UVEi9u0astXB/QWEY0
74izlxxbv0hDZ7lGr+l3YTPirbh80xiMmFpX0p8CPJZsYvNmSwPJiMpUhL5ypzc7xT5nPI1Hg6TV
YIz+YtAlGG2dePGQf6kQgNSmoXJrrszX9O6+mRwyQWPfuHheR+5aKoQvlflr34+FZ6QTIu41b+MY
/0R99mdZxffJuB7MdP4Uls2lC2tjb/fOOZcaa1eTC/YZpGFhXvWfK1XioQhxDJER59v3mvZp1Ihv
rolzLBO7DOgKlwv+5Jj5JOgGZXS6MbCWXb+lRuuKkDZx810fqsOO7Mw+yvugaeYHwO5fCydVPDwl
E7dwCrdCs9tfSvW5sepX3r7UZeRXu5Mjw0pkrXfCXTWRNl2ypER1Jjqn6D7ObUfedilHby6il4TX
dD9o70oF42jq8ftQGqsC0b5+wgok860xtr2lj3Ew7DHDhZqeRcpnBXl5mh/vYIg4eVjuaxU/214f
PDihaBa3xSctLFY3ajP4kohPeLGc7wETGp+IfI+jrZ6HR7NppPPEC8abpu2bNFmgTmBuv9SD22E6
ri6j6iLLYweR+TSuM9DbmncSpwzUuBtJPc7GBa3/h2bOWr+xePambLAxjsqOWf+lZRTl8WmUQ7o7
0NzfmCBU3oKMldM7zq4KB54PEK++nmnwN9EEDxhJH4kL+4O6dHB1kmBJ9fQpi1CxLdvUXZdFPydV
HPq8eP5ADtObGoTpcEC719Z9tfaON4zo9Q4WFmxj+LqaSEDqs/O6qPIa6DlW0vmQE4YP39vBOAOt
Lf2JhA8ERfNn0eaSb6FA7fGmlIeQmYAbAdor5wR8cZi0ZBzOKkIgrt6EjtvPCOH1cZMFqYIxhmSq
b4094ETeFhHsXKraWrbR7sPPYy6rNyJqxXEdGRGBfN5Jhvkyj8vOVIqXcp11F5H7Qx7xDyNUCm3J
We/Ao+E+bXSfy0Fv3UFbVQ8RtofMrqZgXAzMJ5Qk9Dq7tBGtjwKtTB/bZ5ls0YPdVzsrxUwbqZyd
lYXTjo6k9/vxfRySIAr12U/M8KJZ6J8wwTN4oOVTk/Vl0BKvQJZrOSSDnu27NHkNizQ/ran0YA36
H/o472JljWAtx9uT4bjgStrdupgPVSvlex0uTmUud1C8IIco40NVWkyWanq+qfeUup+C0kYNRbOT
H7WSAAHSGSgA3G/cXtZxMarq1rUlR/LUsd4PmDjaBIgG+uOTGTm7uFPQvyNTDvVHHQJ9Kkk7ycBp
tVr1Frn61DFyaBqz9XsMXwGZt240ah4yC/WjYaqvaLWcK7LaGDbSn2HfYaV15w8yWpHZpyFT7tiJ
v017mg0YiGi93yXqCP2BU8mpvSvlbAHbap3aMWzuFDV+RuRn5BklW57GP7IZNEFGUmL+lU/S4jUW
UtkkVo4dCpKepmeWm+rk5wuYGN78S1voQKBnVa5q6S+2E1tkoeOHcLQlL7bRMUBTn5x/mSIKVkqJ
l+ANcGwYQsstKvA1yHsTcbNDNcLUtCvXkrTjEOcDOvV3Fmf01qHFUU/JO1/H6g9B23m3kkw+0McF
heKE91gJP9v6+B06NA+AkrmJzQ8X5wm5Zqll5DOcm9g0N2ou2MVDmS8JNlGyH3XHjFzsuXfWkvF8
4+XpjIlzJnnYJGh7pg+eqn+b4Ow9ondK15mX2d6cZ78YRtw8JjqT2OMXD/01sj8zY6uZ1u2rDknF
SDeZuBTPM1BQXyrr+0iTn2H24QItl5+MYfiBzy4mKrWMelv8NU+dGuB1rIKwbwI5UYdDXOCt3sx0
zXEaI/NuPECQWWZIULaufG2T2EFzuDGDNIOdhnW3m5tolNt16g2V47gJA4Vaj2voLp2Oiq6DGBA2
hl0zVTAYv409CCljhKwLXULRSHA74AVwuQr90ogOQ74uPoo5NX3eJkaMn0Egj+pjaraXPOJjHGvS
EZJAel+n44OR/Ght9aGdVPOLVqInlZxqifH2nBHrXtOfy6pVXj+SetcdbF1sY+UZHTF5s3QiJtgn
M0QjrweC04srZfAb/BkrM3EhZWaMTJ4Udaq8NFQf8C0lfd+3RLrDCr8YqLwgKxEMVHIiDRPwjkHG
W64ntYxKazBFy33YxvKujPIv8bBG+7JdM3dg/qMSr3jpqzNCFwATGx4wRxkMP58Id8w9cj5Z/D4s
yWc5qky/DKdfaq/cWc6oHJVl/GVGL4Tjs93ULb+mYtZeDSQ/vEyqt4HlrAUYXOEytqmJmX6q4P0T
6eFZ6qK7uh/XwBk2yqh0XzjTH87SZfdEjuAGafpJmVEtypIGB8roGBEVPhCjf8eoZHGnfjXcUT6a
cbjuLWf4Wdv14udhEMvJd5AMrdvoJkEbZxOsRQonzvsfKKQ5O5iUZxsV2ATldl8x+SjUlvPdlAq/
gncMWh7HCDAPLb5XTt67XRg92W32WqnhYVLsF70DcjUySXY1a/nchg3/Ktpf0UxjIGhcHPQeRhn1
kXTGGLQndNemAfzBVwRD3mN0faXKwop+hA2O2mGdIfRSSXnnoggVH0ZVV/etw18mKU9tn0kXUqkh
ggFNjhT2WZccS3JF1TSPoMzy7P5ah6E9Nl6YGB5vR0WbqEXRzvEOPyfpIjaMq/ber9bsN/0Ix3X9
1DWfcDOZLpMy7XvIqC4TVfgxaza62LmmXEj0ItVjBNWQUWza4Acwjv3szskZMxs3IUTwgIVS9NRv
iyVHPBToXllUZyuajItYEI5cvZQE8U6trD/rSnNp9usQ88r/VTegEeaqeqLuYVa5lW2Ej8W2wAbB
qa3mwkuh0uWDRZ8LVUUEjwWh2fpgL9biitWuj7ULfkXJ44TUq6i61Xem/iVh+HsSVbbUqBfs61e/
mLoquO2rqSGQpMgARr/t8mEDIASN4cutxlDRzkDisDyKE4sNIbQMRmMamJS29kWV2Jhkcnk2zAV5
W67bKOrkwcJ1EKRx+kSssLKy5dIrSvI0NfOvGSbUcVK0e3Ti8rt5NvAB2hZo5w1e1Zvgw/6qQ1Wj
3IedlnsZFsI43hB2udOk4ZQZmXFJtoXYeUAbY63wl1/IEHvlph3khnlkuqtR2/vrelut2PfiE+PV
YntcGyojo/mCWsTj6tCHYH0w8e4M+sVxMunRSM7RtqIxvbkumFqhAxGvpwXBBolRyAaCKhHnuO03
w1065CglXRuy5Mo8R0VywZ4P86pq8a9P1FonkQeo23VyhG4qRl9PumRHT2pafarDaD6L3cTCbCoI
l3ZZH8Sq2Fexy943kBEKxFGiTl3UHFuX7D4fZnwf5Mi55KXmXKKMC9a04VsUts5F1KtWMeJ6nEJ+
tmXuY9stHJZjbaF4K/ZgFniRE0UjbMPzh1xyf5Aix7w0dWVd6jJuAgUiATJnq3URG5Q+7Y5ybUCy
2fYTGwCs6w9N3nhamvUSA/+433Xo/HojLklNNhp3t33jprGQdO2sfa6iMmUvaeSjEx8/1aVh+zNg
nUCzwjJCiAghDcReB69rmgSTHhZ63/VHYkol/qrzn2yM/wpF8P8CEPgb7uDfwRH+P0QRqBoiNf8J
RvDwc3z/8TcUwZ+H/AtGAFZABjMDe0iHYy47H2AEKtjYP3EDurrhBjZoDXgDWbZsMEn/wg0YbDJA
FAApUFUbLsx/BRww9N+Baag6AmhRVUfTHFO1jN+AaXGvz2PZ1tp9zPw/3QIB1hYSiByCAxEzfi+R
JpDkBSM1xgTDCuY5i427tpksd1Xbl7ACrjRugQeTCES5hSJ0bCi20ES/BSn6lqhQpbaotCvzuxKP
uzjEtHHYghsTM81V7qrjKK0HdM3KXTVbL3y3l8BJQ9LuSnkJiS3tUXpm/tsBqTFddQuorFtoBeES
oizyekKp1z60xF+0LRCDq8pnW4RmtiANUtSRJ2+BG3z7jjJs4pOCR9dOGebulRjGZ+Ckr20OnQWv
+p1Wzg+OHXZHZ5gIb4wM+Oll+azrzSPRQwLAWyjJIKaEVkMUhCE+X1hdKOeQyFO+haAkYlHWFpRy
1ME+D2bD5CDNn7D5dfsthFUSyxqIaaXEthxiXCBP67eKqFdC9GvdwmDT2CiuWk4n5mbEZrYo3Cyv
T9n0ZmxBNB6JLmi2wBrQ3mdnC7WJI8wIgiFM8ZUcaJn4ljE4vrmF6awtYIfzLO5mWxAvzC7GFtTr
q6ILtJ0yJXul2IQjif6FRAERcDq1W1iQ70YNBr7crVoZItr7w5QIAm1iknmsmedpCy8mlWcq53UL
Ok5b+LFEXX0LRzZbYFJ3pl9w4d/wqm0OErHLKCWI6ZSTnwyz5adbgLMVoc4t6IkP2s7I+EoYW0DU
srLVBWDroeKCNZ4+OF4lM6tmKl12WaD29ngaB9x1E/TgGUFDoUlXbfAxqb3ULZBQoGdpYDO+Q2RZ
ZqydaUEeOXBxgbRcohRCZ56Nrb/9NhXT4s996Ne5ojGsApqfT2jxWvYy7KEMZrWPMVl+qRv5DA21
v7M+IfsSMTitCg8VfINpJILtWMow62AihUsV8kKmm9vxdApr+UukdxgA25POzxOeV9mpUI7eXJ5R
PhhHhMg1ItgTwtVnTWv8ap20L1lt75LIOgDZzc6zAhrCcjR4u2mBdbi++opeYoWTRC+OOQHoaTQe
216u/bCQH1TUq/dxpxZBqMzjfcu/SGzI2ceJ2sLvyWZ8GLT8IGv50SQE6YbQKi9c9cE2QZRHU27g
jxARYcnKLyQRujuQuUSytc8aEqBvzVB+yqPyRZal0WdgaxycZO78dT7PqKifW0Wqj0vcWrspCYl3
KdP6aiY4ZxtRK71LWnKvTN2EPxLx+lqhD7HD8aBI0jHTNfmhTYZpH66StbOT4gvf5E1x3q78ukK4
xLJSY5+HMQmfwgb9pxaHrbsqG6/QWsKXq/Qmk87tZXv42cDevsON4m4lyLnL0txAVSqMzx2zOuQf
48qXpb66TyRb3hNhfFONOmRok8zBNHeo2HVZA2ylxwgFoh9fXQDsxPC6gwnp9ZjUen6PAgzS3+Vo
e0RoR9/opTEwuk7147EagsaMwb1jpBdAr8JMD2fAfTs6oZ8WEx/sMHzFti39PBCyqhrb9EY10T2E
X20QgtK+i7r1wn2i+M4voS4LEVokWCvc8uIca2qxyNP0vjTCY2fpvG785aipda4y9f2jo80/yXoa
n7IILl2R9kFEYge38NmHyVefGtn8tiDiubej4kzfz/RSD1vEhB3JFxCaG7hmEEnI27ooXVE6Astz
3X6D+Yjtt9XrnqLSap0tnbllIj8UxaaZgfIOQtxFNCl2EfVi9dbioGXVScvUF/v9hqNAQQ3QhUA1
XYs32IUo/RP2Ap1fIA5i8+8QkNsxt1OIJsQGK2e6Hg4G6RQBAxGV/3wFVzCI2OF6OtHKh+L1MHGW
a1FzQCYYGZYdG3Lr96bFumjjH+/12oTYfrtwcczchpWHTm7r3dq97de146fFgB/z4S7EYR9wLrdT
35r+ffff704c8+FKb2e8HvmhedGoFaF2+eEK63pEPKIjqtaq0t8AN7rZdGBtNkDOh4sQ7d8utHb0
Y41pxJ4u8C0yRvV6wHWvmegUdoHkTTTEdgiXws5RQwPD6FLxqijSPTRqBkIH9ZNAGAlYU1rnHe4H
NwjUbVNPWgzpNJihG+TrVi9KAgwoWrhtvbZyRT99aDGE6Yf5FtiABi4lMxlo84AyMTcFKrMVpWZp
/lxfEomnniyI/6ESfazxmFVfroeIDeK4MF7wepFxuskSh35AMptTVDiVggbJStcfY1hnO+cmAyKz
dGByRKnVAepog7ZpuOSprxanrFofEiec97dX9IrIq9UHtVdVgFfVuXVWPlcZ/xlj4PJoI2XRdeNP
q/tJT64TCF2+5YSKMvxZgHyu24IAyZ8Lc4iqf1y97ScO49+o3WwsieZY6FTNuCYiV3/U69JN5PmP
MnbaXdt2YIwcvOqJAk5vYWF+qpCeJmTetcQ5gUia+NWe+pFTitVm7j0ESsvDMu01hjgnOx/Mk+xI
5smx0s4LMedFmTGaTmLRbSW7yqLCLYoxOugVTkHLMLIzTCN5K4nVugf+NNrVUZoRZhSLqcIZIFr4
mlejIlUuX+Dy3OV4DzJ0s309By8iFtaqueoUWgeBqZk3eJBYDIn0q1aMKagrXIfwaNISQrPmpZ26
5LxsKYZFIgM117Zv5iFmssiwIhFYHnXdgRtUSgZGqJBCfSb4ittrKXkfVdFOltWh8RVJLeKRqezH
mtrg8ooWjzyBiTLH5k2pzfuWEQmfM363dH4uFH05xjWGfYGGmoFrNn3oTbjFHGUtMJaV3LIUKydF
P1v6RMQMmA/pdXrydIO6idKENHWradUh3upncoUurP0K+SKeqSIa0CmQpT9LjhkzyKqMe/hrI8hJ
/gOe7KY/QEfOPQYAiyd+f2v7E2C6KccmfxZgNNkCkWsJzFuYawe56SYEubiGpSNwl1nktN1pK4p1
JHEYGjDMExAndftHjIZE80EhLuIlCWybK75nwyoJCJBYYPRikyEt9IcJyhWYRB00NCQojl4gJXoy
ubhDGjvkunj2bg+gKP1WtyAg68fY3bj21hs6VpUyZtx1jALBs416fULIsGb289c6jttJwPwsgTa9
QU4FOu96O9uNChCguGWnJtRR4PTji8dJ3J544Ip14dW8/g/b02aHRx2h5aNANf0GcrrVEXFE3tHW
voYbtDve9NSZP4Ln6FUwyvZflXNbQ6LvO5K829MjHiFRui3EbyBW+VYyXE31g7FBurVtETX0+mJx
W11y+W2KotwrF/lyBQvaG8TwWtTIGrqjjdHBkgzNSQU5fkrFU70tflutOn1XaFG477HTpTObPi4W
Ke6udZFqN3seC2QEtBnY9qT+7BGPDkotBNW9LeK4Q9Q45P8iIhMedL3cRx1wDdREA4GWEz+dAMuJ
kqi7rfZ5eerUVjmGhm6S1Td3Y4bvPUkF1V8mqz2bA/5Wc53WfjqpTQ6wSun2C988cUM6rzTWhp0P
ZIsELxZThatEhMJUCUGSXGnnkyrpu1TfXK7VRzu0sO8eLfOULLpKclYdcMFFI37W0rsoST9PU0+2
sUOMVGnJYIqLHTKIlV64degIlR3EXVzfAkn2x5LQeL52vT81UXQegH610SIdxNPRa6QO5jj/nG2Q
/+s/vZVuD4PVaOlJJ19bQnoPI8Qbt7mRnr8jiaidnLY0zta2ALyNPxvSCqQIsAEQXzVnSk4kxjG4
cU4mQ+tDIse7MR5eh9qRdlGbR36Ta4iEIHBWuKpi3CVDPmPwPqXnXi+HvdXVT00mocu5WhLveS6h
FUlKc2mGwW9lCNbwDXIXa6cy6FY1O5CBOCg1pMpUJWlXTujvbJ0FAtnVSQ9luAtiXQkrg2gen1rH
HMJTWQJ80xW78RwbtLz8FyTQgnoa5IP0qqUJwYLxIS/0MbA652KnLe9S236e8NRj2utdW8esapur
hbYvzjOtFUgx+a4o0dWxkNAs8LBUSNvjRlL5RQdEo92+890ELyJWKmmXkNupFVlePVEntq4pbhFt
13+OB/qadY1ewjCHpdFH1bnT/1h1aTmpXaSci9S1EpqbkQaGcTK+GBKgiKiAPg/hJ3WRjOsCcWGl
nXb7IVPvKqd6hDQ8BfJqMQr/BXW4OgOe+Kp0UKztqQ/CaFJ3o41014w6UbT1lGJRSlIEml7+qcM3
JtUyemsnf7LDBnPhU7oRKfJtIUrDkvWQV+BRmPpgHq3x0bLnNEjjGC0v+pKgbMn3XHfg7T1m5rs1
tsOuxzKITFPoj31iH+Sw4/uy3VuMuL0ngwRzm43Z0W2LcWN7jARZfALMjrusX6qlfYXShZpSsire
ain8PGj/9rGZB6j1lZ4GaOw+RUQcGWfLs3u+DuLXKZat3yUborurVDleMW0+FZsnhSjZyPZkfJP/
VelsW6RuOReSHO9Fvbr1sqJ0W4jdzNuxYl20Co4Ftp7CH7i1+WE/UZRVEyMT0/x1PVbUFel0TEid
e6XxPZPJf1d53vhT1Ue+voAf7VBKKYtsvXdWJXsGqrce0uk5bR0p0NRSdVtrC6FJy04LtQ4k5+wa
i/NHNBWva72owZpPtj/Mo0lGY5R45BrTm836S4QNU4EOMSELPWhjsCZtGakurnehH7XzeSry9ns4
d2BWaudbVWDgUC2AtsKxsRB1GSYSxsQkJTmDMjyu0vOqxt8VFOZtTf/WabaMkMkUPlpx1G4qXAoQ
kmR5t1AlAJ1pvuAPER4IMQ077JnGb5l0FtsnLZ8CU5ny0xi24adGGV7MeZ3f9biLvaQIrYcmqruH
skOFYwu5vMdq9VyqoXyHUhyWZV1iHPt1MgKxEVk+ZR6y9w4J5N2wmvUxjazypY3XB9EqvxqPOoZD
9w4M10eDuDAOrZyut6W3GDDCp6lu1ZOhk+4pNtCPDD3rUslAAWYHNVlltnZlaQyHpnPW16mOj+Im
ln6SNlaRdld3jXJh9sMLwXj9Ypsk1LsFOHsot+GTtSbKeZhjMjXbrazEFFbHzL4WUksyFr2FvZIP
8VcjJOC4XdWwxLMfp6Z6nqzcfjKEpJ34dWArukmfaJcxWpQ7EL3RtckF7Ow4G+rrUqY9NkYVsOKu
n94K5ChFk3Flp0HfadqpMywwHuP8TdTLeWK4RRTOjyqShvdIMYAi2k6lxNWDncvNC5HB6tjNbbED
chW9G7h6bH+w3vA4JW1nHsdJHj4n2fosGpxqo0Cvz+4f4qUGDVPZ8fUPNOzyBaEe5GTnLA86DAZO
ipFCCth+Erk7OzFE8tUEHJCpWnhQgSy8QOq6E62usaXgDM8jNoRm+CgeO3Gg3sjfiUarz7q8JOfY
ztCy3C4fcpzXq1b1mlSmpxTyDCtrsx61KucJ6QFsYRet/A6g6KSnOCDNZAp3TJSjU5S281M0S/N1
jyEqj4YppV+lRE93+tI2p5oO6Qmj9o1eX1Tfk1nf4/C6fB2S0sGgs1kZvxEdVSrz4ID+v7YD/XU3
k+F7Y7SlBrjK2SegJ91l6W1Cm1s7RlIF6SSNb7lBJEyyjILxQxlf2jZKPLEHBA2wF2P41jlWjRlK
MZ2ZGCiPhIkL0IncTzt3HgoT/bdoUfm7Q5UPvV00j3IYt9c2TJAFRW/Y39YGF3voHeldWRGHzuN1
vO4xjBHQ07V7t7tNkTjHgbNYEvnBCDsSCttZZvoAJ7Xf88qe/XKWtLvOjOsHjE5BRW+34owHcHT5
ndhBrofOtyCcYkxkQepth/C6lzW5dbpYf4yDuWGMre4+s/uVRxDzlmns8u9IBW+tDZUSk62btHtN
n6r7nHP5WTspfxDXvF4PTG9vkCQwQ1Ib3qHKCgZE0/M/CgmNR1pQ8CLwSj5tiLTjUjWEyNGGa66+
j/oXsUO3zIvXyo3+0CtLfYfULnYkUS8/VAN/zwgOk9B9+4MhOaHIqZefrSiu+bat3aFYy/F5tSXw
uorZ/OhyByTNoL83WoF0fEIbDc/nueQagzHFlEvqo+dra4iS13ZlvIZSLiGKYmZnS5H0Bx4mnKxi
O3y3+bPErpnWL24xJM2zUenjocrC/KABen0G5jJcdymr2SsJzr7r1pT64OjbB1XRpzO4OS0ARNZ8
kfPmIlrj7fk8yG3/SmgFrCevxKlZ7fhxqoDpYi7b/aHFqatvd6wxqQXAb0pPyrKoBwZP0n41tfST
FRGSLhnl/yh4KmVnlL6lEhYUkZ8DVMFaZtZRLrfnICl4vXTERsTPY6r264hizave9UidRv/D3nks
OY5k6fqJMAblEFtqEYzI0Jm5gaUqaK3x9Pc7iO6u7Jq+Uzb72dCCJMggQcDh/svJuJhx0VAvrOmI
pSqZGb2vWy59YG/6wTAepwD6e5y7dI8G6Dr1df88utTvrZuRW08yFNJcTRRsQ9+p26iHlJr0ZHb3
AdqopRfVh/x6lf9ZH3rr1Y204bAUXndJCVl4MFxt3MbANj+M4bbuoJqV3CZcFiKyKc47x9EwHzvE
l88Ib1kTyptRAnkghiH/GuiM1eRfkW1nauVdYBvFXsVt99nIjeu6KUjdtzgquE5iFLy6QZYfDW0q
z07he4/Oks+Ar5b9o8+bvek3Gv0mVrAbCcW8K5QR3askjXdMIrvvufc497ni/Mu4KKJtebBy3bxU
tR0dAlpj35txvq3vFXX6H1oSJi/wC+6xnfrp1C9cut0Q4TGfWv2gS/I0zYHx2VfLsF+caLomSxE+
5C2FJB/vIR9qvduHvnbv6RxMhgxN68vk9etmVnhZCd//48b/xmFPtiVhH/9/h/32Wxb/UTZF/G/0
+MerfmPHDezwrqSEWKyq4Kr/abI37f8iZwK7vA91bqJV/jey3OAI9Q3ddD3L1ElH/CdZbv6Xsiy8
9xjwiaAiiOp/Q5ab/yG8xDANRzL1dAtp3F9iFvHQlFhT+ume4Fl/b5Q6UqvJvht02rdCetNfS3sq
zr0NglfHSDQ08nY2RgfXGgf980Dk+UuuZz+4Dt4Nk89BbxX3sYPJA+5SmcVDDtR4Cez5K7RURYoQ
8c4TgaKtX72Onjc9FMk8Pfid5/xNOI2S+IrfwwNkf+u+JFvYus1yHbnB7yldcIlVSgbNcE8wRX4c
/WRrdvaPxW7UKerC4q503Whn0AGPglALtnD3HqHMk3FfRfavLlqqqz8ND6VTTTfTIOvH6mnL9OhA
vTVptdfHpv/kxpG99e0xPaEcGzaNRyYtQXU/Ee3HJ30qnkq3N17cvGy2htkO+yCpBiq1i+7o6MUf
+DHGa+N45ma2u71W1IQBDUVytXqW7WnX9hAc6GTmOQ33zmQEVysaMWJp3q4lCvGVxRnlyK4dXelE
KbTwXMye9uxIxU9BOuY2xJ/9N/vU+auuQvYpOg8iA33lkiD4l+QzuisjyPi5uw8XqlCHPooP/mD3
+7Bzw5ch1LeqIhREW5BGYl6Ij0WVfO3K8adnh+0x9mvz2nYQ0QENzQOj/qkrux5AdGDpQ8WFZNEl
TpY+EaKAt8IxX30fW1kTqM+4HKDGM4crOmUg13DS96HtLXQtJwuwoD6+pCU60shJnqcsKuCpYQmP
WVTRoyDJQfZkRLhagkYuC8aGFPDsYVDBTu+HLtnVaA83szkaL5bLvvSXT17k5G8z0v6B6Iddp6ro
lhrlwzz0FxfAi0vTQrm9qZ7S2GNJGHX5m4nVQPX1nWVlz3HuABz862aATQY2T+K/ifH5D8lDLgyy
y1FO4ZVjrREvvycPzVo4anA494X6jjC3vHppA7Y+JNqJVWWwQWAbXwdbObdpsONjiiWX1FGaxKMr
4S4Jpk1Fop6t38XI661IO/rdzq9r/e23QfEf0R7/ljH8l1PRNVxBwC1fhEPcyGH128dU+hTaBEQX
BCJp7YU831vh5IpS0ZGr6Oz4f/PvTAnq+f3Ul//n66xGbM8x/FVp9Pv/qzj+l5psuvtdqxnRg2b8
AlCbaUwjdMhoDPueiQt1ttbiP9ecUBuk6jvH78urrxM039vMJZ9QwIdvnaXnZ0yhDGfud5Sjm6xj
tlhGGSL/huqLMtABzEgqv5VkPx0qk8khPdXO7W/2n4xV//6FONdMZdqW7ThyNfn3Hei6VkwOYh7f
K9v66mZRdHUjDv7Jo5unisJ6SxmJvnddNezbodLuLEaia7P05iFx6qc4NlmS6hGaal5kzYyGbWV8
Wm9S2/9lFJ17tmJOwdlYUgBWrEDTUnTbNmoOJOQysht8O7dYxsPY4zUP6vFSe/gN8ZUZl0WzjIse
1/ahbdzsXneDGqVt4r77mMrJPiKfLojuDZpcIGUyr9/l3TaUAsNhqNpDWIE+rWUp2piB6fn6vjDo
3DJc1gca+HLXYjzQGr3bBrQpE4dFwbGH8wJbZ7rQwpK116AkQwynW3H/P+939d8PJELNuDyiWjMJ
hloTaX87cHWnVwXeTu02e9sumEwcTmp89FTzeYw0Bt4hwSrfeOPOjOafqeElvyzyPRB3jt8oFTFI
N7Wdh0hL9HPKKvLI4jd4SiCxNrFsO7TbydLmnyy777EZnSfTSb4mpceywpujBwym86eairxNozJG
osKxv9lGgHyyerJrD2U7ifqoWhZ3a9bzp4S1J3XrS7+DntHOYWE8j2ZqH0iatU/R4gG2sI44aUqv
D4U92ae4cPaaVownyrzrvU2H7n2oug3YzxfajKoHZMnNm+0+NmY7vbPw7G66sf+fd7Dpu//t0LZs
ixHB8ZnrYBVwmej8fq46jRfrTdRZN3wKqM2NzLgCHhOZ207IpsLYOGYAEKf1ifVm8oJAA69mm0bT
ZrLk/vUaI9B+VEvV/PbQb5soN0FztL75n+9GlmGyHVyiCD/ed306yBL+xW9bLo6mbSExyXB2fKoD
5D9qY5OfNTM7/PbC9YmPf7l+wIiAXURm9tvHY9b6Cf7857OPNOwQ0F9zbqNu9x+/059b/+N9jZ95
6KGrXT+D7IX1r98+rDzx8ZnWZz7+aV/lD8QzGs3QH1XnYTWSzdYNAvzC2seeX59Zb+Z1969/2pyy
aX0fcY0/GgPx5AGuB80KrrHYIBQBt21/G8QeQTK5tU/EMtENsMoj89i3QS1/LFmXHubuddbGP4bS
NrCZWHeJvfyhTwTkDnP8Ar33LROTRpRO36tcVzTnYe8cXU/cItfe16vXgHrUpJVuMoqUcXYX72bM
dBWX7o04IXAvIzz2RX7lgo9pROwjSSEwLQ5u1FBAsKvJpGaakOI7McWAMtPUKIaUEP9enJnkEDr9
bsT8uyVhVtukqJBCD0OLGTSw2Pr0PBYMo73YXmLPLbc6RhgxxNRijcnji41TphXLTIt3xol/YjC+
H8RSE+Ot4WcDR8NtQ+7MA+u3mQ4FtGJ6V1TbHEP+zu21Y77adcS4Y+LgicTKEzqsjL3hq02MT96U
OzXjcUYNsVWrDUgMQQlCzGG1CHmYhVBcbdGqNptUfERiKGrFWuTjMVpWs5F1SS33PgxbmPtOzzcZ
AagelqpTIx7mojHvVI0AMSvTz2mgE3WJrcnIpp+Jqp5Nsqh3pWM+JQB/PsGLwKb50yLmqAqXVC12
KUhqrQheAr8CzsZDUuKrKvBXkZS4a8RwhblnjZe1HsCriVKAc8Oc1c0V7jJr2njiQdOcAikXQsxS
Z2QkWVQsXk0lPaXXRqxfXLFpksUMhrMMWxj+MCVGsQHH2JJMP2Io8twttJtJyw9R7tapwmVGnJZ+
nt263WkTBxiGv3EbgKb1Zb+h+OA8RbhQCGxBodqdjERxeY+wQav56ODZPPd1Qm5KWmAb6ZYZgDsx
8eRHaNj7hNlNzlCcuq+GGOeWNUIPK242oUIz237vLvhmCGSEhBrMcyMOvHzEi7dgyiOJ9ZJNb7ZK
fjolzt6pQXlnJ2Qfls0dMWlI6PD3lThKaakhoB7rn0VPbIZ5ZavFTx3X+Q0NG3cFZsGBCj9BXmIb
ftUYoUft7BRomOIy9TYl9LSPFe4I6ln4yYZPzepJZKW3YFKMxK3Ylw6+xaa618TJWIqnMRZ3o4vN
cRC/o4/xcUiKFwsjpO7FIV55vJG9uCQ78UvOU6E2nc3QmizZz8UevI0p/kq0KIv4LStxXtZYMPu8
gyAaYRAoP6/EpUklBjkd+DZJntuQnmzCL3rhZTTmQ5EATGrhAwNWdvHa9G3utZSVXUV4lWld5mAG
5sEsmq+uUfGPxg5+i5JsBrdP9lHwLXe0jhj+lONg8g6s1jskLdWBrI35fnhxk+zBGqO9zoBIKAYq
6GWB6W+9ftyrKbnvW9vc5j1scYLxtR5YDxqLcae55biZXE7lCfPGwvwS80z5ymTrQAvq6+iECXVn
5Z2ht/m5M+svHEOoewvPO1kpZTn4aMJNje6ZC7T6onnsvwl7+r6qqM4h8SIAZcyI/UnvPIdCHjcj
jKDs7WeTGSrRBEVxgvCOt6ZWa7vE936NbY32UbUF+QruleXQd4VgupQ9HSsHp7EH4Bmjj5yd8H3A
jMxSbNpW4k+2l6PCrjyJb3kQB/OMlTkRT7Mu7mZEzAluGLVbxPmcYYEexAvdYopOMEfj6Yz5AfBL
O+KcrsRDHYibeoGxn8Rf3WO0TgfE3ezIVhzYWfceYcjGf+bBpaGcb8St7WPbntWncnVxi587WZ3d
4vGOnMduMb29Je7vDht4I9SQjzF81rN5M2W6dbSNfuOKe3x4GAe85Hm1dX285bGeIX0Wt7n4zm1x
oJtY0QvxpAfiTmdddIIRLo6G+tpjXzfFx54W1gvk1J0b8AsvWN291fMu7nfiHp5N8cNP4ow3xSM/
WN84wYZj1sevKQPndhY/fYqxPmJWvYjTvhrx3OOjPOZiyRc3/iy+fETjCfsAq36qP2H0X74UeHDR
DqF78RODLnbnc4PRHxfgvsL430sCgEsUAEW0xNxKOkAsOQGjJAbYRAdMkiFATPVMNQy5AjoBA6Mk
DfREDhiSPRBLCkEleQQzwQS9JBTUklWQS2oBNvhrJzkGABOfcAI+JwQclAQdQHb86ov0l9G3ERFq
00ktS741CEcg/bCQqmrOO5vkj7iK1CaZ+lstqQq25CuECOg6Vbw7krywcJBjshh2DqEMbaSIB5YQ
nebAABML0DmCZ8IgG59NgTh9ATsHgT0LwUPXLdab9W4qQKkukClt4tie5WXyekOAVU8gVvgT7Yny
kulEwo57DFOgWKiAP9b3aEFpETT177UAt7ZAuKOAubPAuou8R+E9DgL4UiMR70oBgSeBgzMBhi2B
iAew4vW9XIGPaSv0Hk2BlFmK5cdeYOZEAGfkAd9w3Tc/TcGiBZTWBJ72BKgGdhlvcN/TzhcYG2rv
sG7Krqc9TsBuosdmVm8A4JFA4Y2A4h/vNtwSgctNAc4zgdB1AdMxyA2QvADsAUg73SbNTx3sfRAQ
fhY4fhJgfhSIPky5ZBDoP39dwO9HIU4mgfRnAfeZ8lwngftnAf4HoQB0IQPWzXT73RKaYBbCwBLq
YBYSQQmdMAqx4MIwrFsqOIdEyId+pSGEkCBzDGpilwpRYQhlgfFyVwqJ4QmdoQux4QvFgWLcPLlC
e9g1BMj6XWw4kUbIkUlokkYIk16oE0dIFDiNjhW897LuIAOmhctV/Z4J+cJ5QDWYEDJKqJlSSJoS
tmbdtBICxxYqpxJSxxF6h6a0+ikTymfdBL3hxouggzQhhjyhiHwhizShjeqVQIJJWjcN+/BpFJKp
FLqpEeIpFwqqETIqF1qqg5/62JFCWRVCXhlCY1GPVZ3QvutPMAlYBeTXG+G9KiHAeqHClJBivdBj
WN0hyoQyi4RdG+13bSXThFarhWAjbLm7N4V0WzcotCvFANn3RIg5TSi6Qci6mc+4DYRQ9EvWlxB6
uVB7tpB8s9B9gxB/6ztQZSOEoC7UYCYkYSB04SjEYS0UokdQxPpRhFzshWb0hHA0hHrMhaV0hY7E
KLFuxZRPbTuhLEshL9cNdCE0Z+1p/TyOUJ2FkJ5k13V3vhCho1CiA9zoxwcSurQU4nQWCpX8eX9X
CK3q8mOtW4BDkBwv5CuDp7pGKyEr1GwLR7v+FyW0LYtO4yETKrcTUjcSejfiqFzfg6LKeMsOij6F
HnRwLkOTLO6/OHDF6xaL0MemEMmpUMqLkMtiJP1SwDev/yUQCtqEi46FlI6Fnh6EqOZgogIE7np9
n07o7FqIbSUUd8g19+AI7T3Af6/vQ47ZROUk5HgrNPkshLkS6pzpwWXdIhVaPRaCfRGq3RTSPYF9
74WGL+HjqQyYvsVC0Ssh62uh7RX8/SgKAE4eHTwAct8Tml9fCX95gY4GAFxSvWYiC9BFIBCIVMBo
r+sLTRERdCIn4Hqe7YmOaA8OWoP1yUrkB7EIEUaRJEwiTnDlXRP0CqMIFxKRMCgRM5Qia3BGJjfI
HDoRPPQifaB9u37F8HK/fnzdQSABrGXdChFNGCKfWN9wQFHRrdIKEVnEIrdYHy9QYGQixahElEGt
Z3caRaixoNhYP2IpIg6iBoy7RIQdSiQe6ysdkX1MIgCJRQoyiCjk4wl0IqYIRjyRjhQiItFFTqKj
K1nfchCpiSeiE03kJ50IUXyRpGgiTqlEplKLYAUVjXW3rCIW+e4TuhZgnuWtFKlLI6KXROQvFToY
QwQx0BywzSKSmUQug3kwf+5R0Hx8KhHVBCKv0UVo44nkZn2iRYWTihxnEGEOgi3WuCLW6egekF++
FxlPLYKeSKQ9JAeAEaP2+dg7IgBqRAqUiChIiTxofdcGxdAo0iFXRETEQY0fP2CmXU0RGnkiObJE
fKSLDMlDj7T+wJpIlNZDrBfZ0nrYzSJlMpOjjrKJjHXtKTQQO/kie6Ij7XMXeO6mrIgUQU9cnZvE
+aoZSXXKLVXf6HljalJYw9GxS/dGb6U6eO68MBIOXFX7J19X5TlxrW4z6ixWDds4jrodbRofbygz
P+8h6ZanuWvsW4mnS/cqH3d5T4jW8t2hKZWWJLLerdHBeteO9o5mn3kH/fLV9RCntwaZPPnola+l
55/jZJw2OcUfl2nA0FmwBozdzr25Fqvq0O4Jzokh3hZzeNYy+yswxilLPPVGC2G4Nc1hOPVOZx4i
l3O0VdW0j5BrXJYONwXFOtXHTZjjqnTBk+RHKy4k/KCsW/+cFNmT/WBem6mOjp5I7P58/K/brRuv
N5YI7z7u9nZ0DIvlur5sfYP18WUNmVz//PNBhnE8jQjEN72doBJtRTCaDggcbZSBg9YCF3jtfOO9
8O84WrZHBPxGyiD4i4gLI5EZll5Hf9vnXOSHjUurX7OKE3sbk5fcpL3OXFeki7OIGA2RM6LmZefq
2k55hGp4InrMED+KCHLNnS5FGLnYpBTQRtVzEUA26SGfFBnlusEg0so1pzoXueX6V3rVAadO1mQ+
p9mIgQ6BZqf/KlfFJvG2pOfKzYyec1E+IY4i8fTReiIwpVenHj7HIgN1YxYAARpP0Yfaqn7IXevO
xWF3XHcPZ1m7N1O062VKFqAjWtME0en65UBHq0uOGUOvBHIsFzS431NRrGqiXS3c+NUYsNK0bfei
i761FR1sJzrYepW/JghhY1HEro+tzxail3WsahehJ93RObeNRFNbIK5lohBWnbVdP1hkJf6urFjF
lVSLoJhNNMIMnCPTsZc25WFCIz9FeTDsSyS9NtLeHImvhqlzv/rbPA8RcDXj/SlDLrylqIMD0QkH
ohgGvSJdSY6Pj3dXBNRd1vt5bPjbZFL9JrK7sxEkpxbK8LQYfbEPGaqgWFAsL6Jdpj2w3CWrnlmU
zc6Ao2XomsdeVM+66J+J452OZuveOdqMODqm/2MDCw0hItrppRnfYjs+uKKqLkVfzWLR7lR8icSb
ZEi8aTNMgJBD7GyVR5lvIrReVZWMv4k5k4+Ap0abgh9j2/5M3CDfen2TQq9Z9/ZQVMemdB6yhbBG
cxrf/lTD/ymYb2DOgPgxpBPYhSq6o1jhRLH9G4lwzi1AbOf17ietrKMr0jvmh0nlnXu06bd2xPmc
tb59aGqNdXqi7H3ixskuNuL+SKXHqe0d2l8JC9uaQzoflUFrijUY/b1GUOGZUqS3TvXEESZWdi1a
u3pa5jrdxXPo3JRTWgc6dQl56SO1hYR0EbQEFgZlLDXBRKTFPDG3mAKWxlwakKFp1hE1QfHg9epQ
1ADEpJ+WelXH5Mm9hPYYfEpLP9lbWVbuFfXMT1oBysj/qS5ND2abRkl8MWYYjkTVyyYbDeNU4eK+
RLZ/m7vKPazWjw9TS0/H0LG10muy2m7khtSeT36rE2hXmnd/+jNW58Z6k2pGsUVR1fB1tB9hGr9S
QdBtmYAFWBP7NyfS9m06QTYAiNC5hoRd/BHu8JVoU+MwTyYGVhwWbqtYgnvJKbJY6KDiRVhsqyHe
UIDKDjKN5jha5V3ezeblz5vSQSOwNPSDaHn5PYho3CvKuaDd2/uHY0h8OtOQ4WKqhojg2KS/rDdA
Tv0ldt/Quk3EulTdpeuSh7jI1CEzSVJbHyr+9dfgJ+gwXPW2kJYIqjjNmCloQboQ9NFe6A7W9ro7
fQ7pWzmC1nzKjVjnTKT+PSMbFTh4NVesxzmxXw2joSZ9CUqzSG5cdCJs0/mq8ukuTUp/o5sBkyOX
y2id+f3HzXpX+iOwqskzpILxOxPJPso3WW9yS1O7gOJ7wK4ouCxyQ49Dts+LnqRuHYNbsZT3NGy/
+I1I1QM+wnrj4Xn6+Cv411+8mYX0DS6fRu3xQkjDeFn/sqfg97vrEzptAnniVKfVdLPerM6btM5f
Q9ukVBk7FDYCbvKaVOOAGdvH3fUxL9Vg1iMcldpaN2ER7h8RxbuJPLfaMBy89qFDuutCtq8nL01N
hpLIWsotmQET8fzuRNYeK0mjqq7UX+D6wwyS72DdgEY9xnZTH4GhoUDNwzKWb/awANTY+mPQFRZz
iaq8jgZy8G5mvAiFg9W6DrlDI0Qp+2q9IZwYnFCP849d0ue482jEA6WUo2L9JikxOceA5bqunQrL
Qw0bp9/0XiVXNWApwef+YRRbhy3qXgE+wAwhQoJPwGskTS1WtqfDeUKlbU8XhC7EpvljQfiAr1+S
JKdljRQAlkgM2rnLqWYWOvmZ632/J5Aj6LOzOSbFTgdV29qUF+S1T9Z9U+wxtHTkipoc7L1pZYQF
YOiNgv5lNXzNcq78xQn252Ohw4HodzWMq3gCu9LfUx873qjTJckqaiIaKtLiDq7Qx11OQJ0WeQQV
6uF0dHO9g91lMWaW9gsOpfpA04f3MDnmoWeZ+w0OhgpDqlkApjuEu0EwnsdaIxExMG79FPdAwCGP
U8eIsDe9s1DxSDHJIZ6i+qufm0SFBs1LrtD5e4OV7dLnSPnTU9Eu/n2BxqC0tOGSEKJDuhXckg0l
vnFC8ULF4fww1oSEOJ1WEBDrmACEJAHvW3OEpsmGCCzWVHeGKo857VyfcvIjsQ6YebeL8hBIOZHl
CrlzKF7GRxOEdz95Nd6mbBwfXYWO3DL04BThXDcXrfiUE1oxO46Fh70utqYPdUNK3cYFfPlMOw2h
8rWM1slkkjE9pHcGOrGNQaPRga5oov6qcIGd8czdkIf+SzYkPxs9qG7rPbB4poAlgwpJeem2pWvx
fSqwtGmu8bW3NWdv2QbqCzOP3ycS9NbH3WqARTAj4+xYafPW5M2xLBP15I/ll2YO8ROmFphS3Tkn
c0YAYy7qpdJV827D858rEgdJ5iza99JYFEWBBaSQPEvS97ZW2bSxKp/y8jycKS03Iu2sk2m1cYe5
eXed4MJ03v9e2wa/h7XsieZMj7reRUA5hzgfp6fufm0pX2+stooRT0z+OalTlBJVaXzrtAbxQK5e
wj7oWRgw8WhVNn/qodtZe7zVnea9Ec8VnwrCPiBS+r1WRjSXyV9zvOT7KJ7KU2MXnDqqSy8tQbuP
UdYQSUnaAC0Dc4lvZejY1S1G2SyZydIjRYSu1uDiLoxAWT83Zz1S5qktsl950+vYu6rqzR9SuI24
BWyzSd82LURnnmcPmPTmbqNzrfw+hM9+OpzCytLfJi++UM0TbRMnrF9cc8rOxTQ0WxRc4Mn6PU03
ig9B2X1iOKRU2e2C7G/qbhTGTHsnzYjATlIuhX7XPjZ13pMHUga/rJS4lbZFSrQ32p7Gz7p6ayA4
MFBnD/aSIPqarHvHL55gpswXSp67F0IFMzfBIj13CXlyfUsrY/LsuHN+6qyuuFvP9NjxyLgqDu5M
iuTMa/jVuNQVT1mR9TfLxCYj9wwX0Z6m1zA3LqmpFhXKVrBEDyeyMux3d8qODVEq3wkEnLfBkIT3
QzZ9qadqvoMWBftWlnt2PWU+KrlZhuVOJeDouW6nrFhcxr+ag8xPso6mz3jbI60gDbchOyZw5keL
spvzEEmCKB7+oEQsUswQ2mbA3DMYCuuzCVhJ9pW+dSsj+u61TCWCZgOv3X9Bd+XQ1Ngq/GEUN/o+
sIVTUzQvUAJQZXUHQUSSeO47h4qOHqiPef7hZc7eW6Lli+8PKKKyKN+FHokzlV62B82eu+curxlB
6yX+MYXxjtJB55eWYBc5aMMYHpmeke5BFD4DWfQFAWR4yL0ov4w9tYX9TCqumt4NP7Rea6XHEIhc
CMxIN18V/raPu+uzMJyQpIqpYtkG9bMzMThPs/2ZpMvlWAchkhW5WzfT56ExUNyZ4x+t0pf7ISIH
d/CzhxkxwNVLSLy3bBBg5RAeDmqJS6AJ4UrjGdwEeFd3fvg59D0Sj+jFDiACYEnmU6h77tNi6ELD
lPXGtpbxpTgqRaGi3g3fia6nRKqYCY7WpvwhC5klxX6hbXLKyo75nCaQDc0BbWLyasfTFz0Vl+yU
kunReo+1Z9a/RqeEmgmCiDCeE+BPEBOcT5R1pRiWywyIVKUSBB/STuQ6zksgsbkJM4Kj5lI3Groa
ZUSk0TzEmUEje7icbbyoNwydJEAm1VvFyJ4n9uvgOONzzjlfWHb3QPZhsdVmzzhzEOHCUx7d3npK
q2Dbd8TbOepaDd1zWWcvRm11+8RavpL0GBETaLKuabv4qdVaY9f0g3YKl2p45zWf08aeNl3NidFA
FW9rdyE7pAPfmmkR5xy1vfelnLyN3W7T1nI+WzD8eXGeat14sOr2SIq8fqjtoAcwjU4WUNIJmCne
Kme0T8VQ6HJ9Lfdal6p9ZILLrL1xsMIsGAdz2tpp0O3LwnSfm5kEx7YsnEuWYl63VeleurQPz6BH
C9Us6pakevQlCklEWjLte4TK/zAkBAdQak09BCPyj3b6aU8jHOxoVTdLswlcbgbjvk36t0kjHcsr
c3WX9O3XpjEaYoKq6hIIvul4jfrmfZnKKjy2nTJeRsPMrn6XG08FF88No2nGzJdSYwpsvyWVsdOi
sts4joMxkKLls2E6RBAlSXJsF4A5r6y786Asb5M0PquzzsuO0CJcxPRwvkMqA64Ql1gHSr28kR1F
lJSt3RJE2nv4YlpKG6s5kK5MwOTHL9jhjqaG78XJW+wQJP18a+PkgBpZO6oxys5eKXtFt57rNLbO
OoW41yqAxzVwWVuDmuhZnrR7oxuO6z3lDAEEa0KeKamEpbMUEUFH2U65sfUzXcqfjTKwmvPr46uO
J5YR7rcRSeyySZmKbV3SBO+7DiKjrpdXzGvj1vBi+4s/vBb0p9w5ozcjqGy1m6Xb+ZXMf5ES6dc2
X/5505RHV+t/wWQQkB4gLNTwjg80Tlw1alGzyEheY212rxryOXJEEv9hTnv/gbNyRvxtkDOPZuvX
pDJ9m0T2coKmSp4zAkebliy2mdKKUNeeWyvkKGxbEFLHJNq0SIkkYinWUuy9XYIuOqRk6R7MqDY3
62K6zfvuGmTmeRxb/zkzNAQwcfypz5E9TI7f3jNEuaV3n4141iv5huiftFsdMMGqRwxmrznBGjfA
C+++7dycdcWg3poID6xPTcQUGBXZWjZJnDUpn3HBaztV+xfe7jXVx/eYRdWbOVEwGowFDv26+iLM
IwaXutjZyejs53ZmhkbB74Fvk93sahw2HfjCRcPDc1RV8QOE96HLYvNxTEPvkAKP7ao20Y+9R4io
Ikd10zntpaC2983RwdLDnJhkOU2GtiAkOq6nx3RW3/Uqd2QJPz4isc+vNlP7bUBL9i4s2yNWIfnm
wWtoTRL+lUU/AplRatPJwQxBQYi9Lb1H8sLcTUOG2HdPOlZ6P9qDF2XIg4z40zIIfx9oO0r2+lct
SPbYYWIudQGI0lKGW4vxj8KJNLmD53u2XVgWJ9aWB1OLs92ICPsU+lNwyOA+JPzqWz7iyuub/A8w
Glg1w83vRpI1LqYTP9VU7u5oSipPyhvwWFoM2IujsqtNDe+mt0L3rOlZeWo9w2Df98jFFm1c6OGe
rJMd2TuaQ7N3VehALOD1RZdyzXc6/7vOxUKPwvy5cslFd1t9Zw+O/xCbVkfbaDRc5zIOr7kROkej
hE81e7gsZ/iSl3UIeZtn18k1jq3fcQ2Lw88qdEc+MJEojUbleNXe4gS/PeWOGLulu9hMFI0Yegr/
ZLAU4mvzoazXsFs69A3hY5Wkxp6Pnu0BsIynvE70J07gZtqkndjXbBZ+dnO3SsXzIsJ5HLd475fB
YFyJgmNE482R6weyqN4k8a3ummsVc5Uvm/kcIsA/MuMINoZvZnu9yJptyjPXxpuaK2vle81BkxV0
4+vUZDf6Fa0zc5NiV9g0c2Dat65Ms7i6tV+irk4+Tb2qr3qq3bLITO/JLei4wtnRDeSLxoxMj+7S
jLT3vGuvZNCfDT3XPgXhYmzIhCQ1FTTsvUnhKIueqMRDnMX5fUfB5L1WL8a5UxGBvDyUpwZyWmpk
zCqb70kQpx1cd1/oIzGQl/rvQ9w4j3H9PkzHCejkKSH6n5z92jwOU0kMnJ3uidGZr65x6qKSE6Za
doPVkJmhMdXJ1dGErvhqOTC+Sam+Kqevn5KK0b7Nc+e7Xhtbi9Sm53R2pZgGGw3lvEk/+IdaOcUJ
I+T03qFLSooJX31uZ2dNs9vnVHHAQn+cPD9snU2pQqC/3KpRuxTP7A1AKUo+ryhhNuH8vSMZItet
r1NohCg1AuKhF3+6xHF6Nw/Mc8rGIx4AZ8W3DlnxoKcFEjvXvPbRtGD8YE8kcz+9YzwhGhs9BQST
O70zZ0FIGTRPvW3tzCpMH1lDUGVQNP7eKZ3mpAAwBDsIb+tNjKV2pwpj2Pn0jzd2576sN6kEVJgN
OX/59D7miKFq7HPH2Irwtjg+FhxiLwPSPG9twOXYJkAWQV6XnrIu0i8UC5i7PG+rryBVnzor+Kwp
7cRafGBqxVCQ9Cxfvd7L7ouv5sxwl/RhjJzKKw8tdA6ClExDtjVk/4+7M+ttGzng+Fcp8k6DHN5A
dx90S5Z8yU7ifSGU2Bje5/D89PuTHBRJ0KRNC2yBvhDxAUUcc0Yz/3M9UqvBX3ZMHtUEUeNzEugq
bcanlHETlFoGYm9xVo+yR81PimsdtDaWSLcVBxo/0cZd1DYESpd1eS00smsjqaMh7y1zqxDt5cow
DmPDMbNI3Yq9iRavEdnaPJOc24Y+vW/psj/Enb+XDkHYoi0QmWUQzhqiFqKNeA7KimYxgG+/YaIl
nbmzkojdtQdHBYjpP3iNmvupJBnA9d+3hUsFH9sRNKIFLRSDna/ec8jPcbek+S0Ck2Xnin4frkkr
krcyrJInO4wINNb7QyXObGDWGLe1tNxt5eUfjTo0btGxXFNpW23N1smf3NzY5UMVQ8hUchmNAxmO
Xhx9Gsadite9J4LHqh/7RzElHEOSF3gsddBs2dxzAs7g98gUHAINeCErCsw+cXVwe4hXvelNtFkt
FISu3HneuNEmIZ1ixuKRbpTyazYYXByi3sl/Gihk17O9ndTxhj0QquhhAD4rbOjhXrcfQ1IFZW5l
J194xIuIZeTW8liaUzrv2qR4plcWAse1X01odpyhNL6YhKz2tr+uCP7YZeTRHICp9EMG1XJAjqd2
fa3tVV6RQdaoZ7dDWFupMLouZPBBgQlvYPCA+zi+gznfRfQrSkzJj4ES7b2peTM7y2Hp2Ydmeq2f
Wo008VSDM24NHXEbrOmWLl8goyoz3xO2G62ikdCbOrHFe+EgFxgwth77zACq95oXqm+f3BKZDs0a
E8fXplxBalvEo8Iki2DfGJ13zNzyECbZEtDK3g0FINlYU7Fhs9IR8xGwe9OluRKgOrdDp0vOBM0H
pyms28u3CAXylnnRlRu7LMAM+dRMI7pG+VhN5qrsQTWRWe5HYX+2gLTmRat9yKpp2AVt1d9Flhzu
DLuUKx8LIMxNi4gINjm2PXT/g56+58R3g1WpWpCimWzgY9yZQni5gX03QT6ks49FdesigVCekIce
u9aDAs/A0ag9uRS/To1trbCmxStTM92D00bXCJzLB8dmMuVaQX4QxWHCTyFFRsDJHFB14xmhv8bb
KBZaWjyJKWXyTdldhTNlSdgYa6xnPJEAWm2kTNgwGAVahrHcwIohRqSIcVkEkzxceu8vl8iv/V2S
T1nGOlWeskxzri8XjWD1eYQvEMjFJ9db6cAIRXVE7G/cu22RbPSIjt1Spk42qzmHIoCI2LUPnnU/
xnAHtbqPzxcieSvyeK81t8InD6u6IAcl7PXk2ciRNo6j0S2dkeAyxW5ll5BGhIpTI/iYdLqZmcU5
hQatsaTHzZ7XQyluo5o4dtx+atNpwIZjr/VrPPnusgZJxcCTezty9r0V/TLH1nG9ayBt79onC37R
xFO11ByC5aekKfaRlk/HJn6kditdSCPy1l3W149IQzjIN0rMNdW8ZA4yE2sMp0XZD9QNp4g1HK/J
SKQNd355VsHkpybI5GHszjU/09je9hETM9CfTDzmhyBBepVUQttqhnwYJ829GWizeRwV8z3CKPZ2
ru5CqpBhpMGo0cCp+g+/6qbnweEMagdmvLp8iUBk7xQTGnEggple5OFODIZ1W5pE/lvGZJEXU340
G2Xe9f1L3xvt3dRIrAwFaqAWCPbAWXKVGBTHs+dMOZ361YIS7g2losGHmHTqVdLr+lZE7R0TDSZf
6N0iaNGLOnXg4kXnUQ2LcganM5HwUjXLoDsT2FFgXQ+Xy3AD6lPtFNRqMQuR82zQ2+6cROg3WR+p
Rd3n7zPRE8qee+azU02kIpjOPTk/HiKpbVGYzoslJbrilrw7zPt7dgd4+iMduW2RxE/Qgf5NdJaT
e2a9s2v21p7lWw859UJlDaaXmOGOpKSwjoOZGxCpi2GoXZORDMcv8peokhx5ouYmjXv6K2TYbQ0A
lZ3bdjPTEv4Duul4biShtbl8idirW7hYc+8mz9gPZY5mraMgMPGYK6amH1AzF0uQUoJlCew4FHqn
H9JesKLHfCQapmyOQ/ucaSJ6EG7THAu2yJoUz7mj60+Rw1BILf/yr8v3tM6rKVgw1y45t4cY09XR
TP0DMEr3PI1AXOTLImwy6nk+1GQfy4Ilg/KqFWbUFgpRjn8AjB7Nvh6OEcF7wOgJBgAHwXLbZ/Wt
3YhoFqeTSaJTZz9ZHmLNsXDUR24JYiyKi1OrvKdayvuIqb4O7Ql8UVd35AIocAcsUAsVONPcDgfv
09klK2IXhXYo022qo3nSc8Q7oHHBo9WgnRahs3PDdLgxdcxmYdScnQNFusVkS8OhbgS7ZJWS17GP
0y5feKoNTsqO0caXzscutt1VoZyX3gX5NdoU5YtAgFWluvYAhExrzJQnzwgXP0jIyet84iV6TuNb
RyFPKHxN3rN+IrdPsPGlyI3AKKEK0moIj5eLRscEAQ6+u6Mzp1pMrj8t+tKN9pdL1EJwVKF5uiC4
ITpLQ5NyUbbtq2CJ3FbyTrF6bRJtaDcx+Ct8euctAwea2dS0ZQHThrzawAWJkRE1u5GtUWJVsyrI
IHU7ukIqhDsc8KjP85Sr1nqsgT9Zmr124L42NrDvPKmh8arQ5wgEM7nxPuFB8+8VANe8Sb1sDR1A
8FdDGFlhAyjTm2Cf4eHK6sXs4oz7v0lc+HIji5M6LdnYqfG+fa3Hh9eGALTm979ThiBfi/NPEZfn
tNr9Z7/08xf62+vlf/4XGQ6m5QjnK1viP97U5R3/7DXSEzfWvrz+9s70r84mRQoKbN8zLMvGpZgW
ufzyY80wjCs+4oRgk+WItzaFr0boR2Pw89t7G8yf/87P3v7b6Gxffnv3T2IsLm/pV0bAvRK25Ti+
4UFtmsb5Jr8dAf/KMVyB79oWLp5OrLTkZvz1g/C5aHN1fhJlVOTvvozPeRCERULEN1EePxiD717h
m6fApivDtrGxerbBX/rbMfD9K93Av0WCgGuRveK8ZYf89WNwesmifMGZq44+q6/HAE727eH8bn7+
yoNgXVGrQUsHbl3LsPTvB+EyFRwL2tm24VTdc2bB/+RB+OEgnEMI/utRYEGwHbb6huAOXeGwwnw7
HZwrBsD0bfvcdPIrS8K/8biwwJ5/63P6eqp//xMAAP//</cx:binary>
              </cx:geoCache>
            </cx:geography>
          </cx:layoutPr>
        </cx:series>
      </cx:plotAreaRegion>
    </cx:plotArea>
  </cx:chart>
  <cx:spPr>
    <a:solidFill>
      <a:schemeClr val="bg1">
        <a:lumMod val="8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plotSurface>
          <cx:spPr>
            <a:noFill/>
            <a:ln>
              <a:noFill/>
            </a:ln>
          </cx:spPr>
        </cx:plotSurface>
        <cx:series layoutId="waterfall" uniqueId="{4DD846B9-191A-4D1A-A414-108EA6AB179A}">
          <cx:spPr>
            <a:gradFill flip="none" rotWithShape="1">
              <a:gsLst>
                <a:gs pos="15000">
                  <a:schemeClr val="bg1">
                    <a:alpha val="50000"/>
                  </a:schemeClr>
                </a:gs>
                <a:gs pos="100000">
                  <a:srgbClr val="3B10A8">
                    <a:alpha val="50000"/>
                  </a:srgbClr>
                </a:gs>
              </a:gsLst>
              <a:lin ang="7200000" scaled="0"/>
              <a:tileRect/>
            </a:gradFill>
            <a:effectLst>
              <a:glow rad="38100">
                <a:srgbClr val="1A046C">
                  <a:alpha val="34000"/>
                </a:srgbClr>
              </a:glow>
              <a:outerShdw blurRad="50800" dist="50800" dir="5400000" algn="ctr" rotWithShape="0">
                <a:schemeClr val="accent1">
                  <a:alpha val="22000"/>
                </a:schemeClr>
              </a:outerShdw>
              <a:softEdge rad="38100"/>
            </a:effectLst>
          </cx:spPr>
          <cx:dataPt idx="3">
            <cx:spPr>
              <a:gradFill>
                <a:gsLst>
                  <a:gs pos="0">
                    <a:srgbClr val="FF0000">
                      <a:alpha val="50000"/>
                    </a:srgbClr>
                  </a:gs>
                  <a:gs pos="100000">
                    <a:srgbClr val="3B10A8">
                      <a:alpha val="50000"/>
                    </a:srgbClr>
                  </a:gs>
                </a:gsLst>
                <a:lin ang="7200000" scaled="0"/>
              </a:gradFill>
              <a:ln w="13970">
                <a:solidFill>
                  <a:sysClr val="window" lastClr="FFFFFF"/>
                </a:solidFill>
              </a:ln>
            </cx:spPr>
          </cx:dataPt>
          <cx:dataLabels pos="ctr">
            <cx:spPr>
              <a:noFill/>
            </cx:spPr>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axis>
      <cx:axis id="1" hidden="1">
        <cx:valScaling/>
        <cx:tickLabels/>
      </cx:axis>
    </cx:plotArea>
  </cx:chart>
  <cx:spPr>
    <a:noFill/>
    <a:ln>
      <a:noFill/>
    </a:ln>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_xlchart.v5.11</cx:f>
        <cx:nf dir="row">_xlchart.v5.9</cx:nf>
      </cx:strDim>
      <cx:numDim type="colorVal">
        <cx:f dir="row">_xlchart.v5.10</cx:f>
        <cx:nf dir="row">_xlchart.v5.8</cx:nf>
      </cx:numDim>
    </cx:data>
  </cx:chartData>
  <cx:chart>
    <cx:title pos="t" align="ctr" overlay="0">
      <cx:tx>
        <cx:txData>
          <cx:v>Total Sales Map</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Total Sales Map</a:t>
          </a:r>
        </a:p>
      </cx:txPr>
    </cx:title>
    <cx:plotArea>
      <cx:plotAreaRegion>
        <cx:plotSurface>
          <cx:spPr>
            <a:solidFill>
              <a:schemeClr val="bg1">
                <a:lumMod val="85000"/>
              </a:schemeClr>
            </a:solidFill>
          </cx:spPr>
        </cx:plotSurface>
        <cx:series layoutId="regionMap" uniqueId="{D25934FD-9B0F-4040-A4A3-1547BEDE1E7A}">
          <cx:tx>
            <cx:txData>
              <cx:f>_xlchart.v5.8</cx:f>
              <cx:v>Sales</cx:v>
            </cx:txData>
          </cx:tx>
          <cx:dataLabels>
            <cx:visibility seriesName="0" categoryName="0" value="1"/>
          </cx:dataLabels>
          <cx:dataId val="0"/>
          <cx:layoutPr>
            <cx:geography viewedRegionType="dataOnly" cultureLanguage="en-US" cultureRegion="US" attribution="Powered by Bing">
              <cx:geoCache provider="{E9337A44-BEBE-4D9F-B70C-5C5E7DAFC167}">
                <cx:binary>1Dtpr9w4jn8lyOd12vLtwfQAK/kq1/Hu84vxrkg+Zcu3fv3SriT18jrdvQsMsJgkUCiKlHWRokjW
P1+mf7wUb0/i01QWVfuPl+n3z6zr6n/89lv7wt7Kp/ZLmb4I3vKv3ZcXXv7Gv35NX95+exVPY1rR
3zQVGb+9sCfRvU2f//VP6I2+8R1/eepSXl30b2K+fGv7omv/ou2XTZ+eXsu08tK2E+lLh37//N8i
lbx6+vzprerSbr6e67ffP/9E9PnTbx+7+sNnPxUwsq5/BV7d+KK5uqY5yHANZKiW9vlTwSv6rVlB
CH2xLMN0LdO0LWQj9/u3D08l8P8vBrQO5+n1Vby1LUxo/f8d40+jB/zj508vvK+6ZdEorN/vn2+q
tHt7/XTVPXVv7edPacvJkYDwZQo3V+ucf/t52f/1zw8IWIUPmHc783HJ/q7pDxtDnor0KxdV+u/c
G/uLZhqW5SLHNUwdaebHvXG/wJZotquamq0buvPz3vzvxvTr7XnP+2GHyH//R+zQXx+i9/LzE+X/
VX7cL6aqm6apubZjIvOj/LjuFxU5uqq5yDYc1bA+yM+Hs/3nw/r1Nn1g/2km/xmCc3gbnl7/nULj
ftFNyzBcpIGysjXL+ig01hfQZbprmqrtrDJ1XPSjPvv74fx6I77zfZCVw+1/hKz8NGq4Zm66J/Zd
l/wb7hjYEk23HVU1XbhnQJV93BK4Y2xH0zQL5AeU3PsN+buh/Ho7jlw/TQtmdf3/sxl/fu38uJm9
p+7JX6/0dzfPX7euEwc74wPrX1kGx3XdvC7XvqWBYPwwFZZO/nTZ3zG8PbXd758VpIJaM1XHcVQL
mZpuGJ8/jW/HJmR8US3QdyZSDRc0nv35U8VFx37/bGigC0EgHUt1LeQiA33+1PJ+adLtLyr80VUT
2eZRLL/P75wXM+XVj8X4Vv9U9eU5T6uu/f2zZjpwpOoj4TJaGJrh6rqqg0GjG5pr6TDZ+uXpEqw1
oEf/xRueMj47895CCsNFTnmBbdOp43egZfdVgYe0b+Ij+JHAKEK9xHYfjG0uS8JteZ4y08Gty7uw
sntSWqN7O3BzDHpu7OjcpGE1K+fMRmMkemcnhDLGRmI4voLk14kr6Xk1S0HQPKdhO+VZwIViEcWQ
DFsTtYkutDnMbHoo5djHI8semCLvGcpsXCRjGtWGkuN8nEKt7JugtF2DgFnXhkVj5V7Z5ypu09GU
ZJ2JU7oVP1tBBXFHXq2gUcpi2DqSj96QdC1mSm19Y0j74vtSvOtm5Xq3SivVilQtJ0xbicI+Y4Pq
2zLhMcoba7hfwaQfi8Aw2LW5NKyotcipxmO1qupf4oyxy2CvFpbCSL6DhjLkBV4516aV/VRdcafP
VCvjWv8D+NdfPw1whWham5s5FdOmG0Udq05axys0LNUVOjW0ufoNd6KjZl0U+APLqXllWausKBhR
00IlvyIGw0PKY8u7Ho/Yld2kNnxnBVMbD7Jhx8F+GNPpe6exf5gKWw6FohmDd+KtJwNWf62zxNFI
VQ8Jruc5yXG1luksq3g0MjidK1gUThVbZRMXVPBwRR0Jq6XhRHLsY6U+Ei3Np+q75rxl8LXeyHl8
BFeqD92t1T9vXj/xbpS0SyhmbspH7BZVgzOlqeJ8mcpK2VDFybE7KrUnOjTgY5236TeilXytSoVl
8Xi5sq6IU0/S6qCTtV4s3a/QibMqRzfHJx5H6S3cl1qGBVPO9Fpp4g5VosDmCeyTSsQl0pp4bZ+q
Mvdq01XxqFBKTJTr3tDbhjcqyuDlxkUJ5usGVWUbJ07fxlXa7ux5UAK7U+ZIphOpZQWDcNKkjI8g
QmUVm7CaOVb58B1csayzt0ZGWbjW1mJlXOlO1Xddrsi1eSU88a24RMsHwrOKBQ2VDqjjkj8Pc8M8
mYit7LkOmqIwsGXaKU6K7tFZlPha6O0ESp2vqt1asKgUNeFwFxGjn8Z4dNMpNuzEiiqpevncHKTR
XHOzmD1tEDbsbDmVsWXuRNnOG5bB7J1l3it0KlZcZem1xzU5YGVZDyn0SpKyyUCxC/3OyJoC7glk
RUw0ekjZOMUJhaKwUBOkEl2n5TSW2KGtGidDcg2v7Ys2TXpSi66Lu1ToOB2b1FurpWiw0cEstKHP
yDzlMs60sStx6iBO8iHriZXWPK61CbSqaNyQun3Qpc24Qf2tqQ9PutOjoGxps02rvt66rciJ63Zw
Q6h6EkxIXiWFQ6y6V6OmkW3sqk0bm4r9DWodYUS21hN90dFOKphvWm2K57YDnbwo77Z20gKv4AmZ
DuqZPjIZTIsErQUzQVxP1RUSs4ICvTQOwyJIa5Ez0YZ2hTauXcwlZpaqxgo9a9ROCS1h1Z5SjyAC
c9kiYtG2JYo6eJXozzV3GI8HUV927nT8VmjFNYWYsT0YhVfY6lbhvAidRQrqWYc5C3cs8Km+Qo3W
T/AxV8yRoxeeYg9TnNf2ssN6DQqvYpmfrnXmQNPUJLArozaQyrA7w2+TvvFmtZK4d0YFEVUaU3wE
uyZy+1bbMCmDZBRGTIXTYFqrFqYUBJBVbpxz5ByLpt8Y4wwXcp85cSdaJ251aXipUwnMO50WeJJ6
69k0UHKPTb4OgjxhMYFFE6H5os2C+UqtsM427dX06LCwT7DDcVoReVtEylfOQqp7TUlUDcNRzF/T
DOfn6RDW9L4voS9PqNHc3/sven1oBmy0kcY8lfnDpBHfHlJfa32TMjLbUeWQVB6oeo5mvzFe++Rp
KJeuM0F0l6DKLyavux2ZJxRfZU+lvutTXBWxM217JypowCovcz2L37N5U8o3TfMzc8Q1i9MxMOlm
sIiqkNzBY04GZwhG48YyIsPc6Pp2oHf2m1VvZvPGdH3e+wJFIttz65bpYVPsEuY7Gi7nrZHvKrYX
6qZWI0d4befzgRgslBLLvvNqPWxhOTUFt6BwDBhWukcN6d2N4hBdEuXrVLfY1io89vdi8pD0ocek
PmMlLquAqUTpd7NzWRXh2N+VSot7el53r9YQitjZ2rnX1NgZQjONs5nYk1cVG6aYxHEio4+7Mqb5
pV3AFUcS9UCH2HKitiSJE+lPI5W44qHax3W+0fJd2W6GhnD1wFzSDpjB+urXqX4rC1yezzScNbBR
Q5Xj7qtWEPVe3DpKPKmR/jWzMAJ77Qzty9ZTiigxfYv5aYK5GxaSDLfZdnL98YymHrrp9qmnOz7t
SJ4EXMd5t5mtzaSHNduUGTbFW2cTWWwp3zs5QWnEk8CSO0d7ziSY1KAme9zKnepecMXjVuiIkMlY
2Od5v83SeJAgFzqeigxn+VdOb412T+EcbWt3We9MYpWGGczNwsrXioL97oEOU+CYTiyuKaG6b8EG
DqGst+ZXkFnDfGXSZ5PXaJ7TxQgcdhdVvqkl0dVlwWCdlCbDSRfD6dTsqHE2meKXJdEbYg0YOuse
eb81J5JOAa+CuSNKg02XVNk+7f3KJaNBbGerdhGaPHVXX5qKj4xrt4ilGhnMazdlFyXCm9rA5ttC
+qMA02FnjxK3wqstXLTY2Ml8xv70ON0wgbMIuX5hXnTaZmQKHoad2QVzFkwhTJNaFJtF1HebUW6t
CqO37NFSYKgTHttQU71RuxzLnW0F6rWmeIbyoFb71D5L780J6zK0hhhZYIGT8sHV4xZEgYYlOq9F
htX0Uk4llgbHILUi26hpTSjzkBEYPbZnUpTeOG416g0mThAWeQwwmsmsk77HnbLLxHNXhjk1cIau
e+esKzyRRaWL5Uys17rE7o3TEdPXDxbDCcM23M0uTkTMEr82gvEhH7Flh9mM+yqoyxCeRfxembAL
irPGuuWpjQe9tEqYMeIWHqz5AQ6zvXcP+rYMq4i3vtIFcI87PcYdxS0smE4mm8BIUgXr3B+6G3g4
6RTX2/7e1O+bPrILv4v6S+010f1cRDA0W+I6MXDhHEQdwpiSNnTKnaZjS8cuoTf1XWsSIw11d1ts
1d5P1IBrV1VCOpW4oIrRuBvGnaUG7LlPD9L1+n6jPBWwXU2n4lkJ2/QwYFdo2M5IelPdlfsmZmfG
teJ38pKlgbSx1jzq+hlLvJ732KrAhvPVzBuaUC/2aNopxl4kW9rgsr6ZedA4vq1s3eJiYHjKSXmR
lhgZkaJiUeO5iLpz966E9X/ht/a2MKIpMnxxVTFcGxt6Ibe5gSXypzu3Jc4cqpU35v7g4BJkWfGy
e1WPLemnlYYHN2oLuOtIkhKXebnECljBIH27Wrk2FdLLa0PG83wxwqO0fXLVXSfgYiAsw7oJm0yA
3MwCKsgsscGvrnt2PcvYcUzcdSTN4r7wbSus+iuafR3nh8GA50MrccruyrbFQ7fX6NnAJqJCRQ30
gahFWDiXqsRFE+XJzpqiATRLGteqlzZPY71DyrbNQ1ihHK5CBzcNTidcObhguG2w22EJMMLDq/ME
ozxj96mxhd7zLTxomI71AecWZtcWacLxkrcYaZ7s/CrDRY8reGd7euM3E+6ekY15yESY99612mCL
WLFGFJwFNgFRfzEzUt/Vs2ed577YGBd6Hsgg86rtfG4JX39Moi4j3CS2DyfN9vORqK81qINbep2l
RL2yD2Pmw8gRAWFgd5PrJUnktpjeGOfOax3RPd2/ibteweYh6zCiWCRkrogCJxYqiq+QDpuXrTeR
JCoJrClmBGEWmJcv+K32+5c2sLwNU7F2rh+qSDufQSmAAXBjjIvEVHfZnapjVGJxZ14OCdFtXBre
VPvJtVVj+J8VeyAdedAOG6vz8lDnXnKe2P6g3RRp4GRh1xIzIWaJTRvTiTDPBROKe90Q0NHfFHDi
WMQ6wh/bsD5L/anHqhrS9hKeSxxXiSRUBLOfxoY3kAJ2wiTCCIbqIGPdJiXynl3cEBllmt9rAbrb
GL03PiaU6LvZp5HNcXtQXtRbxMEiwu0TBTEoY35hRuWFekPjfO9mcCXg0iJJdhg6zG94mMGowvTC
eVDgZQga967M/YYT+WzDqP0chlZhxjecwEuLOWC2EcClOPPSizbHZodtWPY7FSQM3ETwerpB1xol
w5V22x4qrwqGc3M3MTyc51uL6B4c9qB3iQGLRsydvmsPw7nYJOGjwrHcyV1z0AOnITRSoOoyfw/i
XUoQNqhOAxbXXQJ3Bg4kGAhzdQUUHCsYXjo7M2AP3cYcYOKz78RJ/Ng+TbvyMHkmx04I1sdOi6sd
07AMWljHnCh+4bm4xD3O9gkpMZB4fF8EbqCR7LzbWA6pr/NDfa3cp5eT1z9l1y7Orm2sfm1uR7/e
mLj2rBx3D/TOktj03Gs9AxUPKsCDsuyw8FAAt8YdaDI4OrDCBsiVCloWTuxEFx0+nstLsXMYqTf5
QYlMz96Z17VnewmpQve8ImlgPyjA23lsbwkiH3qikQkrBDSUSkyKrQdFjzhx4HJ5KGFWIQ3BKNkU
WzgOt9l1txu/5gcnHHbNUwFWD3i+7tWv9+UhvZz95Ct7qF7LSIWVAB1jbs1tv3cVIisM+vOq31ca
CfpH9Sa9sDixQLfgFoQqxdfqW+UBoTqR+QbhdsLX7nP/2Gmws/m2uSgj58m4EQ/zARQhKEjjSTxk
LwYZDxn1pqt8m2+1G4sM582FcZP7KoFFDbU9lER6Cnzguc4JaJ+gJZUHvkJzZ0cW4TG7Xw5dpNxN
1aLeenjTdrh5NADcp1gAcsLlBYqqM7gS4+YNziq/KSq8kdssaG/kloKO6e547vM93E7523ruu7vs
jDEM/yaQIm/alrBfmdd1uLNiPSEpJ7WKk4qAPKdvnfS6O2gDYUp7z0JbB94osDQGBrYSlknBHO6M
Z/mcXSkJyXKSjBgNAVKxMYemijsHxER5Vvegly1iBtNGSUB0q3MrptG0mWBD5sP0Kh4aeIFiPYDz
Xl2PYJK/UAvPhN8qZzJAAY043EgZilqB1dtRv89DdUM36Wby4S4emkD6eqzs9X3HU9++LN9mMO1a
j7mv+UwaiksNrszpPL9zbGy5AbuYL9XQPpO7fr7I92ILJoU55SAr6gMnrj9EyflbejHCUk+kzDGS
3gimcpydpRfybloV4KolErBu4SIycHvD3yiG1YeZm889MDa4q8CBgVO4Bp/HvQWK4LbbVN60QfBU
e+rOmth9LgtfUch46ebEeQJIPLB7czecWdMyarmjGWkvh470gsC+D1f2nXojzvKa5DIsLxb74BE9
N48wxKz2UtNr3oZ5J+/gQhyeJWxjhpVqUcag2MBEGPctqKXZV7Am8BzP/vMQgYUHb81L/eB4FFPQ
FYxQX5yBLoVr8lGW+3EO25viDFRecTbuYV3zSCWNr2x7itGZFjOQUDCBCHpUN4XA1s71nQ0IvlED
svYbr4omUDdW6J6poXrgUdd55jW9E0HtzeCvwgzU2C2NnplX+2Y4MbjTpgtrN2AOF152BuOeGh+B
klTJFMBr7K6BG+fZfpUP3UjMV/Rgnjlwd2eBe6ju6q216basJe6llvmj7feZD1eadg7mIPhh4NDe
TJEO6llsRiI8ZYuunLAJwUKFnsNzxzMvwaYY35xl9jQetjyUUf82gJ6IyqglDUFRFmRX6UV+YW6r
YLwMhEbQnQZHIMeT4mk3A0jmBchscgu+RdhA401PvSr11dv5aX6qz8V1flkeul0FWtB+cc/YtX2F
zkRB5CaJrbA8OBeqn3nZw3PmKZfTdgBx1qPlrzVhNuJUEOtWeyrOFdPPajwWUdPibiDKvVpEeopz
MKGIkuJ7h+3hplFv22TndAHYxbEV534auuDe3cB74SIL0AHMTDi12o2LcBGAnubjZrqmsbFxpVdl
geb40n5T55Q49CK3ZthF2Xn2dXftuh6NLThHAiSWX7p3MIhnGoKBn2VD0K/e1gEMKwuyG+BtBO+j
1e2mLI5IPqJvxRHXJlh3NAt8BeB/ctbowAKhxUW14o7eKAf1AR+zC3iFgBPKWNzJa7F6ok7VFaLz
6GBt1A2yeqHW8ThqEffMrb3RRlf5KKcNoyNukrHe6PVIUNfaGzSCLTik21Z5HMCZg+QQQEjFbwYt
jWaV09gBqV6GnypjhOycR6pKzzTwyYeioPAAXgp4uliqYm1oY/FYLK68FWpbXURSHz1tggBDmy1e
fVQscQXRlt/AvFNTuAVGUJdFyzcVs7CWOuDBdG6oI0pfUh08JFV1yWVjFrjS4cErM4gnzXpzLgzw
DaYWeBzQgppGNsSModbr5vwZdRZ4XzQVZwws6nqiEKCapsUoL8mUF/u5tsAMWkYMXi2ICKiZahMz
T13cJXUaTpIfNF0HhdsoZ+CjjQQVBShOGJNOdYFNfjcNtk36fC6J6S6xFHsJj6xgP1ng0kiNGrTp
Eq1bfbyrX3eF7DVYNzbNtkxoGWY6uL/XYl7id5oAR/kJVyt9GglGA1rNA7hU0CjirjFFPCzFWl0L
tQbH1TDCC2z1g65FrSiN5q+glSQXXV8OweqXPfpqNakV8F5LoRyZpURpXdRYtXXweC6e4fkHZPYU
fJ8Lbi0+VFe6lS1XaghslNX8iBwOju72LVfbN3VyCMRWQQHkPYiqCvdMh/gWdZoWu+JQdDXMawIn
ZTy7qogbpE9hxuWhTDZjTzNP63XQRAZ4xeslKjW1ENlbodxxt7JiuZfJ6ZyrVoX8pAEvY9n09rBF
en/WNwIFg2I1sdTqJm7Aqw67Yd3amtNvjrW1wVUd20sp+OzfIVe+Y30Fh8l3K7ve6hJ8riYofE2A
E7mjAvzHrWkyiI2t8IpeiwpilXGxFKfqqbVpE/C4DkW4kp3wx170XghJTk3WWF04vd0FvLF1Mqgp
IsOsmvvUhSgo1to5By/DgJPJsGB5QQYTDmdbMQbNd9H0wAtThNw1Nqe2FaI1UDlSwhxWBt1qWtVf
m9ai0RTYNKMtOOb1oHkr0coE3utOErSGEZfvTXYBlMeuTthjfWVYWddOMzuHa3gFT/0dKVfkif3E
c+z+I/lk0ioQYrj6wLJ+cLSFIKMAn/apmxPdx5G9q/9yZKdPN2ZehJqbQeR5Wbe1y3ejfze7I7hy
Jqc1fvelI7gSHCfo9vDOtArw2p7G/Kdrsn7ZbtPvm/fuy6d5fpjM2u0fRnD6hHyUnXEDYbqHdglq
VIvyl6b5rfiA+1Bd6T7gIAYAfq0P3aA1aHUiX6ETzdoFbyx4gZ1oTs2/wn38zNrFh26PNLYuLzuI
twX9Mj9njcXSbOZh02Zxt1zk/XLfrq0fqvYa4QT9XB0JnTWqupIfwZWeg69Jc8w+/FUXK8VanLo5
fuU0mj/l+zCwP+1mpTt9ae3vhJuWKNj7PNSf0lZeeD2LlLJvGcA/qv+65iX8WxNTT8glgfhU23/P
PP5LqvCNLwls7UeiJffoR1+nFNgl3+dHPuyHDKJjrvL39Jv/S+NPuUc/5SJ+z+laknO0JVvoLzKP
fs72PeUsrXzfEpAs64trq7oLCS6uBsIASWPH/CNka18gk9l2LRtSMiHzB/Itv6Uf2QgyAw2wJHXI
dl7SzL7lHiHnC2RAm8j9njJo/8jh/mkTIdfqF7lHOoLZvEs9MiwHel8SnHTNtlywSSEr933qUYEy
UaExN98ane/NStVvpqbQvJpJN0SDpd2MRqN5pRRuuLaqjoKOrZqo9GNrUeTfWn/Fu3a1Ev+KF7lP
KeXMo0PdbNfCKQoIPZ3q7jQ3W3spPuAyKuvvhEq7s6puiqghxe5UFLX7vpoapbLleeQ2rn5H66Lc
6ZZLIWwC1WauVH8cmR1qVmPcaXb3mlcdxJYmiREDV5UtsiCX4/xo1g2pOuTeDXQKTDfrwK2l2hDs
LBKZbOe5SbYrZNVusq0SCm+KUz1PkB4PA/guZ5X6EPCfcSd0cKw4o0TbqUB2EyDDAcfEUmdWf6bw
RAWPSppFc2ZUu0wyviuWgiUQPgBr2yAfGtbqWlip4Lu8ziG8t4J15NIx361txTQpPmVT5lM6D8Gk
S+eQtQJM5jpxDmyB5DSBY9o1uVejkLd6ewvBd+W8K3ge5grj4Fkd+GFYikTJobCbGXI/qhE85iMF
X7BRWqVXN9QN9a47INpB2LVWjCvE09bXhoQGYhLmFaP1uKd1e9OUZQJBW9UcLvM8a2N4PNuW2V72
atFdwjyGqErT9IhbGxZZwW6a0c1ataRGL/+Kae2oMIdIF5xvxkkHb4+Z9vN2dPL3xYqrNXt617Di
BqOGwO26545+mDNwOKCxOBN6yq6SRDHD1rAQuH4tdjW1M/jux3byloyIsMk7fYuQBmFRexwiBzXp
wZwyy68gve1SmxydmErO7vLChqDt5A7bumpUyOOYCpKNbXa7QsUPqB2V9Ig7QTb8eCLKCmb5qBAp
QXZlhi5LevCmL/WxGsyQli6NBjT33iBZg5V2ZFf2lFeRFEMT0Ul1Lut2EHhQyuyVTaPfNax87JIZ
ecxQ0r3ZacmO6rnhJd0MkdbeMCHUk1CEdcipxXDoeVAXGj+wmfGDagt+mJeisUcTT66og7VBODND
IDfQorDOxE5Tv9j9tG+S4lHLyhG8qm6jxEu1qoaBLQmNSqz3/BHEEyb0oyoqQ1y0coN0WW6l2eng
/8sNtM0qyJ6EGCzvfH2U4og8tmcterZqcOjbpZn6nEFWYz8omROayovSldM+txP9UE4uceBNK2+H
AhIv1AaeDxWkxXRgEJr1jKmZz+euNKdjURkecKTvMXRywJ0oZJgYQDoVE5kMSJksbJpe8IRrWJtF
+ZKO4DnM+unObMXBrpowX/TIWoDWS7bmokfWKjwmQZmc6rCBZ4kEl5MtULbrBlTumTBscGCb8p4m
6s5qNeuVpfLKkGZ6Vzru6Ktmku24FCW8K9xvpEMld5lR8rt3V+EvbheEfk5shd8PqK5muJDh7i4/
DNHU5fZ5l9hqozLtmcWct9xKi03qLo8CbXlKQxonPKxyDeor+LH+kfRd/Q/gR952lhAf6CbDN3Sp
3vQNvWzMeTor0zS74SNJyiVTgc+JXyzbvBbIkgbosBKSLoruiC81DjG2tdVZOCZFJP5Kd2L7wXHC
mxp4NPDK8fffaCqxb6qxupodkeN24ONFqgmxSyyWeabV1U80H2I66fS2dJV0YzhJCRFKp34atl1K
86e25C1kU3Ensoq8vVWUEnIdcjzK7mqisjpXrM68LFm/p7Pd38/who0k/ILKR3bX31dDA05C0bKz
0mwp+D9sRJCAKBpkE7HHIWlnUqrqtBsqZ74q8+bcXvCtMzFfLWWyaVKzupM9BAAWfO9mNiQhZFqY
lDl7RN3ZOE/2fTJXSjT0wvBXNB3ggZrV6Q11nW7bGTL3kpGmj7qWeX9z+hz4NdhPto1r2zpoPEN3
9P9h7Mq228aV7RdxLRAkOLxqljV5jJ28YCXpDsERnAnw6+8G5GMlPr363BeGNQCkJZEoVO1dQYSD
n+Kfv74586IuIEH6VwaUYZ4usXRlJJ+/+WQOlpOmiBlq7j0Oc4SlXOpvpIgBb0767jh32nsUifOq
8cBu3ElmK13w/Nh6BHiWun0/szonKu/zak52n/TWVw2B6lDmxtibOQuQ2fJafOL/MJ3VkS4DbGV4
CJkvUWocpiPpS3bM2yhbl3JO3vogu4Tm4Wac3TeBT16tKxX+u+s4I1384SrDIvxLOt59Vpfua8C1
XLu1C4CT6BNfLBzfmevqPhqmPR7JzZQBM7kwZ6Twc2TRB/F+9qf1s5+DQoLKgXG0Y29WGXUu8iPA
CkUVyu6Onn8/xLW7z7yg3X/S33xzXpOjFQMmj70q+S7NtR4WN5fbWKtjsrrQqVAou2OoNVr952Fl
TB6dnE4rJfMNnwv9jMUzQ8rDbd8C3aeLtI+mH0ndn+Y8EQmQP/0iTZGvW5RpvehZ3D66adkuHVa9
uJnKLlQQ+vIhzXHivaRp80LHMru4RjI2K1GsVDfP/9e42VzhY5bb9RJcwUofttv1jO0mfdwZ4LLh
Pq9TlE/dVJyiOvGXilG5KkM/OVmdPbsdcmtICn8ZIBd09fsnZ6FQ+//3J5kZ/sONH+Fj7+SZbRKl
DFSNyAs/Pcj1oGWIX2/0l5MULkNpy0XS024ppLstBuo8WyHPdxOQx891GsinVAPVFx54lyWnIGgR
T3yINSeIJ7KJX61xGrYPcaJXBG8qNjf06PlFsutqQo/MnHlGZ8+s7maVNQdi5sPPnk3p9OhWc3qc
whjRq0/Vpm/a7pLPyfvBGuQQK2wn/qOzLkhmIK4xhpoVii1aM841SjuN9baOca7jxb9/xiGYLp8/
Y8+PsAcMQK41XLQ/X5ZKpA4VrecAWEme+rmNHqIwy05dzselfWsi7Po5VF70gPAyPTUf+gj67kM/
zum0lA3VJkz7qcI0/s3f6r0k/Fnw72kbP8Z9MQ8LvEDdI/94M1zPjI7MXbPOkP5fxKIjcDQvDmu2
B/tE2zPriAgECWnPx4xWeZ08clH6bWZBVo7ExqMp8hrlkLg6NGbjUUqPbAVBPcuKpIqKh97NrpI0
Hh5PaqBySnlIGfJmxTLimh2Kpu8uE53qZZ/m5c8GX1HGA/WtxFZkffMI2F+c3XVjFOxDzwPYwA3w
w7vJtfc/Iq7gv79FEDexP6Tg4IKjFn5iEiVsTB2ihPcXq/pkibyhC+zqfw5Bl+JTtHLf+4gO62Tt
9Wl3d1M1FR6vIh299Zwy/+ykuX/Ou2KReaI7+Xrwz9QcrD7N/GIda9dffjJYq4qR/21puu6H2On3
ck7D4gwQPcAntHxrVOrumWTdpVNDd/HMmdFLP9C7q2+e+fnFHwB2Qob7ZaYyvg/D9NBOtffi5Tq6
N7aGRL/ZOiP5/vQM4LReS+o0+26qs4M9yyb9flZ8nN2st7NkCrNDTrt2++9PWPRfbzFGAz9iLDLE
Qcq8T09YH6Qk03nFf+a6WrluGMjFMDfYsxBsXAI3Kg9WbBgQjKzN5pWcESUvrPmTYxYJU5kyoxvr
pMwc1vPmbqe0op0yqtmloF65SbNen1PfqykKYcVwrg9WM0+ePudWHdYZB+yJqEWBR5AubnbksQC4
DIt8O7upPl/N77O42Fcv2rZka5ms6zYaeuwhh/boZrIpV/bUHjqn4IcyWVuBTH57/M355qaNRRBU
gBwD66sxnVVdT/kA1GsfgiHAUbk4dVWlNzWiGCA3R3myOntg2GspwCThE03hsSa63QeiF++6m6OI
+/cZrC4GR+Xu338AruXx4ZcGQqBJJZp1LAqjwEcdkMTIB/rkz3esCAUvMk3av/K+mjt/HdbxphXa
ORVRc187atxb6aoKXT4v2mrQq8SL4mVxlY23tWd5qu9Q/9jrKgJQpBRs3OpY/jaNNVjfNKD+qpdT
v+CA0y5RenO+MoqSa90CzIQMme5D/Jt494pWzbeJA69c9BV5ImJW60o6/NTUJNvTtGr2USC8U46o
ae1OWfvklRV4H51IvpkZRR4SM6PPgQ+PPEAOfaf2QClryp8+AHONmvRbOpZ8PTvhdOcWAb+3HkUb
TOciy7JFb99X5v2k/IEcUfzAS2tqdL1goBFshg/LzVHSAVjHZKyW1eR1D7GSgFwq8eQ3sXii00BX
aRx1G6v78OhVk69cxR8bk0Bgs6g2lPN01RnR6tIiLDdNjOA/tCmH5EOusFV/sI5W58RZtprdrHuw
httcpc1cVABTuJ3T3/mNWDd9VJ2HRCEhYs5CWspzzSp2cJtk/UlvPazRjLSut0HMjGzNyI9prYfV
Wzeaquu0VvVp+J/TgiT6P4I21/+0+Q9BoCY+tl/Y/+MH6kWffu1JPGcsrnvnR97l6x65C2/hgEKy
cuWgAIzHynJbS6IxVufom1WkVQ1Xu6bo0muA5J3f/a3OjpzTWZ3Hn/ghmVlvc/05//WiaRb+CvHK
y1XZPYBF1T2M4aMgfnN/jfxM+Ict+E2TRGV+X2dHfwBaD2+hh7wv2FPsjMmq86W/TXjMnqo5yA5B
Q4EfMlblKvZkBoDM2V0HIOOKAUDTF11XbW2E6sRA4GKFkDsrJqhjr2jhAnNhkungDL5bbeb9ZrWZ
d2slxvnTWDcn1Yssp3I/1+oX17S8F0RU14OTjH/Nde4CPAuVNQ5RMe4z2v4q3a66LwidVyqmgCgA
AFcNm8wDjN5ENdnY5UtNNbs0mgyHsGPAM3U8+daFAHZx4b3NM18lSSO3XA1ihXeLeBobTzy5OQrp
Se9crEqlCuBjUovVxDK84oYJBeseOHrhpCPQ4zK+NCBnX0JzVrMEMKxgLvY3g8pj/9Q4MyACcLvp
7SRDX42/GZArnBcecRBspNyfD2PbILuRIybPankPDMvPXofqTY9gTIQu09ugrvUbH+QlAO3pMRfi
fzwHIWo4fwTWyIoR3ye+IYu7CK8/5cCGiUctaWb1Q7XI9JNFpZxqEfiKnRCnPUhW8noJKtYvbxQA
O2QEle6w6nY5SpFLK9rDWD8H1dw8WoGm+N34Ycg3VhRuxU5Jxh6sBMLl+DSm/FdeNMOBjk59Rm7V
v+a5tHbWcpqcg81hXXNVRRSLjRgLQPY+/DybxYoHvm5iBurNnQ3Cyhj7nbwuyMrGXfJPMdZxuQJG
ZoOyFzt5hXyyyX17qPPyPhnb+mwljq8AJKAwWF+rAVkb3PylC9bGiAD1zs8UyKHmrAxU9Nzo9jiZ
PI3V+zr37+KeR899VH/WexPBapgBWTa5JOH/I5JzmamK/b6Qu24Q+oFHgjjyPR/5zT8X8qihXa+7
QP7ogMpaVZy3+74czpnSYMuoSqhTIlt1smcyr7p90HZn7DU6dmedjVhOHHSS2HssSAGeiEzLXR3H
AnXnqQS+dQ7WYVWqJ8RR8aJN0/J7WKpDPtQd1lcgIMMxp3+FGkD4irAzRU7whCR+hQxXpFFXwoLU
zOiJANSVru4rFOjjcN4OJafAJ9I8/ZuisrmqtADc3gRat0MgQLmNzOGmGyvAhlyg6UK0jlnHWN37
RzkG+4q3u5Iq79XLhFzpGhw3Vjjeax9ER07j+nEo9PSY9fyAV2D+pQ4vYTjnR9xKfrRn9hDNLbCy
2dgfZFe4O6tr4xEVIpqQ7XVLh8LTc1F3fHvbBNp94020mz67J/zwtSrrETjgArCx33d1og+3wzzW
+lAW5a4se7rzvKRuFjfrVQ4FClYBn/csm/zLHEyroSqbk2ckq+qx6oBmpU5WwjvmXT9KkoIeRUCX
+NBZF9RwvrmD7rYTcrztj8wj1XrqVbD3KgCQi1onX0uv8pbIXeqD1GX16oIFZfWSc7nXIstA50vE
Vw9k7EWJ/hUXv6yCB9fvXwKjZ9i8b/JYcUCPQiDjqRYz2EKNcvVhVFPwVHkyfenlxiae/M61gs0f
+SISxmKFwrgl429uSbppMkD3/z02Ru+M/3qk8G5EBxy0VkHkgL4bfz5SypuqOq5m70cp8LyEPomO
9uBEc7ZpdAGywofOF70eFxSJ8KtPVRTkiCePfXhY30+i9WdEV4uixJ8UNv0T+lXou2yMkRg1B83I
Es161PmmCtIOvKiGVruGSv/qJrwgBx6yi5ZW5025u2JN3GxIHBlaa1fuXdXEz03gkDW42KjoGrGe
/XaX9xF4a0bMdIV6oKzBhzHigIZNl5H4oFBBysUsnxN2HWg1ZQAQd5aF90mc/sxIWR3KAEnnwVd8
YUtg2sSfn3TE6PI//W46h6Fyfa21fRo3eJE+sIkCneMkX4e8zL904wj6IBVYUnTCT8EMVnPBcvKV
zMmeuEPw15+ueYjVxzeurBnHVarUBEqlCFF5GcU5MoeGIJ1LiFiKtBDngDUlEN7GYOUpUmfE+v7e
aSng11YXj0ycWyfvl57Q1fq3cY1DQ7CtgANohCgu3tx/m9GK7EsWIEzzSyRurNjWk78Nc3ArrdjR
Il170cS3V+eCiyUtRnD5zdjEad5CJoZLkLTuF5GDgeaxvwc+oJjIPPakWZOe6sB9s6uYVaE2d8D2
Jr2EMg6PSe4/+lqizmnjcbcEhL12kRG8Beq3qNxaaYPs36dw3eFE7pWbRnfxzPH26Qed3TWpvxeK
lIuMRqgI6u7gmUNS1h0KhjibZS7xtgOo+UNlz6yb9bCiPZA+7A6cozULqu7gByVDtKU89NZSpulb
IKVepIAon/Ip4V9ifRHgU78Rzvhh5lW1tCKNwbgKA1LurSj76jBWLn/M2uwr74LvuavDVRJwdRcL
Wb70oji0xai/WX1q9NQn/6gPkVMHOtmbASFFOVQFMUDfRrQ1UVsNtYZb2fSmG+Z+V89k73TEO3Ei
5AaLH0HRG+LtEH+InBgGWAMGpbUm2Prqq3fb0Ow0p3teN94pi7NmnSi/WnuzF50UdmGLZJqar9g3
zstUBPwwIr/8Ug8cD3vafPVzx99mtOg33Uzqrw31TylW9qfIF/F1+GzcPg0vB2dl9QiV/DVLs2Pa
RM5v8AdP1iBslKF3Z+EPiATcC1rc4HsAaEJXISitM6LEaEjySzi8pIqH0QI5KGwOUGxcKaCd12OG
ApbVscBFBSN8iQf5h1vF3vIJO5+FqJ34wdcg48aFXLpx5axy6qUb5g3iicQNN8bGYB/4GFz+fYVw
0SLwzzUCPdBohAADmA7iIc0ZfV4jCGkqGaYC3KIBwd+gSrosp9S5IxNL3tISnI0WW6EobJE49FW6
sPokG8INGVN346SVeIsJ4NrYmQZnJB/0SwmegnWrJKsOiYjB3zSzSUaGVZdNBEyyNFv2qq9Bm55+
yHLIfpX1OWZ+C+IhUibhwKOvZdnVS4rt3KOPvh+bkjTNsS/G8M7tmmnbt/58Lxs3WVHt0lczz9jz
9Nc8v89DHf8+BXE8qWugZEQA3IjMxjP35lOUoCsF9V3omsgfkDBIhtPsvLTTMJytl1VbUQ/NvPNH
8t3qrcoa7UGPDX6MPQtAYDNXsMrOTNm5YOcNVZWAigrxt4tFYb/F26Y7/KYrx6o89uA7s6kJ36ex
l2LVAB5Y0ZbXqa866+OwVoKaXYwrq/x01+0ExmOGlNm2QheQfUK6e69QYbXJfBeYlahA/JITyo5Z
TcdDk7u8XjSDAxqJkWUkk2WfuOk68vS6wKtGIt8PltQUR+kuDPryKRxEeJp9fgl8AcmohgJJ1q4n
bJ/GrHwiKvEPjl/+unlMDEzBKgvRowFEX6unQRnue2AtFnaO2ExUqPJ+CAZ2sh5+0eS7ZtIKzyiM
VgekzLqrHHF/vVIZ602p9YxnFB5x2ux5NqOY26I5Va4erZZ2UbVGT7JwfZ1B8ubBQzbwNmnozimo
xH69tbP6c83PaQEyB8OauuxD8HXjmusdtmp2UJ9w/6j68tW6W5Wa8Tn20WjeHbgTLiL/znEVMqhG
tIcmAUyuCOjRjkqAgN21Nb4Te1dW51EAiEMSna1/6qftFulrkGfNHFrxbyZAPUYoYV/axoSRPlZE
c/BmcItm14vXfcBEBXRFvgjTsHywLt0cetsQncaWKaVyTTO/38bjRrOu+A4sDog9sw80hEPrL8XM
dy7q29/9lneroJf04E2jenTG8Yfb8Px7Uk3IZgKwd46SOL9QPqOrhDFUgfo1NqHzkHKZo+QPJr69
wMjKA/JRb1qO+hwWzrAPFb4Ke5GCP8s69r6qXoHcXU8x8F5O/YY86hJ5Xb6hBTqZYBvnPzr9Ycqa
GS05VFYs8XbJ9i6So0+OxkdWTxUiAZWSBmgUuuRuUj1Yqxuk4ypInWRrReHE/rGTxbfrVC1+ww2S
kOcoHsgTBYtpw+ks11YEloRcspTtrr69Al2hcWeJBLn3084W1qGzjf2JLZFucp+oo/zHEjGoua2r
BvtENAoS+fVWI6dHNyVvIAvPuHgFOgoNcQtGM1rbqLT7zz3X4DJnfBZbex+DJD4qqNX7PU8Bui0M
RXW9Z/NzAP6LAX9gpixYM1/mMNxZyV7F3rdP0c7hf96zdVCd81/3nOQtmJpMiktfqc3k5Gw7tPG+
zlGOXDtDHdw5DhJAC3uqC4BTlkMP0Gsash3SfLBE6L2DH03hLq+y02P5y1iEFO2cYLiZYyJ9teFp
9Jp7on6fjFRdL47WfNWCUQHWeo6SpOl7k2IB8PKnrGvczdA2pmlNVjwhtV48NeVrhN/Tg3UYQuqt
SSTbtRVrklM0X1hZRzukLHS0msSEZhRmcIekPAp7S2AK9F6OxfJ9mDEJtCEJhgZEcToWTyRh/UW7
wfbmUTZ6wJ85yJ2dCyFTfMInYtJqdY1oHzdsh7aJCheoLnZ7q6sUmY7az77OzTzsI68pVi4Bkd7v
FbsjeVWeEtV2y0SteFXvo1y2LzOpSjQ3qPXfaLxUVGH3Sxfzz4mU9Eskp3CVtRyE+YFEe1RHwq1L
++RBcaFxL7T8Bmj1oTKDsiHd4o1Av2fMQzWjn8tHe2WlJbvLMuyjAejd1lGAhgd0Dg99Jv72Jtqs
BXPIbgwicGqwamz8OnHXTsXZSudNvCQ8il6cDi2B/A410Mn9HiXgd5Y1qN6K3ItI4UPOVLMRKZV/
OUPysyFj8BYoki/R+4g/dUnirPo5J5fIm9+vnVS0vvt03XRIogfO5ngZCjF9GVJkP6jLP10PLbZC
gWZr9SbWtbsJwsLbtD2bVrzg4MmNbrhienS/O4O74CPtvsZdFW5Eq9WO5FJ+if0AdCgzaxu7YO3I
4eSp0b1Uac4W15Em8yka/cRjF+0N/Ry0QDOgrLZAD0XffCqKjdtP3d4kMZ/nOLi3dmS+q2XrNtNZ
1ESdQwcEuevAGB07XB9sykr1e0VEvmloy7/xdnMd6EXjmg4zmJBkmJ8m0b5db6ScGYi9+OByPY0n
GjbuUpo7SSfnTqZD9WWOhN7RSAebsh+Grzngl9bB8doIlX23NADJ5jGOAFyyl+pY1y86RA33STIN
x2AkBVo8YUqHdZsYb81XdPPxt1Hd6q3IlfMqfXzzxqFuZAPCYlQck2TOHgJnBETYfNDSAxlVI+x7
DJxoOHC3NQ2pMKLNSjxwHVoYzEECXmENbu4U6S+zpHs7Mi89hki1LLFtduJLlWdoZIAl6YWV1Uuj
pwrd0ppyJ5O8v9bDbVGc9SBccxGUu1uh3E3CJ0dFdG9W09bJ2GNtDlGB2K7x0B/ILp8p9smPdfRT
AHx2XVDrMp232Cx4SzvIeo2FeNIIJ09WCtQQ36kIzVFCKekWYa57FxbjIixq8VL4jvOQJ/XB5Whg
pUKJDycvg0VKUxCfW1dtB1KqtbUGZYI+ZL4e99Y6Tv6voo7I2UpmRjpFyUtlZkTnx0NipmANrjuX
LUMRArmAfO1HY3REJ/HoOLAR0enYKLqbwuFCjaHlkdOsfjM7Ck1G8jZABSRDZsjNS+QfGf3PqUaT
tmU/q78S99vkJ9mODyM4nTL2cmxe0dUjwhq5bZDHB3A0AfNrBLa7Y7J8nFsiUFwll3fnysH2XA0l
+lKYwbTyFPiVTb/Hfh9yVz0lAckeijQuHifGkgMT8d9DUBjfISrXtO/wM7MXwobq51D37prGSBOl
Q4qstwyy1yJxgnXpxHJrxWbi6Gkk8vpoReXRHVrrIYqS3BSh6rXUVf6aiDY/eTUZTSCNrgAsirYt
4e/WrFDgDlZc7611JOF3X4r2Yoc6yXr2iPrSgnZxj9TDi71OWfnNnb2p0swPMMg/35S1lmhiZm/K
cdDJxsvzZsstVsegeGKD7LFiNaUa7ZkCZJA/dJEwyJ7IAoGsNnE4avPGCU3kDZbnY6KrEzdzpsaJ
leW8avpkrWe1HMo4e0pYOb8gkbjO+3p4tBKZJEK0lD1YKXK9PTDB+VVCQvXoJXK6tzbex5dCy+hi
JWSen1BwkFeJe97roEL3bG1VUv5wBUvP4TzPL4SjYoUmbGAwmMtHBM3/8Gzwo7W6ZQI+eaz74/Ui
g1SL1C3QYc2MrbDOL9zSbw9Xa8A4nqkivMOOnbwEYVwAgXvqgzbfA1Ukn+cgzMC8IO7KiklB+lPU
8rcQmWL8ipt8kWhOHq2R9LiU9Lr4ruoc+azyUW6qTHUGnySfJ+6VR6BcgR23Y8GBz6Pi2bqWVZUD
pp0gcDeuYpjGtQfE4MZa466Rd6isFO3UnQsPjcSKHP1tAEbtzqyR4DwM5jRDv8EFSjB8c1U2AlCh
RdO591kJDDAF2RmMGTMHMf0svPINGL29mlGlqHJePbnxVJ6bVJyJ4zpy2RYzNmyuF+6tleF/oThw
HaHNZtnIJ6ujiJNZSYejVaXxhLZFZiOEFo6YQLvdrqOyw9sXsyu3DjZczMPKinYEBTMhH8mj1bgC
sZ5mBWCh5gJC59P9MOqru/WYVIifXc3ynRUj0Y+nTI6Pc6i+VXxEPwRzod4xuJVZjXdWTLrGv+NY
YRZWtIeppc9eXxQne6V4LrpditVrefMgbIWOnCv8UIr7yVdk7ZFhXONN02yqXqLfjLnFUbrO4/T3
9a/tGrQ70EiSbewsgELTS15kW4q06ZN1Z9VcLSmZ6fvtRwl6vXXsFRXqpF7Oc7ABzhitxDL/XoWe
d58jI3qMnejuprJnuQLqm4IzYaWrahqdRVwrtRXN8D68y1MPuS89LlWS70WtwnXhJ8M1GWVTUPbA
OzTMSit+d81BlR1K5UpV735ePKB5Ncj161jUKTqBJe7JZUV/YrkoV7kqxE+O3sfAmtzsxEdnrn+x
2/FYmkts/gq5KUekKZtU+ocB4PSFLY/cRAvovYm2RCKNcx+gBQ81kN6b1Y7thkiu2piofaTq+NJ5
7q9GePotiITYOG0bbJkpQCNqO+m2iB97RKHWi2fhi55c5BVBSd0gGY4x1H0Zh7R/AM+weSi84oso
cv1WZ0m0CWtgiQYsnW8CH1YwoUFYSNAhiubVfeONqPOjscFRYNuS56mo1zeX1GUAsCvRrJQAAV5P
EpWUMAZYwKHZnqEGebrqmipC2xfVdysat2LY16ola1orsh0DEuFDywBhmH2yjaoxWvV89F6sNQ9B
pKnR1bJA/hgtOZCnq51JcjTJkuQk8njttr2+98xBl6m+R076h6Zo4mclq48G+j7U6uyBBI5CzREt
BJmXjwBpAtWpw258ZvnQGdZSt5mM6DtuuA+yJEXvT4jSzwA4QD9Ta7SqGgWK2CPug5V4LdD/RQPy
mXXJ77MR9KJI2uABWNEesPHTQKvpwfWcDn0N53Yfc7TQszarCxIHzUvTCQkh4291cX7q24Eex6w8
3wYGWpGFFT8N9CpGiiUGTeZKKZ/fr2QHZGXFd5JGUXGuEDaAPO0ihZWEO8epKHiHU/BfZ4jwUZzn
X2bSI3uETBqyFD55DIBznZqRHa00KIcdhOt9t5I9hD56KWak8tBhfnIfxzFKHkfkU81gOw1Pe8c8
3ekKmBE0nzcz9oKxI6AG4jEQG+YU1TEt5y/U/kmZpsHKF0G0Jubjs4esbQ+F5zknK6GuXh7V5H6x
UgvG3LFFV/htAQjFEeRlxADmgFrn+xlL42Hb581X61G4zbveiroolujnkJ2Am+0XlsU5oySLRtoO
etc1BVr5GAP62OtvEi3wF/jvIcKzkFN8GZX7PiLL4l9zTXcjZ8V+7NP+0XNn/8HPt3ym3WNZDf1j
iFc7kONIo1gHq5tUA4ySX78P6oBDfgjjTRWeAjTvDHKaoo1m5Z/tYYoV4LVzlmzGVuOmjUFEOZhI
2lj8Eb0QPaTUrJ+1OlP3PFZoHO2wXJ2qGO15WRAdpgBkutgFR21hDVY2VocnPyOWjA9CALRTxRN9
up0ljkbbIqNzwPpY+Xn8u/XmpyQ7yrj/IUzRA8lZ0+Nz1ufYTeljU8cPVt8Cco20WVfviCluCGyT
SlUHX8YBAY+WMbbcRn8bjk7tCQC+YX7fU/RDnIHuesVGIkKIhLPW6OyZ1Vmr9ZvGVny2gur2Pla2
vF3Gk6BbZ/aSU9QLcSpEq+50jc5RRnXT2zMZ9MlpiPxuG7N8fvYLfnLqRv1lTnIU4OyJaN41YetF
aCeWjM4TxzcxZIO4c1r3vuDYQ6T2m7OnXTw3izrSExIk+E4Dc7AGb6YCXVLeR0T4S89BWQIyDcJ2
u4vQzGBFpeq3U9S4z/gqne1UJGiDacSiY/2RIW2zsCL+kwZs0xApoEuJ6Yjt0M00ZdmDNcaObBcN
nryD03vus524zRokVo0oAkwcV8i1c2R4n+kMgDUD4KsWVJ0tTs7C5wgDOMxfOEUN9qfvvZIsmw9d
XtaoBhX+qxNUyNY6VbPreeO9tnX3VTOvuE+Q/3z+h0GOq8mqkjQ4VcPKcRxQ15AZT5IRJw46s9mT
aV5hxQrQ7ypgm9Kh1VaXvER+HHQaK3qdj52VWXyt2PcxOi2WonnQuvDvaIFed6j96zdCBrkcB1YC
E6/HV9c9Vb6v36yXqH2A2upYvcWRRgbdeHmjY73s4H/y8pzGXVVuIJANycdXH9BcM0PdD++XteKn
y8KrK9CJsnEmd6UpLc+3Q+ZtJXIqp5umdLGOo092u2xbVh+tAYX26twNcjiSegSNr8SzjHXmJe2L
YFfqhm1yn7C3se1WRdemP7LQTVcgMUXHLAzpRY1+uADTO/1hRvI2y1/AZ3gf6fLyOtI6AHT8PrKh
pXcdiR4b4kdT9A9a9ruUZ813oBsV4+IXWM/IvtRj8MK6uEO/6ik9tY2TH1pH0Q1govIJmRbUtsIR
VBLs7eyoXOqvg5jT1x7J+FXFJtT/fY4G+Qz5Ox4CR5x1KMsnZdH8SIG2Qu4+/ZVzrKhO3b3Nadys
MgYOo0RLoH3Uyq8I+tHOW/nIRQEKt0x6HX1DwLlL9ZD+chkWjaylX6vSNVgElt67Pae7KMqDnfRc
FIlS5AIZ/T/KzmvJbaRN01eECHhzCoK+yPKlKp0gpJYaNuH91c+DZM9Q2/HH7O4JAmkAWqT5vteM
05dplxfPY27VlPCrZ0LoNcu7hrVWvg1OEm6qOctRRC7LN5VU1YHZYtlUZly9jfOoPnZDduYZLd9k
D2tyD9Ey50+yym6Qs01dNz7K/ksEL7sWWh7IVoL4kOUn51m+lKxy0Ym2Or1/lqUuNjw/S9ToJO+d
JI2ys8vUCmTRjpByGKLqu+w7laK5igTpQpek+bl3E/FG6Oo65EX53UjaMMCSpTg1rlt/aEuxa1ut
/D6HsGP5F/OnqAr1s1J/yu4KmjP7yWVhL4uuhnB0N36VRl8fkCRod7IaEaugM1PxrWiEfiz1uN7K
mw6KdSp5GAEydt42Ncxj1ZTZS1aaziYxCxYQzjBkm3IImQpr5mqiyS9VV+aP8Txsicojpw4Soz+4
w4j4tCz/P158u9X6av/xBlqEoGralUcCHoREkeFL9cF7T7WivfRaZfmyvtCmJaii0bh1a4rpj26d
m//ZzWaxdITM1lzmxGC9gVA6kvVZ5/mto/UPfbeY3+DpEBlokw9V9eJH265jf1kHUdYHw95LCzDy
a9GuLcvPCBQ8yGJovA+R3SEX35jXSUTQhtebDbblO8CHsypFG1zMSOai7KvqBcEJlv/nFEWR76aB
biZMd/WlspGInbJOOYceOJ2GmNzOSCrlOZ21ZhP3WfrdGkgFy+sXpOz7MWl+VQVyrJPTje+T0STb
KvQAsFczEtJJMh/SsO0exaz0QZXF4QcJot8iHeK/I/WAKxPvo9b0dzd3p09nffaUqjSe0rTW9oZp
IykfL/GlHQprmyCH8aauAwW79+mnYrc7pSYmZkbecMgMNTzMCsjqrtWN1XHOPVQ1QQhZnA1GQLgJ
6H+urYoeGgfda7NbcYx4SkWhoJdapuZ7rk5ky7GNYH6l2FnpRNFG83e91iFdfajttL612k3UHZC3
4DtdO8elwzovj7tba2WTPUHuob9da4STOIQmhibyzsLqskPvqrgKrHf2vCo5RJoy31rzFUUbDZp6
a13yNNyTYtdvL9Q4JEKS2jBurSCMrT08TcTl11vFiWrs1c62b0XmNm2/9K17u7aYxmWvW6F3a9UG
fUL9AXHPfG6PrVuh/j7DW+1WlY96EO1FHvh5/zlLDTjGy/Tw7x6yWxxDjyWRl+9lsa1adVPEVh6U
U+g9ClN3L97SbfKhCh+ZfFFkjklu4psSL7dK2U8eojL96SSWdpQleYWthIR+xbhL1+vvXdOcWFSe
kgu718mzTlff9CIfT/JyWdUuiXJ2Ywh4IMERwF7fV5gWXlA3IZoc6401weDjJ1Z5FVbUnu8vFpZd
cq6V8gn5wj9ff8yYVM2lSLey7/3FHD07Wm5bPdzr+0jBsSVUPuQr3++NWLm7ITCm3e7hvIaOVhHT
zvrbQUnM/iH2YnRaKnD2/12d57GFKvFa1iv1fmqRSiuZeKFgKCJQgYU83E5l167KFR+pJ+/W8r/c
rssTQF8RqYX1Jeb1PnbUsyuSZXPGVyIqPFg/qcvaLFs+vVHzjtgMDUT7KdpW5rBvissLxJDoowEu
J+s1lE2OdaOyjB3n5VNru1U30O0vcdWb74JogKzPhDcdlxjE9+3mGCaSI0kQ7SY+EURgtB/koepS
76FZD7LYdRa4yxDil6wbkUIkw7CWVeQoiEylziV1OueS5W3Qe8ZyZhI2iY2tDXboDFsCX8wrWcE6
W3aULRrgaNk7Xq+918szL9T+uUwWb9c2kXWCHDLlrI3a/TzrygOQhtw1BewuDrOZFJdxPcgzWZeQ
MAoiRwWm/n82IHFZ/HFZqoBmV3HR+Ve9vIm8lNR+uGtYLt9e8T+9mLxWa7yfBBDXyByh33wM5526
wr8ls+7OvbsR8nLb9Y52pG4bSea79xmNSN2onjLu9dbBWkOzkldFbxDhqQR+InGUfyRh9mxEs/hr
aRHtdQk4/NHDi7v/S49QqbtgRqduG3q6ePD6juBVFyEDrjrIeqTm8V7l5Knd+vfy/YpGz/oDEj8X
d72JrL91dmbVCQZRI8Ld993TXDFDm6ZKrJHYiUe6r3EOiCGWfj1b3dOtskJRf9QBAcq6cm1oG+Cj
7LHVQN7m1qA5SDKDft3emZiTMqubPMe35l53o3DK8r95nv/mhv7RLvu3LZob/7rdv28ky/87K1TS
RyVJlKeOiV1e4hb1tBl2kAsB8ZBxmXwA81ALZk2Q2Slr9VynyF0ZMUXZ0oet3gcRDsm+xa+8k5X4
IBmERWYjDbIm8StjbF/qRGUs0RPn6HoZ4ZKxyZ5191O2yZraC1PA/16xudfZFtLcSZGv4BmreYnB
CryUL7K7POQofxxKtD1vryHrzFhFHdyJcQAqXTRthQoGRogc9OaYX1piH4e4n7/hhKSN/HddjrJF
9gGn3G1abTACbe0tG5wSFdpyMJDvFrl+Kq1saN9CkYqtVas2X1P0io7Q9KWJjG2aJTry0HWzm/II
gETRIkxdZ/aehWP0hORCAxXW1D4yts7+KMz5l5FCAPKsEbltBDicyfDALJman+VJ/6aEJPEGo8mv
o6PmRzXPUhTHWXepZV1ujWme3qoWVlFiO/FPzc2OtzuhQkBwJex+DT2PXy6Ka7iIoDQ6xE0tnTyu
M6MEey/LM3locbQ+mK1xNesoutj/cyC0Fl2qiWFNJK6+V932Szbe6//Vd5nqeMW2/cd73C+NM3c4
dULfynvf6+XZvW7BxOshcV/vNfeu9zr5ZrLloitu8XCvdgsAvbVdOCQfrPbixh7GA05k7CZ0erZQ
rctgEc+e01mvStm5b1WhP1XOnD2qJFLf2l7Dc8np8vMwCu9tCfs2IO7i8B3QarajvTNY/m9RhHTf
vHn2josCBEfeKR0a7eLF8Q/ZaDlx8hLyuLDmfmgyqzqKOYLincljmAhxJgMFlkGW5angT3QC0dqd
rWny3kXofOehHFEOo6T32qso1PHxVopNAlvu9HQr2Q7mC6X6LEteRoTEzs2XwkByXS+XrRi75VEe
dICw2yI0VCAK1BW1+U9DA6IS0RzX3XaqhdNfLlu0JvYj2OuH+x3qLAV6hs1egXTAw72+HytvWxig
L72xRim+E+a2g1X11AG6eTJLB007ZD8QPqqAlqwHg6jIRQgSVSG7EVal1PVGtDeaBWmwtST7pomp
+42dZAf8xoanHin/VJke1GQeA0FkC6Vx9s72z6bv+kDNBJIeSuVc54G0mmyosXnIjFb9GkbLIIHc
/faE4u6lP5wIB6QA/zhNV2M40rotNk8RMt7IOFRbNijhcSUddFneP9lWU73BoSvJmBWQwQqzehMs
cPZNi92IbBXOZF2aUXwQjM5RwIcY6vZJi9ga2dkxibFwcEb4bpEn9uWAZotf9IV6aqGB3w5ZMf5Z
/KksttgUmhKdiQpFZ3kWLmX8R1E2/KsuX6+o3GK1LVlPNSxjGFusQ0MeaopjMh6zgG0cqw1uZUn6
rFkNrl11W/9sB/vNm1TjLesnE4aiGe5yzDW/oZtFWKBqftaL6AFrzd0Vhopxmch2bupmKh6nJFbb
fYTSIPY0Tfhkj2N41FqkgsxWD5/09cCuqb4icB7UKeH+LRhYFunteJWNshtT9G/C1+lJ3kMe0CIB
BB7tSFOBS4vN5aNZ6l1kGvN3o6rGbU8i/Tg5fbpPBhDh4UogSY00uZZ1jP1kG9pEIijeG+K1KMwO
6JMxA734nysUGCoXBeCmUxdQQYrW+TSicGTX0zhnaKTVt7H/aa/VaIbYRxTatYAsQe2DYI4OmioU
ZOtH5aGC5PXQgrzejhGMF9kg62SrpbHN9WUZOGyNmRR0BbE4j14HQtx1zOSnOucvbV0jdAO069Au
SFTldaF8ot2xkR3gK2VBX2fmg7wyLIDqRD0ThKIWL0JTye/esDZeZ+XMdpnxmNqW/khEctxFQhF/
1MnWJo1rnPc8LG68eci2GTujYZ4w+VuvlQeryfWrV77JglEyQPgC0N9xKp1fTjP32ZZ1d741O1cE
96vq9frIqLBMmENnLxvkWwnBPmB4EiV4ikEohIYDWrONP+aqyx6HCtkCEvoEnJtl3jt162xlNzck
RYAaHfPu2vr/fRXyKfV732Mpa+jDE1qiwxNshOEJEtfRI5P0cK/vk4JE8bK4bAfpJhuyXEWwwNGP
8iJZz+edD3M3riEux3iEekGEfXTtb6qlfoq8NP9OscQsZ+e3ErUx0BC3+nBaxQ4GD3ydEcVQFgt3
OIDMMh6tqv3nar7RT9DDfxtR/5vbRRe40Onou+upU4v4ElsNLodhniEsSt29oRumR5QR1ZV3Dhi4
dS+SOCZZYemg7yM1cS+yJOvXKtnLW+Jwf0v86kUJ4G+leVSzHj4r4kUSQORhWUkhKfIuN1IIcFEi
Ami27+t0Gd5it39otW5+tBYxvPVk3TcuSMCjbEwQed0tMdws2ao6+XQWBUr8srURffwyg+OSjbIK
pgVQW3N+lCUrJMYQtg8h25sCydpRYMnsRZcBQGmAshuxiLWI+Ar5n/UMvjdfmSxPa5+2VrrNEpqF
rzrudGzgSr66LtoDuqK7O5a8y6uiQvx0vel9XkuyStX1j6Iu84vs3/KX3UPzYtZZe7jAiDA+Mwng
czMPMkWjByDF9E086cnVhmw1ionRp8qfZxWLoMZM8C0gKcIbGp8XC41I5DMYN5+nZqgAV+pQ8sUM
4V4ZPoFbf0aIkD1lJ5vB5tmBk5bPM9nWXDh7k+j6zkV7eGeWOSCBSgGkjyFfTHryQDr2qDhN8uyF
DO4I3I3fXQLdZqfOkPxMIyjZyl7lmWIBN6orXdvpNj9rCj150xhVEeSk9Yk/MUsTiiVyxpQ8qkix
j21oBm6pE8XNViT5wZmeZ29dEXnQiCNe3y+A6p4MHfn7dz0Jz26a5ieef+xAmuyvleL6UqlGdESI
4csbIszPIm8fJpqHnptCbIvtMLNkwr9oebeSOd/bK+DBbadjivz/Z+XZgZtcgbdb2LBW8VNVG3jk
4MCahaDPaxwADe07epV4+YAIC8w+JNqpOH6DvOhGnQH+oF6L1QJPD1GCAnvfDr8+perVJ89TkQIl
T+jrC4JwoGu6LaBnRzlVED9xDJ0QEcaQtFBzzCmBLWLA1V16wvGo4iW/MqvQAAwa3TYqcdtFHUP4
KCz7FqzDjV5hVtQkX5rdLz+6ut+HVnJsFwtn5UbFGBdsK5PTsPUSzJKQ3/k77H80hcBMqu9+p5PG
d9F+FQiIpl7xbRCASfSq3xkz6rKg1fyxqUpfV75FRbaxmppppe4uTRmbP/Li066yncE3U3gNeRkH
TwfWBoFlfsAGqE9AjtmdNAkuOOlAyEBRxo2+FLj3OdZ3PdEXAN+sKTGnRghrmL9gR26rggl2FkN7
rKvsmtggq5eIvJ2VtbtmKvs9aNEfCs4fb334d+0huF837btCdJR1wnKtJgJIIsEkkSGEyWNxAlXT
r+Ax+SRLnR5Qg5mBSI6/8zRqrogGjMGQv/XDoL0bzmkAQblRwvhNgxcSlJAzEbmw14ineSyb4mou
06lEE+NlycR1RMFoq0GR2S4ZPwaJ3mGPumZzSqKjV3dbR6/MY1g2BsyX8bnXkobFZ1fvEzuucDTr
n4B+BGYzj6CQzZNWunj7wNgHade/OktJwnIul0A6YcfpiAIG2FwVsTrkbjapgrHxOMIxK80C4Cu4
rhDryZmc63tUVqSJut49icHqGc7tq+ss9YtjbuO+tvddn5y8IlE3NgjIuHDtw7LAYzAZ4nx0z7QT
23J3M+K7Bz4Y3SMYa2bdzaA41BMc7vbEKiLBPmTGUbnP7KlB6YNTZPLRu/2jbdFVKooSc1jQmsey
ItAFOpKu8i4Iv9J8u0FUNEih4WA7LSOS0ejvj43ZoAdtTsGE6NEJB3N9Z/Xqo6pX9Qkg+cITlrjN
Y87+OGghRe97ff7NJGZDk1m85xaJ6o3CysBn9sOhR99lShFtwsrZunHu/noppv4rddnAzU6NT6/+
E5L5K6LHvk5O7xgZPQ5a6fBX1fLzxN7yVJl2clIroKVk4Msi3wCb9fArQiG0c3egX+O3Ilnqbd4D
RG7638LJCGF0UIASpaq2i5K4j0MT4j3jrjl/Pw7nZPUieS8saPNpVX11Ra5snRDv51RoYB7C4aLa
8UAKn0S11pavbTJ8jxqz2+VWYu8zm4RKNfa7cGiKDe83Owsx7b2EL0RUmJTqwhouNb7jyDjHb2Ik
r6/XbF3CeJ+lYrcQUD7YcfsgRNngr1y+j5WKryXGRItLci2PvIqMZrbryvChqZrXGUHwraoNT1Wo
fSa6Q6imbc4q+w00xYZhC3PROim6gq2alpnHPFZHnGHrv2OtLH0T8rXa/K0j9epPZoqxV4sVXxg9
d4WBl5Q4NVFvBU3tl077qubxR22qCToXE1tfF+s6x0b12xiRRIrApjaeOOoai4TMzT67ZvVTzVwM
h9uHCp1l156xWfJw93RE5e5K0j3XHshigzPJtbB6ormi2oUTayh4N5jzKW3/Tkw/ReTC+jTKCEYW
IafHWPUOY77piNCfSmX+jVy/joz3lzWKl8wyxmNB5gknT9LFTM744lnA+Uq0KDeEoVERLfh/O1nt
45xen9OxYwx2J3Nnh7bu98o0BkaufeR5NYFdRfxqdr0grfC8GTPIqfGYnuVhiK30THb0nIvGPgGB
EsB4h1c3g2BBZAkdB8Xvu+bv1LA+rHH+q9E7cmCJ+QAY+1zBQkTuA4ECGw0lI2y+tYjVoBGSv7lJ
b10npnsE9/LmUEWteBIzODwl6Z/jHjfTHl82waIu0CFmBZ6VIvysjWBpsZPstVZsaz02TlXpZodG
uNFDGpNla0cjOS+esI4hK7VTnGTaKR0NGJpJsZzLNBsPxZTOKGPaxh6J/PkyJCJiMQutFXhMvRvG
UQdS3WrbKs2cJ9FFyTZC8LiH1mPGNsnUubdevIolcVEbxSEBFb5ZUZCbLlPJm5tA4q04tt5swxs3
I2rl7217wKkn2RQF/lEdSftN41j9R5NieAcvP/5mzFgApyDqvy01OyetHvDprcmJelk3HSvLtAI4
rlh7MVx+ThZMnwReyye0YrwIW7AP4FRRZOhRN2ICwzsYqtbnZOMinGSx+lkmVu9bxEU+I0uAby6X
8ZN4Ohu2rB4+NS8c8AmN+0/PaoktLm7zGZUMEVOY159QyCZfG8zmKVKMUzKzQkLo3iMg4YSBLKbx
ol8LBRbRlHwuXYYtXo2oZTRH3a7GmF3NTPOU2OyJw8gcrl2XjNeWz3qe3GYH4Iy9MhNQUHm4QIEi
ty6stYkoeU/K0ihvXcZXhif0YPMuqxBvwz6bsC1XtGzbR8YaBe0BacYNsN+o5R8ymTjYAxnfqarS
7tBF/uFigBZkLdIstYq8j7rMuyGN8L+zKvzlCJH6g2bkj7U1Ov4cZ7gWEwL2DaTp9DLznidmv91S
XYesng99m4bXhc+ipPYDmEV8WMP4iUBq7+dsIlhuKOqjFvUNj/3yZJszE3bZzBsCCaDr4nVRHbKT
VYe030Bm6HaGa22iHjU6UzWyR3vsSzzf8KfXksUIxmrBLbvcdU257OsWE+G58j4ABwd9M6YQX3j+
wwXE71xj6FljFhgSPIY0AlobnaIwSyI/zAm04oswM+RDxkpTKENxCGUFB4AnW8mu+jp0RzmBK1v0
zSoTEyhVYzFxxxAfCAhsij60Nr0nMMsUJYlIpocO5dCXsfIIqlti1/YGFnglQY3Si9wgK7GNbMks
b9uksgNkwoeTYdn2JY21lD/dAm6hJVymmQyoBUtohCfSh8KoAeniLKt01naw0L2E21GjVOtYvLNH
ZZjqgzZn11hpw3PHo+o7UfWX6Sz9xiLLeBhU4wGxdELIs6Nt8bco92UU5xszfW9trX6K5kn3iah9
Z/QmwzzG+B5a/jAPSKW2kfJoV21/nexJ8QvS9Zc2Rn1Xx7ehRy/+lHTw+UrCPFnXPBHtBtzQA/wp
G888FFYV7h1Ni19zZBX9Cvq7qmVX6I07/hLTtWvJNmagEk9R6BYbIdxLrrIKjJTcH1z10SSgszXs
efa1Tjl1Xvkex7bzUHTK72bih5oszbiYVV1scdP61Rrgdxp0+4Ksfyr7Jn3IhxF71nR2MCoYHzvm
fQfque+ptjgJ1Qy3M0r+QTzAlO7DEOukSgSxo/w2J3M8o/xm7KcqwVl0sjZtzP+kr3RxUuIBCqhB
YHSeyqM7DyMknbJ+MEftqjZsqQygIgbG57qSpoBlWZHFwj43kzedULHHtLsZ2j0k220yoSLh1jHW
jVbeAq2s3rq2fFaQXti4PWlHp22/tDjXN0aDx3bfYlaPDOXj0k+w5NBpcaP6aq8x0R6Ft+244peg
zs+Byu6j8pL4BEdJJXu1fG9bA6wcy4KAhwIOxcyovExTHNi995WHhel3zkCso9uNU96cp9ZGFaSb
rhMgw4IBdpe70YeD0M528vRqk8b5dpkim83wwBeEn8POxqBgGzv5RymmKagJmW3zBkR5noAmLJXo
ugi9eiimZNm2IVOUsE3Mp0Mv3ynpgG+6SLtNHGJ1HoX5KVuKo63q9pk1PvYmVncw0/TJ0DRlX/Eg
wSJ6ygFwjCKNn1v2s5FFohnJQuZ8eCVd3bJjVRudlT47u8qIpr2obC1IAdj4sbtxrPQRqxSL5U07
bAQIycBysufEi8+IfTbbzusi8tZC3WEjYR0WR/Vg/NaIbmJa4utDJna9pW+X3i53CZlnP1L45sJZ
3baO2/jQlfMdooKMJGEcbbu0+9IyG63Ivh1fNUFYSMC+qXU99lXPw8zdsIk9hekU5Hrzyk/lEmNx
fxD+zBHVw6RzNgInByODo6EOWt9ptmPepMGkYx9gJFP8kRCfgee6UcAGAmrvms3AkmJXWxiN1ShB
gA4vu5caU01EPAPPI+ffTCDo88mcfZWVNMaM+Tr+/ERmYTzHaf6shPWCa50WXuLW+LJN8vDLUJ3S
PouP6IyZvqkA5yrJZlTO2WGXCfX0PBhqoC2Ew+taUxn3QqhzITilrD11Oka45ZT7QPdrP7Qt3FYV
9izSFVEerAUUhFmKIUBD4Dn0smUHR3PaYOUiWMgq7NQngVG47tXHu3+kPLsfIht3STwTiNj0PJmT
Q7gdfPt+LnJ3z49bnYwcT0KbeNeuwzJynrLlFNdMDKlg0+bBS9rIu7kdyYA+n/Y1CUbT9c5EL/CY
zbtrrOF8mNXFR+MKAiiFOeKamaCTy0T9XXfz+YTYCGKuRl9sB/RO/dLWBDI0VuHzJZjHQckHwgv7
SbqWrd5ktj6FW6svP+wEVECHewH3J9TSWigAmfjMJiVCprMbnuSB5Svr0CS7WoTdd6GCB+PSI82a
j9a+YTg8NWoGdjFhWerXTfmGzP1fbVf847opz+TXlCyWxkolXFxc1/t4H2qiOMl9hjxz1+LEjoPf
O2iqYuJNc7CncDzZ0TukpoqBbqv1Jd7GOllZz0k/jCLCN75V6+zYdQsJ9yXAj+pZU7x0W0x8MJJv
llatShCs4Ns2DDcMUusbqB+Hsr1mCsNFnNKezSEWz2qImFNeH0aEizdhEeIVnBzHDl6iwmINGOxk
nOQ7QMyDvLCzvJO2q05MDC7ehuspYmh4SLYh9rodIEqkQqB/v5WFx9ZqNInXtK52AuiAVTAc803l
wGOrf7pL/pO4i8s3G2KWO+iWy+6YcqEPPurq8VH+VtVqntqsB1mUBxMxD/7m60/5n5rDCq+Ue2/k
49vdjGmPCxJaw+a1HuwvNif9pjVz3d7aionASJEdcPfwSOrQIarwVC3d1McHxW+8Bnxm7NRA7jgM
IP528684TI9kACdN6R4QhU6OuSIS337sK3TN+mR4LsLqIWMcOBXCyDd5JX7MAkFAxWgxoe97Bf/N
x1Z46FIuirt1skbxAUaTTojS5SWsRcHYvQi8NKJnh6xYKF4TZ3hvVNfYS0Nb1bLEaYo8f2oa/Tzj
UA2F3xud177hGfYGF7ykKN88SYN0CCFGECmH8aiUdsaj4874DSWI0jhKy6qJOKOHeAPemydUn9QD
YqQsqyBjnflqjmjBKJa/kHX2lQmQlmvofuZF5utk+UVVZSevXH7xYzubGdDq0RwL13f1tAsSUmT6
2HnXMV6MPUFlLJ+tTcoWIrCatnxUBaTGgW3UJs5RZurzqHy0UjLOZYnifI8rPP/kgCyMR68Ek+Ap
1jZqS+p4yT5B/TfnsEjNTYi2RtAqS/2QIZxhaKXyUTHM7pypwYq6g7vhKeyUF2vp/pqyeO8s3X4A
LPPqOHG55xEoDiFx9I+ywICsSJUffYhTLcLxA4jROL8qKvue1hu2VZ7EPyLcWIgkbUpnMr+GKH62
w8T5LWLiacwLeqHYj3nI8qWI0tpv1PlQm639k8i8SyyAMcpRu/5AsOSF1CAcl76GaEW0JCijNjvq
CjlNR5iYTofesl9IHQSgNI1gUbp2y/IxKKsx3av1Gu/wiEgVRFq7uLevAP0PSh0PL+gCPhtpmXyF
OP3ABCeZoL9mlVqu5BVsqA17eWlH9atrtc9i7OpzOECYJNtPHqYUUJ5TDx2gsQiiDOZvnGYCcms2
M0htu1nk51pU49lao3czUN/RaOqDNzTKuzqn29gzCKnC2AvCPt9iMRy9gxT8GXfucjEbjCcMFcH8
eVDHrdsLkI1WmezyZnK/GuLXjeeCrW/D+UzgMwpyEzmlgQzywZiJUBdsqFpvNDZO5miP7ACMY1Ml
7b6Fe/aamB2sdzLhvxv1YFpe+quZ+cMQYjGevTKvUEwR5sFDNPbZwCNr0ylx8Vde/UZWICFHijvJ
0tjeK2hjlNwTB8JwvRQsqLPlkRDDr1nvjsscd69j27nPPcIWSQGeeR6YFvJk9buV+W9pUy1z3hm5
tNy/l2/NsufNy7rFKVdWyu73q+91//EWstleHbIZ50NdKEf0DVErlbbat9NyxKD0brMt55shUekk
W/44lWXZfu8u6/51i3/1m7WuCAy1wutuIDnvAwnG7Fmeqg5LGMKp/11rDCYLAmnjrQDZ3epruyzf
Lr0d45k0oGIpuyiL65M8VOs0O5oYE/iybLbYGN/KSuyxihxw5Zr16MXSVB4HVxgbQETRi6yrhM3o
nprjXtbJgwo3XU3G8OFWJezsKWIYu1/UjZ53NHVgPveLinZpyO+w4f+jLsUdUNMG9XivY8eJMLNt
PJZmrm0T7GH2VhVhTqLU1lWtTPUaYnXB1Dd1PxpX+xAAkV91VZlOSxiLrY3L93M5L2yfotlHWbf8
SkBc4INdZQcSI7CWYSeOuRZoujcEQ5MTSwmLi10O7YOZ5nuXOfbc2BNLpCXLMQsX+4wt/7lonHaP
uMvqXuus6pDqVmHbxbAS2Zexm1JW+Oolm7oTYiji7I2sPWs2NwdQVMvW8DTbnxWBfly5/IgdI9rw
RXuvBPQvRdeoX+itFUE82sVWXbQn0s09W8y+2thlNmGmURd7synJ9KgIMmk6RDmW3kE2DOo75nYA
RrtsZVMQScqFBR7ejIzPtPpltH3LThlAYx9ZH8toVoGAO/eSJ4gUVFP5k1g+IrRrVRPp/dXLMfFa
S/IAUTjatVC/A9lf1nW9/u5ZQ/MgS0NSLmSYpkvXzR44tS4OSpGNL0UcFtBgk3GroE34IuuSksUu
4KirLHl9XZ+TWvxGhuafDstkOchhDGBQ1nvIg9D/TkYrfpa38SpEEFVMUPx7h6Gv1uV9kx9lHX6P
yUOnhFcP55ByRmcQ9u6TtgjMlpps3jlutIYnGLZlXWQlz6IggyqrrHJYznFe/iXHdVmVjMu8UStN
38tiOrfly0xU/HaHItspOkAliXmVIFfgoE9plTqHtGV8RbLlv0G3ty4tsqmmFn671/+7HyH+Ajik
oe/k/e4dBy15ncjGsbNBnRsFp/KCZKB5NKZVP6fGaULWycNQquWlWw9RqmD1oc/LqvkENed/Gu6d
tWxxDpWuPt2r5BnOYeXlXuem4reKhaJfNInnu02bXkqdlHE8Jf+c3etspQNE0Hgn2UMhw3TrVkR1
flB0wDAYOY7Eqc1wVW/p3iMCQduQNcNOFjVkOnfsSeBdO1aLOH24gnzWWOHaORnj/2LsvZYlRZZo
2y/CDC1eU2curaq66wUr0YXWmq8/A6fvpmzdvY+dl7CIICBJCEK4zzk9u8RhCKh6KQ5hV17HCJwJ
Uk3svUL7w/BS8G0EdFmLJk71i96A3G+Hzv4Y83q4IABfHaRxOjbJpa3L6RCYcOX71nZufs2ixE6w
zqmKFiKSltrvTp+zBfPCL1KyMi15W/wEUopc335HrRuVpDZ7kaqC6PK7NivneymCmDL3yWj9XaHz
cNBHhHatCFlbpYuUo+V57rvG0uii5izqpFgg9YL+GoscaWwwXDzDYLiTgz6IjvevOt263w+TwXdV
ls/qctGkZbnbel5+Lw0rjxg5/tQRTtK3053UEbzTP4YNKlQe+3svKntINDhsRpnYZA5zdaLDrm4c
Qjsq096w9fnipM0JhdUU7GcQnXPUQt6D4aUs6+zkKVVySodF93Kw3zASWDh/te5YgMr6UJIe61Sq
fkULlNl9yrMPSxsn1vmMcp5jp6zFDedujqA7O0uxV0acLZ7/pUq79AOIcPHideZZSlU51O+OcWV0
jI72XJ0dUEE3R9c96FuJdhlzP/xoRixZaYVLChqNftHywNmH+AQWK5+z70G6HKPU7E6YsRbbmMty
Hs3Azsj3pp4FF08/2AsL1Vb7+kUSPb0YpvJk5PXXTleiU+BW0xM3jQxHMWKvTtm7KAa0yBjn8T6w
S6iGOhqCqGYV39u8f/b9Sn2PA5QmQdzsatPz3zLsWknFWl1VKp7PpIEuWhLJhcsawy7MhyAP0rVK
G/3ophj9a9ykP0vbNS6NYUAVJ1DfbmKJe5dV2V+svZufrhk+9mOm/VOj35B4jcVm6YnYlDsW5ITs
HNoWuISFLruO+lSw4K/DvN4FrmZ9mHFzjQDy/tQyhOGU59SzrFfdLu5qTc1PhYadNlfi/AiApcTp
HX1l0VedexciQ9h64c6H2fVs9gWB6SKbiN3hdzWY7bPXaAs6P3cPk4qNMEeznZAnLkZbFWQssXMJ
IDDk70MXL+zCNLxJkSgCD7hetHuY9/az3034obqhgqthjM9RbS78srg5gQqOL02FRoil5BejT/J9
nNr1BaNffTQXWjk7c+OVpT8/P+ODxEFxAAR1jBUc/Ti1CDKltxHGG3tn6i+D0r4GMyOQwVB7Cny9
eBjiHNSXopUfBGdunuosf7HYrX30s6u9tI1+kmOIi3p3HQFZdqP9q2Nw/jBDx3tDBHln27r10VvG
9DYr/k6OjQjBYWtW91JS0Vt8rXos98t5xGOYX3M9P0qJSK3la+Mlp9AvrY+2qJQX7PtnOdZ5lvri
oIW/lkqzemmH+WqqiYqshX5JqnR+zJakVQdiPLQ65hpKZdf0p95VbLSMdPtx1DWHPe+U7bDooBkg
lcZyJLaYY6Ypu8v02n5UB42j/tTORzMihMZalkOS4MA0m6J/lMJ6qaxqLJyqBWZUQutehj7DLNmE
BZFKrTqEMIRymBSL5QdwAticvcCe8VoAJ6I4tjqtZ1edr104va9FOaLVZX+LrOQxS/u/zCIurhkW
r8e+r/5NUMB0jmViV/tPBwbVGx90bmVr2xqOZuyaUat2AMiRFlmuErUYg0Y9RjCA0ANPRuKOp7CH
TKmlavDElwRJwO7n6T4CXiV10s6dyuBJisSoe4Zxl98+1c9Vg3xRbSvoMgY1SzmfIMeTH8I4Jcnj
NgdgDMVySEucyEtdZDJ6IgQUAOew2/fMyj9KvwofpeR5k79AK3M2uxwc2lg5K4Mds5HOu3fVzvUH
u3S+ghhpAb3QogKWyub4TQphjY8pq5P5XopaC5QDMl56lmI55fHVHzyQw8uZyHhmT/MQrT8sVbY1
7aM6DV6lZGUDJtYBTRQpRkM8Hm1zMUQvp4e2Vd7gYtg7Kaa6Yz3XUHClJPfXBvoltbP6We49W3Be
oxUrV2lRLcCiSdfKoxTLUJ3pmnm1Xs2zM2SQYoSglp+Sq0V+/5yWmHhxLONas7RcJex6U99snAUY
kqeKsdosmotq4xkKbC39cEbG6DgInO8AiO9qciEMk2ejsebf2C2+TPjT/i476CI45cO3HF23HUE5
il3PfuURBEd6KQvbv7XGHCJurkQX/JD5pUDE80nP4i8p8my/CAaDQns4fnHc8leeFfauMJPxphFC
8smNQd9g+4l+XXHEN1jw2RhogRs/pmMeg8QJgjtcpOd4nN/tOTd2yHEC3yhT+6Gdu2LeZZVG9+ZL
7dPsSRLFttMnrKEGgKrvDgqP+z6Bge4OBFnDoNkDuAJ6DodORWOzg8XiteMdYPn5WjfVj7JJFcLi
ZNO71VV0u/FZ82v9iz2HP/PZRUU/eein0j+FdvhP1WXJUxRH6NamjnKCpq9+Ka1YY9HanjRXtz9C
+4xLLP1qzPNwMpQlcKGS3gWK95Plunoz6+gfMyp+dGNo4t6pnIsGYhQvm3uMS4TGxjpOUWCC/OCF
RvJtwEmUTpYLFKnCWenwYSfV6B30EPdSBRDgtSjOWORjXH7haWrz+C1tUSfGS6B9rebAu1genk+A
7+mxCpHHNB3ASgNY+Kbp/Xvrmwvr+3HItVdDbW4Q0asdXqjgpBZYxCzkLjG8jNh7VdbmNUDbcfym
tyySXorWdi9T1iF/OAJQrvfYGZWLpuBXg9NUneDO68iD+MbtJ1AP9THFAnZAX8k+5Ha+M1CrvDI9
IrFpB39XmVu/zTqTNlX6k4PjHnC3E2IxJVHMMbwfvfjnlBMmfRzQzp3n8vcMDaZsde9b0AXN3urD
9gXnrXa2iBp5C6wcq3xUuocgV40vID9/ECSp/G2igokv6J+o6wgw5Sxx1IoScYih7XYqInVEXgmG
V7XQoucKlIqUJKmsVjtBnMc4trSQxC91kC6jd+dDVnlFRkUD9hdfwEYcY3tgwaOZ6tuEa/Xo6fi6
pWghpPiYxd6DlHrQhW+DARl7tPt7qTJgH5ydyK4OjZtob15vtKA8ARAtJanSDAvBtzZNbnLCMvtc
DWZm1i7RpdD8Re2z7N4mH0irGZUvUioyLTimrp+fpDiys8Ff3d6k5Ola9xYpKQgBp5/WOn3ytGvv
5TZIXq4mCYuSE59G9iwnBK4yHZMqUUEj0IJVdfzc6XgflqspSzIOGP4USANXaYGpe7j5BSpQ2yUD
N70hvpqs95xFQ7GPvOltijF3TJamvzW+g7ZcHd7SLGSmK9r4t93a6Eqzdnp1Qvs1HX6V3my8Y9Pc
T4Y1vjJPGO/lWP4ME4Qm5BgmWnWPOKV3ATFqvttaC56rJ2q7tM0NPbhVxGTYy9FBxdOjNpFFePln
5vsSMEw9ZcRXYAUBFS16lQRxlOJIuNbimPynTp+ibBdUHuLdth69TsEIysv30P42z2kYGW9u0Rlv
yaww6INpuUoxVrzuqs3AQ6SJNtjGGxPY5GTR2j5vcCOPqLRe7OX0KqhPwN19BNHhtlVK57xKksQN
o10zjFcniJ3XFm30xzFWoJnrANAKM4Adnc3YeZYzsAiGL2jJsafx23wP6rc58oDGI8Dmf69Xd7+L
TPGPMPsBRumT8gqXTj8pWtOtRalrzfpQa8xnUlKDpjjPFQC7taj7nDVnZx/gxpNUjcaMO6+L1T2R
0YI3qZtm/6blfBhSqlulv7RWXdCCH5Wkt6enEnDIw1oFC/I6sP7fGU4ePTsun3mLdpY9EREQ3y6e
YmMIXiXx1PCsFsb8KKXRd5tHIkScCz2Nkv3cLFbgunJ2crSImOVTS8d01iTxaaszvOQfT1WZ9Pqy
edGIg7z7x+lO1tior5LQj1Dw6PFWb3W+OXzUkTreo+ijvvaBH9/Xmv3X1iBhn4LyRtOctzr3gNl/
XC/a9AOCFcgI7a3Rnu71KH5uRy97ZA7MiImV3XpIEDcpERzTVneS9dLwVWvN9vpHnZxmNcWPuvWD
g1YSnx5JaOdFErfGSuhACIChTl2pKoB08cXUwyGBo/pWx3755icl5jUvjs5Sl0U5tsoYiHmYF+V+
qnyi+USZf5XGpuF+CwpUig0T+E+p2u0xZZg9Bl1Uv9Vz+dpiKHxA77V+KxJEbs1Q8fcqdFBiPQx3
Tmf2PAAOhsCnDjhSQUppdv2mTnX81MTuVQ5KleYaGsb7xrtq01A+TuZ4Z9dhz/scjI/GHMqbN9Yd
qKApyB7qoDzm5VFRh/LQNE590KxgBnjkNydTMZyHPoGiEfdLTHlTPVp29bUx/AI+fH/vl/2D1Qco
tof4pOAl/PC7+GSFCB4kFjudghUAAderyxgRsMfNQbDVV7UPYE4oIZhutdcPLWuQfcPqI/e+NbGe
7WZQwntihUAk9ZnNxdsHPgZ2vQkGXVWGG4iJD612onPAhICBWwWSDki57/U7dUZrrtUUA+cC7CRX
Oaej/oV9F4MN6IVDaaiPWZdeJ8VR7quuhB7bD+416yHAGcZH3Awx2z+XfTJoz6wP3bc5s7TbhEcb
e0eLMdEodlk+tXCmdupodGjSYK2HTtQcvLIn6PLMHMlm+EHtX7Sw8Z4XEb4JEoM9VSa8x8C4N5tY
PSkDcsFF9AVd1nc8Qoeo1cpTYbfuXZ8ZU40hgOyWTAMK8LZR3SFa9hWExXj11bY/lcR43YHU8B/7
/BeXCW/IrRg7dJ+HvWMaeG4LRbvPWKtm1qi+GClXHqpsvrMQnA1CQCKZMh8LoqsOEFAvjTbUt7rz
66NqusOhcZzgPnXr+aC2+tdgJH4AiKnuGBDzpVLn8sUC/vFS6eaHEkfVhbB57T0yieBKmFOOaeO0
92VRYCXRB/hbs78Pqqm/B0hw6WoEGds62ed1efay0bvmxlQR4QlAlN2b4c6I4EbUfXexqgURGHTa
0RyIgwVA+AdSTd8Z5bKLiZd8z9Pq98Dhuj3qbFjw6Dd2owDXS9r2TiNFJwG4FloS7Ng7g9nesGHb
qD+qRJ/g1Zn13QDQ4KosBg+jeZEVtbYsq1mi0I06/CBpiDBLToCzazS06oeefe9t5TFN4fkijrJP
4xfQy79n16hu+N9UZsKkRnNNvU1Fpb2aMDxMuj3uXrseEvA3TrU38jC67/IquAUjK4xM4/udwmIP
vZP4gt6w9N4yw2Tl9GhSONHHRHyAo5FgQ7Wruj6H9vTDXQKQjS7xqTAFtiGm0BXs0EBwq3vbuQZ9
SESIADKNhi6nVtSLpeQrRIB8P8TRryYrCRIbmRfm8j4ZuhvyVvWJB/q7TgkRM2KGx/tAUI62sp4x
jOi7GHTZgZCjbwS4hWPmNgYfsVFcw5pxMFZMovv1zb7ssAnU+TOapup9vwTYleC5jjlZuOqhduS7
UA/8o9mB1As1nR2K4nSMvVZzDJLE3QPKOkVF8EvB84ASQ4SiEKaMn701lF9aZM2ZtC9d7hP3xIXT
pAf4QNQReqrH8vghaADyzC/sSNo9fs+qNAkDmWY7FRtkGqshP+9YC4T6MEEufho9DOy13k14hYNX
hFWYPtsKhJKPUnSJstT9CPKSYERgszDGAhhX4fCYLcbrOQ1Otreoz1b9r8D1MwTKDOCNrk7gYDSm
AB7653B20NuHML/rNKhM7T8DpMEI2O+xIYBlWNsOVmdnZ+atukdoujiqRQdCuVMIwKKpCvKR6MUE
gY9joXTfpmp6HUO7ucfUSCzFbkIULWufYC+/YmludhZ68ldv0kGB6r51dWz3pvi9d1MS371ZC06n
irvvjevdlxHDrNkQHVRNq+oyo7DUaiHRmAv3XHXdN2IfGHCC7eColMn0MBCr6N7BeFwsBOIg1d9S
x70D/zCxyl6CwunDt5FdO9aNAPgSEQN1o/N3TQGJIosrDBVtYOJ1K61L5VbFzkrs9gx0vQAU51mA
bpgMTpCZb06OU0ov0NxCOvattDoXK0+hHZI4PpdTa577uvL+Sr13uEyd2vo/Z7s+wHlnLvUWiIzy
MzL6fW5lwU0fg3GvV2pzYKfuXXqAZ2cLHCi4E1xSis/mrYNw71gFRg/VPLACfPBGa3hOBzSKHEqI
yRBM2Aze80yx77akGgpnLdqs/K92DUWsnq1Hy2ft6A0WOEY3A+hZed7JJ4DvPvRQX9MY+vZsmXe6
GvAp+qZxN9cxblNWH7/SXD/mQTLd1Bn5JoSiXrQ4+MdaIkRB1bkniJZ0RnZnTMRLsojnmPmo3atm
3b4MPTGH23gZuSl5ZdC+1BFL3apOz2XgEPYudXiNYMKuSsv+o+tTVh5W9CVJdXQOzeLZMkb7NOYR
++8l8d2H2evgobVafGy6l9RpklvI9uCW+k50MAoIALCxozvLNl/0wIC94Y30KIKADSCusO/Fx0Gp
X2bdx7iGDYb+j8CZll0EA2YvHmmowsASTWuJdQUC8z+J0uEv6tE2JeYrn2qIpJZfgtQYM6/FzEK8
BgfZ88URoMz6UfdvSkXALTgS3THx4FgHPWisKRgmdpw+52IauUdQ+kpHLe4ac3peIo1D7fDtw4gq
zZ5wlSN9Dr9fb/KyzNQFaOaEKbySDunJWQNd5JnFHYiMyzDBSAGu9NiZ3YvSEv8pN+PkoHdVPu8F
MxcuBH4L/NnRGaYcTsHsPo6pprEU7LInD9fcLW6qLzNwow9ibYA2LL6HQ5R+qDmxYLz2l1v4dG6x
EjiLqaCedXY6KR3K8VztQZKJKQyAlaccfGmNBnjAolJSBbCnD1JgqnOC1i5XKGbtnfjQ+TWLS4bs
sXMOtRUDD8GlAAiumPcFimmRU9h8F/beZMh7GDQovTVAAaUDWJU0/B6SI/5DjIH1kszhlxApOMRH
T0RdLA+OM0JwX/BGALQPhNmrbuj/pgrqW/Vv9jXtXTtk53qsmSZBBSZO4p/VBJJQC4+zrq9O+HeR
l8ZXJORR5Bxf9SSwLumgvM4YARZ6K9HczSXwQPxN7YxL7I0h3vqDF8/eNYysxxhX2j7VkVVq1Rzh
PwPEuH3nmvp0r6Xx+6iySw2rABnFEMrwEqSp8tG1SRp+DyjQl1UBIsjq7mTj8AbLVdqrcEQ6/e4G
R3sDtusija1MbARMxmltwdXnad8citT2nmEBOE/q9D6D4Hs2ACPYedCcqjj5WrIwQL6SEIp9iTNV
inOqZ6z5ygyApkKU484NWT8Z6S0OrEMedMa+Kov+AjuieO/MurkQ5tPaS1FPnAa8cW3twkZpHlgu
83/azj7oZfBrspXpXMTpfIfwx3M/A/Y2XTt5CpByeQoarcYzjBSm0zvp0art6lxCAzcC2BlKgsRc
xu0tTA13QCrYCXEyFkThncfsyC76ycDOwSh+yLKnLgQsRkyrd4KWtddswcyUC/0uBGFxNZ2naMGN
1sakXgFGhAuSVJJJj74oiuEf4/9USb00z5bPrr6VAc/Va6HTESE8JRWgZ6ODnNbqKjj4p0k1WBiG
73EDUsB/G5sgPQXQee3WgFs0jG8IlaNuSMy7VVdDMEKCG8pMNgxu7KDkvSCI5EDnp5Akxx+T2wQ3
cFnWfGSxyp1IVr5oq4JLdpFsMmNBgoXF3xvqArSv2+ooCJXKeVoghaxls1vRA7cOGmI9+LtE0RY7
ArUBWKwjXpW/HSU/JGrgvEy/zH4Axbw8uGa5ouQ2fKJNrPX5KFBFqRznbMou0jJyWp4MsojBv+e3
y0WklRaq0852svQgd5mgNY0DFuGzJarfOWjUsyiMON4ekvtwBcP5s1ve32hGziVHjVrcwZIk8vwl
S1TlAJcWge+kmGXVOSwVnfgzyz3l4D4DYmdc5CflNrzgKYyqAXGSvjp6ZflLzkvHAI758hrXNyyV
ApDKfbwu1kIa3erGUu/OSK0QkwnQx4r9ld4A7RYP9Til41HV6++CB5ZkAEbd1fDrsKciOZJVg00w
ospJGePd5ihO7xXnFarBtx7m4tFriHWPjAPUxjZp3uTd24n7NGD3Oc21wbBuDRF6eyzdcW8Vt9Rh
+9eGaLZtLw3ssA6EugkO8rrkbUiu1FzcupKVXmCFuo9fudt5RZ/fiOvogT6T7JJARKBvKOdKYxeF
vmAyA0QA5pyyo5mPf2TlbIeIFCCRXSO/rdk57UFD2dFFfm9sGmzUzSFuk6/zqN/kya1PCWrprrDS
6SDPWp5K0hbs/1sN8ZWFyinvRM7Y4Gtrd5CyJEZKxJCmC4FoIvo4dK/y4teuKY9m6w1ypMbyuavA
sB/kUchN6n3N82mDQt9jQWeVa1U/2iVsCHKX6/M1c6efAV4ZJwLCW/S6N63KW5i24SmfITq3+vSq
L0OHTNtZbDvnOZhBAhN1b6dC50QJt0FPyEry4v/3w3/cg2QJewXZXQ/1teX69lCTyUGaGPpBhgCZ
3zvkxi82gKzxNYXLuz7cFU7xx1fzB6hCnuofT9DAjVdEsCbn5mSEuTYfYzf8pnSZetyeMIPgTXdc
KN3b4KL2zxlBLE9yL71fPaVERz6h0djP+yYL79tBV4B5LOPQ8lnLmZL7n3VeV84IB4TJQXpCH6cn
ljBsXZaOoI9IO5lwrLfuszSwq5kGpr4fkGC7SA8eO2u4TLnFtqQ65s5A4CN3AVf+z9+1i/Tqh2CF
vdwArrAAUra+N8cPrr4AGI3Crhd5G4a3ZViWniTFra7A+rOMSJY+O0ffqQYwK+mzEyiMkdJeku1r
/aOLrlk5PlfecPEacy89YT2FsAJn5Uvb4CCQsZANe3NGofu6feFbX5Y6KQZLL1T7/tQA0juHTnSS
Y6Z0dmmxnf+5C0pZ3prk1nOkvGY/HZfip7q125aVbf879BBWDgd/al4DuHK7FHhMkQJy620QzsvE
oXsQTQOdjeqkn4hDgZ+edYG88cHWCQzqPOVz++KwNmB/eK9jsZjVYtdCncgBpQx1d2ctWNV5LF/y
we1OpjmzlGh09aAGBbabHoGZHQ7ekzALpnwJF2nOQ30IovLJyao/Xrz8qvSD9XPaylK5dZOtr0iT
YkjbS0/4QemMktTLcC05PYG+ZMZwnuTpy0UK8IwTmBW6Xe9Dq9/LVwKrnVrJ/lE7uMZfuYWIkuxb
JqIGHyHV/W0LlyLkgXWxkl6xg0MNiRd8w5joH1EP3B0Zk6M8Y0nktcfL8gShXPbIU/ojn/SbFxvZ
SZ3Hu8QsESjzuosMMhqjdgtnt0Q99xAWwToDGO0vSPnZVS4ob15yjPTtwoaxo+HXPHjPBItzV8yy
n9hvPjHPTrn0iG0wUDXVuXLedn96O2qHfoJ4vz3FMnMYSZNlmsnczDr4FnQhIZXAC/gLXLLBStxD
flSa4FuDcmKgizJq1nHVMZPFFnjd6jy5znUCmIM/9ww9Eo3iyN5nRAxbV1frLirSggKfm66tgzBc
6sfaSIyTXF/uy7ej8drqT7ORtyfVNF7krW6vVnJ51/2MjSnajUWB0j8U8n83aNvAocjcL+V1Ycf2
tCQiDdsHMP5HLbNz2PltPjwgyG5egKZVN2HtDFFX3egLv8swy9b3K29iG2O2F8ME/Q+xx3fm5NUH
C4I0shiOQYSTgo/AZQQ/oBB4LHlk8makWwcqtkcLeLBfEDfkP4O5NNhG9O1Nrh16Ge+3h7AdlZw0
+b9firXaCHvpQb4nWSnIzUhxXYtvZcmtlXNE2A8WtAgzyEJX6eyLSoxFaSI/uy65JEuETT61NYtf
+19Y/TpRyn3+MUeu55a5uwcWcI9DkPAYTPSyfsU5gulaPpMl+Py8DybzG1or2JPDPrkUTRiqR2m+
Zv1lBo0Ag3RBuq7jpKfKim5LtrppznA5aChFasDElkWY/J0tWVGSUv5jLbvefTmPMHEexgJdt558
Azz9ZOOlmvfo9RY4oX64ciNmfdNdXb3Kw5ZFneS2Z7/V4QhC8zqAALI1ll/fitu5ktte43Zgu96n
c6P8o0OogzGMMVMGTiTcwBZJWb48nnjCNn45vt78XGrFLlIG9Y9lpLzCtefN3wOI9lfprhFKuoCm
l3cQdh2SG9JT/ntWzl6HKkA5zcUt08NnKkiAMOK2hfvECRGChxzdDmx7QDkgydZOioP/c9Dq/Lre
/dKTV7LH9s2s65m1M0utp+cd/pP/fHeSW1tJ9nNZTlqv+kerzz/w+SxFw7HR2u/ajNSsjCvb6kHO
/W91WxM5uq6zJbsl8j62ouTkvP951T+2M9JaGn76qf9W9+mqn34pWAZ8As3VXQijb/nEieGMr6Ka
172qfPCSYEqBnAmNiM37Ymbbkq1uzogJCv2ONlVrkF0byXArF9+a/nFEsr4ZgBDCBb/2aPlYti/+
00e1fUDbhyZ122lyxv+s+3Taf7v8+rnO+ULuL2LQfuPBJUIby9plLSwT15asO9mt/Iet4r81/1S3
7ieWy66/INf51Gb9hSHx7jVl+K12XriXoUH2oJLb5mgZQ7ai5LYF2db4U92norTzewQD+p9ajSRC
UtgQ+fg48b2zvJUuvGalVsozpmy21VmVnXSveNuGd8BU0Ma3sjIvNHIpy8jPWijAomRllruajvzA
aue9DA9Y/5FkbVAG/peutg4atooNQUaXopwhYSL+dpA3Kck23EpRuoIjm/6tzdYNtrpPXWi7zBg0
KSYLF6bXoM7moXP0dN7L/jcBYIC5KBnfg3aITusXLw9lS9ZhdSvL4/qfRTmwfbpSDDCk/Dt8S/nT
FaRuzhKwE1rCZ7QN9uvCej0u72c7syFWCZu37GphGDEWC8kfO8etmZwriSwMtqLkPrWTQXSr++OP
y5FPpwxepRxn4wFU4HMNlYKoAdICS7mhgeRYJq6SiHjtmwxdfpZk2UWeTJn0eXaZVWfXZI51kTe8
vdH12//DmPnHUmFrKjl5+VHRY9FbG61GrtxB9MSII2RSdLSyh9krcceg5qJNj/KJrnZK6QHjrMfN
X/Ih/2vVqtXgSOhsXCcNzsE8z64JEsGwxCGtSVI3eCt3W9m3AgX9s9DalYvusDNbBCBjQN4sH5au
BWdT9++Es23hAIhUtGvkqcp7qTOoTHpVvJcxPBPhk+vLC55bRHfa1Z756fHLQ/3jFa1b1/Wpy55F
sutnHuGcnD1zOspTlp/dErmBrSgP9lPduquTI5/JnFtLObz9JT0M9b1NaL0dYQwJFRfk/peuiMez
gRDgUYcxSxHqGQKkxZU4kxy1dHxnhoNMz3LU84B56klC7KY6eIu07Kwt11CTOnsog7rdSau5y8aL
MpfmQe0zQHrDUOyaiE9dEi9zzb3tAfDUwBTdp4l7UqPQyo9IBhFwmZ39EaskqOHJuTZ60DzBycLX
jGgsxPPM2SdFrN6n/vi+INpfA0gpr/Bv6gOqcSOqHBSlLkPwKEtwT9QjKhCxXaWvseegLGh2D1OM
FoIDbOGk49s/e5Y/P6dV8xO+46U3tfLLmJtE1Ur9b3nJkrwmDvzND1SQ4lnz3nuz9d3DWo9n1w9w
OGgt6jjDsAuauv5az2B62ZKXH7qa2nsUdYBXRch2qcUSFsDElDznVoV+k6oeKiSCUYYqwXETiLF6
HJcjmJIIJjAQUSBMtHNT2OXjPCXVo+QkyYrCQfcszxEWxghvFXFwKCvkh/xp+NvEeXZu1UXKL1Mr
g3AkKHEcFgPwzvXZucVFjOq1CuHT8AkkqqJgeGizAkyQ1w7sh5vCvYHUwL3mYWxvUf2a+il6HpYE
okv07KvJN2Q1latUlRlButFdRJWrQPjMsPDWOMFzgxr2s4on9DlVNG0/jWPADoIDse0BrUptnmVO
SFFiyO6mYegetaTznuYlqTNgezZ9C3Y1LbYDoZ6le610iIo24J0xJ4LNjaOOLoz/z5RE8+NaAs2B
8q9Dn9vOryLLe0JlJtpXYbtD99Q4OpplHqapydF4A0xfGJp5sx2gzsBatYNu60m7IxQ8MhhEAC+9
sLyvoNrdN0uyFemf56TAhjogbWTDTSv1Wz6bqbHXTEO7SVJMwf9XWfSVsp88WO5emGJsRtTgvfcB
jLr22P+dDPlfBq50cOHQ/fm2TPjMIBNBKxQVKjH9/A/uzq9hnuh/T00CWgFBnPdgzIBdo4P1NGv4
kq0pse4qN+9veh+3lzSNi0degQblv1Vfm1Ghc2Wp+aAa/XuNatCDGyVPg101UF+V+jXucRw5iD0e
pSgHcIV+IL+eH+tx1xO4YzctzWMtJShfDJZrOQ8PNlWOAu2WMePwx8lW/s1JZ/NOLlU3pvboeOEF
chiROjNk0U5MONVhu4M2SH6H4Zys162NuX1quvaYq8ja7H1CLPdB9kagwhmjfdGwV7bNO4gWzSvc
8/4R0/FVSgTabV8JWgcZKhsRa1paSJ1jlJ9PStx31UWPi6iBALWh/WCxWLIKDLp79NP6+3rArFym
qJ3IAQcliysymAloNh6FbirtGbFNbS9FeTxZqi5TlQMmbHk+9jgCdKmWhV58tsff699Jk9w/20UN
52x5fghOg8jLJo/49PSZcTBRTpGsJFUww3DfytLbxhYJyT8q5bAc6SB3HIYngDMg8AJ0rrHVf0c/
lEFJr/+q6yC89PYQoPEeVt/K8iTH4yGsT6mOalM1Kw4Ga8UlWjj2wGsTRMF9tyRDgu6Ja/jnPw70
fUo4mS+Bb8dHKAzxXTlmxDBcEslJnckuu4AUgKJarEUN8Qb/R0M5ZW29nd2NBAf8fzkldQfwFap2
/nyZtisQuX0ZH0sVa+D+091Ja/mRqSj15j5tFx4FbkfTamHAokj5EC1JjsDEgxQn30exMPIHyOtq
jHF9OVyqKJfvtkaSI4LeHRNfhx+Zk2MXq0pYVh4xMSZFuTlfLKD4KEvJ0U+nSlF+uEV19OIgBL6e
Kr/2xxmZbh67EoDG5wPLXU1lDNnxZS7sv1LCk4Jcmt30rp2q9M4dIwAnGsqbXYafUcVbcUyKUHtT
y3C4d/X6Rx5q6ttgF+qbHtaPHQPsI75pmC6IDjL79Qb6X07d6nc20JIvbsalcOaUDylqBl+iSvkK
Hzl4koNmGTz4RWw/yzGQwscUQt1rvrQc6y/JoJnvmh8VH1pylSbMOdmb2jTQLx/DOp3u+0BLH8Yl
QdxPH3ZmUpO1/w9j57XcqrZ13SeiihxuEcrB0nL2DeVle5Ezk/T0XwPvvb3PqfNX/TeUCArGAs05
Ru+tN5PLPRs13ry6HIPRlEaOb3/JSU96qU3tEudS+pQ5NRxtRWtXy6rWNf1OIzXVK3UDIr5rGqL7
RegV6CJjUNcRhsqnpiMWQcavt539lU9IwUrPzHx9NxCZeS3N4QEJjXg1yvfJbuxnQ7LbQ1ZGoJNM
Vbw2E0IK2TLyKxAdWLph9yewzPYVyZbqTTEp4mbjPyiIz2DYtj16Tx7FYbueiIbFL/z3JmyRf+38
r22qYaGKzaZT2Tv1mry2EsKcVTxkkmEemlSMMLe74kHFMf2L6Hd32SkhY3tAgfGMk1c+L5tMv6G/
YPfldlkdoEnsFWdMVstqHdv6daJLt6wtryh6+SzDelNxRB+DcUKXUBihdqxhxWCLrn0obGZ+puge
Cw8tHlhP0LLryu+tw7Kna31nrSu9wfeOtJPJ584DMCZ66uSqW+HxiQ7LqhXJJjKFqDsuqyZBRORA
qv5pWZ2k8d3mN/+yrI1dduV+nV+1GH2PPwS7MOqlW5q18jnysRGHPnFVfV5dEfqswU50t9JpH5O4
lY+IFfqbqrZcKjFU+SqxT8sBy3a4iJtSqrPLsmlZ6FCOIhMDQy1UAlcL0mMzM7gth8fY0a65fmua
YmMLuyKwsF6DMS+P5mgVx0hglpthweVRklk0orLBzMqjFzukaKlm1NyFikUU+Gg8QAhLX2WjctZw
M8vdsopHB0m9WjyV+gCSUuvQEsyHKd3ouzD9UNXkA+nKcotQvEpfUVFnW+z41kal9/FqGtoxtyXj
Xg8z61wmBgKL+bB2lL9G1JJ7ftqUM8M6hTQiHtnzYlJSf0UFr0G/+/e2n0OWR4bUflWdqmz/1/PV
FgGMMOO7epiayyBVyKULG/Qdqi6dX6KvXPYf9aE3nxprgA+Uq8UpCzUTsnGVoojrp+eusm/LoYOW
nupIc17qJpc9u46Nc1o6BLDUNbQUuLCP2JE+JOBX67hY2ciGTnLJRWUP8btQEIgZmt3cOboIDpJp
JdsoDeV7qCq1u7y8Nb3IpdN8CPpGyIj0GA7jqO2o2ZZQd0vj5pgwx7ncLcCWSu4mWV1AxoVRdSq5
p57MMvQ6X40PNXDyv3Z8H7PsLn+24iNB/AzG35OnQI69ZX+I7vG0vFps2Ww0K+yElaXvv1eX3aqj
JMOGSzv6PjJQ1JuhJ8ZWNnu82z8vYVj60URefrBCQ1qnSqESS9VbOwO9756sm+akaLq1MZNsvI7k
uHhdKzePXI0y0h/bemPsfIPNI/1pnAe7TxiSDoWxud2bbaF/4EkEFqlzn+fbx0WbJRYmlWBa11VV
X2K1rXe6VvWHyG4N0n39klgCYcHHQqzKjQ9nplqCxfI7/zUOhsck0qUvCaXl9xtluQIqrjA+x7R/
DyXJelHMJoN2rEz3oQkbnCFKcIeF2t5mM1Rclvz02KWxsaUckN7ZWIHQODcG9TNuZKY/ha/cgN8w
H0qfakAOMuokRtgMwpPA1r8yyMiq6B6Ce0Nr2l+dQLMMp7h5cFrmhKKrlDt0GwJ5DglL+K4sj+Ka
7+9UVSODarBmpIGcZsdJEdlxeWRZNS1AEAhnkYB1Ib/ml2L1zkOeOi/KGEtnvXMczgH43jpM68Oy
KjTIc7kVi70ad4CpFMZle1EidSsa23kMMKS7VR/K564q/ceonl5VI1Avy9o0K8At1bhbDnUU6xgp
hn9d1sIu2LZpmf7SC9V/9Cd6iYXR3JeaZT3628HPrNeYn8ptO8jt1mr74K1Qt3Vfm28liiwic6p6
1wd98ULM3aozIvsX88gTIQ/FpfYl4PkB5g3RhYr7vW3eERV0nEnWnZ0swxbY0chFBHhNi7SvJe7Q
AKYWWoF4/Dmg0WrNq0xhbHoiBS9iXvDFGL2GbGRvWV120LAtLs1E2haR1UfETrxzICrUDQSOutTu
ios2L0xQvEdb0s65VU2/qAK8iDIa38ZoFnq0+DngQIHcS9WXeOrHt6GOjNUwb4/m7f95vA1y6ed4
3/Z5HeRpqyawAb79/fo/2/9fr/+fxy/vq1Y9zm1HX+u5Ea96Juy3sh/rm2rp6tact4HLqG/LjpzJ
7/e25RBAkc2tnLf913P55QRnJTnbWOU3cVkYs9vSqRp5wzcj+2ubTHy0k+ubn8OWnUPsOG5d4zcI
yjspaw0Mk3i+BqXug7XFte51cGy8bFCKu2Ux6Py/iu5JdZWmWqthIp+CCiMeN6llBUK7fGrnxbJq
ahKm++/1rPI6pmuwHv/eu2z/WV2esWyDbXfMIwRtP5u+X+lnPeWmNw32Xcnpeu+I/4BI5rwm+Jn4
UpX53vHxkqqD9Ws0O+ddA0BHtdDp7wzbJnA0gbdSpHJE9xU3McbjfVNKG011pmeIDP1W8KoL8PQJ
W9Z+eY8wQ87XVa1xJgnbufhCodE1vzbhFXcqZ+0R3YhB6oCmbdSmHQ5qHcLs/idh5ztcxwgLzLlM
vpYdy6KD1b22EVnhRO+svZ7qJXCd1r9lViLdAEQLT905xIgl0wTTRYMdA4Tc0l2GIPhi4qHeSlXW
bZn8gcXX/lR6+wZipH+OYpLgE9F2d1HTKTs5brO9P6T6JQxUMjGkcnpKw/QPosPsD08OiYM/SLoO
HYvo3xt5MlttEMGlKprmVswLTWZ4GBbgEucDNHW2IjVINoy2vCgpvniQyfK6dwpxWY5fDiPgaU1o
5EgAGnCaZM5kRzJPlmyX3AJgHWtyKdMr0CECIgyC0TQhDxty0OqLEYhkW2GtOScZpgpt0KeTZaMs
xh1vHq2sj/YFKOOjo0fGnrJHcXDGqT9k1TDsJTkqj5lWEOzjd9EpaXwQT71ln5JyJOu1pkgSicTf
xG0rk8Ag1xvbKQaMrkCXAUB1V/oT5TqNLXHzoT3BDUY7yB0HNVDVdfeTIOqHcOfhITLAIwvd7URI
USoo5MeGHvQqHGTtabBtWN5wT5/JnuncKhqHs08OFQjqPPWqMYwgYcGP47cJw4efTr+Txl775JG9
0L1u4NpEs9d+iu7Rkv6JTHn6LSXabwq/2MuNgEJ5YKubrOXH2e/1bTe/gh2T34EOrCTiYWBCZY5A
OpGY/C7QJapCf3fQGjAFzPojbNThWieWOtP4J6Br9dkxRgEKmSuAmVG5yxoFkAzwvuESQ2thUD7s
cl2KHnzJsS6Wgpt2CYIP9Q7LneH3uy7txxfdZO6kKMGDXXClKGNegA2Qh5cIAeA6KPtutzxLjZN9
rfXKIbeU3qOWWBxwBMVMVWdlsOEQyOG37vcmfQSIuByyPPrXRnPes2z87z0/hw8Z/MKf1eXRsq2q
bHxoNPBWGYmBF6NsiXJsJfEkCLA8DL6cga/glGTwtqlb9jg95lWIds56bAtyLudVVR8xLelGsV9W
/bRWXNyJsUvIAyY502JSMC/UPCTvqdTH8jg4SUWCBY+Wxc8xy6NlG0njHN2oSJT6HDXW/8fzJoBR
JQb1/3jtZfVfb22RI7BnJOT+a9vPU5b3H6JyOmTpSzOG4QP3XN8tYsvYqz7eii7X7mXH8rdaH0qr
KeffbDlFfDWrYresLU/SNee+FZlzNgxpB7poujiiwVLY5u1zN1iVq/VW8N4G0gOGIudTV5RNbnM7
gAO+CpRcjTgAKK/I4j8UM+6gg8S/q6iO+dlp2pc57n6VGKI8U+c+ykDczxgFqnOuVOEGnOnkJrpc
nX92LHsZYP11nE4kT9FaK1k8IZEhuXl+heUpy4E/q505WK7V1/Qs/3mT/3ppaUjwC6n+U4pGFWDm
/CY/L7Cspr28o/kVHzy7l6yTGAICiIgOJfFF6kIsJKp11SE5XlNzvvsqBQoDPbS/t+H0JVIptXcW
pYKzJRNcEsug/r9X520kdffnaF4s25BgKmty0eiCzHt/dizHLduqWs42ek8qwLLamlq+jsDCeCIe
Ke9X9e8I44JTyPWrEozY37pyfLJKJu312Pj3+ZR3HlKx7qaKGBqmNWR3tgZUJQbidh6Nrt8VqGoh
OEZo9omt2hupAxNkvov3lhxd8lSuNhlz3asMa5eKAdXr1KglCutF9sinC1fUvO3nxISAYky6/kam
6IvfpOZHafgHmUJmAAkHX1NSJwylH4uyNcH3UWSgoSH+DKNz8vO8+NCa+F3SqVJzt0RAj2rIMDrS
sHRQCwZIz2zK+ke/7huY5kwglr2DFZbHMMMKuOzNifA8+d3UuMveOA0zMi9hyi17x9ZML7WkvyXz
K9HxyO/Surpf9sW6Tc0J0BJj8uiubGXpEpMkxOPAmKK75dGykLPgdVLlav+zaXlEGmroxeT4fD/r
Z69sZdY2phHlLtusJgQ3aTf4ToGDrn6O+3kfuc/OjV6YB39SOXaKSaXCiXQ/JE5Ji8ineaKkytGx
hXKU8VHhWY+UbTqBill2LIvBhhq0kuZjakkaq83PcxRf+iinErLdPy/zr0MMK8ZDtrz4z6t1xHSs
Omssve/XXXb7acxb/OvIyZSkFXFYuqeZDkaw+eWlvsYiiIP1X09cdny/5fIBw0z2N46uP31v05ZP
8PPmo5PwFfQtIe+bsPX+59/0c/Rfr6t8ZgHchu/PMJ+F5dG/Puz84b4/07Ln+01Fmd3FgF2xim+N
1paPxXzYcoCv15R5lofLnmUxLqd/eajbAnRD/9uhI3SWRL9htEGc2tCcmySqVjUBFkGE1Sxo8nej
aEYYemgaO3lvhv60tRzxhSx39FLAinL00akJ0ZG6SR6FAx/M6cU+TNvPOvOdDWOmow3CNKrUyFPM
cUbZOh+mRER2LFyp5kYOaFYHh2871Bgb0q3sOnlinrnDhPeoN53jdlx2cD3Gh9qvEBeLRyUYeDFs
fhCxk0snNycrxn9ZoXqioLNOqW4VuvoeFv1Jous5FkQijiAYyrnhV0g0HRL8vjt8xExTneQYScqt
bhPpKsdMeUvyjK6Vf9QZixAvN2/qhw6bVJqcv7cphLi4U9Fn+59nBVTyvKwGuURuqnRdduBBe28n
HFdV22HlnO6b6r5J9f7aMxBqrRoWes6UvJ+QjAAvi/kgwaNUErJCQg6xB5WwIDu0gztgNdUd9IZG
eumUgQSweTGm/q3u8fFnxdEKegPVP4uCavEKj9mwUQtYY8u2HALDdiJljYLp39vExEACpKm6rUjR
K2zDv8vmBTgKp7Sqa2uCa0pbuDgDY5jrNC+iVCt39miN7rLKHUS7xtAoMAw135t+tjem/hwZrXZY
NtlSpcIlGybiQptivWxbFprqq7SJYDYuh/xrB8Q8bWy+33jZbKgF/d2xyPfLGy/b/LB3TafVvHas
6VjPH3LZGSVyfjRMAITzJoOy+sWyJK8PwvhWlOsCQ/C1VZToRs/8zxBV/r5XtDMg8vQ0EFZ1XRb2
BOsfrJWx+dmWjl1OiBtk/kSWYglLo6+ReS0OiZEYV4r9xvdzRWSup8In/Shsm1We20za/JSMocko
7e33OglJ1aYuUn2Fzpf9YWmox3nwHDf23eQwOuimil5RJfSr4yTSnREdg3lFi+K/FoNRvwqqlodR
T+dpIX4f0v8QZvwcNyRQjtKJW+/yQpZcmGRXRFcC78SlLEbv+xs1lVGA1rh1oSI3d0WdBTedItlN
jYv70g+G43LYsmBIprrEApW7ZXU5VoGy7hkVyvHlWcs2HBUploTkzBxuWDly4FzTXHOucLmng6aJ
t8CvoYTM21Ur60iSil0/tnH+L4dBwNzTuQ/PyxGM/K5ypGjHaOL7V4xRu5MCx7xiFrWuJIhVayW0
yTIYJuu67FBa4J5ySXNmWV12AEzRL1XKgJHkDQlybNjSSta0VRdx/0064/RzbEjtlDCzxtqmahVv
7BHFBDjL8FbihvCIZ0nWmgUZbWW1lb/RHA1yOPyWG6jn6Ka3Dd5QLaF+MFAPtbWUUKE5y2RZMHaZ
SMsizVOdBkYbZUAcnkRYiD+T+nzAw389mlfh6z3nLVl+ZGs46O/6sDv4hEMflkfENWf0rw/t7BIS
s4RxebQs+kUoOS+Y1CKcXDaCrhVbR6XjPcQAX4rxIfwWXs06b5lhd/0iqxNllpZZ7Gx8+FkwRsbq
sKxni+uh07NnfTYeidlJU88fgWwinEfm4j8yKsBu0CApCsDdPSwLtWqHiYCjeuZv/PNQTZ2PKFFh
YDQ52Mdld9dNOESXhzHYGZD/SUybA3A+TTsoe99nzB6JIEngjMS2SQtxOYvfu4G9HOeqzBb2CXEH
OMywL+hradQkLHbiaxT6pw8tIi2q7UD8l2co9wG5jodCdC8Wp/UYEQe2aRX9LRx1Zz3MqtqElymc
I3ecbL38vT9ne3m0/AfoYYVrPeBcSaSkHWWhenUS6LuWoLaDqRXl3mSSkFRx7Uqy2Pa6+ZjyVxvG
gEMfU4fMf5ivgFIzJrcB0k+S4cU1JubZlJbPimtr/mctjzKgDesKLAi/u51yaCBbBJVJo0srIfEl
6XD614nBosx5M50GhKKlrCQp86n3U3CrQuNDz0JprRmnoq+HQxOa/fdC06Ph4KvzmcvGt0xRqwOW
3+rg5BXQ8eVhbjudsl4eLtGry6NlkVh+hdrJgYYxa+eLOY6l1CoMOgw6/ucXq3SsfB9lgABmj+j8
Zy6L5Q/+WRWZBllGITfTnz1M06xRXE5HsXhOl4ftRMErz6zR+/nPLN/Tn9XlkaP0xFth4OXmXcAJ
ZKHNsr+fhSH0cCt045jM2vvle7Asonm1p8WxmaLmtGwqfYNwh8BmNLLEGnRLooEpdfx/u6L4lSpN
TfqoluMBm11j3w8tofb7BMgXJnnO6cyHqHRiDJbFshpHUIiVSPpTM6TsjwRDtu7UWB2pKFI8HC27
8DRiutpiGN0gI1o3JJ/ak+2KWYwq+1tqP59OOjwo5QzWZTxCbmxB4BxW+pHW+VrNOnyjyTkrqtCF
UUajdCrDk4kW5hz4YkW/vXH7MbtkCj8RuVMZngNl9ShX7YpbRkkLncpiWYk9uIF5ajvJN9z36m7q
SRAybTJpree2bvONThMGFbvoyGJpgk3UEkRJErjUZfRHkAl6/OBy04jvdFUxV6MySmtfaomF6dQN
7H/wdNOjpqf7vCyp3xFJFDX6a9VXZBaO6Qb8UrQ2MPoVrTiFQS27/DjiTA6LwmswZITiBPgVPUlM
S1eSab0GMUUVvFQroGzRpq/mjOhWQ4VLiYLm9Goq1Z58Y7vxShAVjU2tsRv+NBYnxu4colJ4/tQ5
p2BM4lVEwJafxzJcUyJKI4VydScDvtXIPx8Jzay6P7GPI1tGSbUaJsPe+rBupLLdtWrISYBDF+km
Z1oP8Yo3vY4upn9y7Ll0SRAk47Hm0+Kne763KArsGMvc58lWk0aMwBJ6f9FLW0YU04r+4xuD53Bt
j/j3S8lMYBMh07Enxp463hwbPBryTf7wIHfGXWLfBhBIOzqe8gkxLekZNgkMcs4/usSli2deBACD
7cCWydoSOswpXE+h9Kf1yZaph/P8DVJjsz2n4fRlsHOVN/xQVkyyJcu/FKr4qDLoSCqX6ErpO8Ka
xp5+Y2iRmCPHukdB9FQkDQm4Jj4xHNxeSjlB0zGFT4mcrsx2RorAWnYHtX32+b3woLy65DKTD5rR
wrF5L7NyIpgQU7dClTNC9DLOopI2WdD4txHi+lTZv8uUVL1ADt7HTtq0NhPBXum8eQDYmVp4RCu3
MZzwU4LD6hYD2cTKML04FQULCpCK9GURkQjXSIv2mkIlz4nlG8QFe6WNqeeH3cOo2BuCcJGPhEix
JF2m28oMSUo+kkoRm6kahDeGabmR7KdQynPXiDN/Xac59Zku3ximVJymkBfsWyqDkaLcBUPcgqYc
90J+Z+YfrpzR6taivm8Solpr8rqo569Np3xV2g48C4AkWyP0uO2eUORqwI7icEWKZ+YyGlRWE/xV
1yEw1W3HIXNjK9wZuiS7HcguM9afAIlVOiJJMF8p46NK9vKY9BUbYqisiJ2iBQb7xufA6d79oKqB
OhWf8fQyqQnwtTT8QJybeY36SITiY4dekq4LtNT+6IBMnXsb7SBsj1rbMAqLkhkiYNNX/1C+AWFi
vsa9cSkGmvapc9JVDsuU/qzJjP65p8frjtThtmxO/iQIkM3HLfG8Jumyebgbf5OcTb36IcnFmyII
lJfb8arHjPzFNON6CwqBRKPT6NO5Q+dAJgWaYcCGAd+JVV0IgGDxe8dJcuuSUGBJk/blwCAr1JVq
1W4597KXWhT8iRQ4auWmzgz/RrZhu6a1E6+Gyno0h8zTcsGNQAJDm6YvZNynnuLQ8G7qNnKbJntG
L4rJsWUOPSQReUmoN82aIOE5JxZl9LBupPQJmP8NdJrtNs+dCYGuihJ89/3ejtTPQko+s0j9aCqN
sMAaMr/MHIoK9zbvxbixM5oFkYKW3U7REYVj8KJQBR0yYH/9WNzLcXWp5kJVPs6N2C+tsYhe6PnA
IVLZptNduHf1epDM2e5c3nVh7EaFSbVkFupWwbAvFH4UMjRCJvA+WC/cNc1gFSv7OovuLIQYbpkW
lywp/mSata8q872JmHgN+jW008zT5XSHUIV6kN+S19L7+Ort/tCSZhaAqvYqFOhrocUQefou8UyJ
NHpVakdXMvLB8zXpw4ZsFPodQvRIW+uESqmtZW7HoX4g5o02dKZvqQJsjYlKZpg/5oO80Un13tih
iX4YzUpk8DWTihdHLuJDtwpCe2aI/eq0ENp4+jROberBn3kI6+mjGMxntRhvnblSM7PamMFwnkBz
JibkuYb8ScU0zwUYa7to4AwWKh01vdknvo9M29z2keTZEVn3r2NUvjlB+mCW4jSYaBrl/ils012D
BicZ+E7EbbMByQaapjuFgAMRtAFGq1PDS0pm4FLtaTXXJ1R5I91VTdFTxB1hxsGHBhpAdkVgvI3t
8EY2deZaqfTY2IBs2kh9bbLkowenp1XDK/6yL2S76GK17dRFe6FnDyM28lUqF79KAbw8gsPUJSiq
OR/3OiFi24I2AJo/jdpRM21pQAJTa/aBEDcyjcgQtKmP96311egNaAp+YcnYJuo910H+AlB2Jb0n
8lLOwTalJ7XNbwloHleZemOtO852MJ39a9YA6IM2tC8Go4W3nyCWH5FHhORoksZ+JBSjuOAbRsJn
gU1XuSJLn8oOVeHW+JCz9pTI/YvgQzH1e44QYUD6TJ+cWjpy57tHXFa6Qlic+uCikExfGOq2jfvd
UPibZtf0+abhtHCTYOZP73Bw6e1FjP97UMBWeYmoUu1a8tTkhmCxwTklBaxPoSX0U/JNH3H19rb/
laZEKCfo0/KhfjZFe1Kd9irsdEWew61sgzcjY96IhYzohj59tfDUwyctuhWtGVIedKI/J74bdATA
xucMG2qlZ0QzrG1NRmAstjrzjL3DbLnILkSP1owDIplaFZeLeDZbispTag8uHJ67NB4at7IgAso6
giMtCx4KM/0q26F2szbtvcoRJEZiOqxDed/Jzi9LYxA5hpCz86A7ag2j7FL4b6LlupuEujGBeVtN
d9ao3kFOSTwQd6aU0g2tfFCiaKdA7j7DIEToFFBC06gd1p3GSbY4jUSeTNzQlcwTquVg+Ldtt4v7
zMvumwxGVJdI8kbVYDY0dfSLAPjWh23PDxwjyZvzKQ9CnBRAZMzGjJ3ttw+SPoLddMSb3kIaH6UI
3Yt4qxtnE3QgRZuIjGIncbyUEkFNgyNFGO/lssTFwyCs0uNVFVARELKcUbFOdtnU2XtCJp+tCHgP
v+CiKz+VlrHx2HN5FvB14uikSwUJcz0MxZivSxX9Urj9eLiTUDWR3zNF1SmIij+EjIaurgjaStqj
39gEleS/Fch19lTjklBIBPMjm3zO/CyC6mgyWAza/NI5NA3JFwF1dcZA9MRY+8mmabEygjkrQh0+
RoMZQGJ3w8V2+KkxRy+xxZwwyK+5SYBU3MBRrZ4TteLq6FdmPcl3RpcNDMbTxNVtxmBmim4jiP50
1LPbo1HMhCxjgPc29I9G0a8V1RgYWBGaEVmwHUxxlfqh3EdSctUCBuRk0uaqkW81KlNVNfUMaMNu
i0lba8zMoyD0aIbBb/hWsFMTNHuhUnEF8KWR/lD0e4+KZO+b2kAycEu38pKVYMxA3Otuitp2NxlB
7TUQMZ0+XsWTca6FgzZVfBnSgajlU0Qwa04RGuAj2rukXGNlvMadrm/kvHoFsnAQ+QTxuZgRzW+V
TnD14CiY9YvwsdQtRkJooGyKBG4lB4w7iwjMJBL03N4iWjKIhrT6VWxi7jFHXCHGeyxAQHb9SGa7
qW50bXxQZfNUxVyBIWc40QmVoCv5ZVh+56UtxOFsHSrmNjKHt2k4oJx5TFGkuuSCVOtM4TwRJX7B
iYFsZGK+buJVase5BG88S5D5Zm3bCnrIi9ocJWVjEnjkOoZ0rxf6pgNwO9+kChcOKlaoEQH1dqbL
kf6RcGOTtCPowNcu1H6rpjRufLUDloyFFKIh09M0BW/HiNBw+PYXEt4BBibEJob4Vxjjt1EIIynR
/mhmm7vmQLnfgJrEfZMSogFeUJVvkS2rUOUsLyHl1JUcviWWob5TcPkiQ7k8dglda5XG/UhUUaIq
vwD2ZR5SGQyUmuLJSWHMT1hH1Ig9VaWxbydb3YBLqwzDzlI6m3FAXK5AzTXQU9qXWKnAUbdHKeLb
VtS626TlY5zm2JHMA2BMbyoYP/etQ6ovRQrXTMNtT+I41M7pYiJhL/XPUXE+ymyKPYRsJV9TcbPy
/tVq+g9IortpHFemqrwVQ2RAS+5B9GK+8IfagE/S5yv6IHKp33eJdRONjS0jzs6dLWigVDKNbOc1
NloS7TPtwW9/CV0G1Q1DlAQxEndky/eGMD+nhn7SFZNLN2jJc6KPUcvWXcmsoyvy3gsj+UrgyKPa
kYrpiHwThOOv0Dc6tIDWjYYKAS6xD7N5erGdX7YpIRJRZxZf1g6rto0ZYDPABF8XeLFaeCMUW2LO
3a4W9BvCrVTm5zx9BJvn0Oz0d3wnV3UZaushVpiJdQqHqlG+llRTW9mHJgDYSdEP7QLZ4I5Ac5Jb
676SX6Q0pdUi1K0/wNwbfMLwUjBolSVWQdd+hBXSe0PbM75o8pQBRm+5BqNKZl/9nZzsGUkbUIdT
UqoiZ6UUncnbkIeQOtLKR5ubV5qysu34c7TCl5A+5TiKbCV1sAFjRx331vhc6FG69tVtqtOQzvGh
4kEN1iY5MIUuXpI8mCvUzPz9mP+aY9YrfhDoldQKlVby6qRtjIl0NJPHYeDX2yDVe1P2DDk6s6VN
2NAeDgmJdiwHhvJn6ZORkYTlpQ3CjUaQyMYZh2OZqL9TCcNuGEN+n3lDVfuBIumRhnixkdCouBVX
/NqRLOaGDpdS3zeXfNw4UIDHkXI7eq7K85MAOluBLbDCiZDS1YobvH+pTy0kij4LPz3JlgTUPC5J
FvINWk9RswsBbLiIliy3LtTPXgM7lT4qppWTuKW8WYq0s6aB+omDmkcrP4sC1Cm87k94M++MqPtN
pYaXCeQwZN8kWZEGC4VguqtDIlyvA7+mXIoYDvN3JDFIv7s/5FtefIeI5Yh7lELQedZZT44yHMca
GAmcObLktfquq/X3nH8WSJRblDjqVpojl8NyPKWGDPU9ysUmipinyYz9y7J/4hpFBoKofr4dmus6
GLc8jy64CADfhntihR4TRZU8ErC2TxhJfbevfNRDn87wXNnaM7XtBysTjDYRphoTijOiq7FOHNPE
YZrKLcrXGPBybSKypdZb1chrXmVTfasUtFQZmgkKtr8KTp6b99pNShNKhrr20tG3VIK+80j/mXkq
TnAKDf0hmMydkjJA1wNC+bg7MQKAtMcc1lZht1ZCQ2gMSZiC1dUJg1v5xY3Xp/PT46wcwu6W6szU
zBo/TdwTi6LLL2FNUMOoFuRB9Q8ASNMNGq5rbHUn2goY/aT0oqdB6zEJPPUzuXXU7pX3ILffLdE8
NTJfzMR4IvviXjVzTw/IKSQCGAo4QbLjoam5WrB1oRDfNZr8Ilrjt2R11JVRujUa2XWxTDEm5vff
miINx0S3r8QlqeCAcwNABjfDm5VXf5682lJwmiAVgtQ+Jao5UbhrPspq2FSW9JQSSexaodav+oKB
t2ygZvD5tjCKEXnhYBXXZdfQ00Pht79zHQtFKCaglMifanFvpfpRy8xmpUqCMVWO/F4GUD3EkuTp
cz6vcJQ1VnCi6OPiI8zCHeCKQx2FGzkxPkO7pk5V0wUkSZUoxWirjuUlMQkUrat0X3ZEpgq5XKMK
f0+UBrmoSkK3Ea3jhMZz3KJ/83PAwcaaj3AU4Z0V5YiE+1MuKfCd/o+u81pulFnb9hFRRQ67yrIk
y2msmdmhPGMPuaFJDRz9f4FnvV7r/erfoQQ0KEHT/dzJNeIVosdQWU9hi4QiDP9MQnsxiRIa3DJ+
0bKfeCYKZzLXWqTDxlLm/Yj32MZqjd9e1x7NIHkuFcg6CsD3Npx/7Dj/ORr9LRPoqklbwP2q5Dsn
6n7M1KVMoeeF0RtDiDeCVeOVV/Y7pxp/dtWsy9N5kGtFACNwKvEeN2HbMTafK5XDHhQv3lgjpVk9
MQmAN6kmxD8Dh0SKrBHnIidOqXSeCl/ZIOjajylSZ11iIR2Ii0kXbnv+vi1Lf10oTO5Eu01U8j3J
a3v9RzrVb8fKf4VVBdfSLB8L3Bpbr6BzcWvSlpwWe7zTJNQ2JD8elhNabaM6oTN6NrUecjrKX1QW
h1FhSxiTDZqmOkW9TvRcjXDOJ9va6GCqeHBFaEGEWuvrdhpSkhKTbDdF3gkF5Ztry5/5NF17fL6A
1dwLd8jNzXBr07pNIEo4mH60N+t07akOwrFGWlQ63SNeusO1dtpLx9o62Bvw/DHIo8zXvsnd1U96
fyDTARd9aOCD32GyzpeqrOBp8CjeeNRTVhYjOq5icbHy187ONgSoPtRx+z3ugcDnS3AaiZiCWKLv
IpcLBf3E/ZSHeyri30Ovvadyew0xymeWgA4tl8aWFKJTbhfPbWz+KAbXZqIXM6xFT+UHuDzZLQ9G
kTwvVIFIpyhD8bg6MBt7JlT7e9Wmv5n9vqACbY/Y5pOpPIUbdC/fnepcV+EPhgfwMWKGKCGF+rMG
kFMbhK10o5Nt/cI8wDKirJeOFkMGGZEPqZ1Lr9LumWvehoLa7tR5O/KyxaZ0XMWcfgh2xYQVzWTn
2UHUF1FqAAScYOtn2m/mvasRLYSdhP5hmDR0kwWWlYRkRYMf3fWJYtKIcwLYvrauUofY4tHZj01h
3Gk5CJZEiQAS4TFR82MdeYaxH8dAHpHHJat6JINpMKziSRsbTOO9rNkvq5/bsKFPuS+bPNx4SDgw
4q9MnlUtYeNeUZJlMKc/Dd99O8GMmwAL1xvGtQzGY+khSUfk9NOljmzY8E89q9MOfJ/dZDBQ7eyQ
Sh8m9kxtXqe8bvY9I/Ra8QzrawqQSftMvvBb1+azsounz6Spo230wd4L/3hkdq7H3HiDR8azpoHu
lup2RM5x/kPrMFQtLYb2rjI+QuFz0zDCLsLwl5Xa3ZoSkb/BNsAOLEycdcF3cumWfHmXqHnIFmun
2IPDF3q/48D83TfQt0c64bALjzgxY5BOxaoNzFuQYfrt7KpRu8j57ZIZgbFc6FMK5/vAf8U/D9tD
QbLEJNb9mJ4n3X0qqmuV2v0qzdWziECfc98/1pVNSdO7ZiZqcs9/rwcHE/9IPoxO/pjO0EGgFZQN
h/pk65FaN7XFHRGQAo+q7I58DLGRkRzA8NsNg2vFbW0dRW8TqOMweztYUWxjNgGzQ3dxJDC8Ck/U
zPJwaIzqbepU1zrtvw/FHLQ4pP0+tIo/KpmaS4vTRkR5W3eYKVtRwAN2tMAHLGsbxPr3ZPQuQfTH
bCww2Zo8NJ8JZ5X4gu4xfS7Ua2gluAv5zNHiyIpWSKxXQ4uXw1AOaz9ImTt7jlqBqe7TRDduWUBv
jXcss1tKLENBPpSRnOyO6ovb2/fMsV9cvbg1hZ9vtdpOIFpE3/EYQcLum3vUTPoaogfd4Ew69Igd
onJIkapbz2XPbW8iVjf5j80ZbZ00giGdLNsTZMpR5skCC9vpvvs2oeQvFKXKsAdcwUIFiTuIu2oH
5nAauUu+yP115roGiqb+xcgxBNQtLF/6soJWRcHKqd6zVOL9ItQhH6kzG7kTHE372BZttxojgKlm
ovjkedlbR5GPp02prQSkhyYv42OU9vMA2vzhIHFZUa2MsDsZ6ge9KABWTOdXOUNP4U9JhWVtZBpj
1/bcULOEJlvfRUgDOwYjj6HLVSlKip2dju6kv+/R163hqFTbQDi4pI/AHu6cWNNJKn7J1CnwMi4Y
nBGyfR3jUsHwbjXUWfcoyUzfNMQbzYb8J+ryl8iR67yjbjPgqGEoypqMpapj2kscP3gixNIO17JL
9Eur9F3BmHI1eiink4nEclu/BpVt7W29kzscIo+TTL2Vm4ltbBLYMkU8HKLIbk6KenvmQ3BPs+HV
FZBM9fYbqBn/v5ig/lCRDZMmvctLyurMW/GpTV2iV/odXgy4SEiRnFsP/FTWFO0ra9AQxeIHmQfF
dmotHsaq+Y5Fz1Y48/izRBo39UcnoyfNk/JVuJN18MwSNrNdjnd2M2NCNXQa4jfg8HlZzbg2J08c
7cbWjrksNGUjwG4oBHKjMc1yndcir4u1Z4hwjeWKgMuJ6rVK10S2CQyg5lvymg+8RTZyC1t57axt
257zFOTZsdNb6/LbhkbrHtIkg8DEbY/M57V2+cbS4S3RE1GJiVy6NSAZ1+9vTuBALM6KM1afwykq
H3VKKFxRYhXyr2zjrMHuu6mZ7vHeRjXuCBrpQZ0ZZXlgPVvXr8p1GvUHm4k78cIFEaudLfaAxRYe
Mbugv5Qx4S1oZd901ybu3Qy3fTreLIXqsvf6b02I1hMaUL0XBNHQRbfXIZlopP2xSQmirBP9qiy3
23h+dxeBoVI4DEyMUaKRsrlbvePfzE80pg+93mmET/soYHqf2A2BMEFW8GlNKnQmYSMdCZuCK9kJ
sVvjRkL1X13ssaW7GYR5xKiknBhWOFxzdmW8D5Hzppt/+mF6x3qGcAuMwh35MDWujjNOSB06fMN8
i6Nt093pOQoKIEPcaxpEJtQ9NNXfKzBmlxSfNO63Taz9CGrb33ZGTeBakpUXkD9vm08+6Xg2mA6w
11o3GOkwz0Hcy4iVee0eYx97jSdGtuGxfUytcLxzQx1sg6mPLaDkeFE57DS84OEhP7daru9q/wGP
CwaG+vjaD8ZhanSqwkP9re1BRFzVrs1INOtBBQYDxXzi00eXuGl/5C4QmfXH7JMHn9k+k2Cein0/
QDViOtANANBxoDFmP9Toxq8ReSRaSZg14U4b1Wjvddn/sCJyvfLwknVwK+3uXfkU9KuUEjzsypeW
ogB5bwG+v8Kl+GF960OmhynuDVsEOm/arF6LvfE0eEQXFGn6qNkV7vnOyCU3VeWqhIqyMXrmfN7s
id9U4kO31K+21xmxuOpg0PfsZ9NtVea/4G6QXon7KXgvM2PTq5/4RilXVZxSfnHyfYwFLmTDTaal
h0In0LkOrQfZBOld2XBtW3IT8SOvxiqAHggIbsjA2catUveVv7Vgz278wSZto3sbx/LKEzZlFGyt
7Ar5XF0KeCDVbkxnwW7LvIPQNgjyU/WeIrJiqpA+m3oQrmNJ6TUunYRXFE7yqOyuwkWZq/2m1q5+
atEB9FXH2sm+7xtgtmkQvz1v9maxmRrVDcS6nn/F0Kd9FEzNNZkXDtW3Aibt3bLJzSVRRlQeqszl
2zZzBE04HAroj3ByTfpSgtV9LcDFv+7HTSXph8PKeEm7JOU60G8N9hIbwzS9dWQdfNd1NvYU3KIk
tlG5UdMum0Jt65CJTKHQQaSreijlUQ7NS+9V095MrWTb1/n9AGUM7Bh0zqpzuefmIdjY7zJ8hAew
WpA4hnD0saj0samgOry16qa77yv/KRf8oGLKV0Vl1Pdt0FZkeO98Hvp+hSdLC7yB69i1DkeK/JQZ
23j4pToDF3EPWD7tjFfLhVlYNT8riZMLii6GQsU2qL1rASK2qSa7WTNo3YZIB3sgVjxz5qAN9ZHW
4yZ0+5b4wrus7oYdxt8wF8P7YIoukctchWnZLjOreK20jHqMoe4M8gcY5AwfdLmYR3n+g2HVj7LL
KMO40Ws+gn/aPJciHKRrbfwzkB+chpZxnzhWv2lFEe20nGQEafh/PAeOZtG+Dm0frmxskNfeqK+9
ZqR/tqZ3e/APtUVMdvrHc7lApyL/LQe0tbrXMvbTCDESY3RSVvWtziBTtFxcZvOCjuMU1DB8ojDe
hkmNi0dnrrzA/j0rThiI407SBKa1Dk3vbMK8zsFftn3kHgMoP3cIFb8Zc8x4VGmg7SU/gGe/Nzli
S3REJcXX3RD6mNqk+UvgglObHhlFeIHcueV47S3QA8cOf8QPMFDoVdahmradCXW/ry9jl+V7aBnH
sQ+vxIUgfaEWkRkDVB2Pc0bjeCuE81FPw8W2uyujVGyL41MW0oKrU4MQ1Owyu+Pqnkdn4ChXN41t
hrNNQeXEOkinPRoDOejF8KyNk3Hp4AKZ8IB3ZXIoaoa4bWB9mJnVrYTb3LSynahzZTwM+N1MlJkS
0lPtx6cWLI2a25tpt+3ZICw2jf1xp7VtsGmmch3YMVdL8pjjzLCO6OvLeo+t0hHOJI/yTDfR91c/
c5c4sXCwSJzWPiKne8vs7FdbxxNXv7lXkv/FTggvJG99507Nz8iiCJmms5w+BUGzyHgySz9a21iU
UWEAsXX4mfu630F8ooe9S9v0G///k/errupgE1EvoExL0b8J9JWmmFY50cfQDE+N6X1UeXvzx+YZ
FCJcm6mGT75HcFaAo5QMmQ7YxszeAUfVSA12bSjZRB74q66YJFN+HdTZC60TRmm/jFD5ayngic1o
lmiR5zNTyzfE7hz7wcX84W60xr3HHSSicl/QcYeu9t3qkj+Ymwkqz3LYlzq0NuTvcf0hvOZGzhTV
aFFepb0zQp6c9Om4KweHwu5xPxa/zMyHmz5sOz+BUqfbFbkM6E6rOX5GGyHYhca7Z34AaPrbeAou
A5S0jTCwRoB6nUgdTm8Q3w3OZKzSJL5UpUZqpVWcXdRqmZDFvh0dfQttzmF0odadcPeGGiLcxipJ
BIt8MjkxDmvc/pl9VzMpjVB0ku4YI7wOZEsPvx+r9CMu5Ww61R4tofG9SeW0Xao4DG+ZhM0ZaKN6
NaY4OFHZWA8N2eO+kxjbwRMvcVU/WB1BENhU8zGSjSrguvpUy9F7Oxc3YyokgcvXyagTXGVlZzz1
HqF/Y/o3VCBWAyDGQLgTzKm9bLVqq6prO+nGSRT9Tgkt2siMQVnVHEphMG6lJpyIhH9vEFs/ni5J
QQcUxlJs9aq9i3yC2yOd2AUYR0agNdsg15Ar99/zod7WfcMQoI0eNINBvxLlewSgJ1PCKINISzba
aL65rbzaensognzctgbj3bzNXOpBFmKhHEeWUD20kfWrsk+RRa9JTqAHHPYngONQ2g4y9z74ICPl
jeKXLf1XEJT9QAwcmpaTxaQ0jhhGDJF5RbByjZV+TVQH28M4VlFe7AzKA27hPgxmMFN5GI5WkiDF
Ea5rVZu3ZkheYFgyHMWHyml7hBrCvReT9Rxa6ZNNn7LzvW6f1dM+qIy7kCc5YtF1VwKQEU25TVOq
kSR2pkm9MuVgbaBRsuZHDHYqeDFNQdUcLXdSxvuxN3Ze2zIqodgYkFmwqrT8bA/1e5j271kDVpFO
K0M+5bLruGmQ/IXldzN235PB+ej6Er9+c2PpebXH/B68bMRYQTJrd+NflGQB7CtRUzzTrlY5vcSO
95p6w0E3raOMGapqrXnGfge5hw1Hp+OB6DR+tzr/MWxtK/WKBwbWEH1g7xzJE1ZXv2qBbWD2y7Zs
ctiyI0XdR9ejEpe35W0Kg009TvY+bo1vATmsUgY/4m5mxCfxWVMQKSDakQJRDGenIPe0NClwF/43
HRe3LiyvGB71MK/6Z9lTi2kjxLCl514QjhFoF1ZPBUKGVTCNZ9EFm2RySFGiCYjJ2cInBZjV3zl+
/WQ5xVvdkFWm6R5e+xDS9P4lsCkvWwGyAsd/Vq3BgM3Z0OWCQOORAA3X/pYR0IncBHsxx6rfhN5t
NFiqktTQITGvruGRGYpvYErNvavCw/zIAxe4TSJzVnYs0KYj9Qml8yit5t6pB38N1si0m9C6lSat
h7xzm62A06N8mI9DezI70OAIOKXWfuPkQNQjtdWVqnGQhJdqevy1Crw8zw3mpd6REjx9Y2JUPNem
fWd0r4VOCQxXpFmRvtcQdjeBy6CEgaJCrTLDgPhJJdhO6NFIcYDRb9j8lL6x62r73HkefigVyZAZ
fTaGFl5JQbNrL6qy24tRJt2FAsQErKe0A/QRtWq0ajgWjV09pbaWPTGtnl8vG8oG/SM+RTw23RAv
yDCOjHXt6M3+724aakO/JdZQXpdN0AHAIRz7x9dJUhWl9OP+sHWmpnqiDiOfoIs9VzrmHcsmi3jX
exnoh88Gc6ucANMdnzbefJ2IQjoqfWVqx6UdZOvhcZDE189nXRZoSw4xgkpgaz7Zsq1xm3YNw87B
xuU/2/LEXxuY+lyXFnh3jbBdUgraTqau9tD/XTC3e/Rtoe7+td1mbICVjgLQ+k97Q7q4WNhncFLz
/mtzTrTafQTDaDnpsj0vR6KnYueBuciuMmX4kJLp+SJDiFNlpdq7ZdUNymzOgJu2yZB2L0Ed5SdT
UksUkep4crT+IxkI6xz5TbsW3nBROp3vcuhYB806gqx3XFbTPEj3CBvszeeJo1CdySqkaDa/bZ3j
OpcZn02Xt/KD6gbqYl+Wd1IJkY1T6EcUJGiuOlkcmE5r62U1QXl6UYH5rZAan0PXr5Y0muflPAZH
Usqo5Xk5kSMg9UkRhLtlb5s66xFOL6qavHxcFk4u611Wc2thlRXH684t8bpQRbNedsNoLh95w+RQ
k8FMLz63KZIphnUFqPV1nqwZB+YDYk+Rwty1rZVcKbHHu1IN+QMQ/MwcqKpHLOq8TRkl/VOGpeam
wVXheayluw5R37ww9qrXkXLz15bqG/edo27xhJ+dlzvedzE4YpVrXfnTrqsPQmWRS9bi5vdp8Xuo
BLLB1HoXE0T23C//tAMjigJMBYSjXPd6Rccx6Q/hwIhmVZ+pVkHJLXChsd0U+gHRxAx3elpP5T4G
C/kAiDhZ7STf89p79GD4/0pU+sMXcf2mMydg9NYEP0yw21WW5uMuqSKiUQJDPhImj69m7tEFzYHL
y7Yoq5BUThqDn17Kx2WHERkenURYbZfVZUedUBxKo1xjuMOpPttV0bB1oZhtltV2PkHpmf62H3wc
9f55D7KeS+jT4GiOkmW8nmpP32mWgQvx3GY5fwAmuB+k039+1GWHaMJuLxowraXJcv5B0+H59zF4
fynhs6FIP0x9RlwkEOiVtKDi0EknJRK0ii/cZtq21Yb0GRODZF0bTvuzyLV706lUBEb8OPlh/EcW
zhsE7+CmXNMnArlFNqu8nKpKIE+aKK2TZyp/x+S15/4vTHBxq/+uwv67U2LlEjtb1AP8QVM2PQqv
cn8Mrlmuo0hNT4GRlLvALbDbKZr+Dna/vye1ObwSa9psLJnprzAKUwyT4gepZ09iMs17qyowWrBc
BTQBFthlsbznwgEoisrsPmPqtLfwWrhkmZ3vO4lLSi4AuIpMjZfMsdq9JWAVCBvwv7ON4mJ0o7nH
2Sa6GIHp7rlRvHOWIQQo6XC5y+4EpJN9hbT/YDlp/MhohCGd4bm/o/wOXwn3vWUevmraaHxamibO
pFGV+U/ToW/+1dRC5vykk/G971uH3rfLnmFPpWeyz/YqxNsUt2XKGcs2Cp77XlYq3iriQjdVrYP6
heqxMBuSldNw2prJpB6XBfGy3trCTmK3rBpzO6NHiRtZlbOv6NoI7k6pZePqEx3NRA6fx8UpRWXf
DOs7QPD3iTQ/jKqo9MP1f2irANsbdErMBv1DSYoKHEuFGBhdwqOFq/AG0s6wXbap0g8fGd3D0cdx
E0yIdss2T1kbNWLPtKypOCzusSg7LGvLidCnBYeU9DzozJxjWTi2ExLczD30tQ0+Zw2U65rH7p92
4B8bE2u767KpCnyBpVt9KGsi1Ic8bze6qWBXUEBpd1pq898RBxlvUSOix9SmjFqW2Vw9HgsQAeaN
1Caz9ed6I2sM+KjjfrZcVjHOp9Q0L75Osewonai9ukDqeE772MCo5mqEo35YCvdCy/kQXJj/n42R
4+oHzaDEvxy4NFwWyw50qMDB88HTVEEfzwL3GM0TUBnX1n1P/ecaFRJaC66BP6kaNoA8TvlgVhhV
OBN6nLIDcLQ88SHMMnhMIoQ3gaSevmwvvOAZuw/9OZiHu1Iii9HijvaiPJUVrlDOSNp0OAq5XbZ3
MTMi1VU3UBwPc6KBeNUU6LJwiJw1YqWdGo+rabW8bEeSS8XQY2XuaKdlU51m7F3WP18uW7/29wHC
tbzQ/vxr+7L6r22O6RvHQmZb5VNDJfdqPMXm+Heh681j0vFdJxu+eBF7zncjRXygV1n1E9Du3bEr
903zxGtrGO3Rdi177xtpvA0KC9cPPOBf7dIAPkPhIUyf/jQy8GWq8+RG4iWhxnSYsDK0bWONJx+X
rXBMrQ2scPo/MdyPUhYfY4WpZ9eY3yOn0WGQlj4zdqXdqdvBNHpsRXWg+5WurOgQFoKpdYu0yzeL
tyowfpBPrj1hmF2ehInNYOJNEBKGbieLKr/1OiDaqOXGTkPC9dMN15yg2Ha3vo6qO0PW+U5HIHYs
u6h49cfxSDFSvBnKKlE9heGpiPv0KbSjP8vbTabPPyiH8uqVRX8fRqAMw3zA/DlgUIJppXADhRvZ
e+wkf6VYkl6WhSWG7iLtDnqt42NxoDFLlxAkL5aZ2MNqaYOWc34JTRsNnH36u/rPKZbmRVXdiiIv
D1+nzi1owbbWt9tOIg0YhumIb0twv6yJDAGa12N7v6ymNSwW6KlH5Tf3HoBge2yogMAO05N1KbX6
Nvbgqqmw5Q9vArdOhrx5K/PiBs1D/Sai+dIxHv1oehdJlohIsC+nVekjE1hpTOTncnQQoW8pBhgy
fmTPcvsCnXiLTnk2lys9icOcaVSrhGjp/bL6tSPLtYIcZHiWPeXua/Kq9cSIWxhSn303lsGuqaD4
qsFtjrHV3S1ry2Jp4sztllU5q4tsFVEva73HZNC1o/DRdRWo1Jml95gomIivNsm8e2lTa6G+znNq
orXj0IbH6m+m9Nrd5yGmka9rM3Kun435n+4NkiWc2vEeEQxxkn/e4/N4FRY1Vxbv0UApOA1Vq3br
Fh72U5QV4imcpxyJXsPV+Web33TtJqMEBnUHSziUK+ZDrfv+WZppfUbLcmNO7LzoyKrwG3MfqsbD
UjaFT+5xIZ6XnQ6u9ht4INVBr+AJtr1V7YUH3zVvrehbEpbetuoxRzDTAR0V8k7Cc3qkbkPhvkw5
LJugjLSPHfha+CF6hqRW3TovBefaQpDNzoNjxZsqzREQwRR4ppq5HTjXg+VYzvNUhxROPZMZJiI7
5uaYult2m66WvZ4F0jm2XngGnsdgNEny+6px63sPxhoQep38kl5xV4vUea2tykNTEWEHMhXJrdIo
IMwNvP89Eiy1oajux7/gi3we6dJjrauxMR/Alqi4ezJ/UTkKJQw8k8c0DPGNMtoSiCT39mp0zVPK
MwI6TNGBaKflmf6t3Y+F7t3b/D5bL8usxzIn/i7RNe9lmC2L8ONdSWn7+6YLp3FVzBkMnTcaF6DO
nMIlrlvzJgGD/1LNi892bW2XZFtof49Y9rTjSEKyskMiCBG3g3FvYSR2T67Vxc+Vi2dFgtHbdlld
FjSwPbd7YmQ/q4AwHvpqsGyjgWFTDqQCoo5h0Nkk0/bRyRV5fVGxKrZZkbevZpL+Xv5qw/qTOCp+
T7lWKaaPBF3Mx/hYFZ3s+Zjco6ZQp3bzOlkzfKDCD1t8HiOC3FiZfvH3GOnCS8lycUJSFZyMdgxO
QJ7gW8oEkJCpiHYZz4aaNGx2iWXXv18yCLY2Wpfs8kEWHSEFNjo+UnVXDd8el2dy1McIE4aVo/ss
xbzha9HmCQHAsF5fJoS0224gcb1JButcCjPbJk6q3RDJXxVX4buT9A92o6wbugUBLN78n6Zh0V2X
oasdDw9VkPxt+q+z2pNOxnopM8qIb2YtrG96WFcvUf9fK0n/ZvSu+bnHCP5rz7+PqYJK7Zs6hIQy
yZ5k8UYfeMai+AcQ1e3t8jIzMARI5kUVpDhM+lcd365Tnc3zteWlwINWI1P1f7cu6zjD13eTRck6
GLU74UQnJCP2PgcqvgOV1+6W7QjfKZ4uG41i8PFFnlsD+gVitbTqXKNzDkuDZtm6vFwW0nfAyrwu
XVU4Z/xtv+wZjehnF9TxaaSff4i4NQ75QGHOKKR4CIUhHpZXjEJfW8DUu6/tQxgZB98CuF8O/d+2
sE3/tm3x7l3hcdBhO+xHl2XhYPTJdVTYW08WeJe0Hdrv5eVXm2YE7vh3m2W3qzuYtfQEyyTQDKMX
DfP3kxCtTn16fmlqML6WV8uiiXh2QU+KV1/betMf5eVrPXOnbJcW+JgtByNxxKnpX+ehXAlI0zQu
3ZUPRvZf52Dg5K3FOOjwayq0Wtj19UHygJGBeIj0WDzIfPTQiIfWJhjN4r93HNoeA7+vrZVleRuQ
VmuzHLgssFYWD82hnlsuGxoFP8xlyLFHp1GQNHObgBsvhCHI1bKKlKncNxZOS8uqaSMZ1dBqnpfV
xE02PCDNlyowzYessF+WzSrBu7W1yZBLRzHeGgOolymEd1z2ao5+JUlzeiQo235uxPR56iC3u5NK
uwo/JQ4C8Ri3+AoxH50/lpHjJlg6mnWvyFW6mSHJJP/309rzp2UYFu9Akobb16ddTpnxaYsGg2aJ
Sn+/OKEXPC52bRnBi57N0j/d0Wc/9a9V2cQo0QIoNMveZcc05PTsy3quix+5kYvDsjYW8kRXicQn
N7ZBylgXWWCSPODtNmwa6tnbofFGqExxsQ4xKrgvGQoRnRQ6wA819llL688DPSuGOy39OdcjeXC0
JnmAbxYxtVCPGfkXZwzkT502+Dfd5O3HYEB1FAQPss++NfNmEaCzqTPg9LbL/NvQWumaQnxyXva2
bkomxpi9Rgbs6dYmYmdQmn+rEY3tRJ0Ou+Uo01SUI7s0vQ+0PHid0vPylr7W62ecXkEA57cK0xQg
txbaflkds/HHRO4sHlZN9dJE4XZ5y6AFGzMmkq+7PjdfbVRjWeJf2twC8dB1xMUEWV1IyvYuSjpg
L6nhhvBC7edxzG3shv7ZPWhwGL4OmaZppBPFYt/h0Wo5qE7i/jmKu/6ZoCVKhznk0DBiFcsbAmTU
+PbVwujCbyq18svSntSTZm/1CC2X1Xo+4YzizudajlF14azxFAn2geXs226sr4NAb88AAKp9rXG3
6phkdpYbvcePXdyX72Q4FfAEozlrwEZtO7U+Qn+VfnPc5ldgaeI9C03oL678bpmO3LY4E56pRrqX
ajIkGUiB9zPV5GZpKn1wPlPp/tOUkw036glPEqdWT1MV9Kvl/VxEinnvyrewgqqoyYHBmJY5pwZR
5bZMXP8GceCyNG1T80fv62gQTdfgQ1HRWb5DGSq59phH/ec7ZMyhPr9DWTCmWr5DjWroWyLkL+i7
/S6Umb3L9Ww6QA4oNibGHt+W1b7OxMaMdfOb3TZ/905BZP3Xqp6Z8gBoVOxQO4OTWFr6qpOTvtFH
vb6HDK+O0siaA7bJ+IhqSb7x8M37Po79DQq0/cdvTk2uTR+tpJvAhDxFUM7RUxDW9w31zLLDcEFZ
4k0VMt7jl1Vgf5er6kxljsio+dW/VjtMnokZtts18wBaS6lG1BHEQIdt4d7nhrUNBy05Axv565y6
63bZLn0TLhBCZ3G2nHJbtorIiKjjCCtICH4JBv/zBOpoeTapWsYcr+d5+tm24YLOazKNYPGU9fi5
s69jY1vXPY4E846lybI36M3yBICAi34KQIUT2C6vI+diU9+8uPNiWY1z5Z4mwiWXtWX70sIowI8A
fTycqUWK9H0+VpVkHMVOsYtJvVkvBuwoXb9VGP0/JxGEycaAZ7EYoXtT880N/OwZOD3+3F7l3roz
zOYnbhuozft33MZ5hkF/eYwqOzxEWAft/TgXz5kC5Gg1vX+3lL7GALp703Ft2mDjaNxjnUoCWpcn
u0FqzWutG9+iOlNY6hCUNYrg5qRkqKSGl527SioyQKwR1/4xemCOgRhbRI/IytXZMlv30ZkXtglv
0SkfxzRxZ0ex7gIF84T+D65lbWf10ZwYVny175om2ektU7Zl23JYH8PCH5Ou2C+ryw49qT+wrXfu
vpp5MKm8piyuiDfdx1yGzdXvtfVXA5xlGJql4++v0zSWJ/fthKhvOWjZ0XXJsMnyOERywYmWbUYr
BsKuk+K4rPZl6O5EUsGG0MnGCSLn5jOlO6kAEsCy2ozj/6PsPJYjR5Y1/SrHznpgAy3G5s6CqTWZ
SVkbWLEEtNZ4+vkQWV3JZvftY3dRMHhEAGQlE4EI91/4C5Rq5LUIrSh7qil33UOmci8w1JdV3Rgv
+eBBYHPOSh/qB0oXSPB78k9gWPIqLHO2NKJNHIIgrfZwrqAtM1YeM23pjmW+qdv0DSww1HPHVeeK
bIfnbkiNe119b8gtQJzBrmKDjBmU16kzK7PoLOuBPJepDi1E27XDzd+0QVV2IkJK0bh30ncxXLQE
hiJvWLR+vE8YZzKoiFpalFbbQiStqzcPDtX1HmwugGsX4xvkF3tWOlSmQ0r/yjQBBei9Xm6R614j
MVf1qFzc+to/Rb+vE5Pc75HiOmpO3UXtqFVPE+DvkdefN/VNgjt/c53Te6AfvW7jdUN0gNkYHYzI
PTfJ0K6RY4kOt3Zxdm0regpmHcgGht+a05KZ/k7E1dh+iz2A+fgzHNzEyA7iTByqYkBTRY0bDMT+
6HAVOeg/xLoVrDPZS7Zhhw/l9Ta3O7SVNCyUcNLum+4vDuJeLArau3//63//v//7rf8/3o/sPosH
L0v/BVvxPkNPq/qvf5vKv/+VX5s33//r3xboRsd0dFvVZBkSqaGY9H/7eg5Sj9HK/0rl2nfDPne+
yaFqmF96t4evMG292nlZ1PKTAa77aYCAxrnYrJEXc/qTakYwxYFevLnTktmfltHJtKCGZvbokPrb
RmKtnaptywsGeK0YIg52UtiztATvW9xJQeewUMEkIF56YaQfy9HQrodkVI46U+uW2jCfNWpJ+hFU
fr6SFK+5u40THdTcMNDMAiST84CkqJGui9TuDkaa9Adxpv0+m0agnJKyjAN36rM1ObiqsqmDJnvI
A6C0rj58iJxU3hi+Myz/+ZM3nM+fvKVrpqnbjqHZlqrZ9p8/+cAYwPF5gfW9xMb1YKpJduwaOT7i
bjGdw96uqG9MLcXCGHAmA7bRIx0yHX41h6WDbGBRuQeJ4uY80WUDwZu+enACq0RCgbbeNQ3gpHLr
w+r7I86b8lsRlw3uM/5zAVz/FFANf5bV5ziqmycN0tQ5AsstWu2mDg+KC8VQhLFCUaXXJMTzp2sM
uAcLL65KyPuN8QzWIp6NVhrvRG+aRR/u3+cf7i9p8qZrSoiWroLrqevWiHVU7YHs8z9/0I72lw/a
VGS+55ZuK1C+dP3PH3RjpzYLVi/9QUakQy+Gz098wl7i8KEaSFlA7EMtT3zGt+4uQxa1StPtdZxf
NTCF0RHd+vpY7knrwIeN+MIl5tBgmjk1tvaEHxanrqtPp5b6a1RumD/agnVX4eXOBs0qbdHa9fi1
ru+Ginz4iEHMUk7UZtMkuv1ouMq96E/Y5ZAxV3OYnK55LJE3nlWtPX51q+ixJ8f8yBzw6YYx8IOz
7GgADWd9jG7paPT3rWX5+6bLDyJCJHC4/9Xe3uPzjAJfm6fuXauh/AjMRZu7+m0Il9Z6er1UlfRy
PrI+WWchKA8f6RAk7IP+LLvF49ArCgZvLbkku57+L570almLoTHkNxn1/zVgIfMamkNwTOGwXjQb
k6AgMxIMU7n67+46XV5qaCH881dDMdQ/fTdQ2DEVmwnQlBXNMKFpfJr+rERKEdFCXiPn7zVLhsrc
yW2QAnEJFI7Xc9M1jB3oa3kGPAyUuui6DhBd10NpYLjbQRUvKx/TwSSNF2LCpHRcrOzaBzQ5zaUu
1rarTMIIXEyzZguhW/SGuAY/OE6/lK0yO/rQOI7irKmap9Jqgs2tPUcg+jqi+6NTjEcH7NdFInTY
goRjdc7UlAVcFOD1BgeqTcZXsvPJxgcYP9e8cnh1upG3kNz7x8jprsOk0WoPSY+Csps68r6rQnnp
Gsgr2FMo2sQByC+CPnaiXNtEeBssOkTbdfA07hbe7mxPd/50U7Vv9+yu7ZPT10erUk3Uwqg8S1H3
opds6HTIDnuMkBwUb6cVmRQmr5VWHgP0cr42DcuiTerV3tllJgWsN+EiDTDKnSpv1ek/rVVGsq6G
Ul2IUAxTHYjEudKSg3PR5OFbndy3oZ3cD5i13MOVeWrzXt46TWbZd5qZ92st4S0mhohDPQ32zeyp
6TJ5e2u/jRX3JIXKDSQju94vRAwY5SS/nJljHJ21aFDmfYXPR+4Y4Vkc1CT4Mib6sBORi7T4vRu9
ikBc41uoUIOnqO5ubZ/u06eRvPjnB8hQjb88QJoKq9FRFF5hpmF+mlwjsO+J62f5F8i/CS/91D8I
7x6S8xSmcseZG5WR4g/42+7nU7cI69x4q4CG7VBfJb3gnJAdac8iiHg9zlXELFcilPqGsoHbn5kv
3HwG8PtHkVnevi1tYz0oIEZdpK47zARB2mpIK8+7cjDXRdi8BKwA2KmjLFIzfYEUA24BFF17sVOy
JqLNVDLnFA6SsmcyW4loHPTmLqZsgTRLm1fnAQMfHeizoz+A312IX4ppO4XCb/oLEjTtxc0a/6EL
QdpkXncRI0rErcEsxtlGhIVl2tuu4KsjQvh1E1806BADGdM9xobzWrOHo5kPw3Es6hxTKV9GErsB
3u/bAKXnoquS5C9ObuvrwcF43sOFbJ0NOFB4fa+cfatC+EGOFQpoAxz/6Syc2lAKUQ8kMJRhZ0WK
s0VCXdmqsX8v4AcCiCCQB6LdCkPU8sArjChIxH7o7Gwzsu5HaWIo8RRV5PmWLbmJlYIz1o61grnx
U9QtYrT4RX2lVtNo4zuYYvL+9S/igGzvQxRZ1UFEtxGQL/yLuOr3PcSIwEPQS+OJRwfwj3lRTHbQ
S332nd8/NYvQalHe9tpr323KFNOo6HOb77c5VZwV+qGt7NI8Ts83mNNor1lA2B0a12ZodAdZyZKl
Z8f9Q2v5AR+qET43PphAvIayr0VS35NydX+a9XubDiZJbSClmTmq36ta+ZKaTvrmgUifpaavbXM1
DOfqlH4b1NA6hFOKLoB2tUmV6MFGgmXEj5k20ZHaF9NHl7CVJVLYk6nsLG1Vb3VbfvdpvMxgCvIt
eLAhIH/7fRJ74bUl/ONk6qoV6yT5mAubcmwfJNY3iN+VHTBTA3K7aEQchV+iqN18CSYjeAhCw9jm
Mtg5v6nRM63QAZnj4ulQgDWqM7NP+RAOp1iyVwWLi/1t/iPxbC6DkTnhOvW1jPZtjK2U0Nt0QQSz
ZQRG4erNO7rzSPYpXnQ2dKfaWjJ4/qJMiy9THkKMyBolmNdliaAZik5H09WZCApL3Ug2Jr4qK+5d
nqTQUqeDCG+HspBXnRb7m1tTY0bdShvKYHxWoEitDMtb6LrsH6n5oaNvadq9LYUI/CDMvmotHaZO
Zoft0i9MeSa69Wlg0PvhXpa9oxQU4coOIOdprYb/XFwilZ6kKUISpDShLfLlAYA1qwzXeiks4xsy
uumPPIKm5YAThI07rKWi7N8jKcCLqKlcXIB1hGvbrLxkaNlRFyALAoX+ggVFsJCbCMrZ1KkFtUUm
z1mKTtGEZRAq8Waeb0QoyXG3M7xJ1qSL6nw2dvFTPOVpxyJP57lRadUSg7xkEWDUsvNjFMhl3URN
QJyKRnHASQh18ekAqtvI7hAd+zVcNIqQ6dZc2XpPhcz1QV/3ehls/SB8pdzjnFwozqd2OiO9SOkt
yoeF6OiirF+7JRYSSjIiMu4GTCt2P7yq6rJAROolb1V35/VIVQK5A+Wuh+PzmMoyX1w1PIuDJz01
LrBeqQ2ic43e5k4Zyi+3fq2EQNrlvToXbapcfbWzPmShYHW4oMUDUmqdl3+tDbjpDshCsPwUuMkk
djO+Kcm3vxmRezICsbn+qulDdvYcdJam9KyIQsP7EE19rDS0a1+GgMctmvoGqCs4ciYuUiFNeA/1
gBLD9LwVcZWuegvJd/G8sTesz2nV7ly9WvKQJsehVqRnw0YTC3UAmLRVe5aVdBPHmfSMP2K/LzQq
0N00Ksw7nHIKH5Lp1BuHYCP9KlfuqIE6d+LWahbH90rdXH+a+JFt12ar0gU5LMIQDskK6/rwDp07
tIFGldyKBYE/HRC3apEHWygAZ87igCjVsc8zAz3E6mRo+sgunmotypi1CkOeZeW1EUgbyoRqEeEx
GvIKQ4BkEUC6vs+1NmXTInUnVJVEy635NtRX8HYUHXGi9NNQ2Zro+DmI+HWQQRTrfbTnHJSXf5CR
BGPj/rASG9FFswaUFk9GfUoz7vtcUXaIP/bNjEWiNM8KdfiixcHWMcf2Sfasctt69od2vdfCA/T/
98RLtDMvn5kca86j0hfOI7jCmRN0+VlEKGi/KpRWDiJSsUKZtU2R4V/D0NaD8ZZLY7wSYQB5DLUG
S52Lu5lDOWwtdUJfwzhYtkoWLlQVuuzolgZiGYNxKi2FTSdktXeevYdWibwnxPbsNTprGkp7WXEY
XBIqWZ1SOJeC71ZM7pEpuLm4o0exyR8GkOZme4ZS3SD4y5AwaiGvstqIO4m/SOvXhxHB9dU/ryb1
v1lMWrJlsUsHkmEgRPPnnTqc7NSD7hl/weHyzmyLBqqnVJ3h1UbbvEIJFQxNfRZtuVUpTPpxsxKh
6Bih1H26qpeU9ZA5tXQxAFuk48zunQT1yOZ2optGgoGjpwLGBs4BXbOuduJA0q1YZob8dZSkapd6
FoIUyBRVO3k6iCEiRIKc68Tp7eIP14j79EP59s8fl6LLnxffFu8h1MZNR9Gh6nz+vCrQPABUtO5N
RT4OpLICcmhaTyjTQZzlfsxrPZDrcwl1c3Mr9l1rgXbjVCtLAtwgCoSicpioGlDl1mILlHlsRk3l
9OmsVWP12tb/Pvufj+vUclkb3riSJwwIKQObzIkZ7sS2WISeHkY7sYcWYQRU+UMoem+Db9fWGdKL
nwbfQq8q+UGo3s3kXrH2dpZlJ3tANBWi70UcYLjheuho2sooHP8Sj056MpFa0jEie4f3K6EZkNZU
D1oVrW02kb6tR+wLNA3EXmtSd7yr+Gt/NyOE2ZK4D7e5wpRs5mjywc1OX72BKV/ye2UlwrS3HqXM
Sh9SdSzOvqxR1tIS5KoyhEakpl5cw3BEBKFzh0MXtsOzlv4IkzF9BaqVghmzp282t5bqJJhntlxt
Re+gYxnmp+UTzPOe7QS/gbiZnASwoqff4Brq0wzVpg+NkxbnqjWOiQfC3jBCdJW9WJmXvWXskjh3
74NwACsSFcE7D8cbkETtosmhtjGRllpWRlh+sa13qbb8908XYgv78s/ff9X8/P3XLNMkSWqqhiqr
uq19mi9GjVlTAun/bPYsO551xdaXlR9C6vHiedM27k4yNXfnt8WDj7zJSkSivU4aC++SqVfEIWQD
SO+5tu46nVIQGvJ3KSwmhEQgN4IXHKuN1hr9uSjM/B7xkxmixcNZNAHPb5ethHuQCEWHrjoXs2zU
vWiyrK7dVzizi0gcelfJUUgkqwJa31mEqustqf5ZqwyIHIIOufbCIhPJexlciEHu+6VH2I58yvAU
tJq3KUIL4EGLKOBKx68WRrNlg+Rlu3B95MWjHNTZStfLndcgdWrwWlqFEwUAtOOvA7xaCNExAg63
DoT3AKFPV1jTFWJwmpvviuaaVMByIEWt1xQ7eTLTrH+flaJHxHhH2zbqlxZEHCdcioFSLx9Rxr//
lAcQ4a0NpeMRKMNetGS8jg63jEKNbfkOOT8kHqDdoApqS8/4yXzRmftPImrqE1639hPqKMmDbPkn
rCKlZ7Xx+51MXQzSXCM9K0MTrBATWVSdwjuuoAJ7Zq4OHyr+ILg2Gxcp5FD4XUb9JSx2oi3JnVVW
J8PKDfN2J7lSg2LH0O6cWLXzu1sszm5j7Gm0CNn2HX0nWqgYTq2vmzif5MXWd/OnW/VEnOl+A8U2
w1H2WkPxnOrDOCMD9Yjc08jyQNFPCpWMmVmygtKmUBzkGtxtqucPGZDT7VAagXVXtziUlqgefBoW
FijSy8gFs1IcXX0XVaV/EgeUv6OjPdyLgGwgpAxb95+zRh036dgl+p3osQLbnyu6gqrAdKnDl2ln
UzFgxgnPAHPAO0P4EFFuIpHjkYcUkTgksVMsEQYqJm2M8CwOeg4Zs8kR74ta/5CWw/fKbbUnZPpt
EYkaTSiNHyL/j6jCLO0pitwPfa2bqXNSr8ncy81xi2SJvBVnddeP1zPRFo0dypFdDNahiYutZdgY
RmSKKy9Mq0Hx53qOLlG0SlDtRfywVTd2AQK+Txrk4FHyXhXS4B6bLhkXErXJM+qJwVxP/fopNSjn
uV0ZvvVt8CNkP/nNSBW+zj26Ocir4KUTsOmoEOyyIi+BJxXj81JI9rvpVz/RD7dfUyfDVCRXkqeM
7P3cRTDlP2TzIHv9eUFha5ots3lkUmUypXuacD9UAyPT9dOuqKwnvLPkO/Hq7fIGkD7aE1uRvu4l
5EkBCcVb8eoVvUlQ/eqVFXTIRe/tWtGLEPcGscX84e+uv13gq7UHNqRUh11a4PCR1kh3JZbuHUIF
BQFxZjaYZrMZblWov1MSyw4d6JRqUM3YL3dPOaDqGb5q3ZPOpr1phrkkqSddD/KX0Q7GbW9lMopP
hGQK5YXtoZsgQtOzKNoWdXEYayV7MYxsBkMZtpcBaNurfXOt2VWxMlrVfEKJ7iw2gkM9Atuvg+qC
54exrjykhrw6tJ7QxjgHklmvPcPX1wjWbeUqS98MCfsNqq/KQddwH0Lyzlg4mdk+A6J7Flnu30OT
Kv01FJEo5TrURjI263JpbtSqddDhC4xzLCFQP8yaHWoLLPYazJsOqhomB63u7Hc1Gc8mD+U7kmk/
LL8336C6NXdO4o4vLtWlWW6a7RPykKgjOWpziUP0roqGJIUsIbKF/4l+SlOgSJ1V+keQuvKqb/R6
b3a6tVal3tk6NlhyTcpwju06eWcX+B0PJu5CTpAFq6bPrSMqiRJokWG8R2PeW2RZ15zTMIvhw9r1
Y1Wq7OXVtHtm4tKQv+iV18BC7rzKOwni0fjK/6T8xgLgAMXC+mF0ePQ2mb/1KNqsi47/Tgv0+jRk
Q/GQ5sU7ekgK/ry6jPCgUmzhR0xgx+5OtCd9ba1KbL6XPSSON98z1giJ+Y9dc+p5uAFUDOEacM74
gBEuUkJVG33TC8TFigjLtQIKaWM2OdSA2FuqgCd3iCKCnPWMZIF5r/cSdeZz54zNDykKl02DvpuZ
hep6YE+DvnDUnJPM1ZZaI7c7KxwiJkQvhzXu5xdsX5kukVJ6N4pxqeTAThB1R3Ee+jsISMm6HkSI
cBAM49Lw56JDsRQgheJUTkJOxaDrqTNdDnc13UXBh9uIwXZQ43cjZ/FGlRyMFzsqlO6kudrgjYXc
h5084oGLfJ6kpz80/60b/fFbyouZmmQqP6jFmK6hv9lrXfLUewkJ20lDu3ivvBJgG9ektv2zUeXs
KU/0aNnw1dsZWt4dJCW15oh09aSjS5nXYpjATukvgqMolJa0aZUi2stmvNyabu3VqFxEdKU3xkF1
vcd/2yZuIn5C38aviQY1wQxsY27JmvfYtEV1rBP7XpVC/1E0mUa9rSJlOGGU6T/aTpnMDWwqVqIz
NOxkq4cUA0SIzhf5OHOlW3JYzSoI+ShRHLV4rE9mLdWIo2J9iTAztbcW2xMFAdd2ympRXQ5BKzvV
qcBQ8qI23odhzdDCnHRetMga1jlpOjxvKTarhU0F2hh+HUSYRAN/P2ANc9JH2r2rZJgJBFvZcMlX
iiZ01b5oslP/ahtNHnQXPWlE87iAVUa++w8LdPXPGAfd1g0baAnAEYOHUwFM9Of3SQHoYszCFBul
2qcYs2SuzbfdaK9M8m4PxQS2GDFOcez6VzT13aKpT4ysp9d6/6eRf71OjARbrz39/gm/rwsiqVx1
ZTre4UlAOcVtOsorzl6uWuPQ2+ZwFC3iMMT5sJIAQN196qjMmF2ASBTbdiLPIbhD1TXcA2Jm4ZkH
HPnr0l2LSBz0CkVNJopyphg+gK22ths0P+wBTjkeVqZlY0vdOCdrCNxtoIUPQRo6J9EkzqSAck3j
jUiH/+4gu1UuEbWCP+tUCxiIKm6kLFhBSedzeOHY5FqpcfFhlu1YP0T4X6jvJXnex0Cxf4xIlD2V
CurpA+o9W8WNjCPih/5cjb1qk2edg1WYtyGNYZzR4s0vUZ6uosTMXsy0C/dGQ25QhJDNVWYt1JLL
Ps1fhlENZtKkSJU3RylOgaoCuJ6TDTN5zDsjw+QF6/VKP8aVhHYEuKNFmyhdthrG8auhoiI4RBDy
yEzbT02unjWKrd+SlhIKUo3lxUTLdQ2kmZfrX0eQv0RfA7mWVdnlynLEv3hnqklyYA+cL3DlSJ55
l30XVBxVfWvqprqHtmzpa9fCm0vVc4PsTWzcd3GmbEMyJchTVsarjHyZ3xvJN0WCiSVG8NvL22aA
FWaZlK+qHGEXP4lYguf58EpKHZBwyV5ZzYPgddBmgWR3O1csU1y/8fbB0O972Ssw0qKKUkvV5KYV
ork5dOpPT9GPpJmj9xLpfMwWHffFRmFtxqI0ehzaQJm7/Gfu48Cpl6kjtQfDT4Z1X8vqdghaf+f2
RrbObLigpBvjZVh6wQN/sWbeahSUBy8xqyVr8PGgFcM4z9RM23iyNLxi2TWz8t4hZ+6Whx4sNt5y
tOsuNkia3zNsmrj6Arm038PkqEC2aZrBgI9ytxq3BDEsijDlipyfvNqjF52PUNHG8s2Lu3gRmzZA
krAAfaxE7syLG/UdFfbYk81vgYw74IhB7Mn0HHVb1WXAL6sWLxEOQYkZmd+SOP6RSl35aBVF/p+W
vsafUULTVOUomq4qpNNkQ1f0T1NV3UeKhTXT8CQbiQNb7NnWGibeFP0io3VQNoyj4i0JwvzOlOrm
1KKF/9Cryotoj8YIxRzcL/ISo4S8jzZiIyLCoDI+hqLXzOpdEeQPzmjHe1cJuqVf9giugEib9WQ7
3rRkhGOco9Xj2JvcsIqflZl/RWTKfpFsBaJGpyQbij8/67qSd5JcUbxpkFb3rfRc6Y56Kad2H0Qe
wova8KXF5gUZoE4m9S529HBF5GWH1O1M7PfF9p8CV38I0G7bmLGl17A5ZBS0DC1cWXHLytJACeCA
DXn5K5ludcrcqd0W8/IUSJ4v991exK6XdXuvNxqqEiiff+oQQ8zc5BIxsEYPbZHYPTBa8x5V+Oqh
TPXyoUFSE9SReS+FbfXgozq2zzCImeeyKh9sq0YiTZ42Q7Kc44sT9N/rAI4slNOfll2cQ9eWXhM4
ILMoLJX70ZrYi8iGU77843LInb8u55O7Xm4anv6zRI9k1AbvhGZ2t7aCPj0hOgpTxjPT17IM0JSy
zGQllVX66lvmW+NiiB4UY3Bx8DEXzYOT2us4qvyFuCgd2P3paunuMd+rX4JsrWtu8upAg99RJS7R
piXspeEijflJIMHT0j1aoVE8eigj7zoFKUPR7qXeyVWq4lHDei91kFZDoWqp1zVLcFby+2roPh5u
bUgYdgs9K7U7MeTWIcLGxoQ3py4xT7sK4LeaxA8OUjELlhsyL8rJ+S1McIQqEA+OWBZuE5ALO40H
dK2FTXPwS/QzZK9FzyfENmhIwv6M6q87y+20ekJj2r0D3NW8yj5auAmq1l9Vd6oB5xnSKtVywGcO
VSWQ7IaH/402uHdN5OFHhO3aDm3w+lvjBRetHdPwJwYdLFen+llfURdwm+hBnqLMDpCPNKMH0UdF
59qnTZDh332iJvfX65yo9Odtl6oLL4eJi2MEIjQZGDd94ulO+NltlvstYpwTiRdPMMjScV67d3wj
mwv23huW8d5PixPfzYI3ciEo+kl9dIydWNvKGjSOJFSti11SxZ7kd37gdMbTD/xTKWR0dFPpbCsw
rVBPDra959pHr2C9Wajx8JYV3i5w4vpQyZG2ssjk3ZH49H6imJCkqKFgv/qWUVx+sZoonxd2M540
Kx/Wo6bmG82FnhpJMaKOIfD/2K+UnVYqwUFGY38B6Ct60boYSRR+J1AuSJ/o/tchshR2hoOP9WTP
TFPAofbKVnuw/AiHICyr3q3uC0tmdGixOu8OQQ8/CVxC3u2m+mSX+j0KKXSACPp1pitDf1cb0N/l
wTDv265+K3Onf23tYVhaqU6ucUKU1Io+R4PYeRziDkVmOwtmcq0Hr02GCabG12MtQmcsYdZ73RlL
pRptj+iiTqOcTIvXSQ0nR4wieUfmU/K/pUbXHKkn8FHkSIrfQFIjoupUmgNy+b/BVqj/z3Ea6k6i
CdEOBI8wY6JWoOHJ0htbakHOSs8rZgYZdR7IeM0j1DnzDr217kvt5Q8h3w4PybkFoi+Zf4f1zW7Q
Wu+9HpUGO/dAf5LH43VhgKsqE/Wzi2PLS14r47pJUnREp9BxEFOXcH3YXXv5b3WpZx7/eZ1u/uXd
Z2oaCWLVsC3FkVXrUx5dQWjWHMxCeoS5iE2Pi538UIztSe6SaFt15eSj7mePbsayRFcT63sOLtCr
eYhvYwcD7OqAVE5hMByyIkp/fnyXZ5p5G57I9q9bxxLawNex060NfDXuKrdWZ3g0WjGagNjhxHG8
q8n4/oB3sO2bLPpSV60+Q5EgvYdgoq4z9h1r3IIgXtpTGhTLjS/JEO48FuXiImybIrKg4DRGcBOC
IJAbSfCIONSdOlXn/Q5pt6ij+DvNIKLvd4Sp2ee+6TpQLtZ/wKECmfuUeJtEQDSDV4+p8U+XP8Ho
SN+4OnBC61GjtDuPmiHKX2ID0WV/jFYAxaodfLIxx4GH07KhHFlPh2tPqg/OTDR2cUUlchzsmZcY
IEnN8SBwLgIOI84+YWI+hV1nYCcx1rgE1zxNG72ZTI6pp11QzGPRabfNTpEKa4+mJFLcpqI/BQle
OtMu6EeSY7uRGd/FRYkUcJGFrxSKn78uqiKPx9K3tScrzlnqxycVpd/vTdctbLXiKSm8bAY7Jf0R
YEVhoX/0ihsYUgeabJxhVRqLLArMQ41E3nrMI3kTyZF/MIALLPUR8RPH1599l4RaDMhmT4oOm/sp
CSMlY/eYAhfkXdkNPxCuDmudLwh4PPAeLYKu+Cwt8I7+dRGJ8OB6EdvW4vdFg0AKlFgSlRBnrxch
hlzup23T9Se5qtQ9yq5JiQQA0KrVkb1HltAPnsfa+6oYtrLvtCjcjnnosNgly1i5rGWrvvfWIgdZ
wEC5M4rBueYgkwAgCsCkpxz31E4GvylJCkZw7c8qbocvkKn6ZUk+ZW0boTU1F1qY3Xt69IoBgHsE
2l9uqkp9SevePYomcRChk8RLEu/h/lO7XqnqrEm6cpEO56hBg0YA2qmAlHtxdjuItshr83WU7pmh
7JZ9m3xJcVnDvtM19spU2rVM8LSqnZpYiZvqk+gdGtnYl87FK/tqoyaR9hKNzpIinXmRe8t/KP3u
Eqs9RTB01dYKvGTY46q2kJo+WGZ5ma478u9z8dQq9pCuncFurqHoTUxkc5RhZeT1T2PamvWuDL4e
GBdNhFKoHArwn2c3+64NlrSv8KM+iAWurywDSy4O1zWvamNGSnZebeckp1nO4J226LCeo1Lig67u
hi/sMr35UPn+Pg/95GKM4cd2XMD2fWokl2m80STOm67u40GzD0ktp09R4y908RsFSb5h6W/PO62V
1+Zo8AdIfASG6ho6b+RnT1KNP9w0dkibfJOQH551kdpcht7PV7mthUtRKHSjRINoruPtykf2kob3
uawME/Xi8QqCAeulzUcNl1LWxtY2cRsJJ/ia7WVYF69GHd17U66zDfOtiTj0WxehEYZMSHAq3MDd
IEtbrQLP0c9xGiMKDlble42fZFT9TF3ZeEuzM8lgDBZ+nyA39KnlYxccoRQxnA9j0qK23rCKeRYl
B7AvU40IxqkoKqQVJSM1wCFL9LblBujl8G7jfTawV3f5c85gNdbHGHOdfQOFfBHjMvfWJCUMcrys
kgydDEeBLB+zSAIIaELyhIf0lNTtoxiBATQb1iB+qnOk1SGQBBsFZ7BzMyXfxAgLmfzcaIdDzpw2
xwy8OpXToZPNbi77iTK3FR9prsgMabRMDe8OK3xK+uCoqXFxL14+GREX5Pfiazz13SLUZz5Ev6/D
c6n9Dy8fR7b++v6f4DZUfhQKdYpjTSyJD2UfzZAgUsv98Dg621JSumYTJGCSHEdv58gamDtBjBBn
XuOyAdLVOJiHlSuBJWvdZZO6BmD3rpgr5CZ2BTrqVM/lx8iK8O9gqlohSxIuTTclKzyBiQXIOBy9
6oT9LkYsOeQieax2JjPrM1Se59SO1JOIZA+TjjR8jAKyNoqZulvmbXwrUst4G+CBWwDlHnKnko7R
2PaTWph6HBwJYfGof/DrtnpP/Oa7gZ77W0lmDexCO7yECGNjIBrfR4PXHbPQyFGFsbNj6VjuOlS6
alOyO8WbS4KrUrSXXpXHfRzgyD6q7WUoUnUW4ta6NB2qCjnvuu+OWSH9A9ooUkKMed36fcAC4Zzo
CdpnugeTS3HKrwpPe6rm1os+6Dhq6Wa6Mou8efDN/BAD5X2LE0SNJ4ChXHf+bOgy/94Ki4dO8sNN
3wfmzk3hoogDr08Qigiwss70eIVmWdD+7FTet1RogsJ59eGbL2pNLnfol9UnSmK8SptgWCB/VSzL
6P/Tdl7NcSNN1v5FiIA3t+0Nm2STlCjpBiE38N7j1++DAofg9M68Oxv7fTcIVGZWoUV1A6jMPOe4
+kPJ3QkAVmHv0JGl+GA7PnSgTWQ92S5EorTBfVdomIEUddIysZBM4+Vil8n2K7Ik7Q/bDrJV0ZXV
NhybcG+CKl5zB+heHROyjlL325+eMexLr+j8VaO9tKnu/GG00pWd9KGmOr8ZLBALQ6Su61qBUDfx
7T2EUc45g0L9YNrSCfbhdKtAfzPGqG/KdFfDCoxwQEtf3C5zG3bgaf2g5vTvVTQd/mii7tGm2Pqb
khM5G8tZQ8qPPDE88ic4BGjlNvx7AhLUxLLWR8xybIEtxHe954dXcSgK6LuliBa+yRRJUomEBLxB
gn+osybaoi7/0tv5Y2Gm+QuNty9K6cQPwM/kT5mkfM48xbpXw7y6DEb5CBCAln4kONjC/Q7lJr2T
A+8JMabh6FlJoK/KINPvJBLQznZE2f1rZ5I1zhu53ImhNJgPds720FTb7r4x6x7d3DT9qkvhpL3a
+GfVaS60adr0P/+Jw/Edzgpf+xXlvrcHuPqGzxEYm4gkJumaKUSMHb/6JlmobLTu8InKSPpQxOEn
3k6q+wG6rDWvT8oJ4Z72s2xzp6Y1PNmTJPnFc7e7JnarXfreOhix7sMEaZYk9HRa0Ccnir3dte0t
65SP0Q9qjER0ijEcnSCi006MA9VCpLlCdAvNgXabk1n+zGtMs6X1nsfaNDQ1E0JWR2lA9Iz5LnDy
Yd3VlZRRitPS83xq6SjTuLxx2etuskYeDyhbldY+3Imd75zSangshtB4sJN6z+5zqzvar6xDQEwO
6x+dbrSPY53kkwBAuSuDr2PJ7zBkpzM0YfVHpz9DBth9qiLfuSvcEeEU1EI2fYSmcBNySw+kxj3I
XZCscn7Ojwg954/pdGbpymPCTf8sTMLZZlWy72DnW4shzU3JvaSUPwBdnrOJpayM5PbYVai+iqEV
eCOZt+h7KKXmS9AM3VOCVEE8jfJMpn3Ta+GllHsJ0TMOdJO9ncWR1u5b3/y+mJawJdbR8oLSBld/
n2khIkkX7x9Q0tqnvqjCo924zpn8ZXIIdMW7dEFQ7f1Si+4pJaJplGvFw2iXFjyHMqwznffo8GQ+
ZEmWnFN7rE8+P/9DE2T2nZYNaLIOyLX2RQ3TOn0fT4hCQKasd/JLHl8h36frwB4TiGrD8NDqZXkM
Pad+gCwAjQEnLr+qbnqRC37pyJkdGyWtvoUl8rp06iWPGmXXA41U8qHNm2hdIJWzVciiHhWT1TpD
mh4ZkHHYaHN8B8q8VeXS/G3nybPCO8S6Iqn42GnStkPa8A8dUJnPvfCr1/IJOz/KHhGibA7lUN/b
/JT2kWp3+96gV0a2bHILpq++ykb1QzWT8I/UvNClSSKXH/OjSe35q+XDo1+0SvU0wpu6KyB4v7OR
mnNCaoKuJ1WPIIyadVpRCSgQbkPpIv4tw1m6clLeSUzosHfAC7PzOGrGBTIqZeM7nfJFh4qWHIhN
odJRuGXvKhm6ksA3Rmgs5eJEmtKiXbz7DbaCGyVVe3bElXlNqiY8awEE4XbSDveJM21fDONHqOQe
sIx6OCh+3exNj1ckJRiuDV26Px3a5JCfSYanIYFIJI6hkC3TtnklPUGBhIhgenG2iyy5qh1aQk1f
HWTLi4/WCM2oMsIcx/9ltB/k2nxwdIhFgq7woCADXjyoAUz0Oe34feC4L4auV48W7F1RHq46DU72
YmJV7ev4EoyFuqeCXG9FcxcaMNnG7ILiKFq/mnBqzgBHey+8VQOzjmXoL7LcpsBVM1KmCJAZZRuv
Nb3tjk2jeNvRVtKvADF+U3XpHwsHaEem+b+C6Z5roOubt1KO7At5WDiwzGMbtMO+b6P0yVM7h3xl
U/00HTSKoAj9jcr070IOrE+FrI8wFkdf7QF91yzVnMdkOgwK3FpqyBcVuQ5VgoUWAt6xtPKt75bO
owh0HBMC0VB3VostlxD9KA1uLNMqIiw2evPRnteeF4tNZe/R1dB24ytcq/7WzvIUqDgJQDCDvD+3
WnznhM43K9KcS6Cxv/ar51HTgrU6qndj5Zz1pHRPlmPDywdAZT0OvkLrSd0fnLhSkTyMh4d8OgSH
dEjSHZvj4JCzU9iA3FdfTXQktLLv/6A+N9KpzIsKu+1SitG6rp1s25H75nYZeyPKmdyodcm49txH
DvIghZu4MJVPZuhZBzdC/5SvPL9XJf5Cz0y8Ge2KFy4ZVebRpXsk0QxrF5pav+mMCJULebDusqJp
2hUluWcDtsODsC0HpbL/DKlslbwadMIAcCqkzKrq1a66Cq1XPfjcllm2aRNDe4wcny0qvRD0c+9D
bQQiACCB/p7YO3Rq0SHCXF+6UmMLSIbqOaHOtCogvjwKm5Jo5qodoTEGwfWIipP1m1rUBjHC2vXs
J0/jLTlQ5e+yJA1AzLPxpEu8CELfzt19mFIThdTxIhh9gbQq/trJPg3rtANNjcs2CXD/RFd6e25G
zVxHvV1uTXroDT+gIOklyGjmfXoMxpTfQy5LyCiNiFv4jvs0WN2TZ3oXsNEeLOGhRIIlavawxmdX
8mlAkiUIMyWllkBi8NYEpLb8hPBQeOnJa5AKqctPUZ7Z906kv/D9gRZzAM0DXNZuvOjBakj2DOmM
ohV4sIJd3KZoKQALUK2whXAY3Nf5TzEwfV/eZlYXTRSU42PkuSCplLoHmaCNj7NNNsy9Gtv0Xkwh
wsFuQX8wpDthyTvotGUDFd9aamiTcKzirmnit7NYy6Nt1lJ3hX+imojriZlPuRPxvYrldhfzJLyU
BpKhKPHA9K047kUc+Bo4xwakFdIQ48UoTR4ASXhFmgZdyozboqA8VcYe5S/+Mkdj4jwVttrOTmoE
XVMW2uq60EF2NbFJFb6P9qOMKldWQFyku9qjPAzGWkPq4erzqfeDNcQHia1loXojaLRhSiE80MG6
aQ1Z5zFN56aTq2BxQv1rC6jv4re/Bi2j0NpAR+LYJG7zILJOlVvxLjadwfxUpbNRjMWhtu6p8g67
tgnqLWlTShQ5SMhOir+6kR99MySS/Egy1J+53yvrOnS9Z3pRgq0elu6DKfOlCKLvbK4owDcoxqiN
waNlGooDMgV01RoO2QFwbbjU3jJPKcTQXaw+atVToFcAG2UzBmLOHzh0QgTmZKeMj66J2HA6KjDK
5yP5AD0yYoRKJO0qDoUPJJC3rWaHquKbrawbEEa9Whz7uNTnuE5BF6wnFQX3sLPL4daHf1XRT8io
jCvHHbIXxTerp65CurVPshfdardOJEvX6UXdbSrlVaNj9Y4EgTsPjTxBEm3owl2i5iEEm20vbfPM
R0ZQjmNqsdlPlPKyc5hCz8hvLWDHrPdXAyYgpO3jcW84rn2OSumzH0Lf04GQ1JuyekGPpnzJ6EbK
Ndibck8qXxytgyRtGBrusAxt6sB7pSU149buPSpJ3QXolnufhuYvZRzDVy8Jy2MgI5ZUOF6EujTl
Hr2rgoPwgohAucrXc7pX8LqSsSHjIj3Lti4/8fygjQVzb7XgFn14Hkw2mmdLGmkYbA3tYGgVLGiu
bIKYiqpDQgPTBhy4+SkhlXCgE1/ekNfHi27SPs94vEuRZZBi8cu9TpvoVsxVndbb50rebOe5DU1n
PO3J803BvOFViEnSGS+8UUvuT4eDbB7SpsUDC1rHnQhOu5j6Zo/MsQiWPcRNS5Si9vPcvkdRmYL2
XgRrba0iUWO7szc2K5QxzaQ4zHODjsJbS0lI/BOiERk2KqzRHkm3g2E57UPrDdYO4Yv8zo7OdJ8E
L1K1bhW5e5EUq31Jyv4zKCrnkulpfyhawJuS1ncPqCsfoVF1wA5JgTnbauU7ShD5/WxqISu41yk2
u3KuouzOjplGc/8EtWb3INZIS4ja2D8Hezvt14mVdrziBRZsu2F89jyA36DefqYkp77nua+u6PIw
HhLXCA9Bb5/qekweGyP61MiR9woeGaIeXUHwDqak1zJCL4lc+7ATXpoH0P0oYuckvJlePidV1j56
ga19br5XReIdVB+aqLxDgg5+zhLq5gJVtpAiJ1TW43BycjiRETy2/jxFuWM46dCUqusPAR9O9URB
/24gfeAZTy4gzM8m/zwKsrTx9o73WePbdnXj7CRGktHpDyESCWIUjml2j+L6TzEq+UcD3w5Qiu6h
XB/LojnbPTU6sWpYj9Bs0ZmyCU1Jexhc+e2gS0dL6ryHxcwLf36KXe+TCFrscGsqW3+gUnzjyLxQ
RuANtMASLELIR7DXMe277v1ybsuG0SgV5RN4+F3Q1cNXezTdzVjT1DwoqXyRVdJd9E5v7JA9sj+U
PmJkgODFoZiYQMQZpOY2P++UZ7gFC4iwKe9ncZZAPN0CKLlxiGDh7RrJ++AF7ONRwu4qshLkXudV
qwo9sQqa87ABVEyCZRhTpIqCtwN8iukpng7ibHEscYvjJu5fhCzLjzTERwgMceFlnhguMcuV/kXI
zVLL3H/8lP94teUTLCE3y1fI27x9/H+80rLMEnKzzBLyv/t7/OMy//lKYpr4eyjtUOwaP3gSpuVj
LMN/vMQ/hiyOmz/5/36p5Z9xs9TffdKbkL+72o3t/+En/cel/vMnhd6h5O1Qy9YQhPBqF0w/Q3H4
D+MPLkpRzEJV/W3WPG50BFnEKvN4nvBh2t9eQRjFUh9nCevfxi9XXWJk6s7jdvF8XOn/en02M2y9
Oz3k7Xy54rzqfJ3luh+t/9frzlf8+C8RV6/BQBhFh176+19/+VQ3tmV4+0H/cYpwfPjoyxLCE08X
vbEJx7+w/YuQ//1S9NQ3cPEieaCHQ3Xf9L61LemIR4CVIQrkUAboaUXnDkN6tFA2KWx3I9lVpu7j
CunEqnR4o5zcIrAfPHriaF6BRLYuT2pW9/pGuD0U4/XYudDzC4JOmNrRic+Fw1tgrubqXh1g99Yp
KqGzXawpM9B6SXL6bJBwPXc9nPUr9AWphyNS/HZq9GMkrYVVHFTrbeJimmdP81xULqV1WcXf3QAN
chTgjHWaJNGemhT5KDnJnujKPOhFWt9DtpQ+SWRf7gynfhQ+EVXwy0Xcquw3wMLTJxGmwvy68km2
nEQIQh28IqW8mrKqCIjzjB4uPVRWy0L/8uro0zxahuqSRP2bKzsDzEuq+8NLNTJwE+HiSCcWfWAT
2aIYW6rlQ0LnvLkXh/4eYuoSIVlPCPpw8zQxVxxEnPO+ilFEyMjpgHeVHESLVoZUAcSpOJAltEKg
M7iWwxwU2faF7sth/2EOnad/hn+wwrUY2+tek7uVVPkpe03dvG8R07sXZ3EVr9oWJZobOy9EwYb3
U75DNxP62r9rIw+2hj/XEBHikLO9hQXKbPeLTZz5sdUegEH+vrGLRfLKPpf5aJ6EU5isuNsl8jCR
OncGPZPUCY3poJWw35ulM9uFU9jF2XKgvc48i+EoCPDEqU0xxS3Dt7liWqUH7ibQSnSmk6Tf0QKA
NEk4qs4Kfr3qEZltkiTIWkh8a2mhJm1n9rvQyerHzpPrx1LJrZPV2i/CtNih33qBEtpmr0GoOCS0
I+9M3WvXwzRT2OZriJUWo7iObXnDfB3hkPPxC4zOFcoqwHTFGaRQ1ze87g10FxI+J1/NvvlcYHYF
etevB7od6o1TBBefGu5JrjUthsm/SKqTVEgIwq9cSS7/cl4jUS6vRbhbl21/rhWIIL2qRd0m1N6w
05HUODbZDWDUy0HLq35nkM0Xpg8ht8hr4fdCGzj2h1BNcjsxXQCxoS9YBW4TfCN7l9NkDFC6im3z
7E9NEUgbyt+SDHagrgDi8B7hm4qCknKXrNXjTdNPlNB8vhNGa/SzO/CvBgmQTfbeGwSn0RkxJypH
UwaQX8pTQBX1LPJ64mBBoHUw47qdSfPyEb0ethTxU001bI6j1aLbwnpSQR2XV9eJoWAX1GW48Y0Q
GlM6BVPaQdBc7lynvObdUF6FTZlsDaBuf12Ro92JsXDfrNPL4QMKM96xNavurgX7fOd0E42yGIeu
r51tFdHerE83s4PkE/0AvdX88LU6oHCvtmtZ8vLNskKThm9r3diQU9fOrnp/YzblQNpLKsrC06NB
PC4+PFfmpw1oonFNDkH58IQRkf/hiTQ/ZDo3kNceTU9rEH7W2pWomCYIjEG2mqFGXUaUVzjE72cD
7fbVahkLd9tF84wbuxiyg273dP5/qbrGRtJKZ78rOYCYEz2QLsshdau3oe7Vq4Y2kTvhFPZ5bgsa
Z+2N5bhdppFVdzdtXihr6JTgaUW5GUkhutM3qq4FAU3ACsJxVvVVG2AZPdWp1d2lYcrGNKiKYzjG
xTHSYlt+6gxyBzKSLGsRU06BkYAqDJNwT0PVjTzkvTDZPiKSvIx20INUipysHYiOV2NvjQcec8oD
YFb1QZwlEKurI0K+i1016JBLVAPuIkIdmabaldLnxt7iYwPxw7gcSOvxL6HrexNIzlQZmNyBjqKz
8n41YaumS/aZREmGqy0fwC9hDW8rdBz/+sH8NC7ojtHXIFjV4xgHBRwfKSp8TQJRpYSwpAoXtd8k
3Q8bTYR1Caj/0X2PDTRrvIntrC8ll4kL/970FEoATQU5WuxUpJNS76DB19TN7sIMyEjS6fBmywBW
ZX0R78SMebJYB7FGknqFj5LHtFYJj5myESuavX8QIbdTprWB1gZnMUN4kY/bxKpl9SYqY5N6YIV2
K/915i/TByeiRMV33wzh9TCq+KEoo+rUqz6C2+BcXkSsoGv5a6zcjgZlGlofJBVZFkvhkSQwA5Xa
SoBhIoYToEBGa372CrSB8Fo2jQ7CK+ZmDXXINxpel3XWOnXyFQJlKuBhnQx8Qf/UMhTeAgqS2Ztk
+TkodRqaKmUf0uIBWTNKjRCVgOCZzhbHYvMnLx0cyt4MQSuIOHHoauvNAXbj10iFb+w6iqjLBHGJ
m5XEJQbYTlbCIYKXa8fTh6L7qroUtDVplo507UA7XmD24VdwUE49yF89/gAUCwN9SwO+8rUwFJqs
8uF5yDrweVIEqVnrQRmcyhbFT9m9ePEoPykBX9hpulg1rdPy2JPv/XeruqhyK70kWdaal8ej0dnG
XnFbkNn0ZyFyLrV3gRp4r2gPHL2CbH9th+NLVmTrfiJGAz+X3auIs6y8KQrQIu/OJtq6wusgqsE/
hSWFVywJKq+7E95Alz8smQ4phWLWsOvsFyWFmAqDk9FBbzVPshTVx8b2zV1Cwv6zNAb34jm8RMQ0
fh7zwDJ2fmWgmKHDToXI6mgUe/GePCL/fNatdH3zrgyokjfwUZa1sxG+ed9swhNU5QfP0PP4Wc2v
6hR8DlpWoUUN14IWw8ge69UJbXqpu38fUhT1LuIwptYRcHR+MSWHXrXezg6VYgdP4uDQ4JFH9OKJ
EdwWKmKO9Vlr9SqCZznp90nTtdxkmTDy+3+yUFlb10Gg7DOo6KL1UMunvG6siwgZVLe7N+1xv0xQ
UYU6cAcFVS8muHJmrGujCOaY+bpj9JBnmT8vokHv+OAPFD7Fp7Bowz84hWusRKw40DUdb+ht6nb6
tPwo2bBv65H3LMUbOYTbNWuq7nnwSnUddIZ/ELaejts7uqJ+IRDXPQtTkelQBSXyxZpMHd3pyGqb
vEVOw5xN35NmfBE+Ea4jF7d2EiA7tezqpyFxv8Id0p0dBI3Pg9vThS5OxYHbuyTV5yXgNgodz7ep
IkYM3az2ipUYQ3UWbFVjbOc1l5gkCwd3vcwW6xrl8LbYvIQY54n1Inelt78JMSuZJ6rnfPKNUocm
2dFPdisF9A6OMqfisIyFX0QKtwVV1lukGJtL5OwSoRQkhrXiwTMigsQa4my5pAmNnbb+26uJSPao
PqyDdCbKatU/WBAMbpDUjLZi2Do+tlbrH6BZt1YdHBS7G4fbxegPhfHx1p71Jz9PlHOZlrG5Eov0
9rM65N29p3o1zUmJtXPYWV5NOSlXbjl2RzEUh6ix0e9owzsxKlC/vTZGv0kj33/IppGje94VYOYy
pYCF49IgLOcOaPysnaaGZcBJvivAv4M1HC8jPxEVsj8xfbpwr/vdrgoS+pSKEmr4uruWluw/AwSg
r9J9FgctNGs6iAz3FE82u6JRdRzh/BdeqvXNQ+qpp0J33iaoLS0MCPryI8cEFC3ZWmMLbew0nd7b
9K7NrD+WeKCBtHeZ1VUEFG0xrL3WHw5iONZ5QzOaGazFULJj7SnNPydR/HY1VNwK0pemddTiOqLr
JtNI2tiTWgZcouhZo+qzgWI9uwhbgIZyz1b+z7F+1ADKXYTBnSaJKDEUBy0wQ/poMm9z41iGaGjp
O99AOLr8rCl2fukHzbuCKqbYBCv/2qDxcVN31bijCu8/u3bgX+XAXqFAl/w3r5irN85KxMaa7T2L
+YD7b+eLCB9y2jliucL79YVzWYOmYLh8aUJ3jAB8gA+HV1RGEP2bgHcutlRvQWZ4EAkY3c+yDr1T
OPVYr0R0YwbWevC1/lEcalhTL7lbbdWyHh5TE5BHErpI90z/Qiimv7qVUd7NI5syWiUZ/SoSf453
r/h0yd94Y1JiH+Y201w0hf3nFLHCA7VqD4RTDPQmyssT7YJwS9EA+9T76ziYCv6TJZND52T26R/C
NQdNet1xYQfbZY7XZfFqaL23dYQDctX/j+ss1+7/58/TtKO8RhO+2BaxgRJnpe5btFmOtavxvhW3
rXY3FCzDq1es3cWmFp56IMDp5BCmTnjnGBFeAMrZKrUDlmSaIiLF2mIo9aNMi4AH4VMdFcNWGIV7
vqII7wEhbQFfIcJuB9HbXTof6PNZ5bo2HJqx3sp6Eehrkhr6KSgSg9Zt7vm1xyPvTowdcX8XfnI5
g73Ni7o+vL3XuH1wJMsn3fMD8R7sJrZRhayR2Hm3yZPDDEqQOaU621OYd/T5NMnGL61q5EcxX8wS
ExS+Phu+KdCiTPOFo2sT+85UBwlRyR48B0Jl9EoUd+O7btnNUDiEbYDVGvlGoLX/c6xYOA6875YJ
I1ppPueSJq3FmU7TynyWTrY8loxncfYv4mzLlugKJplpx9sbbiwxVGnjldKAhtl3zixhL/3W+8Cj
FdNaEKN5GSFQd1EsL38Fa7zS9YQe517XaGAOn7XJjKxrhEgvKVExNAqg93AkSTQwj9mrqpCEJwsE
4egUzBv9vMbIO81jaPnPHmClVw4RP1ud9xgULkyExuV9lltPlWuWxw9DwCHH1oPQZC9Vzuz1ICu7
hqZu3Am9EpRYr8agNWchYeJOIiVVIMGCXQTqxhIaJn1oRnco/c4TxCxxsLV4nipGYn5vROHWopVm
k9tFTK6zGfaZEmjXHKDVtsnJk+mGgaDxZHMllOvyzKzmEOEYWAANaCc95erwu/EM5URqWLtCanqS
Q1++KE1toxT+OoAVu9aTa2hq6aKY/aHWLCdYcwsdTpGk/jFH6oC16E7Xs7W45vJhYg+u75C2mJwe
9rOwx7VTrwskPvbzUsuHEW7xAUMrnj/Islz2qjiRdUxD1YMwgR2jNu0n7UBqD7T6g9uS2NKvFqMy
jPTdiv2iCKfnm0hI6+eYZYnFsdiWZcZpmZHfKXLF/WdSaK8AKqWXOhuMfdbo+aFOyvhFGuEso/Hx
518D+gDBi9IjLSOogAYZnIwGkZcgA5R9U9uYRfJxqE9DESy8IngZCu/N3MykPb2mx3rdTXptSUQ/
UO/aX+hvVdyTp0CXDogHlq8yR79NiLWR29UuIrrqkSIvte6c1X/EmaGffCieziBJ+a8qpByCHanL
UMGarLZGUYmUkPAOU4g4E4eyAiQ1e27HZlBrJ7P9mTvQ2tciTiwnxiSRGqDQqGUNHnTtXtQmwKA5
aKPiS4e+IGE/8hxZtwZyWH/EsZ6c6QbOSX0GSXKu6IhaowOMKOc0qbJjZxs0TcC7VWpJ+qXIZVDr
3QACcJKSmoawRg0Pju82/tpCDFh4DbktryNU5RcAeK/sOrMvTRKOKyUL3NemoR1JabPh1S0CY4Wg
XvrqWrG9yjLPQUWhQgXXALPbaCCaKBs4J8XSkHybcNp6GLrzUBFUD9DQfBguXhH8b+fGsResrY4t
eT2hP7WG9hitRAo8CBzrYk5sJ5TP6GIfqBmeO6/YCltPy+WI9u7knqYkbYaY5LSCDqBr6yhqubVL
KT9An2JvI2C7X9Uo/FwBMbjKbaE+oJcZr4Q9TVp9k8i0kTtTUy/wZ17NlC/uWNQn/gAVSiVJ9BV0
W7WqPMe9pxdwfMql+irsnpoUu9jVDRJjXCSo6l2j005Uw7P5GnzT/LD/1Y0ecgXc1q5tXo8H1E+K
g6wn3hPbQXrozdT8FXxTa/hPRCT0ZsPVDKGFeXuzhm8S5FM6+BsoLGIwUDFZo3LC8AkjUIN4OwxW
fKEbz3pICxQuJc/gafZ+5qWkSoUteD9bvPNZ2GeXJoUcK/DMq8/b65HvonYvDoDY9XsjdOW9GWvZ
JFb90SGGQ+he8zyxjyJ2iYDnnUyYQc9pG3tPkPulz0oZh1tXpu0/qwCOhVKer43Win/Wfbge9aH/
5oVluB1LpF2XiGoqkfzHCMETFYfBOgn84ZvuSQA+Uqg297DbJPyKJNl/cKcdSOU71sZAC2tt+rVP
JlZsTqxpGyL8rge+QQqMswNnaIMsNQ7hdWKbHw0C84OUl4BCpj3Nh2nT2tSA+3NVXuogSn6qLQlf
rXDyp4HGxGNnS+quH3PpMxmsOUID9LNKBoiHzBBIVEp9WJn41pGf+07pWTnDrFs/waM43MN9ftBS
PvZazoZsh3ZdtxGx4qDJ8Xco7BCHnKYXTTCCqURhkU3pI5vLdTuWlCXdRN/Ug9V/qSvycJlGdmSs
6uGTpaYbAYGGHpXtMHIqG4FytlVLWdmmiTwfgoGxr7TSc+AOwxbW/cwEKQMtrjj4piyfJGM60Gue
cBfhlN5aXQVS0PxIuDdSKZg8InzCtP/TaeoNkLwAhwX3Wgz9NZju15B9GdRwYoNtPcCF9Pfo1umu
yr0BAlcOI3235xG50dgerIMwaRos4vBX/iUkDbX+HA++vhph4dgsc5c4ceZF1T58X+omLLIfJEdJ
UFeHckUNN3VibOraTB+NPGajqUfhvlRRKK7UgJ2mHAOcb+TxaOjljy5PnJ3ayiNSBOgDRn1SXYWt
dtpxvQgH/qNNnuaC8AOausSIteKy6tYN+m0bUXhcCKLnsuWHOqaPetHO7bpPomo5u2fu6P9+Ppc3
dU0DJCyWbLLG3LVZ88kONpBfrgy1jy/d0Lb+NpKAeiI8eDuMJpQxaqnJHdp8ezF6D62n+5i4mb3b
xYpiJOwi4j1e2HVfrR7e48UlRajzzSwgYMon1mpxyHLX3FZtOa4Wmzib+DMvauZAYytiDBteQvD6
b/NquwMUJCK7qPAufRdZ26yYhIXfY5YVa4jX9lSjfqF8YJ6Kwrif/x5iCOsVsGj+AMu/iCrbHCZM
dmpxP3+fOg+F58ZGxve765XFSlE7eVvV3NkEu0Beab9oqG8fPFqL6WFFUHEiK6+8IkF9GZ5QESUm
WV4L+8Lk/e+T6iq6vJVKlEDpt46eAnfLowENKS8bVlFu9iihMvaQx9m1A6VEYZMm28dAUNdb7laT
eCoe4SYnrFBZJP9G77UG8VD4W6fydpTSQXsUh7FurY3VISW/2ErgdZQQZW+VpLLOtrj1Nt0kHCYO
ZKvhWy3Jeae9C4PjJBzmm5F2X/bfRMAHc9MqO+hsk7WwLWuQk6PvqbKseQ3hMFPFuager5rTpZr3
69EFFO/GUUcv868O3jl+Unptj8vihcPPINcbvnyOeoBBCUqYiVYNUsPyqqkZOGtLf6hSSNaK6TAF
CJMIEIfQ+mgSodNEmpWNeeJf11qW/+taQ1Z/cYJQOdmqv7JMo3oSh1DJ9L2nuM2brk2dQYqkjo5+
bCZJm7ZNnMc28accFVoyndfpe1cmeh6TuKIWnypv0RZwnMeMrcxt9HI9MUOe1he2Qe+dx571xajJ
ldcg8V/7KLCufcfrXhFp/lEMBXTHGa0zKLTqIjA8Seggha2cxUAE+TDTg2XUXwK9fgP6EO3uo5au
qdIADLZukM7bKBW/HDFDzAWB/HapZanpUhZJ3IsIU+rMv7olOL9pDRnk1V3HZRJnqmzJbooeuE+T
BX36j37SopobD2dhEoccVqe9NUYqZI6EkXmk0yIkTjaa4RxJVnEqej20ip2SteZBbCUi8YgTp+IA
h6O7qRVFWYltirCJbYk4W2zLjBubWECn6reS7azZ+gBAaRmCFuwDaRhgUetYyjFKDBOdGHDXN8Kw
bCi3hqFCkdkiLriTwE/uyqlAOkZ5sgNmEO2KqZq6eAdP/dkrdNBQ0gvW4JSs7U2bvBgKb07JcfYu
bfKinZ4qrT/PvXHMS03eaOSbjLYh2S1QRGgafR5zmLpcBUZ/u1WMz26jfkOQKX0QzqZWV5DkqS9F
gjLroPp7YfYThPi0Dhxurwbm5z6Tq2Mq59FGeA2vkraeE1JHmy7gWsXbBeYle+vmAhQTP1wgsCt7
B5UpXa/AXOo7w4/WDEm7iGFi0NA3KOo6jtqTNKT2XeMOwaYyguBHAZBjVOE/RQhO33VqZkJqkUWf
eqm8igAaKC3ILjztYZmJPKD/o1DYBDuu/iUeE2OHuAtfKwPW+rhP4IcJ+Nq1U7PLchC2FOEV6G3T
/WJ3grLbFTRKkudCHOxmqhhKoplymgtOF72o94WHpzDgy2Q0XpmvmkmfQhzMrCFRJU7LkBasejos
bmEbRs/fjB2JIOG4XWJeJy8pFJOF3mhqad4th65pq1Ob07r0bvfoRrrTeoj2Nn+eAjlsx+pDTFYH
/T6qnR9CeRiuZPVSSrNK8Sw8bE5q0MJeJHsRJCziTChCIxStXni3WcwegpJw2lFk/cuiH9Zb7H9Z
1EMQq02rwLbWKsipaU8hNiCGa5v7vo++zVuUyS7ObvYfAIW/IPpFP+0UQX+ZugvCnmzxNFxirWm1
wg++zTsg4Z33M23RbWhwss+hlhSkdNLyuYoB8MnSCBglKSx4hAvrZTBBpkNY8wcSdvYnhfsnOTzF
vfsv1r6sOW5cafYXMYIE99fe99YuWy8Me8ZDcF9AEgR//U0UZbXs8TknbsT3wiCqCmhZbpFAVVbm
lLbtkdkAQkK/yH7E71wuuNGZfxvdlXS+9By3Ye9zIsuITiJO2uOUVZBcl2qpigqnYmS03zo8nxcD
SFyurRhA52HGOH3xYnoTPrgfwBeplrkAl6MvVbVCRSW9Ano87r1AGVvmi+o+sMIGJx/0Ydkh6JY1
eZhK5N04CPblt0lW1xpgW3Wq+64F70GgmL93ZKgKqE5gA4n+oNbfZG5pv2TteMlVkP+V2Rk6KbF7
ewC/ZoseU0Rww7RfWjlcKH/2p4iPNf5jBJrYIM6OLuBV0GfP4KUo7gjo0K9NVLdeXCVaNIDxJwJU
VNz0DiM4tmaYQ1HbgHpCDWNjj2Cv6sG3u63tclhW0Ho/EBIiLZN5UZrfrWhRBbQkLUoYCjR2+vOi
vQVR9xSiJYAWY5ti+vIuNpvyBG0DnEAgTjYP0UMv7ok31oIJuRMwrGgT2bWpTc3yREt8rEMmCHou
/dSw8GsGfb8H0CMar0DyEZ8mj2VXoYX0es7Lv3p9Tu/C8A1ix9Eqx0FrjnA7c1hwgHRCIO02nkjR
QPWRTwUdgLhWdW7BARk5RfnTm9EFDzZkLg0cXWg2ijbNgoHzQb+QY29VjRPSa6oorkUNLtFW8731
TToCUPVvR+sZOEtoR4yM2jwjG0J8i7UjTmvnxGzwEJ9HpKqKSpji8T2/I22/2IwoUJPe3SoalPmt
y16hFAoOooGbyyRU08UCvumEBnZQhL0HlEOybnMDeD4jDbaq6zeu2flHT0Wuv0K6JNuUIFIEyshK
ZndiMP+Y4N8D+iHoVeZovdvnDE3s9C8DzHptA/3/2o9g+rjZwY2zdvKMv/4h3tN2loQVkI0CXGQV
6D3yrMVfqc5J0tgM4naBsrELQTvkLsLaGheOV3SQjG3sV4HKS9shCYnkwIW3fb0glk0VZKC0MsB3
SEPHc/77pMZyAM4r1RlJqgr0t/pigKcS8ELoZ3TTT5t2pJApgyKMBOzJhA462I1rK2hOqVDqnutL
ObprUVdgd9cjugDw7yQCm05tCYvevPaoFdMIlI7g4wCyD5LI8fFmSse2OMrB/Eomunh9WO0Dk3Xz
TJG0fF+27g9I9PRHcH9CxqgfswHioFW/BBG6ixqTrJFv10byUCTdzeE0duLiR5mbJvAy2XjCkcla
N9MgF4S1tCS6b7Avh4fGFEN3dAFLGngLstPNDPretF/Uff8+oRWQ2G4m85oxH1JGRhf6eCYbDL+5
vo3WqomDVZrZ6kkMHHlUN7xnJrBcfKzBHupZxpGckzRNNFRCaJ28QeA2O4hWR0vyBnjVnD3lf0Nn
sXpywQX9CDmAqm3bflm1xrWR4BajyMpFd3ajSnNP67AWfzrClWpNXiZ6ebDQ7wo2TPxEwHGkdymr
D7QsRQAJCcI+o3mgUVKCiBJHzuZEqyFn1YPEvlGg0fKgN+pAD8+1BhzDJs6eIzSzouCRgCYKSqQ7
iS/y3gaN7hld2Xg0t3H91IAcY2FKKLNV+KVFSPjEkAsSKzNOx10flwBc6NQpjtPWMkl4A1Y8DAtW
cXsBNEN2xksJfC21g2Ybw/FXaZdayzwqfgnkPkQAoqbYmGUDFWAX1TdDl+CiyR0B95bLcBi7C5nI
6QkQ2JihIzcUQQ6vB5ETzSfbbRHL7YHRLfoL2U1hSEjSQDML/frWqe2bclfz6D6aDAfUX0RpFRcM
RFYWOFKnKP2rwLsc5Craw0WIW2jBZBsP2sELMoK7GeF0O4eCurJc9z3KUpCnXoXhK686db2lAJTh
oC0gSowdJQ7IkQhnhBC2aFd4wNp35MiZQM27sl5BkJEf/Koq8eAL2dYp+vBSd9A1KNwEggrRNC3N
1k9fOxlUC38qom9N0FykREJ+MU5vNQ58+K1WHTpIhuZH5hQvrszKt97Afy36l9UzzgPFChBfcd8P
FRICjmudAz5OOxX7/aExQwlVXvavT65G5/Mnu/qTDV5falUhz1Llbyjaf/7koc9e0rowl2npDJD+
LjcgMQMb9+QYW6dSxjdb4nse9hkDGXYbrEHxH57Q8z8cUEeHqKBMzbsMhGZLXzT1F1f0rxq0jfn/
gNoIlc4p+2ZYhvkaD362Yvijv4vzyNiifzs9JFkqzmOXTms3nKonn0cgjOaO9R1CGu8/hoUfw4ji
+HtvIwn424+hpvBfP0biBNUvP0aLjc3Zxj552Y/4e24k5CtQhCieQAVb3dsdHit65IQmLsDylb4q
L2TCbkusQmH3WxrSdD4Bq0TDzh7n6ejr9sVST0VjAHrMQYrsT06yGmzuQiDeKu5x1AIwoXMfoSfg
Pg6xTsJABOlItjaONepXc12B5PgRCKPi3ovep0MSDPXExEU2wenNU9857xeh7zLA3z1jALpUj7xk
mJBbyW0kTrUH5DxQ7bHMvQmWyhUJNjgWsgsogUwnsMFCU8/8i8xQF4VUjI4inRqKKielTnVj3mPf
Ei2TugYfppJOexo0gwpdWDcM2B+DDDoB/eP+5oA0AqLNj2g1tuuqi3aQ6+yXNvJneyre5Rm4r8Aw
EYAMFThr8oLzOtxT4a9gE+R4A9DLelG0noEDk+R8EUUy2FaJ1dorEn+3tBGaCsGWhN1JLJ7uyMvA
4rbotLfpgJ3pZQfVdZCEXSduPzFiqdUj5ZlPRGFLPj26+XSk+RH56zwIDM+Rtd3aaCQDLCySrlpn
HTiUaAs47wbJOCY1dEL0ZpFK5XSZo53ORpcvSvO3S6gMtVY1dr+Se7vUMWyAFBL1BmDXqs7D7FUl
bY1WP9iJmzZLQjBZNPlsD5RmGAsi9abtt3iLOT+wfZN4hiH3MmrGdrp0GUO3iOwTpNtgu3ljHVf4
3QSwA50Wy7zgl9jCi6vrJDotdJknDKN4NdoFO1B1x6/upkmJ19+ipJ/q2uIhxwn+3sB/Wm97KFwE
ie+sgpKjwKmFWaUtxvtG4b+UyhoDw5mNymujbfj3uWPaj2DZWRt430Azxe1PRo7zGinVsNzCdo5x
NBFpHRvIvpSApnNxJG+XuwcF2oqHOOYOrUHmAdKiJ15gDVrSRh4MeKSsWBS8yqBg1fPHWjUN6HcA
VGrshD9WIO4HWUuwnEawzy4be4CmYRT5m8bx3r0ZjtU0lUx/mq8jyOmjwW7tQpMmbJet39X6nyJm
AnO/cpoT/ili5iw3Xd6eyDvpyjh5UR1HsK6b37z010RD7rPPc/8UTH9reKplJ3ksE39cll5oPBmx
+tedGtm7TX7c/RZnpNByH0U7bkWZ2Uc+BiDd0V9a4CAeVD2qR3fo7GPdqxyqhvhytqD7tnF6+WSn
L3P0M16m4AKdhkp65rr2fCSIQGJynARnR8U6bwVJeHtBtpvjT0PkElizoHk3t11O3qrjUMj+zWHp
9XO8cVddYEPiy7D4lS5FlT+hf9UH4vGnie7A6xYuwSmfryvSyyRjnQrQpngBKNB+jU44wO659/1m
tlWc3D6h8Kv3T/BdYLc0a1y4ZDHP1zTjFuwZxWMsi71hgGUT3UvpoinGdNNB5RNacgHbd5PZXExd
qjV4ER7NHhADXenFm1Y8iBAUb7bbQLdVR5CjEM7eQg/ZPAntxf1KQNxMWVN0gRxptzDysP7a1ShH
uqzgxyIa6lfokc32VkGlCIJEzrrJ2uZrjb2qZVXVg11GYCsqFJDG2j7o6eiAim/TG0iuPsZe/wKR
i2oF7b3sUZpIt9Ad2aS2KW2ju/+bOKNCeqE0QV0+jtxahvYEun39RHO306C6Lw7j6qhMYJbJmuWF
tRwlnig1t6Ffse4nkGCHEOExQJC3aUVqbUnoYvLti2tV5kNWjNldItjfZKaoIAnMbek46ouOMkN/
axfAw1SG84i9JrqZXTwEUI93H8lWcb4a0eR4b7vQJ0kh1LzygbreUgRNcBTSnVoA9pFsesLggb11
zgMELE4A4svWYO3mr4BLt/toaNma69SXD7vbuZ/tFY5Fbzr+T3Y55VCfbaIFH3l/yUoZbDI2VOuq
5MUzaAztHXQpwyWPuuJZ8hZNy37sL4wQw3SKkJTQOkcUbNng8xkKeSFnVqfTQwYSshhbJwmdrVUR
V+yJ9TK5l34nd0PmBSbScF53qPGyzBfSiqO9Y28tV4jhb3IYFeiujgUbu8McDtk+6M1AhApgrAYs
LFM9Xpyk6l+7lTc68tU0RAfBqTGHmgmGcd1rhkkDMrB6CFXSGuIKaGWhYTFCwSx25SMq0+F90Htn
MuO3C4aiGCD3OmuxZAAVtAJCMDvy+pZ6ixzVbbIc57vb6xbZkVwtEmRIoAXw6TVMb9vbyzca17qp
91MA+TgpsMA5QeZlflfTRIYcdAIypJMDdnecIS25GXSVrejH7iGZok3X8/hKpt4MoHfM27/JR6bb
pJvt10ndODVHq5d/U/z/76SkB1oMbA/40XoRIE/qj9cwjQH1qIW0m++qjY9Git3mYxl11VOZRf9Y
etfV+G2yCLCZPINO0J6H3q9D8t6CkbES59tQZug4s/K4WYXGPnJ0Z/FoB9MdRjH1GQ9/HNl+WS5k
7jUPgISwpVtwdh8wS20gK92eQAQ3HKSAWE7oB+KK/LK9MgCYeJ4aCGmoqmm/Bw3fCwt420UFODdI
CiAUWtjfobzDv3jMZ8sM5bZ5ycHQtI9++b6knABY6qX7viRayk8xvrtJJ+QXo2IDqBlxp9CDt4DO
gfxSCnwm3Ult+2NcZU+giQ1BWLocu4JvSBssQlrl7PmguGhAnLymYdu3EAqHIicphZFmWF0w//xh
J2kxDwkMvIyzFHvBc1BCNniBGyfC+2cBqY755rPrv8SYAPwchimxN3Fv9ys++dE+CUP1xYecdS+r
+kVYVXrOwRC9GKHr8YXCEig97sERDJ1Nx1/UbAh3acaiLUez4gqNyc46kTX+r+t86ld2lUP3g8aq
c3rQijjOeoSoEHRBvWltm/4WWKa/I1fFe+KtB+iqu9Ldh/1mIvvkWnM8UdyTydWAkRF2vFXjPdnJ
RM7/af9tfXzHP/08v65PP2dIiI6PtSVzNyG62jaW4UEt/OMygMhWsf7alxl43xsZoHRRpt9b24+y
NbDtyP+0PUhG9IQ5xp5SCL2kPlRhUjyl/73UzfKx3Dw9BaWvNxZQCNdqCE7l6m+RqJehFeQbspF2
Qg/m04vMzYU9MPBi41VqO7G1R2nUnHFjMsidhSuC/uyDZf45aez3F3Bav4fNMDIdFnZVfwZriPec
/QybuvFfq/0aRtOrKMZ/sYdvvz3hYAwFpmtXu9Cktxv/PhGJcw+0p0T/ML7olXnKOzBbUKRw7G7n
eXYArkSGQ4mOb6cEVIe8BdctxSjD9RatAJqOocYyx+hPAPuy++kTzNUcnstoOoE24o6iadkxxHPL
notDphgPow/UihMZxS6HDuaLWaMkEflRfKYhqP62bdEljwYU6R4LZa+U7nHNcpuh60lUCxpOk2Xv
QMZszt585ADCjGW5Iy8tySG4caahXlLl4OSjJUvQ6+R93J3dOAItihEiWcGXjPIm+iLaAjBxyMGd
KJfSx/UETbwk3tDQyrg8MhOaRUPDy6cYdaNHJ59TKRTQNqB8vk0XojGXod+vrc6GSmGchvdjg1Y1
ptVCazmAdsLvADTuB7A//DtCBt2xHfGq/y0CyCmkxXXJ4w9r+Di/r8bEhj489iwFWwOJg5SKZzu4
Tpp2f0iNDRHpz7bZD1J9kOw3LVhg3dKwtm7joCrBwGqKjuDm5NMQJZN5SAgbwtRw6c6mG6bmYxKh
dSjqw0QjCv2YyNCOcOIxWqlTVl37PDtCftB/BDTYf/QZe0EbV3sGSawPyfImWCO/Pa7J2flGeFZI
WXXaSaayzC+VnzOw0mJ2lrjpGi317YamB6awcBJtv8+z9SRIaWwB70/uyGQGAzZVIH7e0k8wDkF/
5NADXpCX1mCowZUmG+7JJGsDHUTSz3b0I0Bduzm4zDMBAPn5E4HZB6pfxgNZOrOA6tP0PUqTYU8J
OAGC3O3U9PWcwJOJ3V3wor0nJ33JUI2F6HvK7+kLxrMObR+/ThdFXa+4x0DfXGbBPsF7ANjdYN+F
TfHksrR8KrBPssdsvMaNje+4y5yly7jYkRMI6WlngyhhSRM+puN5VYDEVfnrwKvSi20/EmiC4SW0
AqR3AvsO+O6zBkXlVo7Jd9DgfvN66PuAaCTcFxxqjH6eW2+YSH6aqGojWLkpQDPlyjBTtnc1BN8y
GrVDWdzS0Atxj7qwu4jqNt8EYC2QkEH60meJDbbTHBUMXVnstJSLtgNZyz7Zf41HzfDMwpb3e7Qu
j4CwZkAq6MzfbznA2k/qpZ2goHFzfEoWtpQJ9CVYNcsEz/BhqMClIaN7qHhF956FKgu2x+F2gIzt
PTgCkPP30Polg/BEESxKrbux/zYp102Xecg9TR/+I/Klly5dzQ7c6iUpltagJd2mhWaf/oRmYEje
9lDvjgY0vemTHZ5LHmT84m5Pw5aZKw5W2OcEJw9sW/4dRq+KwYWCdlh0fwxr9GoEZP4I0+eYeTWy
04cavSNuH0qr9QMYlYdMAjgBYbJtN2XZEbpg+bGwDGergEK4clkBxl5ZwWMfIXXdMLf6yhL+NeGy
/tGk0LvL/JEv7BEQ6JZXP/qw+aoMXn4tmjKFNE7mPyqGP+ba4PkVAhXvn9JY4+dP8ZwkXaMO1oL+
+K2xzXfWGChNyyMwW8QR88kMbciZVuZPNpqkKTiC2ILERhisc+TeHiESUx1clGwgzOM6j2SLxZdO
OsODtPA6CF3IDrcTuLBu8ZC+AqRRmNiltlZ7P19eh26CaGnl3Llq9A623qx6wG5srEylKGNP4opi
+wi066/GWTyejLaOTNfOYRRB8HeVmScTLCe3G9+zZkv48+aXmCoN1UvSNW+0R6bdMm2U1QCxeRGZ
e7LLMLhyOwD2IZ++9jFkB27pXUoDa7vDIHbuePGGOg+UfKljKFVAKsJaJagzQnIunS52JMwlBbjh
S9Y1zpKXaFZvRZwvxWTGmylxnYsBxO18sULGT6Fw1kMRIb1FDgqRkFtalvgj25BtQP/fynSTGMJ0
vbgOEnQhnZuNm6oU+P01lYEEpFAHbBrVF7Dn+pCodI1Dr4eMbZpw9F9r0NIc3QDqfVxrR1vF5C97
AQr/yTdKMGHVP2plG2/6Jsjq9xsL/LiZgCCIa6G6WFq59dIEXbfivXCu0oK2QNYmxQEFAzA6RFO4
rhlUEVIrKpd5DfKd2JlafANx1wdAewPIg7FpoeiXjqa1/s8xFEiXNAXbCdfRt8XojhffyrILcdyy
T3TkHCo+3TFjOpEMWZYydad9dMIkX8vwbdGH0w/ff5sHPhSw3I/OWwtZhgWIj/gjt6NgowJgbCRo
DM8sDZN13wjrpTL6b0U1Rj9YAh487Or+At2zvRj1JIP9nATw7XhGQ08KZk3DfJnGcZ4EWdV5Ulsh
oQW4iREN2TFpXGOZTzJdIueUHeNoBEk7ebooVe+35JoyEwkUt5gO9ogCWqnbKisDjeCJBeF1aIEl
pzACg4ZRiPbBcNJ6WdWCv6lCXn0XvV6LQX4bRND9QMvUPzxwgxc/t8HDHIzONfPNDLpPgh/wm63P
mbLZWjiB/8hS8ZpE8XbS9SO6yEqFwNZw9I3TOLdRLs7c8WBRBepTzIebB1wdaNSZUJzvVDhtCRJU
jdApH1pk9GaEkIYPgZLlzzbhgYGCRKkpmOLGj7mEOqL1KO4/rgdur/gcZN0J/BtoTzF9Y3XLsAyO
+QSWdGBudJKmdAAKrFwPVGUaHa0vNCmCttP6ZpvS8GIZbw2O3YckCGuckk1jxO8wXs3DURbeVcki
ReduEiJdAOKkRF/IASa7aGG7Jd9+isZuedWqfDjfgl1fE3tn9eOnMAi5J+vRLVpwgb+CICY8i6p2
7UWHfMA+tKPXmrHoogTOLSvA7zeeDfKxOQQ9V9MiTSIDTxdVrIAngqjB7fk0srwGmfWaHkwd2R3V
O5cy74qV1MHkiXJU4BamAEAwFXPwbw8/Wr1gtgWyRbSla7ZDT9MjxqxEXybdmkR8eHORUVqpA1Qf
sBl6CmngfYrjg1XxFQW6iYX2ILv27T1z5GybV7BVvWsh0+bwRVEXkJuwLOcuyaZm5yZdvi9tV10n
CEFCIy5tvo6Qe/SN2PgRyGbnVcx/6/xiXNKkwkubncwtMI+EvbraWHKeVJjemZ4ITtntkCPy5kkR
cG13YarWDAp9i0J3Kni6U4Eu9dgskbQKz7YjLeBq9NEeXBsc9FdoPQAh43scTk1gLhF1A7w5Uj6L
j8lmlcgt9NEgb4xyzhWY4fFaZLI5Mw8K9YIVHsR3wKNiJq06VKF5TyNPm+gOvCX5rvd0e4KeSouQ
ozTibGPWgN/5UVu+rxLmebdiPTKpiRVEybp0cNAcMwZCwttHobaEnwYImh2tNqp0F6WpuAiQKqyD
QCZr+ouq9J+VmZSPUHJjJxq1Udidy6YH7x98dAkbU649IC7WaRW+29C5eh9VRjD/LaKrtjzXk32l
ePpTBHm8WMdcNuvbQjISdzZki8+0DpLDoN9QfookEyhVas1/ZWXJP0Km/p07QLxbRGCtJ7vwXH9p
tRY7tnE5PrOUbzsVWF9zaUHJumzVlsIylNBzCwf7dhrY4T8tOzGjXngSNFy0bBHJ8mATLLA1enuH
rsFoXbhTtyEWMhqmyK1/GnI9JMoys22i9c0bSSQlzPKfGK+F5wGaQgeR4V9JQ4cjW155ARoRtDd1
NUckr4FL1EMzBfZQaJp+GqJkkJyzusvmYaykeY5r48e8EioelzQuv9EoFq57GTrzxZ+m6bkrRXc1
oCNGPm7Z/K7Nwwv5RiAX71plgzMAnwhGjeYeG6xdBIKV58SYDGCK1IZ8xcCsBw+EgTSvd/v2UXXJ
knz1FCdPXvFPjW/eVqbAuvdROTzKosxAy5UPR0+TOwE2bO9S5tTQ0gFf1ByCbprGdt17GqVlzoAB
TKwNDQdrrC5lFl5oRJNKbNAXSBAMRxrSkn7Q3/tZ+qQ07Uk+tNmDobO2Zc2dLTYYA+RueL0f0bt/
oRAUZfgFGhT724SuEOYWjQBAUOhF6NIXiZgXiYtm2NuALi/AMBGilF17i7QJgWauHcdYMMPlENkS
4crpp+iuzqvoDt2S+S6BvNHCpJiGoc2urPsLeelCwepQhrF3NwdlLR4uLb4D87pZCKYk083i3W3S
7bNK/TFWCgrbMCvdFRqugCEJY5MdXfxyPvYChUyA1qbxp7f/mKh83ftIgteduU37fNh56BZ6jLn7
N0+n4q/SDFE58KvnAnRpfwrIWv85VFU9B+DFO+xqhUOXXiHHYenBB4/MIvGgaV9acX32c8N+ZWIz
RUXyWjdjcxmTGDhtbe5LybcZgOMbFKPs19uk9yF26ykyWdNUHec348hC/I0kvEJ7H+SRPl36CIA3
Piio/MLR6ncr3UHm3b/gwJPYY7giS8gY9jlZVW2jvIQanuuEkHXNxdoVLH0WBbaCSRd3f1fIVRnM
cf4RKGPVvkq/uh2SGjnw2Thp9zgeYvt9sOoWzXZ6egSxm3n6FJjtM0oewzrNsdtvNRbC0/gI0Tp4
Xfr9hUa+CTaFqcvE0lIW8B3a2wfy3RvHaJdv3AqIKT31Y34YjOXGDMFgmoDCGrkANMIPukclt0Gr
gj+QR9TtA3BF4Sww+Mx86+UT+SNwu62YHU5HmpjriR01t0zjU5Mn6uDrtoqmC8qLq+9oGHsR/k6j
4WRN0NoGCwf4GZtKniiMIiYjrrZdD7LYPcBH/TJwiwYVT2XMvQFRnlaLxDLlnTUE9QXYFwNoVpRO
PVlX+H7WWpz05ww7zsJ7EAKCwzx3/vJFII70curbJLxABm3bcbzply2Lhw2Y9NrVbaunJ3gy745k
kqDp25iBDZA00qMi9ca3KK/3IN4xfliudYJw6fRVgFlg6aPf/wreLGPn9uawQ3spUJt6ku+ibzE1
m/008uo6RU65yFTJz7nuOM0SwKMlJIHm0YfdFW4pVoUsDqUNLsUbyQxgodD1MXof7KpmeSBHjq/X
usod1PhZBCXX3lTnBgxpr/0/tbT615iNMThywYoWNqH9KsD/tUktOW4oCKyt73OY1ziv1l9OnO9k
Uyb3fWPzR1bYAMbnJuir2jR5zEXVnvDE+UrOifP6DIrqczl6+clWWb6CMi4EFvUw7PEGXNAtXSIj
xSNMe9SYweNDuFML9XhrMg7ud0Di8ntH+c0lB3500Q2h+YW3o7GqGlbuaZihYgF1TPmcWfoIBpzt
goMZ5kuUNiOwFWaw93mQHtF16i2xHVr0mRAvUxHzs2moEAS6gAFASLZbGVUQHyo91GFCh5lxw8/I
V0ITLW5RDAMKawUqG36g4UeYpVcDWAzcaAQqmNrv6OwAw1ZdfQs95NR1xjw1WwmkVR9cxrCsTuiI
81YfEShJoAUglXLp6YioA6U8RUCTqPoWN+9rUIQBxTlwEYEjGQ8k86FDMW09NegBGavGekArvfWQ
i3DTIkt5pYgiSW0gDsJxgewUeHb91JsWeNqoPQU7NhqzhWqBucJUmtHqNZGObNdOJadiWXvGZhzc
rwyaWvsMdEyLTjPDuFNUH2kIkRr72e3F+zAeVbJJ0Kq8Ghvh7eoSgmF0Vvfwr96JSiYrOsiTl4Z0
Wr8FO52MjkjqpAuqanVOB6rgtBw2SRsYACkX/UE4dnA0gdqaq2NZBEquERVWmkB2Kp21aky2Chig
eaXbhN/XRKYIqoSrjGPbw3IA3XgxZHdhhjfaOPn3TVTCBAzBcWTB2800pB4kEZxCLuMu79Olzwux
So0u28zjOp40Z3li7+exFeHl21TlhZaoCi+7U2OP86GeDLzdvH6OFluQ1I2HPDkWscxO2O28X6Yg
Bdjn9zGvajCvt0ey04wuCm3QqJpENWNffA02n4YIgsE+eintyGALsrnagf/+alkCFLW+0YDQHdLo
KKMCaceT4nFylfs0CsBkVHLtQTn3RBbbmPagj+jvhDYNttks0rr3jxRRoiKxagWU0Fqj9bCjQquk
aMAhRVM5pGQPaMYKFzRES6x1+R+f5NtNf5cA4tKiCh/2uYtO6akpjp2+JKONca94AczQVBzpjtyV
048gJ7ZH8DZ+zIkpnPwUWU81+Hx+vyW/0Q7NGlJaydbJ42xFuuH7QneH1fierFhrynMPAP7ZzfNs
lZvMPo5e9UNEWX+yZP9+iVOnP5HNC8Cv5zr5kZyTjujB1oA82kcIeUZ00IHSGbxqhXF/K1NNg8+P
pmq+io/OcgdlBjJRmYouRgeKSh1FIwqliRPv5olzRevnWrflf12L7B+feFuL/fxEWpmVpX1ELzYe
n3gYNRk6bwnBG3wMcdxhz2mHx8rNi+3E5yF5URDnOWvPjmvI88hEtMer7dCxFIgdss23AQAq+9Sy
DmSjS+nV6GfWF7QZgKT0lXc4QYC3S/jq2QD8PkiN17prqu+lHbwG+CJ8BxX0fAM86Xzzi8uMRv8F
UhkH7S71zP+xxP95DCTA0OUF/u6127vuqRk9Z0FEDwXP+aaFTu3MDmH7UHapa9O9dPgnv7DgKZmY
/fqnSVHA2pkd4t+TxrS2X2PbSU6yRPNlXxjjHV26xM+hlbm8WSYk4u68RG/IM65FX03NZlnW1tZK
cEb1pKU+Tc37pRE1VTQvOVjg6jBHnZTQn6BzendNxK1tFoEIlmwOKpSLtvNLUIOW9XpAT/0+8kX+
ooxpWzYMoFZtN+0svNllXL3bfTC27Rvg617cCmfID/st/ld71aB/japXc+FLV69AeQlNZjUXyxrQ
1p76sH261c/ygTXbwQ3G5a1+JlHCRBY2CTa3oljvxF/z2BmPZJrtfFlF6CijmttkRNmJ2/XT7aN7
PHC2TcPV8rZMGw2flyaHsvJ5aVrIBJXzXe+x5WShQ1B4ExKDOSApl7z2vKXRigJ9AGN0mT14Qqk9
+lqeC22juJZFUFAEgmRLK8xzaYGPVSTYfdDQpBf9uGB7Oq90M93WbJJsi/eNfyQncGAPqZv3pwFt
/Kux8LHj1huZeeeBF1+tHJRmtSkAz/SuyhWouvSQtituGaPWJqPsSDYvAMEBQOFXcs5hel0PpfDN
zVayf27LGir4vCxNCg0ks1IpMpyjsA2iZQcwWpOTLt3HspHAUUHV2FWNneHu6w47O9rPBDFwEDSk
/QwNvWCQaERCaeI2JC962fD3kp2CGKeeAR3E22icvoUdjkSxbw4nEIpjj0djXxvpji5JVEIiNmu3
NDUCyzpeG3oKjW8rRBUI/u2hffjNPq/86UNUHiYLPyjlBimOYT/68SNzBvPNhxBrGLnJX0WfDst2
TIMLJIC7E2g80E6oqvCb1ZwpwIUq8bLywSnfjHV9LqEjsiKHt7WhMfUdys7Nymtkcg55XFz4BOwB
SlvJXx57Gmpr+majKX0FHdtSb5ujLUrEyD0ICHfinaveCtMRiySz47uy9JwLOXAEQG+FdhhosZsd
tQH+5Yihj2JsDr7FQa3oagjUKOQD2WTnAmWnBvXQIDO4sWNDXqOcs6vVmvdCb2pTlJJoJDuDbwww
5kMRGCKPse+zA7Iqe2pquTW60BDqzu4B5Oezk+LJTheF0tLBTbzd73a9LNihjUNldbtP8dpOH5BN
Bj+iIWd2/jb9/1H2Zctx68i2v9Lh58s+4ASQN87uiFPzLJUGa3hhSJbNGRzB6evvYlJ2yUPvPtfh
YBBAAlVFkSCQmWstoHcRP2bt9PUueBsyQ0qk3A95sr4MayCn/hg57bzQqu7IOQI6HXLyrxoPr2sA
zcKbKnaR9ptBsaErXTnXLT1/EFUJGF9bJs+OgyyAtpVf3BjkSZKrb8qSizhOBfRDbxAMirBLSap5
7preN4TOkMadxK9d+AaMXnFvKdUvA0yNh4LJbK8juroaHAuLSpAPzPzUqb+Yhj/XhiT9Bg7uz8ru
rQdX6+Dch+f9xDXGtlBF1dYCe7JzJJ1m3tZMf+6tZttyPfnGxLBTvVs8I2kTAl1gPxSqmgVtM9wy
Q0ZrzyriXSGq+MpyAn+hu037jEz6dZ/HyVfWB48qifrPTdv12H3q8uDqyjrgyc6WohHZg1BwB46m
Zj1sQ+EE+6IM7XnuRwoU2Ha1Dx19uK0r/RY8HfYzNJqh5uRZ9QH6YfkNaNpeqR4/Bl6ZpmiPErR1
57IKkEgdOgvNBbgOBJj+SUtleCz0AJt902xeS3vJo1B+QXINZLJGA6Pi/RoYymAZGbG8BvhFXmce
AF5wOOTw19vptQ7tNWeWp/jGQ3JFVcBwaYhMt64ZzDot2/haHa3aMekDf2rtbDhJOIPbuN2Z43tv
avCAFhi87JpKAfeyY2oEx0unJMNbvw9CkHj+GEgiYLzAwxStNEoRwYL6fWCyEYFezVKn/EJkb8PI
x5nHqt/X6UzaI+XbRPw2HcmGDh/KeecP+wq5rkp3dpCwmdkcLB5ZYp6mnIUB0hhwDkQrynHwpVEd
AdD4TI1UxQP9aJjNu32FDHeEyXx7r5WOPSc6CisrH7PQ0m8MOM0Of6hvCvmxPjLqRzup3u0LJADN
ib0C982j60XGTecDTTV5sqTXVO/8rgiCHAQHNyjlJBBULQX/Ql3W4J7wrGtcmOy+gSTTpgaEe1X3
pv44YOL1lQhe8QoDfUoVa4de2cMVVKodEGUAkDz2REw3u+/GnlUGx5DP86knGdgeQGDU00RGxZWK
IDouvvekz2QCKYrU0w4c9lgh+YgMsNID9sJfpn5p3SBDPFrhj+Ee2jgE3zDEqzdmZeaICwQm1MIV
gx61CXpV04i/QLpo1edi8IFJDJbg6NK/RBaQhciYjT7bA2sXrtEaV1nra+tmaOodL+r+gDg7xMdF
VtwUmOYBz2vkE5YRd16M5N5ZcDOoEoxhuchHVRHrqdKYnP/puw3K/O27+Tn78N1CTYPI7oj9IuhW
0FXpvDKDejeBs8YisubrHcG+KkO7AY6k2uZtHLczeFZBIUfuOqcUxdIMwRgwVXKEbZdOF2gzhLEl
dq21WHUQM5sHnYerTpVVFuId7duHYVTx6saDVEysKh9i5yLv1mYn5E5DSsix5ao70hkdVJSBoczj
fHFpKArvNayYN0tL0a3MyDe3jsiDG6cfIW09qH6ReXIAxDN/IIveMg3EN817oH/aOfTY/V2HqcS8
hPU/+PinUzIaYEQhABGF9qrtAmz7wUbXw7lrCwcYFC9ZFmNacWVW9UyvkRnYIC3ojttIkbbi4ZHM
PAaaUzvP4YFrsNcIw7o+1aNZ4wPLN3b/k1mHJ38tkYoIGSuh7ss0XQPKjbgenryVYQfDOh2LbZLP
I+iGPMSyYLvY4JAd1wb2xOzuax+5zjUCzd0V2LSBWB/tTd3l80oJRK7GYVMl12TfR+J92Ax+482Q
AtkOam0w7K4c5IzNEV0Mt7S1pWLOomg7bXzHViA2wg9F+DLDbVQwRKILoEsdSlz1Q7uZ6XpjL13p
soNN2a54STR8BXjG9fsnQp1m79fw0ySDUR8AMgG9RAqi6gMEOj1j5ecAlWeia1fUTgdNhC8Rz411
Jw0FDAsOofSbY1YVGaD8iQ0GGYd3M6oMs+rdxuRKzfOqQvR3tKYGJfwO/JdQWohzBG+hta6OqvWQ
TAh9qXmdQaKxjZHNj9A9TrHyqldgfKtnDlyT3Ywqy7GFzhxkymyzQlxd6nPdAPXH1KrMhZ4j0bDD
ysDGa3xf0YOGRyg41rGFZ45OA+c2N5MICmfwm9MBMaqkhUv3e7kGv5AErz/VfOhJ5SEOdWiWz2ms
Sx8ICcEVPx6MVJhLq0t4cgI9WL1i4AI/5bpnHpm618d0LzpQNZ0NQWvOedTLZYiVisAexHMOg5/O
ySSmut6VJfR7Amt5GaEM2T12JwFo+hwlZxpUyXbueKAzP7ZrCSYFjkrs59wl1dZDaSF9d7SyhQWl
86rfkA1VWXb2vTcNeSmTDRWzLLWt+aWF6yJb6ByCkmWLgFErw/dDBG9kCbw8yknnFCAc8r9OdQm1
kLldimzVpNo38kB+cFLGYQiVnwDk6TWy2Q/YO370Zv7i3KTOju3fa6H2GVnQ5tHQwA/YmkEPpfg+
OhZ9IsG9pLQzQGjGvKgDAz6exJ+BMVK+dX68RJKiRO5HCOEa2wu+qqh4zXxeP5Y94vYaD9gNFjwO
uCcrhr9jFm/x0mrAglMCzS/iJcfLFc+DLXEtorY/TKeaqbSdXmJNJeMCSKKxhQ68RWZWD1q8DrvB
OjQA2gMdxhMSL88Q6yxvnSF3DwALlnOq1xTIF7MyKK5izxyuXbvD+mXsEIArABGjzN5bwBffORnk
dFsm7/1sKGcdGPkOdOhbLT2w8XCpo6JqVTW3E2OVDUgIb2V1rLif3bvIgr2pHG/OjDJAXsui5DK5
t7s6u4fnFemNubohQz9LTsiScq6oVEblWyeLfhoEenWgVU0CPIfjmNm4ocVE1G6pmAz2sEAukLWm
Yu3kCA/Cwb2iYh96FXZjpbMwxw8FV2i4RXTDnFMrIvHarshAb0GtDm/CY11jhUqtrDPKK7gMztSI
pWs4y+2ebVJNMwewLcclABnlrsbiAK6kNPaOuLe8I51pbf4Ivux2Y+iZPcyMwmvggO/BBK+n2Bim
UGYez+jgQxVg54U4XIp/srt0ox5kQt0uxf//oS4f+ctQv3yDy2f8YkcNomrVttFvvQAiyxpUQrIZ
nV4OIP6wF5mZdzMIJST7S4MIQUlfZOn3LlS+NDvjiJcinf36AUmNiKQuwHL498MExY8vRp9C32Sq
vHwqVfKysLIZt/TzoELs3cYvcelCxcmETqlLnkcPUN4stpoZZtc1pCFthIIOcmTspEPe28gC0bx8
3hvme11LZ1G80iBqdOzHJwC50apalSoGVuJHX+qRRciW64RxvNQPDNjtIcFMRJ96aehBr9PyNj5J
J8DKXAUNX8Z56M6nT/wxMLxUAG6Dw7ulz06UxC650KPFNBR1DtRTItrgahoqUXq+DEKtmExczT2Z
ICFag2FC7bhiajediaR5P/tDHZl0jiUSPNjoRwf54+xSx8dhLqNSw6WuAEvoPLLwxIPezb3JGwFu
qgBM6lT07Ni9UQYktNvYuApGiwLyapugtps5NRaW495k8LekRcuOU6dWQSkQIB54vpAiKlUlrxzT
PIEmpXjLB/ukcZa/WUqcAoETiRrHi6qDCBNwM7nM24qyu6eEdEpD98dcdHgCpvpLFVlQfVoMV0CZ
z1iPDUFiR9cg0LPOURiJEyakJZXooA1gc07M+q3p/RiRvhoZeblbVHOHe2AxEKm/LxNr3M8X/Kn+
cRZH+nsdnTWJxZ+CoE9mLEvF09Tqr5nu3sZKxWfbtuMzeK/5oaqHPVVBHCI+10jEv/Iwl0E1r/Pn
ZNY05wBkTNdkRYe6rDaxmbVHKnVhFJ9LmT1kQoJJYxyZqroKnBVcM/ztpa7JzHLuRCxekwk1JCoF
6CIDiIfqaMyggJyoX1vx4vKpvlDmOu7AQH0ZzzcTYyv0DvlauoMvHGWDs7d4faZu9JOQF1FA5jT/
MLpegIY3mr7C5SfE2FG2YP86XaqkV153rggOl2+mhBfOdNAkApOKC0a2FS+9maZx8eFXFYaHNFID
dFVkQgd3AAdIpVf69KtoUNG4EN1LUzW/fCyrpbPRCuStX35pUzbajjnt4+XCwUEK3n+VbC/frpO2
e5X5TzTW9Dd0u3z0uvZXU3HIrR0YNtoRTNNuhQGRBC1Lu5eoqu+MJI3vIkg27gRjyNAd66FnZ2pZ
fRqwDkfyp1OtalAZbZ00t+4ViO7IiHFDn9eclcfQtLWFZmfpTEGA77bp9M9t3ctjO5Z47g4r5IqA
Oblw9duSd+W1A9Kr2on1W6pqdFB7+akf7qmua/x8k4YZm08dbMO/7fSVp5QOJk6k6GFd3URbGhyc
uPEOXhF9RkXq4OJm0bjenamqGeBKTLqmXNPgQJukh8iUX6mRvq4W6nuEcP2r6dNrs0W2WciXNJgj
4vbErPxE9nRwo+gli4V+oFKH5eHaE0YDOhH8oEHr/DMyVRbUSFUZJDJnVul1OyrGQ25uRAhnHZnQ
V2iBjGPDLVVoAhovbjGwDX0B0Hqwna86bCWxp2rDBxaazXmwhLrOh/bNa133EdLu/RKKgP3G71AM
lLYA6RZyNCPXPeRlCgU+IKgfwVNogRI3rfd5EyJ1zThP1Q0U+FRRgC8EPpr5+44bFGqbKU/vkpsf
I/Sxb2Q++5CoZ0YVxMR180bD185974Hi1z6Tr6pS2V2OINtGVZD4gZfWvRsNKLSNNeCrVT1rcHK+
RjYSIOPW+habyVWd9MaTiuoeeqCGPHMzbNZOYXQ7r+Ax/BQxA2ug1d3FPZRxJQQ6v4zdoVFqfQvR
XaRwBuMW9VaemeDWSBggCSOOPHQ0MFvoMcBnSdB9hkYFuJxRfzFrR/R54gqEEeFQm8w4sPdkBnTE
+2j9aHYZLYy+eER0AMnjHjTfgHdos7R/S0WA7FLXeIDscIGkRD3dVF0dfy4a6yByPXgFnieZ50iP
PilhsGOm9witmX34+qNnm0CMgnpm3EfatmmyhRZFCBD5MvlMZ9Ln8XTW/qHuT3Y+0xnmzTz5EGfT
uNnvwQy2+RDVm2Jsdn+r2QPfUnhtahWIki1trQDM5EeMjoxplKSoNlTfRclMDgjsnvImz9cc9AMP
RppPfFY8cfRlbDrlFllIEOdNsonPCmtp1Ec1CLQNV/s82jvwkwGlhjQFmwTEjbw1lmPu/DzgLniw
iyD+N+V2HqmZFypv78aQHUGqTJyd0sFGwEVvF9SAOGF2CqEhaC6ioVsgh8rbX8y83g5WvZ+IeWcB
zdkiUWOv0qa5C1pDLsFS1q2m4gAiNouX+EqGaO5Uqw8gcE0O1EiHVoAwDKCuM5VotC7W30ez9PZ9
NN/U/FWjZA2Pl2PEM+LMgvzQoXX08kSliiXVJnLTck5FOsDJC2JOvzpZhYuEzdGiAoHY3BqlRKju
D2NMFmOHn8f406eYBbRf8wbck0Fv5bdarO+Jm8GDOukmBtZq2Y0PBTT6wtEX3V4VEO2+tdphzyD+
usTkKPZB5Qfz2hmsQxVn5mcGuvSJtk7JbAcWynzhI2vukcy8pLAOOvPXjpE1ANXzV3piqgrCFQV8
FueasXpf+42zYH4cvqr0mBWm+9zEoF0d6iHcsTSRt2NHai/jDBo6BtKFzDDm2zjBOLwy+JsPh08Q
1O0roqXtvLHc4Dp2dB1irgNYRs1sgIhy/G5rQ5FFQY5RLnQETxsw9IL7w2KLjs5MbFVbqRy4C3A2
tY5nZvBi1x1U3B3AhMYDSDGVv66Q0Lu2awtBWYWZqMYyAvz+Yli7mGfOhUBofeRLm/4YQd0vKg6n
K/0tk6CJzlCWGzW4rm2X2c8JuHYhptg+G0PH5iqOWmjp+e2m5o22YYh0XrWAhM8Rlxueiq47EIe2
K8HeGWbtMysSyEECf6G1UXonAb0HdBtnfplDNhRT8p0Wqfe6SyudScaqZStLMANZmCgB0Uh39JU9
niQHXpQv0zcefwrPQfZFFmmgNlAsiO7dND9kmebeRSB82mFGGZ/Ctn8e6xOGt4URBNaOC1Cl/Fw/
IJAxy/Sq2GD6645Y8HfHweYt9KGtbB0beTgrWAcRAmoRQTjM6sIO1lnbQ9dMgw6C445OrbF4qRNx
0m+Q21aem/FQgVgf0QvUUZEaLnVZJapV4RnNnLLcKN8Ne+CzsLi3pfy2S70momHNkDs8S4im9aJs
5ZrlGbG1aikVZg9f040rGdvaMhzPfN6/n1Hdn1qRWAr6HORKriPcPTsHoYNVNYj8vizlmwkv41tY
VCs44tpnPfXiBfKn+pNyHHj29KxayUTwuSEHbeY5qX5wiBGBHMVUtuGRwzrH31EVHcToRaYzhCmg
5ZoPEKJF8uoqEgpo5RFwR0lcVAcCAOjfmPwIR052csfpVyrjyYCy3CaybEzJudbFW4tpeEsUMTTQ
m8q3IKajR28engrH4PZL7gbRQrft9OTGzNkHQ1YtOyUVsN7Ai0PN882q0m991tR3ThDWa8/L0q2f
2lBKGwcji8GE4npY2S9w7UcLTwxyIZjTb0AhSDnqdHClLJaesI0lFVuA9274u4Fl2muepkgX7+vb
QXqA9sdhukVMAwBDKDycoQzyXleIo+ZFWxnw5Z80KzwTr9qxcRhD8UIGbIGUxVa7hXcNV6EN/XxB
2P8YoasNYr0GXmFQeQKRYnkO4IyZ6qhIDchurzfmXBMgQGisxrgHDLzZWUY+clM7cB+WkIa4FDkI
FHFdzWNk+siQdrg7j0eGcUi1fuZV6d8Ku04OTR97c2L05t/rVWYmh8wc5ZnggV+CyzeBKGE+w2Or
v4JvQyHn30iuheI9uF7wh0jssLllTgnCoXGq7YN32yYAo7FpqOAm0EFerTwEsrA3HJ4tBmWeTvUP
kIt5r6dEDHBkTvVkP8jIW/raAIxBXccbqw2DFYIciOs5A+ZFxMrBbgNQSJwkGz1O60eyCOrQWkcQ
55thsZXOJ+r5WmPd+o9lIp5HvAwoGdtxNwYHNVzAK6if0SVV5ccitcLj327p+hdh+1vrL30vxs04
VOFoaj34w67tEXSFFHqx7+ABWMlSN28lUsIgcyyHt8y7yrvW+2oOxTfTdpx7lejYWfqdd0AWeDn1
UWmuLWUPpBI9b6y3ynWkBRl8T+MaSI0LnnY8JO5gzhl7uWCmL7jqHGQS27SAuI8F5HXL0woCxb16
R2Jf7KDJgLV5k95brGK4T9sS3DSpuUpsJBeHcZEfAYKXS6Q9FZ9LoX8haKPGv2Dait8ufVg4BAvN
s58Uxx+TUGvIMC5Wl6JbdcUK8sjBKhG+f7B7QK/s7oGy37OsgTRd4PUnx3Lag6GwkQkLT3+p4snA
7G5Zp88QLSiQIYJHIsMKE25hKz+QDE06Fu2xSK1mA2wntWKvaNxT65/6xjxA5CKVIFDV5AnLBKwr
IUBrFJ2zLxTDUnOsb0sOwoC+fiqUk5nfVCycG+jRLsBw66fnwB8BDCo8gKnbtr5IYIgXoNWwrrQc
qn+9JuJ7P8nKJZSkhiMgX8mO5zFfD3lmXptRbs8bmwdPjSFv0iSzvgHYj/xGV70FxffuIlBI32hi
A0T+eFeAH8GFK8ZND3bdeMge6D7T40/1hiX5WuTlpD7k9kZ6DWz3XkoII10EidI8qNe2CkCGO0CQ
6NKg5xYEP7RrMNiAiSpH1j6cK7PCDts9Fes+ey8S9BBvh4+t/c9Fao0Y4GH/tm82IEenkOkC1LYH
uxJy644LLGQjQpHNKdLgSGU6jCZeNshtFIvwoGPxSXwGkWq/enYWXPO2s27YEJ+IDMGUrblG2mi0
Iqs+Hb4CpedfY207WVG10Zuw6hJYjSvXH2OBv2KyklXOV8qpzCU8lEgQ7kr2EJrghsNz7Z1lUIGP
G5P/ERgZxKC8JoDTpTWPA1LFIY5YmTd1VtXzTJfdY+SaL40r4q9GUaP7GIeykwJbJRa/cRdCq51v
Mwiy+Xim/QrcKG2PMEmjh0dP114SzbOmBWUT6+khi4IXWqbRBsEBynXmmE28o8Waa+EeBBg+XxKb
F/F6qc5LjlqJV8XI/EX1dacA7RjrrdaZX0ypHjKdCV4MbjEDYe+wBmgmfRCQF5e6E7ymHmDQAlxs
pygJ2pMDADVSDergNYI0gM3AvWGI0Fv/3DPWw+FapuaDxMrmCAomecSqVx6xA4k2dqd9dsww3JtR
uPKNtLhNkqi55rFAQksLZdAOPpd56TG2oVatseuD7zvPUyvr+VsF8MceiyPsWrilQfISHjKypQOI
61Z2K7UrKoWFyxef/vFf//rvL93/9b9m10gj9TP5D6nS6yyUdfXXJ84+/SOfqrdvf32yXMd0bNsC
h4Xtgn2EcwftX15uEASHtf5/ghp8Y1AjMm6tKqtua2MBAYL0LZKeD2yaX8B161ob0x1ZFYCkv6nj
HjBcpcQbQucIn8svjbaY9rF+G8R7IFbWMa2wWttuNkg1s5MTH4J07RCvHORSrVnQF+F6UhmMw/qn
MnDEpwCJMJdlRhTb0QLRmBQCIWAmooMfex/ryLhIkwXDPb6DPDGyZ8eDLdPuaI6HLqrLVYZJD4xM
31uTUj2CTD/d2A3Dit1OeYl8JKeZTKgvGdMAUFNgs7+/9Jbx+6Xn3OK4s2wbMWhu/XzpQY+XaW0l
+G3dhv0GQWAfWVP6sEwtrXgqYwRNxuVEOwAHXThWeU0WHJgnQLUZ0sT+bFVKT9ulgfNhnJaNNBtm
pyBWrO1suwqekrA0FpEZt0cBScx9kYMno0ds6vMA0mdcXv42moJ/GjneoynzoDTiJ/2BHjO97K9U
EJk7yzIw5wLSIP7Dfemav14ci8Hri6tjITWE29z++eK0Tlw4SJ2Xt9Minec2cPmZ9RkRiuwMRdnm
DKj+PU2HYSW1FU15VBytkK4lz30OrWIjcF/gA1ZLbqcSrGmYmAJZQazBtutHQ5VHMa4R8VK8kRHL
Hmwth2RQ3sK0z6x9Ja4DLSuvkWi/QsDevs1GNv0C3LagO4i9PdWBMixe1zn4H6mVOpRht7JHXn54
zaBaW4YWcHtmOodzKtoOQoK135OAPHYeODPMNi7nlQcUYVDfQrvevv3F1tKvK25sHSh3/LK0J4U5
Q9nubmwk+bmh8YFOauH0wPKXHXQr/Fq2bnpXjwd4CvPSjkAAhkIa8mbWAHq4S91c3hlKL1eaPmRL
aqXebZtMvTOQ915N/kYrN9jSsOr4A7l8U4txVtbrFTUUBgv+wx1huT/dETZjjo7/NhSzBWDIwhwf
pw8zFWYWoweVjH9r4xUF+TjWnVod9MqEMwyLz7pbGS+0CLO0pjv4ttedtMDFEk0rIQUZxUeSgJ1U
Ykk8dpKHpdPSzfN8Vo9qbyGSAKG9U0QQl4mLPXWiBir+27ppMJ/F3rqqHGTZ9KaTbEQ76HtmOfqe
zqwuNouZDHtkWyFQxDaWE20vzb/ZTBVWqdb/Ye75edofLyYIoLjFuOMaIKJz+c8XMw5Kpicp825E
V/UIxabuTAd+4doINRdJ36m+bBJXPmXMXtJalyzKMgBKr7VaMNyCeBZhxNwB9rjJNxXiDOM8W46z
64cDQEbHRkG8DQZUDY0POJ30AO40f5DzMtZB72qw9Ky7cTgjZws1sFR7b0B0JoSXALTumqXkPMpz
cNl4bnLmyHP5+6viit9uMdMSzBa6AcpdZpm/XBWsqCxf1gm/YZDLPZqjYAaoTWKksI0qt8SJ6vMo
WnT5OeRDsvhAvZxB0IDokqkO/HkAxjqgkidqZU/0yIPreL2oykgDF3dazSkVMLNBzwEpZH9vjxmD
kb8WKhcPF6uKIztNMEg3tqNrKPcikGKEmr+hohrrWgcIpaA3f6sju3x0NU3Gox3V9ZWDpbalPZUj
vfdM+IN1i2kYuiKGH4GpixdbagkLaGx5JWS4qPWDtWtVFQRyLfcQKGO8Bfpn3E75KjKqYSNtJKqM
9SzrOOYIOBXBmoIdPwj7HSTj286sqdzu1hgBJDmAyAjdYqc0lsa2toeCUlLDLQeJsMCXoHdudW8L
ce/8pOoQNPND7e2dVDwmUtU3VJXh1bVIEMNYUZEa9AQQKqa//P09Yti/PTou9DZcHeICrm1hFz62
f5iHepfhddebxU0Q6KPXWT5EVRm+yhZJh17H2TUiPyHS85AADH694DUHIwbi+95TjrDSCrqpYMkQ
PLz7uadbNgwbmP7gploIjCu4WHgblfBJga6Wik44LINcDbdNIMAq4stVCCbQhzzTsiNoYpFqOhax
w6g3jhhZbsZiWoJ8tHDsbkNFAI3eh6QipJCXIVLNlo6Ju5wQQaFnVMtw4PUH6DXQ4lgZleUEHIKj
atgmFqBuE/TaTkEkASUwfYJeQ20uu/JM+wP0Ove7aqnaVE0fQZ/TA5iDvG8jFk+GIdSZG65/FTfA
v3YA8TyZyoBSOGPpARkK4k73i60X5PoTWEXqFeZUb01mUQT+8xyxrrZ2kO/UYAdB9dyqXy7Dmv4A
D/DYnYbNVebDFZ8fKmUNyBuFdGNfNMEdONct5OfAW1eKattXiAgAViDmYL8I37B8krN0KLz7uBmM
had1yZVEbuhGZY2xpZHsGhHAy0gtS/0bN+8AToZOVuN1cwOicXBOA5vsjAeqt8u6X1a2qeY6H97r
qIHsOvQyGTOnMZxwDRGr6srx4UGRlkqfQQC/I2XIOqr3dje4T0hi5PNI9AHwE5BPFXWpb7oQDnvd
ME18Ayd9dsJqV3nyHmCG+IphOjz32BhB8wIC13bW3CHO5UPOzs/usnSoIBOQN2sq8iJR26pB4jgV
IcJsXlcVW0XKzM7wsOuLjCXixiiy5IoVYq33nbihqi706oVneMPKHOsMq6ig3DGZe20iT0Yut+Ss
hWgQ2A0TviWHUUARsrGu7gRyoxsGQDgWSw6o2540qZ/D0oZTL6u2plcW3xojfjGjwQHmtfLm2KZb
14VuVmsrqTTkAw2gawCKc5WHKrv50zhJvO3SvFjDYdEsiwaSeDLMb/IRjYI0SKgkj0AUqWUQbawS
iUcKdXSwIRxAtnzALOWEBWLyXf/oZNli6LP+PooB0HAKriPWgh07VrcWABoZXqQjuaGd5AsAi7pd
W9YlInBt08bHKsqKeaUz9wx+0mBtOnkIxZmsP8QGvPNISRS33ECggGeB8wpM1TJJfeubr9x9UyMi
Q92RDuCeLT8I10hoGlZ/PxOav74tsWqwmMnwYuC6rmNO+XkihBuqqI1OayAYr8PF2noILxFkAHRT
126g9A2owuARoboG2lFB3dwNNS8geAOWfC5y/Rw1EuuBtki/ZLgrkVxmPVwskMPvI1DthRsxUqwQ
z4oCySr2P427JFIV5YP8iM4g4Qhh3LlfVem0jjCRfTxXVh+fVFAb19TAEAG5/vvLoP+6Lh0vg82w
bhj/cU477A/vA9F1yPN2mDq957QLd0SS4pFnUD4GiRfcAKYxgC/z8tAnvrmwOrP4dTKgHnmCJH96
+oMcfHaIlEXzv//Klv7LOkfoju44+Ms5mDys33aeQJrqEBoMo9O0oB88UYIJ3Q+f4RNORqc82Hbi
deF6bP29mt7xpY5Uqt+rffA2TtXMVOEzpDYu1lVUi4UdFhIcTUtyc6bCDe8NG1wuWbLsgwrEwQh5
LGSsBzeaX7yfQQjBWrQKMA/p69aiH88udhISef9hO077h4snxMY7HdtgCxsLk7sWQ/nn27nthy4s
Bzve9B6gXvbchChLM0BqW2ChCQeSuGmHFoK6I+CkVfE1kt7KzxcLT7MGxIeMbtb6HlQbDUAZwq6D
lFMAgukE7xygQLPg1mZpsWvHVirSwUcguOedfwgsBq2qH/1la8fACev6K2v3f38PGKN34eefi4fX
EWAJsQwhgMn6+ecCapH2iGT5mwnDZebzySMD3757NHyJwCU4VMrxEA9+BR5w1De9BKYNBNWzmIPF
0VcNiPmYgNvaN8x1Dy7nAPsFQHc/lC/thAlzyulu/q+ffFgV+bS+ZHlfhn5Q/1L81/prdnpJv1b/
Pfb6YfVzn3/hdYX/f2tyDL+UeOF/q3+1+mlcfPr7t1u81C8/FZYSK9D+rL6W/c3XSiX1d1/caPm/
bfzHVxoFSMavf316eUtDiax1+Ai+1J/em0bfne5acIr8cPaNH/DeOl6Kvz79TxkOmcTydhrt0uXr
S1X/9UnDq+OfDJ4/LGGFBe4OC3dA+3Vq0q1/OrrFp62Qi3y6T/8Ai2Ud/PXJFP/E5hH7RoZMWp2L
cQ8F2Bw16f80DUwrrjCxT8cK+dP3H//uiJz+an92TOrcHF08H+5Q5jq2MHXXcQwGQsvfdmNQ666q
LubtASlQahkWUIujA3TEh50eGsMOaQegeMn9Zu5qrESiVoUDc7+fjcVwSEBxAWZiSMm6CcQGg2YH
igIsm8Yz+HHSKg12tVZIIG0HOZ1RERPCe51IWzdGqgRstCJWa9AgbxHlj1ZwC90FWeMPkKJA+j0D
h1v5yIzhYAS1t4ocU+4uBx1UMvGMyumAGNmssdIHyxjEUlWh3JXj8IFApt6MA/gYz+yCg+hY18D1
54b5jg5wwncDFOJKlC+nRuJ+CWOs230IpCUzam6aoX23jFLZD/MkjvpFhLDfjBsAa01XzOmTAjzv
/jJCWnCCyB2u4tSMV/K+kruOrdpU5ju797L/x9x5LUmKZOv6iTBDi1tEyBSRWZVZlXWDZZdAa83T
7w+Pno7s2j1je+zcnBvMccCBCHDc1/rFCVhHfbqt5nmcA7WS4vRExDar+v5UrpkhM2CmGEGxyK+1
Yl1ylP5kz40ueyFkQG+tcFGptju/LRRzu30YQ+Tvs+3nN9Z6M6JHPGVA5fAUw7w9WWNao8XZwcFx
jchUyoOoFjvc9ppaFe9TTQpWHt4dVnvPaBm2J4K53UmUlL9KCS6gsvfbZjmZQyXQtLTYSbPyObSH
7pQhl8AjtLUj1tVx+yE/bLq1/qHNUtt+2qVvGiheWBb/dvb6unlrVFySaON6JlG8Xac4sKj39cKz
lkmZehpBs11LEsyhk2bkBQn5rSg2i0WzQnPX5TC4VYlSsTUgSgasvQPOqdc9bvW3A4wOXklV7wnK
VKe5tPnlu6hleS2L6tvC2p6V63ZR+Y/rH5oSxaRB1jcztM+3Q0Tp2s7vTXw47/8qps4PrZiq4+9n
+NASOWUTFJMKvk7czH840//tzLeL/nDfH9q+bRclsfiw+UNRbEpMZAD1XNtZ2/dftXn9b4+3KP3b
uut78fvmJIct/FslTg1/vlGLlQ+r99sZMHdp5YDZN3+z3s7mXqVLux1z2/u3ZsUGc32Kk9o4ghCq
TnmkVidRUkq6ktvqb3WVHgLdNLdD/ldR7Co2iZJYiIZEk7dVjNPpAcV6IZoTRWPqafk/n13sKBbi
NIYef5aGCceL7XrUrDHHr6I4pvEoo1y7Knt5wmUvl+uTadibT7dT5GB28wbvACrFws5VnJOvm8Re
ohaMhbF61tp0BBVTwPE9cuBnsWmVUbL7JIqyERXV44dmVDOSCXcoGdqckNtQpuA0vaTpbnpuW6Q/
sgTBkSVX7h0Jd7PanP9IWv0tXGtYtUrroo2renM7/JEho+i1/TwT5f2BQq5XYO8XFBIz+6UuVW+y
kzNqqnWQzyWp+5Tc/kmzou/aOo67kk+QO5HO9ZhyW8GHq7zexoIWhQsKFE789kkbt3583Pp5sfpv
6/BQ/dsu2xHi2OsR/7DqdHHIV/TvTf8fmiEjOiBvZx9Ey4742IozXYuiVjRji+++OMG/vZJCTk4x
+vb7j1fTzdWuVpfnWnzJZDBkJ6eYi5Mo9dsF3+p+3+e2+bbPra5uTJOhyN+b+K1ZdWz5forKWxP/
3WnE1d7OcmtG1Dlp9lZkdnkiFgpfcft0qdvXVJREnVjlC470rrzsbvVj3DGFErtci2JTKr6r4pjf
WhSrhfhCis3XPcVB63ZaUbpuv61f24x1ycctK/fRfMpcq5KIH9TGWZG/xbNUAOcDjjDhdaUUC2G+
YcJdVp40knGKs8uUzgcpJPtrSGAOchOs+7j+IxvN1bcXJ/H4PveBGVszKtOZs4euf9c5TnUYe2Xv
4KDlZZn9DfexzK+TU9Z9MyX7qGR1cZxgFKCRpZKcw7u21JYtIBS7Utd8T1dmvODC8yDRYGlF6yVq
yCVhT3fK2hwnnqT5LFsYuMRV9zVPpO9p0SEDqQwO9rDGQzTJtpcSNY2MLx1Ayb2D2V1gTFgGZ/Fe
HypvyMm9jHk5uuYWc2zi71mIdNkymYhcSMT+wgn/zmxX1IRrR4DVu9LSD3XWXNB6/IUtZ+gy45Dd
1DTvmCLgmT05JqKi2fuS241r2Fl5ThiR+2TwTrkqfym0bH4okvpOXjpQ603vQ/hG4LpKj0azc2K8
rZuqcYICTZxA75fMG6fkGRCe5JsExtz3saxwqx9QBVkkWdnpVZLeJdP6tcqTd8yjtUCZ3uTuEz44
l0ZH6KQ5VIVcBLW19XPAbtdWG9x6GRlNJnLmG3YIUShMDddaQYI86WZ+gPbE06u2qqdB1PfASn0j
aQUupY8kukWUV5dYe1K1H8RFtFMRxuNLblmA2uLluejhYibNG4Lksz/Y0DeWJ9hEp1Stz2k9/6oL
ZZsxwNYy6mbgvyB2rfQkevMYz4KwjBOMe9iaLe09sObT1NOpIvhQ7kiveMXgdIFdqGTtG+d7ik+A
q3aqTRQBGSqziWDaVMkxttS3MYb+0SJpmiQD9s8Qk+u63ytEb/QIU2v4+3nJ2N9IcCpPuC0TltU8
2W9lrKaP41CvT8NXG6jaMO6tZMFvrJN+SvEhbMp6l8fya+Ws1b4NEbKJ4hJnGCBgOfCgchcZmETM
To0kBDA2NIBwXq/jlVxgi4e3jTg0+OpdXObdsQFz4yZpEpONaNFCbEaMFxLLB2EQTEgagzHp36IM
Md9yQeO26QfEqR9HuS+CZemMR0PB+csbMyd8qLXePNtRSJI2T7y5/iGZUbibnHxHCgqhdLSo4eUr
J6erf5UNdj5DqOzqmschIG7dBToYo72TXZp0BETdqrlndinzrTgvPK2oUb4Ok8Tv4FjzwzGz0QFh
ujZGO4hyKs9wnzqXmBrtwORAXu2tX+cnszfboEvwSsZw6ySOwGU99mNUisuqu4Cnqd9slAETZT33
loWGt/ylyzC8CPXM7dL0CT2XwgX/aJ9NJYYlgsFzJgPscVQdOvminNU0DT3uB7e+SPk+G20ehBNM
HiNa6stcmsdldpYDmvWyX9u4xs/58ISgAOKGSYHQWV/FnqEkxWVJ+Cd0zdE9+FAv6zTyDW9lAq1D
iL6FFin7xtABA8yAFtP+U6vFCISspwJ5cd1d2hoRgspgQsYQusmi7l5GsiiOjf2s5Zd5Yvo3ZvoS
VJXxgqZBuWtXcOxTVh1nGO0j4Vuvj9ouqO1+t6bju048xp3RA4Mfr6zop7UVEi9u0astXB/QWEY0
74izlxxbv0hDZ7lGr+l3YTPirbh80xiMmFpX0p8CPJZsYvNmSwPJiMpUhL5ypzc7xT5nPI1Hg6TV
YIz+YtAlGG2dePGQf6kQgNSmoXJrrszX9O6+mRwyQWPfuHheR+5aKoQvlflr34+FZ6QTIu41b+MY
/0R99mdZxffJuB7MdP4Uls2lC2tjb/fOOZcaa1eTC/YZpGFhXvWfK1XioQhxDJER59v3mvZp1Ihv
rolzLBO7DOgKlwv+5Jj5JOgGZXS6MbCWXb+lRuuKkDZx810fqsOO7Mw+yvugaeYHwO5fCydVPDwl
E7dwCrdCs9tfSvW5sepX3r7UZeRXu5Mjw0pkrXfCXTWRNl2ypER1Jjqn6D7ObUfedilHby6il4TX
dD9o70oF42jq8ftQGqsC0b5+wgok860xtr2lj3Ew7DHDhZqeRcpnBXl5mh/vYIg4eVjuaxU/214f
PDihaBa3xSctLFY3ajP4kohPeLGc7wETGp+IfI+jrZ6HR7NppPPEC8abpu2bNFmgTmBuv9SD22E6
ri6j6iLLYweR+TSuM9DbmncSpwzUuBtJPc7GBa3/h2bOWr+xePambLAxjsqOWf+lZRTl8WmUQ7o7
0NzfmCBU3oKMldM7zq4KB54PEK++nmnwN9EEDxhJH4kL+4O6dHB1kmBJ9fQpi1CxLdvUXZdFPydV
HPq8eP5ADtObGoTpcEC719Z9tfaON4zo9Q4WFmxj+LqaSEDqs/O6qPIa6DlW0vmQE4YP39vBOAOt
Lf2JhA8ERfNn0eaSb6FA7fGmlIeQmYAbAdor5wR8cZi0ZBzOKkIgrt6EjtvPCOH1cZMFqYIxhmSq
b4094ETeFhHsXKraWrbR7sPPYy6rNyJqxXEdGRGBfN5Jhvkyj8vOVIqXcp11F5H7Qx7xDyNUCm3J
We/Ao+E+bXSfy0Fv3UFbVQ8RtofMrqZgXAzMJ5Qk9Dq7tBGtjwKtTB/bZ5ls0YPdVzsrxUwbqZyd
lYXTjo6k9/vxfRySIAr12U/M8KJZ6J8wwTN4oOVTk/Vl0BKvQJZrOSSDnu27NHkNizQ/ran0YA36
H/o472JljWAtx9uT4bjgStrdupgPVSvlex0uTmUud1C8IIco40NVWkyWanq+qfeUup+C0kYNRbOT
H7WSAAHSGSgA3G/cXtZxMarq1rUlR/LUsd4PmDjaBIgG+uOTGTm7uFPQvyNTDvVHHQJ9Kkk7ycBp
tVr1Frn61DFyaBqz9XsMXwGZt240ah4yC/WjYaqvaLWcK7LaGDbSn2HfYaV15w8yWpHZpyFT7tiJ
v017mg0YiGi93yXqCP2BU8mpvSvlbAHbap3aMWzuFDV+RuRn5BklW57GP7IZNEFGUmL+lU/S4jUW
UtkkVo4dCpKepmeWm+rk5wuYGN78S1voQKBnVa5q6S+2E1tkoeOHcLQlL7bRMUBTn5x/mSIKVkqJ
l+ANcGwYQsstKvA1yHsTcbNDNcLUtCvXkrTjEOcDOvV3Fmf01qHFUU/JO1/H6g9B23m3kkw+0McF
heKE91gJP9v6+B06NA+AkrmJzQ8X5wm5Zqll5DOcm9g0N2ou2MVDmS8JNlGyH3XHjFzsuXfWkvF8
4+XpjIlzJnnYJGh7pg+eqn+b4Ow9ondK15mX2d6cZ78YRtw8JjqT2OMXD/01sj8zY6uZ1u2rDknF
SDeZuBTPM1BQXyrr+0iTn2H24QItl5+MYfiBzy4mKrWMelv8NU+dGuB1rIKwbwI5UYdDXOCt3sx0
zXEaI/NuPECQWWZIULaufG2T2EFzuDGDNIOdhnW3m5tolNt16g2V47gJA4Vaj2voLp2Oiq6DGBA2
hl0zVTAYv409CCljhKwLXULRSHA74AVwuQr90ogOQ74uPoo5NX3eJkaMn0Egj+pjaraXPOJjHGvS
EZJAel+n44OR/Ght9aGdVPOLVqInlZxqifH2nBHrXtOfy6pVXj+SetcdbF1sY+UZHTF5s3QiJtgn
M0QjrweC04srZfAb/BkrM3EhZWaMTJ4Udaq8NFQf8C0lfd+3RLrDCr8YqLwgKxEMVHIiDRPwjkHG
W64ntYxKazBFy33YxvKujPIv8bBG+7JdM3dg/qMSr3jpqzNCFwATGx4wRxkMP58Id8w9cj5Z/D4s
yWc5qky/DKdfaq/cWc6oHJVl/GVGL4Tjs93ULb+mYtZeDSQ/vEyqt4HlrAUYXOEytqmJmX6q4P0T
6eFZ6qK7uh/XwBk2yqh0XzjTH87SZfdEjuAGafpJmVEtypIGB8roGBEVPhCjf8eoZHGnfjXcUT6a
cbjuLWf4Wdv14udhEMvJd5AMrdvoJkEbZxOsRQonzvsfKKQ5O5iUZxsV2ATldl8x+SjUlvPdlAq/
gncMWh7HCDAPLb5XTt67XRg92W32WqnhYVLsF70DcjUySXY1a/nchg3/Ktpf0UxjIGhcHPQeRhn1
kXTGGLQndNemAfzBVwRD3mN0faXKwop+hA2O2mGdIfRSSXnnoggVH0ZVV/etw18mKU9tn0kXUqkh
ggFNjhT2WZccS3JF1TSPoMzy7P5ah6E9Nl6YGB5vR0WbqEXRzvEOPyfpIjaMq/ber9bsN/0Ix3X9
1DWfcDOZLpMy7XvIqC4TVfgxaza62LmmXEj0ItVjBNWQUWza4Acwjv3szskZMxs3IUTwgIVS9NRv
iyVHPBToXllUZyuajItYEI5cvZQE8U6trD/rSnNp9usQ88r/VTegEeaqeqLuYVa5lW2Ej8W2wAbB
qa3mwkuh0uWDRZ8LVUUEjwWh2fpgL9biitWuj7ULfkXJ44TUq6i61Xem/iVh+HsSVbbUqBfs61e/
mLoquO2rqSGQpMgARr/t8mEDIASN4cutxlDRzkDisDyKE4sNIbQMRmMamJS29kWV2Jhkcnk2zAV5
W67bKOrkwcJ1EKRx+kSssLKy5dIrSvI0NfOvGSbUcVK0e3Ti8rt5NvAB2hZo5w1e1Zvgw/6qQ1Wj
3IedlnsZFsI43hB2udOk4ZQZmXFJtoXYeUAbY63wl1/IEHvlph3khnlkuqtR2/vrelut2PfiE+PV
YntcGyojo/mCWsTj6tCHYH0w8e4M+sVxMunRSM7RtqIxvbkumFqhAxGvpwXBBolRyAaCKhHnuO03
w1065CglXRuy5Mo8R0VywZ4P86pq8a9P1FonkQeo23VyhG4qRl9PumRHT2pafarDaD6L3cTCbCoI
l3ZZH8Sq2Fexy943kBEKxFGiTl3UHFuX7D4fZnwf5Mi55KXmXKKMC9a04VsUts5F1KtWMeJ6nEJ+
tmXuY9stHJZjbaF4K/ZgFniRE0UjbMPzh1xyf5Aix7w0dWVd6jJuAgUiATJnq3URG5Q+7Y5ybUCy
2fYTGwCs6w9N3nhamvUSA/+433Xo/HojLklNNhp3t33jprGQdO2sfa6iMmUvaeSjEx8/1aVh+zNg
nUCzwjJCiAghDcReB69rmgSTHhZ63/VHYkol/qrzn2yM/wpF8P8CEPgb7uDfwRH+P0QRqBoiNf8J
RvDwc3z/8TcUwZ+H/AtGAFZABjMDe0iHYy47H2AEKtjYP3EDurrhBjZoDXgDWbZsMEn/wg0YbDJA
FAApUFUbLsx/BRww9N+Baag6AmhRVUfTHFO1jN+AaXGvz2PZ1tp9zPw/3QIB1hYSiByCAxEzfi+R
JpDkBSM1xgTDCuY5i427tpksd1Xbl7ACrjRugQeTCES5hSJ0bCi20ES/BSn6lqhQpbaotCvzuxKP
uzjEtHHYghsTM81V7qrjKK0HdM3KXTVbL3y3l8BJQ9LuSnkJiS3tUXpm/tsBqTFddQuorFtoBeES
oizyekKp1z60xF+0LRCDq8pnW4RmtiANUtSRJ2+BG3z7jjJs4pOCR9dOGebulRjGZ+Ckr20OnQWv
+p1Wzg+OHXZHZ5gIb4wM+Oll+azrzSPRQwLAWyjJIKaEVkMUhCE+X1hdKOeQyFO+haAkYlHWFpRy
1ME+D2bD5CDNn7D5dfsthFUSyxqIaaXEthxiXCBP67eKqFdC9GvdwmDT2CiuWk4n5mbEZrYo3Cyv
T9n0ZmxBNB6JLmi2wBrQ3mdnC7WJI8wIgiFM8ZUcaJn4ljE4vrmF6awtYIfzLO5mWxAvzC7GFtTr
q6ILtJ0yJXul2IQjif6FRAERcDq1W1iQ70YNBr7crVoZItr7w5QIAm1iknmsmedpCy8mlWcq53UL
Ok5b+LFEXX0LRzZbYFJ3pl9w4d/wqm0OErHLKCWI6ZSTnwyz5adbgLMVoc4t6IkP2s7I+EoYW0DU
srLVBWDroeKCNZ4+OF4lM6tmKl12WaD29ngaB9x1E/TgGUFDoUlXbfAxqb3ULZBQoGdpYDO+Q2RZ
ZqydaUEeOXBxgbRcohRCZ56Nrb/9NhXT4s996Ne5ojGsApqfT2jxWvYy7KEMZrWPMVl+qRv5DA21
v7M+IfsSMTitCg8VfINpJILtWMow62AihUsV8kKmm9vxdApr+UukdxgA25POzxOeV9mpUI7eXJ5R
PhhHhMg1ItgTwtVnTWv8ap20L1lt75LIOgDZzc6zAhrCcjR4u2mBdbi++opeYoWTRC+OOQHoaTQe
216u/bCQH1TUq/dxpxZBqMzjfcu/SGzI2ceJ2sLvyWZ8GLT8IGv50SQE6YbQKi9c9cE2QZRHU27g
jxARYcnKLyQRujuQuUSytc8aEqBvzVB+yqPyRZal0WdgaxycZO78dT7PqKifW0Wqj0vcWrspCYl3
KdP6aiY4ZxtRK71LWnKvTN2EPxLx+lqhD7HD8aBI0jHTNfmhTYZpH66StbOT4gvf5E1x3q78ukK4
xLJSY5+HMQmfwgb9pxaHrbsqG6/QWsKXq/Qmk87tZXv42cDevsON4m4lyLnL0txAVSqMzx2zOuQf
48qXpb66TyRb3hNhfFONOmRok8zBNHeo2HVZA2ylxwgFoh9fXQDsxPC6gwnp9ZjUen6PAgzS3+Vo
e0RoR9/opTEwuk7147EagsaMwb1jpBdAr8JMD2fAfTs6oZ8WEx/sMHzFti39PBCyqhrb9EY10T2E
X20QgtK+i7r1wn2i+M4voS4LEVokWCvc8uIca2qxyNP0vjTCY2fpvG785aipda4y9f2jo80/yXoa
n7IILl2R9kFEYge38NmHyVefGtn8tiDiubej4kzfz/RSD1vEhB3JFxCaG7hmEEnI27ooXVE6Astz
3X6D+Yjtt9XrnqLSap0tnbllIj8UxaaZgfIOQtxFNCl2EfVi9dbioGXVScvUF/v9hqNAQQ3QhUA1
XYs32IUo/RP2Ap1fIA5i8+8QkNsxt1OIJsQGK2e6Hg4G6RQBAxGV/3wFVzCI2OF6OtHKh+L1MHGW
a1FzQCYYGZYdG3Lr96bFumjjH+/12oTYfrtwcczchpWHTm7r3dq97de146fFgB/z4S7EYR9wLrdT
35r+ffff704c8+FKb2e8HvmhedGoFaF2+eEK63pEPKIjqtaq0t8AN7rZdGBtNkDOh4sQ7d8utHb0
Y41pxJ4u8C0yRvV6wHWvmegUdoHkTTTEdgiXws5RQwPD6FLxqijSPTRqBkIH9ZNAGAlYU1rnHe4H
NwjUbVNPWgzpNJihG+TrVi9KAgwoWrhtvbZyRT99aDGE6Yf5FtiABi4lMxlo84AyMTcFKrMVpWZp
/lxfEomnniyI/6ESfazxmFVfroeIDeK4MF7wepFxuskSh35AMptTVDiVggbJStcfY1hnO+cmAyKz
dGByRKnVAepog7ZpuOSprxanrFofEiec97dX9IrIq9UHtVdVgFfVuXVWPlcZ/xlj4PJoI2XRdeNP
q/tJT64TCF2+5YSKMvxZgHyu24IAyZ8Lc4iqf1y97ScO49+o3WwsieZY6FTNuCYiV3/U69JN5PmP
MnbaXdt2YIwcvOqJAk5vYWF+qpCeJmTetcQ5gUia+NWe+pFTitVm7j0ESsvDMu01hjgnOx/Mk+xI
5smx0s4LMedFmTGaTmLRbSW7yqLCLYoxOugVTkHLMLIzTCN5K4nVugf+NNrVUZoRZhSLqcIZIFr4
mlejIlUuX+Dy3OV4DzJ0s309By8iFtaqueoUWgeBqZk3eJBYDIn0q1aMKagrXIfwaNISQrPmpZ26
5LxsKYZFIgM117Zv5iFmssiwIhFYHnXdgRtUSgZGqJBCfSb4ittrKXkfVdFOltWh8RVJLeKRqezH
mtrg8ooWjzyBiTLH5k2pzfuWEQmfM363dH4uFH05xjWGfYGGmoFrNn3oTbjFHGUtMJaV3LIUKydF
P1v6RMQMmA/pdXrydIO6idKENHWradUh3upncoUurP0K+SKeqSIa0CmQpT9LjhkzyKqMe/hrI8hJ
/gOe7KY/QEfOPQYAiyd+f2v7E2C6KccmfxZgNNkCkWsJzFuYawe56SYEubiGpSNwl1nktN1pK4p1
JHEYGjDMExAndftHjIZE80EhLuIlCWybK75nwyoJCJBYYPRikyEt9IcJyhWYRB00NCQojl4gJXoy
ubhDGjvkunj2bg+gKP1WtyAg68fY3bj21hs6VpUyZtx1jALBs416fULIsGb289c6jttJwPwsgTa9
QU4FOu96O9uNChCguGWnJtRR4PTji8dJ3J544Ip14dW8/g/b02aHRx2h5aNANf0GcrrVEXFE3tHW
voYbtDve9NSZP4Ln6FUwyvZflXNbQ6LvO5K829MjHiFRui3EbyBW+VYyXE31g7FBurVtETX0+mJx
W11y+W2KotwrF/lyBQvaG8TwWtTIGrqjjdHBkgzNSQU5fkrFU70tflutOn1XaFG477HTpTObPi4W
Ke6udZFqN3seC2QEtBnY9qT+7BGPDkotBNW9LeK4Q9Q45P8iIhMedL3cRx1wDdREA4GWEz+dAMuJ
kqi7rfZ5eerUVjmGhm6S1Td3Y4bvPUkF1V8mqz2bA/5Wc53WfjqpTQ6wSun2C988cUM6rzTWhp0P
ZIsELxZThatEhMJUCUGSXGnnkyrpu1TfXK7VRzu0sO8eLfOULLpKclYdcMFFI37W0rsoST9PU0+2
sUOMVGnJYIqLHTKIlV64degIlR3EXVzfAkn2x5LQeL52vT81UXQegH610SIdxNPRa6QO5jj/nG2Q
/+s/vZVuD4PVaOlJJ19bQnoPI8Qbt7mRnr8jiaidnLY0zta2ALyNPxvSCqQIsAEQXzVnSk4kxjG4
cU4mQ+tDIse7MR5eh9qRdlGbR36Ta4iEIHBWuKpi3CVDPmPwPqXnXi+HvdXVT00mocu5WhLveS6h
FUlKc2mGwW9lCNbwDXIXa6cy6FY1O5CBOCg1pMpUJWlXTujvbJ0FAtnVSQ9luAtiXQkrg2gen1rH
HMJTWQJ80xW78RwbtLz8FyTQgnoa5IP0qqUJwYLxIS/0MbA652KnLe9S236e8NRj2utdW8esapur
hbYvzjOtFUgx+a4o0dWxkNAs8LBUSNvjRlL5RQdEo92+890ELyJWKmmXkNupFVlePVEntq4pbhFt
13+OB/qadY1ewjCHpdFH1bnT/1h1aTmpXaSci9S1EpqbkQaGcTK+GBKgiKiAPg/hJ3WRjOsCcWGl
nXb7IVPvKqd6hDQ8BfJqMQr/BXW4OgOe+Kp0UKztqQ/CaFJ3o41014w6UbT1lGJRSlIEml7+qcM3
JtUyemsnf7LDBnPhU7oRKfJtIUrDkvWQV+BRmPpgHq3x0bLnNEjjGC0v+pKgbMn3XHfg7T1m5rs1
tsOuxzKITFPoj31iH+Sw4/uy3VuMuL0ngwRzm43Z0W2LcWN7jARZfALMjrusX6qlfYXShZpSsire
ain8PGj/9rGZB6j1lZ4GaOw+RUQcGWfLs3u+DuLXKZat3yUborurVDleMW0+FZsnhSjZyPZkfJP/
VelsW6RuOReSHO9Fvbr1sqJ0W4jdzNuxYl20Co4Ftp7CH7i1+WE/UZRVEyMT0/x1PVbUFel0TEid
e6XxPZPJf1d53vhT1Ue+voAf7VBKKYtsvXdWJXsGqrce0uk5bR0p0NRSdVtrC6FJy04LtQ4k5+wa
i/NHNBWva72owZpPtj/Mo0lGY5R45BrTm836S4QNU4EOMSELPWhjsCZtGakurnehH7XzeSry9ns4
d2BWaudbVWDgUC2AtsKxsRB1GSYSxsQkJTmDMjyu0vOqxt8VFOZtTf/WabaMkMkUPlpx1G4qXAoQ
kmR5t1AlAJ1pvuAPER4IMQ077JnGb5l0FtsnLZ8CU5ny0xi24adGGV7MeZ3f9biLvaQIrYcmqruH
skOFYwu5vMdq9VyqoXyHUhyWZV1iHPt1MgKxEVk+ZR6y9w4J5N2wmvUxjazypY3XB9EqvxqPOoZD
9w4M10eDuDAOrZyut6W3GDDCp6lu1ZOhk+4pNtCPDD3rUslAAWYHNVlltnZlaQyHpnPW16mOj+Im
ln6SNlaRdld3jXJh9sMLwXj9Ypsk1LsFOHsot+GTtSbKeZhjMjXbrazEFFbHzL4WUksyFr2FvZIP
8VcjJOC4XdWwxLMfp6Z6nqzcfjKEpJ34dWArukmfaJcxWpQ7EL3RtckF7Ow4G+rrUqY9NkYVsOKu
n94K5ChFk3Flp0HfadqpMywwHuP8TdTLeWK4RRTOjyqShvdIMYAi2k6lxNWDncvNC5HB6tjNbbED
chW9G7h6bH+w3vA4JW1nHsdJHj4n2fosGpxqo0Cvz+4f4qUGDVPZ8fUPNOzyBaEe5GTnLA86DAZO
ipFCCth+Erk7OzFE8tUEHJCpWnhQgSy8QOq6E62usaXgDM8jNoRm+CgeO3Gg3sjfiUarz7q8JOfY
ztCy3C4fcpzXq1b1mlSmpxTyDCtrsx61KucJ6QFsYRet/A6g6KSnOCDNZAp3TJSjU5S281M0S/N1
jyEqj4YppV+lRE93+tI2p5oO6Qmj9o1eX1Tfk1nf4/C6fB2S0sGgs1kZvxEdVSrz4ID+v7YD/XU3
k+F7Y7SlBrjK2SegJ91l6W1Cm1s7RlIF6SSNb7lBJEyyjILxQxlf2jZKPLEHBA2wF2P41jlWjRlK
MZ2ZGCiPhIkL0IncTzt3HgoT/bdoUfm7Q5UPvV00j3IYt9c2TJAFRW/Y39YGF3voHeldWRGHzuN1
vO4xjBHQ07V7t7tNkTjHgbNYEvnBCDsSCttZZvoAJ7Xf88qe/XKWtLvOjOsHjE5BRW+34owHcHT5
ndhBrofOtyCcYkxkQepth/C6lzW5dbpYf4yDuWGMre4+s/uVRxDzlmns8u9IBW+tDZUSk62btHtN
n6r7nHP5WTspfxDXvF4PTG9vkCQwQ1Ib3qHKCgZE0/M/CgmNR1pQ8CLwSj5tiLTjUjWEyNGGa66+
j/oXsUO3zIvXyo3+0CtLfYfULnYkUS8/VAN/zwgOk9B9+4MhOaHIqZefrSiu+bat3aFYy/F5tSXw
uorZ/OhyByTNoL83WoF0fEIbDc/nueQagzHFlEvqo+dra4iS13ZlvIZSLiGKYmZnS5H0Bx4mnKxi
O3y3+bPErpnWL24xJM2zUenjocrC/KABen0G5jJcdymr2SsJzr7r1pT64OjbB1XRpzO4OS0ARNZ8
kfPmIlrj7fk8yG3/SmgFrCevxKlZ7fhxqoDpYi7b/aHFqatvd6wxqQXAb0pPyrKoBwZP0n41tfST
FRGSLhnl/yh4KmVnlL6lEhYUkZ8DVMFaZtZRLrfnICl4vXTERsTPY6r264hizave9UidRv/D3nks
OY5k6fqJMAblEFtqEYzI0Jm5gaUqaK3x9Pc7iO6u7Jq+Uzb72dCCJMggQcDh/svJuJhx0VAvrOmI
pSqZGb2vWy59YG/6wTAepwD6e5y7dI8G6Dr1df88utTvrZuRW08yFNJcTRRsQ9+p26iHlJr0ZHb3
AdqopRfVh/x6lf9ZH3rr1Y204bAUXndJCVl4MFxt3MbANj+M4bbuoJqV3CZcFiKyKc47x9EwHzvE
l88Ib1kTyptRAnkghiH/GuiM1eRfkW1nauVdYBvFXsVt99nIjeu6KUjdtzgquE5iFLy6QZYfDW0q
z07he4/Oks+Ar5b9o8+bvek3Gv0mVrAbCcW8K5QR3askjXdMIrvvufc497ni/Mu4KKJtebBy3bxU
tR0dAlpj35txvq3vFXX6H1oSJi/wC+6xnfrp1C9cut0Q4TGfWv2gS/I0zYHx2VfLsF+caLomSxE+
5C2FJB/vIR9qvduHvnbv6RxMhgxN68vk9etmVnhZCd//48b/xmFPtiVhH/9/h/32Wxb/UTZF/G/0
+MerfmPHDezwrqSEWKyq4Kr/abI37f8iZwK7vA91bqJV/jey3OAI9Q3ddD3L1ElH/CdZbv6Xsiy8
9xjwiaAiiOp/Q5ab/yG8xDANRzL1dAtp3F9iFvHQlFhT+ume4Fl/b5Q6UqvJvht02rdCetNfS3sq
zr0NglfHSDQ08nY2RgfXGgf980Dk+UuuZz+4Dt4Nk89BbxX3sYPJA+5SmcVDDtR4Cez5K7RURYoQ
8c4TgaKtX72Onjc9FMk8Pfid5/xNOI2S+IrfwwNkf+u+JFvYus1yHbnB7yldcIlVSgbNcE8wRX4c
/WRrdvaPxW7UKerC4q503Whn0AGPglALtnD3HqHMk3FfRfavLlqqqz8ND6VTTTfTIOvH6mnL9OhA
vTVptdfHpv/kxpG99e0xPaEcGzaNRyYtQXU/Ee3HJ30qnkq3N17cvGy2htkO+yCpBiq1i+7o6MUf
+DHGa+N45ma2u71W1IQBDUVytXqW7WnX9hAc6GTmOQ33zmQEVysaMWJp3q4lCvGVxRnlyK4dXelE
KbTwXMye9uxIxU9BOuY2xJ/9N/vU+auuQvYpOg8iA33lkiD4l+QzuisjyPi5uw8XqlCHPooP/mD3
+7Bzw5ch1LeqIhREW5BGYl6Ij0WVfO3K8adnh+0x9mvz2nYQ0QENzQOj/qkrux5AdGDpQ8WFZNEl
TpY+EaKAt8IxX30fW1kTqM+4HKDGM4crOmUg13DS96HtLXQtJwuwoD6+pCU60shJnqcsKuCpYQmP
WVTRoyDJQfZkRLhagkYuC8aGFPDsYVDBTu+HLtnVaA83szkaL5bLvvSXT17k5G8z0v6B6Iddp6ro
lhrlwzz0FxfAi0vTQrm9qZ7S2GNJGHX5m4nVQPX1nWVlz3HuABz862aATQY2T+K/ifH5D8lDLgyy
y1FO4ZVjrREvvycPzVo4anA494X6jjC3vHppA7Y+JNqJVWWwQWAbXwdbObdpsONjiiWX1FGaxKMr
4S4Jpk1Fop6t38XI661IO/rdzq9r/e23QfEf0R7/ljH8l1PRNVxBwC1fhEPcyGH128dU+hTaBEQX
BCJp7YU831vh5IpS0ZGr6Oz4f/PvTAnq+f3Ul//n66xGbM8x/FVp9Pv/qzj+l5psuvtdqxnRg2b8
AlCbaUwjdMhoDPueiQt1ttbiP9ecUBuk6jvH78urrxM039vMJZ9QwIdvnaXnZ0yhDGfud5Sjm6xj
tlhGGSL/huqLMtABzEgqv5VkPx0qk8khPdXO7W/2n4xV//6FONdMZdqW7ThyNfn3Hei6VkwOYh7f
K9v66mZRdHUjDv7Jo5unisJ6SxmJvnddNezbodLuLEaia7P05iFx6qc4NlmS6hGaal5kzYyGbWV8
Wm9S2/9lFJ17tmJOwdlYUgBWrEDTUnTbNmoOJOQysht8O7dYxsPY4zUP6vFSe/gN8ZUZl0WzjIse
1/ahbdzsXneDGqVt4r77mMrJPiKfLojuDZpcIGUyr9/l3TaUAsNhqNpDWIE+rWUp2piB6fn6vjDo
3DJc1gca+HLXYjzQGr3bBrQpE4dFwbGH8wJbZ7rQwpK116AkQwynW3H/P+939d8PJELNuDyiWjMJ
hloTaX87cHWnVwXeTu02e9sumEwcTmp89FTzeYw0Bt4hwSrfeOPOjOafqeElvyzyPRB3jt8oFTFI
N7Wdh0hL9HPKKvLI4jd4SiCxNrFsO7TbydLmnyy777EZnSfTSb4mpceywpujBwym86eairxNozJG
osKxv9lGgHyyerJrD2U7ifqoWhZ3a9bzp4S1J3XrS7+DntHOYWE8j2ZqH0iatU/R4gG2sI44aUqv
D4U92ae4cPaaVownyrzrvU2H7n2oug3YzxfajKoHZMnNm+0+NmY7vbPw7G66sf+fd7Dpu//t0LZs
ixHB8ZnrYBVwmej8fq46jRfrTdRZN3wKqM2NzLgCHhOZ207IpsLYOGYAEKf1ifVm8oJAA69mm0bT
ZrLk/vUaI9B+VEvV/PbQb5soN0FztL75n+9GlmGyHVyiCD/ed306yBL+xW9bLo6mbSExyXB2fKoD
5D9qY5OfNTM7/PbC9YmPf7l+wIiAXURm9tvHY9b6Cf7857OPNOwQ0F9zbqNu9x+/059b/+N9jZ95
6KGrXT+D7IX1r98+rDzx8ZnWZz7+aV/lD8QzGs3QH1XnYTWSzdYNAvzC2seeX59Zb+Z1969/2pyy
aX0fcY0/GgPx5AGuB80KrrHYIBQBt21/G8QeQTK5tU/EMtENsMoj89i3QS1/LFmXHubuddbGP4bS
NrCZWHeJvfyhTwTkDnP8Ar33LROTRpRO36tcVzTnYe8cXU/cItfe16vXgHrUpJVuMoqUcXYX72bM
dBWX7o04IXAvIzz2RX7lgo9pROwjSSEwLQ5u1FBAsKvJpGaakOI7McWAMtPUKIaUEP9enJnkEDr9
bsT8uyVhVtukqJBCD0OLGTSw2Pr0PBYMo73YXmLPLbc6RhgxxNRijcnji41TphXLTIt3xol/YjC+
H8RSE+Ot4WcDR8NtQ+7MA+u3mQ4FtGJ6V1TbHEP+zu21Y77adcS4Y+LgicTKEzqsjL3hq02MT96U
OzXjcUYNsVWrDUgMQQlCzGG1CHmYhVBcbdGqNptUfERiKGrFWuTjMVpWs5F1SS33PgxbmPtOzzcZ
AagelqpTIx7mojHvVI0AMSvTz2mgE3WJrcnIpp+Jqp5Nsqh3pWM+JQB/PsGLwKb50yLmqAqXVC12
KUhqrQheAr8CzsZDUuKrKvBXkZS4a8RwhblnjZe1HsCriVKAc8Oc1c0V7jJr2njiQdOcAikXQsxS
Z2QkWVQsXk0lPaXXRqxfXLFpksUMhrMMWxj+MCVGsQHH2JJMP2Io8twttJtJyw9R7tapwmVGnJZ+
nt263WkTBxiGv3EbgKb1Zb+h+OA8RbhQCGxBodqdjERxeY+wQav56ODZPPd1Qm5KWmAb6ZYZgDsx
8eRHaNj7hNlNzlCcuq+GGOeWNUIPK242oUIz237vLvhmCGSEhBrMcyMOvHzEi7dgyiOJ9ZJNb7ZK
fjolzt6pQXlnJ2Qfls0dMWlI6PD3lThKaakhoB7rn0VPbIZ5ZavFTx3X+Q0NG3cFZsGBCj9BXmIb
ftUYoUft7BRomOIy9TYl9LSPFe4I6ln4yYZPzepJZKW3YFKMxK3Ylw6+xaa618TJWIqnMRZ3o4vN
cRC/o4/xcUiKFwsjpO7FIV55vJG9uCQ78UvOU6E2nc3QmizZz8UevI0p/kq0KIv4LStxXtZYMPu8
gyAaYRAoP6/EpUklBjkd+DZJntuQnmzCL3rhZTTmQ5EATGrhAwNWdvHa9G3utZSVXUV4lWld5mAG
5sEsmq+uUfGPxg5+i5JsBrdP9lHwLXe0jhj+lONg8g6s1jskLdWBrI35fnhxk+zBGqO9zoBIKAYq
6GWB6W+9ftyrKbnvW9vc5j1scYLxtR5YDxqLcae55biZXE7lCfPGwvwS80z5ymTrQAvq6+iECXVn
5Z2ht/m5M+svHEOoewvPO1kpZTn4aMJNje6ZC7T6onnsvwl7+r6qqM4h8SIAZcyI/UnvPIdCHjcj
jKDs7WeTGSrRBEVxgvCOt6ZWa7vE936NbY32UbUF+QruleXQd4VgupQ9HSsHp7EH4Bmjj5yd8H3A
jMxSbNpW4k+2l6PCrjyJb3kQB/OMlTkRT7Mu7mZEzAluGLVbxPmcYYEexAvdYopOMEfj6Yz5AfBL
O+KcrsRDHYibeoGxn8Rf3WO0TgfE3ezIVhzYWfceYcjGf+bBpaGcb8St7WPbntWncnVxi587WZ3d
4vGOnMduMb29Je7vDht4I9SQjzF81rN5M2W6dbSNfuOKe3x4GAe85Hm1dX285bGeIX0Wt7n4zm1x
oJtY0QvxpAfiTmdddIIRLo6G+tpjXzfFx54W1gvk1J0b8AsvWN291fMu7nfiHp5N8cNP4ow3xSM/
WN84wYZj1sevKQPndhY/fYqxPmJWvYjTvhrx3OOjPOZiyRc3/iy+fETjCfsAq36qP2H0X74UeHDR
DqF78RODLnbnc4PRHxfgvsL430sCgEsUAEW0xNxKOkAsOQGjJAbYRAdMkiFATPVMNQy5AjoBA6Mk
DfREDhiSPRBLCkEleQQzwQS9JBTUklWQS2oBNvhrJzkGABOfcAI+JwQclAQdQHb86ov0l9G3ERFq
00ktS741CEcg/bCQqmrOO5vkj7iK1CaZ+lstqQq25CuECOg6Vbw7krywcJBjshh2DqEMbaSIB5YQ
nebAABML0DmCZ8IgG59NgTh9ATsHgT0LwUPXLdab9W4qQKkukClt4tie5WXyekOAVU8gVvgT7Yny
kulEwo57DFOgWKiAP9b3aEFpETT177UAt7ZAuKOAubPAuou8R+E9DgL4UiMR70oBgSeBgzMBhi2B
iAew4vW9XIGPaSv0Hk2BlFmK5cdeYOZEAGfkAd9w3Tc/TcGiBZTWBJ72BKgGdhlvcN/TzhcYG2rv
sG7Krqc9TsBuosdmVm8A4JFA4Y2A4h/vNtwSgctNAc4zgdB1AdMxyA2QvADsAUg73SbNTx3sfRAQ
fhY4fhJgfhSIPky5ZBDoP39dwO9HIU4mgfRnAfeZ8lwngftnAf4HoQB0IQPWzXT73RKaYBbCwBLq
YBYSQQmdMAqx4MIwrFsqOIdEyId+pSGEkCBzDGpilwpRYQhlgfFyVwqJ4QmdoQux4QvFgWLcPLlC
e9g1BMj6XWw4kUbIkUlokkYIk16oE0dIFDiNjhW897LuIAOmhctV/Z4J+cJ5QDWYEDJKqJlSSJoS
tmbdtBICxxYqpxJSxxF6h6a0+ikTymfdBL3hxouggzQhhjyhiHwhizShjeqVQIJJWjcN+/BpFJKp
FLqpEeIpFwqqETIqF1qqg5/62JFCWRVCXhlCY1GPVZ3QvutPMAlYBeTXG+G9KiHAeqHClJBivdBj
WN0hyoQyi4RdG+13bSXThFarhWAjbLm7N4V0WzcotCvFANn3RIg5TSi6Qci6mc+4DYRQ9EvWlxB6
uVB7tpB8s9B9gxB/6ztQZSOEoC7UYCYkYSB04SjEYS0UokdQxPpRhFzshWb0hHA0hHrMhaV0hY7E
KLFuxZRPbTuhLEshL9cNdCE0Z+1p/TyOUJ2FkJ5k13V3vhCho1CiA9zoxwcSurQU4nQWCpX8eX9X
CK3q8mOtW4BDkBwv5CuDp7pGKyEr1GwLR7v+FyW0LYtO4yETKrcTUjcSejfiqFzfg6LKeMsOij6F
HnRwLkOTLO6/OHDF6xaL0MemEMmpUMqLkMtiJP1SwDev/yUQCtqEi46FlI6Fnh6EqOZgogIE7np9
n07o7FqIbSUUd8g19+AI7T3Af6/vQ47ZROUk5HgrNPkshLkS6pzpwWXdIhVaPRaCfRGq3RTSPYF9
74WGL+HjqQyYvsVC0Ssh62uh7RX8/SgKAE4eHTwAct8Tml9fCX95gY4GAFxSvWYiC9BFIBCIVMBo
r+sLTRERdCIn4Hqe7YmOaA8OWoP1yUrkB7EIEUaRJEwiTnDlXRP0CqMIFxKRMCgRM5Qia3BGJjfI
HDoRPPQifaB9u37F8HK/fnzdQSABrGXdChFNGCKfWN9wQFHRrdIKEVnEIrdYHy9QYGQixahElEGt
Z3caRaixoNhYP2IpIg6iBoy7RIQdSiQe6ysdkX1MIgCJRQoyiCjk4wl0IqYIRjyRjhQiItFFTqKj
K1nfchCpiSeiE03kJ50IUXyRpGgiTqlEplKLYAUVjXW3rCIW+e4TuhZgnuWtFKlLI6KXROQvFToY
QwQx0BywzSKSmUQug3kwf+5R0Hx8KhHVBCKv0UVo44nkZn2iRYWTihxnEGEOgi3WuCLW6egekF++
FxlPLYKeSKQ9JAeAEaP2+dg7IgBqRAqUiChIiTxofdcGxdAo0iFXRETEQY0fP2CmXU0RGnkiObJE
fKSLDMlDj7T+wJpIlNZDrBfZ0nrYzSJlMpOjjrKJjHXtKTQQO/kie6Ij7XMXeO6mrIgUQU9cnZvE
+aoZSXXKLVXf6HljalJYw9GxS/dGb6U6eO68MBIOXFX7J19X5TlxrW4z6ixWDds4jrodbRofbygz
P+8h6ZanuWvsW4mnS/cqH3d5T4jW8t2hKZWWJLLerdHBeteO9o5mn3kH/fLV9RCntwaZPPnola+l
55/jZJw2OcUfl2nA0FmwBozdzr25Fqvq0O4Jzokh3hZzeNYy+yswxilLPPVGC2G4Nc1hOPVOZx4i
l3O0VdW0j5BrXJYONwXFOtXHTZjjqnTBk+RHKy4k/KCsW/+cFNmT/WBem6mOjp5I7P58/K/brRuv
N5YI7z7u9nZ0DIvlur5sfYP18WUNmVz//PNBhnE8jQjEN72doBJtRTCaDggcbZSBg9YCF3jtfOO9
8O84WrZHBPxGyiD4i4gLI5EZll5Hf9vnXOSHjUurX7OKE3sbk5fcpL3OXFeki7OIGA2RM6LmZefq
2k55hGp4InrMED+KCHLNnS5FGLnYpBTQRtVzEUA26SGfFBnlusEg0so1pzoXueX6V3rVAadO1mQ+
p9mIgQ6BZqf/KlfFJvG2pOfKzYyec1E+IY4i8fTReiIwpVenHj7HIgN1YxYAARpP0Yfaqn7IXevO
xWF3XHcPZ1m7N1O062VKFqAjWtME0en65UBHq0uOGUOvBHIsFzS431NRrGqiXS3c+NUYsNK0bfei
i761FR1sJzrYepW/JghhY1HEro+tzxail3WsahehJ93RObeNRFNbIK5lohBWnbVdP1hkJf6urFjF
lVSLoJhNNMIMnCPTsZc25WFCIz9FeTDsSyS9NtLeHImvhqlzv/rbPA8RcDXj/SlDLrylqIMD0QkH
ohgGvSJdSY6Pj3dXBNRd1vt5bPjbZFL9JrK7sxEkpxbK8LQYfbEPGaqgWFAsL6Jdpj2w3CWrnlmU
zc6Ao2XomsdeVM+66J+J452OZuveOdqMODqm/2MDCw0hItrppRnfYjs+uKKqLkVfzWLR7lR8icSb
ZEi8aTNMgJBD7GyVR5lvIrReVZWMv4k5k4+Ap0abgh9j2/5M3CDfen2TQq9Z9/ZQVMemdB6yhbBG
cxrf/lTD/ymYb2DOgPgxpBPYhSq6o1jhRLH9G4lwzi1AbOf17ietrKMr0jvmh0nlnXu06bd2xPmc
tb59aGqNdXqi7H3ixskuNuL+SKXHqe0d2l8JC9uaQzoflUFrijUY/b1GUOGZUqS3TvXEESZWdi1a
u3pa5jrdxXPo3JRTWgc6dQl56SO1hYR0EbQEFgZlLDXBRKTFPDG3mAKWxlwakKFp1hE1QfHg9epQ
1ADEpJ+WelXH5Mm9hPYYfEpLP9lbWVbuFfXMT1oBysj/qS5ND2abRkl8MWYYjkTVyyYbDeNU4eK+
RLZ/m7vKPazWjw9TS0/H0LG10muy2m7khtSeT36rE2hXmnd/+jNW58Z6k2pGsUVR1fB1tB9hGr9S
QdBtmYAFWBP7NyfS9m06QTYAiNC5hoRd/BHu8JVoU+MwTyYGVhwWbqtYgnvJKbJY6KDiRVhsqyHe
UIDKDjKN5jha5V3ezeblz5vSQSOwNPSDaHn5PYho3CvKuaDd2/uHY0h8OtOQ4WKqhojg2KS/rDdA
Tv0ldt/Quk3EulTdpeuSh7jI1CEzSVJbHyr+9dfgJ+gwXPW2kJYIqjjNmCloQboQ9NFe6A7W9ro7
fQ7pWzmC1nzKjVjnTKT+PSMbFTh4NVesxzmxXw2joSZ9CUqzSG5cdCJs0/mq8ukuTUp/o5sBkyOX
y2id+f3HzXpX+iOwqskzpILxOxPJPso3WW9yS1O7gOJ7wK4ouCxyQ49Dts+LnqRuHYNbsZT3NGy/
+I1I1QM+wnrj4Xn6+Cv411+8mYX0DS6fRu3xQkjDeFn/sqfg97vrEzptAnniVKfVdLPerM6btM5f
Q9ukVBk7FDYCbvKaVOOAGdvH3fUxL9Vg1iMcldpaN2ER7h8RxbuJPLfaMBy89qFDuutCtq8nL01N
hpLIWsotmQET8fzuRNYeK0mjqq7UX+D6wwyS72DdgEY9xnZTH4GhoUDNwzKWb/awANTY+mPQFRZz
iaq8jgZy8G5mvAiFg9W6DrlDI0Qp+2q9IZwYnFCP849d0ue482jEA6WUo2L9JikxOceA5bqunQrL
Qw0bp9/0XiVXNWApwef+YRRbhy3qXgE+wAwhQoJPwGskTS1WtqfDeUKlbU8XhC7EpvljQfiAr1+S
JKdljRQAlkgM2rnLqWYWOvmZ632/J5Aj6LOzOSbFTgdV29qUF+S1T9Z9U+wxtHTkipoc7L1pZYQF
YOiNgv5lNXzNcq78xQn252Ohw4HodzWMq3gCu9LfUx873qjTJckqaiIaKtLiDq7Qx11OQJ0WeQQV
6uF0dHO9g91lMWaW9gsOpfpA04f3MDnmoWeZ+w0OhgpDqlkApjuEu0EwnsdaIxExMG79FPdAwCGP
U8eIsDe9s1DxSDHJIZ6i+qufm0SFBs1LrtD5e4OV7dLnSPnTU9Eu/n2BxqC0tOGSEKJDuhXckg0l
vnFC8ULF4fww1oSEOJ1WEBDrmACEJAHvW3OEpsmGCCzWVHeGKo857VyfcvIjsQ6YebeL8hBIOZHl
CrlzKF7GRxOEdz95Nd6mbBwfXYWO3DL04BThXDcXrfiUE1oxO46Fh70utqYPdUNK3cYFfPlMOw2h
8rWM1slkkjE9pHcGOrGNQaPRga5oov6qcIGd8czdkIf+SzYkPxs9qG7rPbB4poAlgwpJeem2pWvx
fSqwtGmu8bW3NWdv2QbqCzOP3ycS9NbH3WqARTAj4+xYafPW5M2xLBP15I/ll2YO8ROmFphS3Tkn
c0YAYy7qpdJV827D858rEgdJ5iza99JYFEWBBaSQPEvS97ZW2bSxKp/y8jycKS03Iu2sk2m1cYe5
eXed4MJ03v9e2wa/h7XsieZMj7reRUA5hzgfp6fufm0pX2+stooRT0z+OalTlBJVaXzrtAbxQK5e
wj7oWRgw8WhVNn/qodtZe7zVnea9Ec8VnwrCPiBS+r1WRjSXyV9zvOT7KJ7KU2MXnDqqSy8tQbuP
UdYQSUnaAC0Dc4lvZejY1S1G2SyZydIjRYSu1uDiLoxAWT83Zz1S5qktsl950+vYu6rqzR9SuI24
BWyzSd82LURnnmcPmPTmbqNzrfw+hM9+OpzCytLfJi++UM0TbRMnrF9cc8rOxTQ0WxRc4Mn6PU03
ig9B2X1iOKRU2e2C7G/qbhTGTHsnzYjATlIuhX7XPjZ13pMHUga/rJS4lbZFSrQ32p7Gz7p6ayA4
MFBnD/aSIPqarHvHL55gpswXSp67F0IFMzfBIj13CXlyfUsrY/LsuHN+6qyuuFvP9NjxyLgqDu5M
iuTMa/jVuNQVT1mR9TfLxCYj9wwX0Z6m1zA3LqmpFhXKVrBEDyeyMux3d8qODVEq3wkEnLfBkIT3
QzZ9qadqvoMWBftWlnt2PWU+KrlZhuVOJeDouW6nrFhcxr+ag8xPso6mz3jbI60gDbchOyZw5keL
spvzEEmCKB7+oEQsUswQ2mbA3DMYCuuzCVhJ9pW+dSsj+u61TCWCZgOv3X9Bd+XQ1Ngq/GEUN/o+
sIVTUzQvUAJQZXUHQUSSeO47h4qOHqiPef7hZc7eW6Lli+8PKKKyKN+FHokzlV62B82eu+curxlB
6yX+MYXxjtJB55eWYBc5aMMYHpmeke5BFD4DWfQFAWR4yL0ov4w9tYX9TCqumt4NP7Rea6XHEIhc
CMxIN18V/raPu+uzMJyQpIqpYtkG9bMzMThPs/2ZpMvlWAchkhW5WzfT56ExUNyZ4x+t0pf7ISIH
d/CzhxkxwNVLSLy3bBBg5RAeDmqJS6AJ4UrjGdwEeFd3fvg59D0Sj+jFDiACYEnmU6h77tNi6ELD
lPXGtpbxpTgqRaGi3g3fia6nRKqYCY7WpvwhC5klxX6hbXLKyo75nCaQDc0BbWLyasfTFz0Vl+yU
kunReo+1Z9a/RqeEmgmCiDCeE+BPEBOcT5R1pRiWywyIVKUSBB/STuQ6zksgsbkJM4Kj5lI3Groa
ZUSk0TzEmUEje7icbbyoNwydJEAm1VvFyJ4n9uvgOONzzjlfWHb3QPZhsdVmzzhzEOHCUx7d3npK
q2Dbd8TbOepaDd1zWWcvRm11+8RavpL0GBETaLKuabv4qdVaY9f0g3YKl2p45zWf08aeNl3NidFA
FW9rdyE7pAPfmmkR5xy1vfelnLyN3W7T1nI+WzD8eXGeat14sOr2SIq8fqjtoAcwjU4WUNIJmCne
Kme0T8VQ6HJ9Lfdal6p9ZILLrL1xsMIsGAdz2tpp0O3LwnSfm5kEx7YsnEuWYl63VeleurQPz6BH
C9Us6pakevQlCklEWjLte4TK/zAkBAdQak09BCPyj3b6aU8jHOxoVTdLswlcbgbjvk36t0kjHcsr
c3WX9O3XpjEaYoKq6hIIvul4jfrmfZnKKjy2nTJeRsPMrn6XG08FF88No2nGzJdSYwpsvyWVsdOi
sts4joMxkKLls2E6RBAlSXJsF4A5r6y786Asb5M0PquzzsuO0CJcxPRwvkMqA64Ql1gHSr28kR1F
lJSt3RJE2nv4YlpKG6s5kK5MwOTHL9jhjqaG78XJW+wQJP18a+PkgBpZO6oxys5eKXtFt57rNLbO
OoW41yqAxzVwWVuDmuhZnrR7oxuO6z3lDAEEa0KeKamEpbMUEUFH2U65sfUzXcqfjTKwmvPr46uO
J5YR7rcRSeyySZmKbV3SBO+7DiKjrpdXzGvj1vBi+4s/vBb0p9w5ozcjqGy1m6Xb+ZXMf5ES6dc2
X/5505RHV+t/wWQQkB4gLNTwjg80Tlw1alGzyEheY212rxryOXJEEv9hTnv/gbNyRvxtkDOPZuvX
pDJ9m0T2coKmSp4zAkebliy2mdKKUNeeWyvkKGxbEFLHJNq0SIkkYinWUuy9XYIuOqRk6R7MqDY3
62K6zfvuGmTmeRxb/zkzNAQwcfypz5E9TI7f3jNEuaV3n4141iv5huiftFsdMMGqRwxmrznBGjfA
C+++7dycdcWg3poID6xPTcQUGBXZWjZJnDUpn3HBaztV+xfe7jXVx/eYRdWbOVEwGowFDv26+iLM
IwaXutjZyejs53ZmhkbB74Fvk93sahw2HfjCRcPDc1RV8QOE96HLYvNxTEPvkAKP7ao20Y+9R4io
Ikd10zntpaC2983RwdLDnJhkOU2GtiAkOq6nx3RW3/Uqd2QJPz4isc+vNlP7bUBL9i4s2yNWIfnm
wWtoTRL+lUU/AplRatPJwQxBQYi9Lb1H8sLcTUOG2HdPOlZ6P9qDF2XIg4z40zIIfx9oO0r2+lct
SPbYYWIudQGI0lKGW4vxj8KJNLmD53u2XVgWJ9aWB1OLs92ICPsU+lNwyOA+JPzqWz7iyuub/A8w
Glg1w83vRpI1LqYTP9VU7u5oSipPyhvwWFoM2IujsqtNDe+mt0L3rOlZeWo9w2Df98jFFm1c6OGe
rJMd2TuaQ7N3VehALOD1RZdyzXc6/7vOxUKPwvy5cslFd1t9Zw+O/xCbVkfbaDRc5zIOr7kROkej
hE81e7gsZ/iSl3UIeZtn18k1jq3fcQ2Lw88qdEc+MJEojUbleNXe4gS/PeWOGLulu9hMFI0Yegr/
ZLAU4mvzoazXsFs69A3hY5Wkxp6Pnu0BsIynvE70J07gZtqkndjXbBZ+dnO3SsXzIsJ5HLd475fB
YFyJgmNE482R6weyqN4k8a3ummsVc5Uvm/kcIsA/MuMINoZvZnu9yJptyjPXxpuaK2vle81BkxV0
4+vUZDf6Fa0zc5NiV9g0c2Dat65Ms7i6tV+irk4+Tb2qr3qq3bLITO/JLei4wtnRDeSLxoxMj+7S
jLT3vGuvZNCfDT3XPgXhYmzIhCQ1FTTsvUnhKIueqMRDnMX5fUfB5L1WL8a5UxGBvDyUpwZyWmpk
zCqb70kQpx1cd1/oIzGQl/rvQ9w4j3H9PkzHCejkKSH6n5z92jwOU0kMnJ3uidGZr65x6qKSE6Za
doPVkJmhMdXJ1dGErvhqOTC+Sam+Kqevn5KK0b7Nc+e7Xhtbi9Sm53R2pZgGGw3lvEk/+IdaOcUJ
I+T03qFLSooJX31uZ2dNs9vnVHHAQn+cPD9snU2pQqC/3KpRuxTP7A1AKUo+ryhhNuH8vSMZItet
r1NohCg1AuKhF3+6xHF6Nw/Mc8rGIx4AZ8W3DlnxoKcFEjvXvPbRtGD8YE8kcz+9YzwhGhs9BQST
O70zZ0FIGTRPvW3tzCpMH1lDUGVQNP7eKZ3mpAAwBDsIb+tNjKV2pwpj2Pn0jzd2576sN6kEVJgN
OX/59D7miKFq7HPH2Irwtjg+FhxiLwPSPG9twOXYJkAWQV6XnrIu0i8UC5i7PG+rryBVnzor+Kwp
7cRafGBqxVCQ9Cxfvd7L7ouv5sxwl/RhjJzKKw8tdA6ClExDtjVk/4+7M+ttGzng+Fcp8k6DHN5A
dx90S5Z8yU7ifSGU2Bje5/D89PuTHBRJ0KRNC2yBvhDxAUUcc0Yz/3M9UqvBX3ZMHtUEUeNzEugq
bcanlHETlFoGYm9xVo+yR81PimsdtDaWSLcVBxo/0cZd1DYESpd1eS00smsjqaMh7y1zqxDt5cow
DmPDMbNI3Yq9iRavEdnaPJOc24Y+vW/psj/Enb+XDkHYoi0QmWUQzhqiFqKNeA7KimYxgG+/YaIl
nbmzkojdtQdHBYjpP3iNmvupJBnA9d+3hUsFH9sRNKIFLRSDna/ec8jPcbek+S0Ck2Xnin4frkkr
krcyrJInO4wINNb7QyXObGDWGLe1tNxt5eUfjTo0btGxXFNpW23N1smf3NzY5UMVQ8hUchmNAxmO
Xhx9Gsadite9J4LHqh/7RzElHEOSF3gsddBs2dxzAs7g98gUHAINeCErCsw+cXVwe4hXvelNtFkt
FISu3HneuNEmIZ1ixuKRbpTyazYYXByi3sl/Gihk17O9ndTxhj0QquhhAD4rbOjhXrcfQ1IFZW5l
J194xIuIZeTW8liaUzrv2qR4plcWAse1X01odpyhNL6YhKz2tr+uCP7YZeTRHICp9EMG1XJAjqd2
fa3tVV6RQdaoZ7dDWFupMLouZPBBgQlvYPCA+zi+gznfRfQrSkzJj4ES7b2peTM7y2Hp2Ydmeq2f
Wo008VSDM24NHXEbrOmWLl8goyoz3xO2G62ikdCbOrHFe+EgFxgwth77zACq95oXqm+f3BKZDs0a
E8fXplxBalvEo8Iki2DfGJ13zNzyECbZEtDK3g0FINlYU7Fhs9IR8xGwe9OluRKgOrdDp0vOBM0H
pyms28u3CAXylnnRlRu7LMAM+dRMI7pG+VhN5qrsQTWRWe5HYX+2gLTmRat9yKpp2AVt1d9Flhzu
DLuUKx8LIMxNi4gINjm2PXT/g56+58R3g1WpWpCimWzgY9yZQni5gX03QT6ks49FdesigVCekIce
u9aDAs/A0ag9uRS/To1trbCmxStTM92D00bXCJzLB8dmMuVaQX4QxWHCTyFFRsDJHFB14xmhv8bb
KBZaWjyJKWXyTdldhTNlSdgYa6xnPJEAWm2kTNgwGAVahrHcwIohRqSIcVkEkzxceu8vl8iv/V2S
T1nGOlWeskxzri8XjWD1eYQvEMjFJ9db6cAIRXVE7G/cu22RbPSIjt1Spk42qzmHIoCI2LUPnnU/
xnAHtbqPzxcieSvyeK81t8InD6u6IAcl7PXk2ciRNo6j0S2dkeAyxW5ll5BGhIpTI/iYdLqZmcU5
hQatsaTHzZ7XQyluo5o4dtx+atNpwIZjr/VrPPnusgZJxcCTezty9r0V/TLH1nG9ayBt79onC37R
xFO11ByC5aekKfaRlk/HJn6kditdSCPy1l3W149IQzjIN0rMNdW8ZA4yE2sMp0XZD9QNp4g1HK/J
SKQNd355VsHkpybI5GHszjU/09je9hETM9CfTDzmhyBBepVUQttqhnwYJ829GWizeRwV8z3CKPZ2
ru5CqpBhpMGo0cCp+g+/6qbnweEMagdmvLp8iUBk7xQTGnEggple5OFODIZ1W5pE/lvGZJEXU340
G2Xe9f1L3xvt3dRIrAwFaqAWCPbAWXKVGBTHs+dMOZ361YIS7g2losGHmHTqVdLr+lZE7R0TDSZf
6N0iaNGLOnXg4kXnUQ2LcganM5HwUjXLoDsT2FFgXQ+Xy3AD6lPtFNRqMQuR82zQ2+6cROg3WR+p
Rd3n7zPRE8qee+azU02kIpjOPTk/HiKpbVGYzoslJbrilrw7zPt7dgd4+iMduW2RxE/Qgf5NdJaT
e2a9s2v21p7lWw859UJlDaaXmOGOpKSwjoOZGxCpi2GoXZORDMcv8peokhx5ouYmjXv6K2TYbQ0A
lZ3bdjPTEv4Duul4biShtbl8idirW7hYc+8mz9gPZY5mraMgMPGYK6amH1AzF0uQUoJlCew4FHqn
H9JesKLHfCQapmyOQ/ucaSJ6EG7THAu2yJoUz7mj60+Rw1BILf/yr8v3tM6rKVgw1y45t4cY09XR
TP0DMEr3PI1AXOTLImwy6nk+1GQfy4Ilg/KqFWbUFgpRjn8AjB7Nvh6OEcF7wOgJBgAHwXLbZ/Wt
3YhoFqeTSaJTZz9ZHmLNsXDUR24JYiyKi1OrvKdayvuIqb4O7Ql8UVd35AIocAcsUAsVONPcDgfv
09klK2IXhXYo022qo3nSc8Q7oHHBo9WgnRahs3PDdLgxdcxmYdScnQNFusVkS8OhbgS7ZJWS17GP
0y5feKoNTsqO0caXzscutt1VoZyX3gX5NdoU5YtAgFWluvYAhExrzJQnzwgXP0jIyet84iV6TuNb
RyFPKHxN3rN+IrdPsPGlyI3AKKEK0moIj5eLRscEAQ6+u6Mzp1pMrj8t+tKN9pdL1EJwVKF5uiC4
ITpLQ5NyUbbtq2CJ3FbyTrF6bRJtaDcx+Ct8euctAwea2dS0ZQHThrzawAWJkRE1u5GtUWJVsyrI
IHU7ukIqhDsc8KjP85Sr1nqsgT9Zmr124L42NrDvPKmh8arQ5wgEM7nxPuFB8+8VANe8Sb1sDR1A
8FdDGFlhAyjTm2Cf4eHK6sXs4oz7v0lc+HIji5M6LdnYqfG+fa3Hh9eGALTm979ThiBfi/NPEZfn
tNr9Z7/08xf62+vlf/4XGQ6m5QjnK1viP97U5R3/7DXSEzfWvrz+9s70r84mRQoKbN8zLMvGpZgW
ufzyY80wjCs+4oRgk+WItzaFr0boR2Pw89t7G8yf/87P3v7b6Gxffnv3T2IsLm/pV0bAvRK25Ti+
4UFtmsb5Jr8dAf/KMVyB79oWLp5OrLTkZvz1g/C5aHN1fhJlVOTvvozPeRCERULEN1EePxiD717h
m6fApivDtrGxerbBX/rbMfD9K93Av0WCgGuRveK8ZYf89WNwesmifMGZq44+q6/HAE727eH8bn7+
yoNgXVGrQUsHbl3LsPTvB+EyFRwL2tm24VTdc2bB/+RB+OEgnEMI/utRYEGwHbb6huAOXeGwwnw7
HZwrBsD0bfvcdPIrS8K/8biwwJ5/63P6eqp//xMAAP//</cx:binary>
              </cx:geoCache>
            </cx:geography>
          </cx:layoutPr>
        </cx:series>
      </cx:plotAreaRegion>
    </cx:plotArea>
    <cx:legend pos="r" align="min" overlay="0"/>
  </cx:chart>
  <cx:spPr>
    <a:solidFill>
      <a:schemeClr val="bg1">
        <a:lumMod val="85000"/>
      </a:schemeClr>
    </a:solid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plotArea>
      <cx:plotAreaRegion>
        <cx:series layoutId="waterfall" uniqueId="{4DD846B9-191A-4D1A-A414-108EA6AB179A}">
          <cx:dataLabels pos="outEnd">
            <cx:visibility seriesName="0" categoryName="0" value="1"/>
          </cx:dataLabels>
          <cx:dataId val="0"/>
          <cx:layoutPr>
            <cx:subtotals>
              <cx:idx val="3"/>
            </cx:subtotals>
          </cx:layoutPr>
        </cx:series>
      </cx:plotAreaRegion>
      <cx:axis id="0">
        <cx:catScaling gapWidth="0.5"/>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18"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1.svg"/><Relationship Id="rId17" Type="http://schemas.microsoft.com/office/2014/relationships/chartEx" Target="../charts/chartEx2.xml"/><Relationship Id="rId2" Type="http://schemas.openxmlformats.org/officeDocument/2006/relationships/image" Target="../media/image3.svg"/><Relationship Id="rId16" Type="http://schemas.openxmlformats.org/officeDocument/2006/relationships/chart" Target="../charts/chart5.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0.png"/><Relationship Id="rId5" Type="http://schemas.openxmlformats.org/officeDocument/2006/relationships/image" Target="../media/image6.png"/><Relationship Id="rId15" Type="http://schemas.openxmlformats.org/officeDocument/2006/relationships/chart" Target="../charts/chart4.xml"/><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21772</xdr:rowOff>
    </xdr:from>
    <xdr:to>
      <xdr:col>0</xdr:col>
      <xdr:colOff>32657</xdr:colOff>
      <xdr:row>1</xdr:row>
      <xdr:rowOff>76200</xdr:rowOff>
    </xdr:to>
    <xdr:sp macro="" textlink="">
      <xdr:nvSpPr>
        <xdr:cNvPr id="2" name="TextBox 1">
          <a:extLst>
            <a:ext uri="{FF2B5EF4-FFF2-40B4-BE49-F238E27FC236}">
              <a16:creationId xmlns:a16="http://schemas.microsoft.com/office/drawing/2014/main" id="{8A5B23E7-4A2D-4B72-829C-4586F3500007}"/>
            </a:ext>
          </a:extLst>
        </xdr:cNvPr>
        <xdr:cNvSpPr txBox="1"/>
      </xdr:nvSpPr>
      <xdr:spPr>
        <a:xfrm>
          <a:off x="0" y="206829"/>
          <a:ext cx="32657" cy="54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1</xdr:colOff>
      <xdr:row>0</xdr:row>
      <xdr:rowOff>0</xdr:rowOff>
    </xdr:from>
    <xdr:to>
      <xdr:col>17</xdr:col>
      <xdr:colOff>381000</xdr:colOff>
      <xdr:row>41</xdr:row>
      <xdr:rowOff>95250</xdr:rowOff>
    </xdr:to>
    <xdr:sp macro="" textlink="">
      <xdr:nvSpPr>
        <xdr:cNvPr id="3" name="TextBox 2">
          <a:extLst>
            <a:ext uri="{FF2B5EF4-FFF2-40B4-BE49-F238E27FC236}">
              <a16:creationId xmlns:a16="http://schemas.microsoft.com/office/drawing/2014/main" id="{BA954AF0-5AD6-4CB4-9164-02074827E3C9}"/>
            </a:ext>
          </a:extLst>
        </xdr:cNvPr>
        <xdr:cNvSpPr txBox="1"/>
      </xdr:nvSpPr>
      <xdr:spPr>
        <a:xfrm>
          <a:off x="1" y="0"/>
          <a:ext cx="10744199" cy="7593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effectLst/>
              <a:latin typeface="+mn-lt"/>
              <a:ea typeface="+mn-ea"/>
              <a:cs typeface="+mn-cs"/>
            </a:rPr>
            <a:t>This data</a:t>
          </a:r>
          <a:r>
            <a:rPr lang="en-US" sz="1600" baseline="0">
              <a:solidFill>
                <a:schemeClr val="bg1"/>
              </a:solidFill>
              <a:effectLst/>
              <a:latin typeface="+mn-lt"/>
              <a:ea typeface="+mn-ea"/>
              <a:cs typeface="+mn-cs"/>
            </a:rPr>
            <a:t> comes from the last 5 years of sales information from the sales system. </a:t>
          </a:r>
        </a:p>
        <a:p>
          <a:endParaRPr lang="en-US" sz="1600">
            <a:solidFill>
              <a:schemeClr val="bg1"/>
            </a:solidFill>
            <a:effectLst/>
          </a:endParaRPr>
        </a:p>
        <a:p>
          <a:r>
            <a:rPr lang="en-US" sz="1600" u="sng" baseline="0">
              <a:solidFill>
                <a:schemeClr val="bg1"/>
              </a:solidFill>
              <a:effectLst/>
              <a:latin typeface="+mn-lt"/>
              <a:ea typeface="+mn-ea"/>
              <a:cs typeface="+mn-cs"/>
            </a:rPr>
            <a:t>Business problem:</a:t>
          </a:r>
        </a:p>
        <a:p>
          <a:r>
            <a:rPr lang="en-US" sz="1600" u="none" baseline="0">
              <a:solidFill>
                <a:schemeClr val="bg1"/>
              </a:solidFill>
              <a:effectLst/>
              <a:latin typeface="+mn-lt"/>
              <a:ea typeface="+mn-ea"/>
              <a:cs typeface="+mn-cs"/>
            </a:rPr>
            <a:t>Analyze sales </a:t>
          </a:r>
          <a:r>
            <a:rPr lang="en-US" sz="1600" baseline="0">
              <a:solidFill>
                <a:schemeClr val="bg1"/>
              </a:solidFill>
              <a:effectLst/>
              <a:latin typeface="+mn-lt"/>
              <a:ea typeface="+mn-ea"/>
              <a:cs typeface="+mn-cs"/>
            </a:rPr>
            <a:t>data in preparation for an upcoming board meeting and prepare a spreadsheet dashboard which quickly shows the following details:</a:t>
          </a:r>
        </a:p>
        <a:p>
          <a:endParaRPr lang="en-US" sz="1600">
            <a:solidFill>
              <a:schemeClr val="bg1"/>
            </a:solidFill>
            <a:effectLst/>
          </a:endParaRPr>
        </a:p>
        <a:p>
          <a:r>
            <a:rPr lang="en-US" sz="1600" baseline="0">
              <a:solidFill>
                <a:schemeClr val="bg1"/>
              </a:solidFill>
              <a:effectLst/>
              <a:latin typeface="+mn-lt"/>
              <a:ea typeface="+mn-ea"/>
              <a:cs typeface="+mn-cs"/>
            </a:rPr>
            <a:t>· Sales results.</a:t>
          </a:r>
          <a:endParaRPr lang="en-US" sz="1600">
            <a:solidFill>
              <a:schemeClr val="bg1"/>
            </a:solidFill>
            <a:effectLst/>
          </a:endParaRPr>
        </a:p>
        <a:p>
          <a:r>
            <a:rPr lang="en-US" sz="1600" baseline="0">
              <a:solidFill>
                <a:schemeClr val="bg1"/>
              </a:solidFill>
              <a:effectLst/>
              <a:latin typeface="+mn-lt"/>
              <a:ea typeface="+mn-ea"/>
              <a:cs typeface="+mn-cs"/>
            </a:rPr>
            <a:t>· Percentage of products that are faulty and have been returned.</a:t>
          </a:r>
          <a:endParaRPr lang="en-US" sz="1600">
            <a:solidFill>
              <a:schemeClr val="bg1"/>
            </a:solidFill>
            <a:effectLst/>
          </a:endParaRPr>
        </a:p>
        <a:p>
          <a:r>
            <a:rPr lang="en-US" sz="1600" baseline="0">
              <a:solidFill>
                <a:schemeClr val="bg1"/>
              </a:solidFill>
              <a:effectLst/>
              <a:latin typeface="+mn-lt"/>
              <a:ea typeface="+mn-ea"/>
              <a:cs typeface="+mn-cs"/>
            </a:rPr>
            <a:t>· Individual product's ratings.</a:t>
          </a:r>
          <a:endParaRPr lang="en-US" sz="1600">
            <a:solidFill>
              <a:schemeClr val="bg1"/>
            </a:solidFill>
            <a:effectLst/>
          </a:endParaRPr>
        </a:p>
        <a:p>
          <a:r>
            <a:rPr lang="en-US" sz="1600" baseline="0">
              <a:solidFill>
                <a:schemeClr val="bg1"/>
              </a:solidFill>
              <a:effectLst/>
              <a:latin typeface="+mn-lt"/>
              <a:ea typeface="+mn-ea"/>
              <a:cs typeface="+mn-cs"/>
            </a:rPr>
            <a:t>· Results from each sales channel.</a:t>
          </a:r>
        </a:p>
        <a:p>
          <a:endParaRPr lang="en-US" sz="1600">
            <a:solidFill>
              <a:schemeClr val="bg1"/>
            </a:solidFill>
            <a:effectLst/>
          </a:endParaRPr>
        </a:p>
        <a:p>
          <a:r>
            <a:rPr lang="en-US" sz="1600" baseline="0">
              <a:solidFill>
                <a:schemeClr val="bg1"/>
              </a:solidFill>
              <a:effectLst/>
              <a:latin typeface="+mn-lt"/>
              <a:ea typeface="+mn-ea"/>
              <a:cs typeface="+mn-cs"/>
            </a:rPr>
            <a:t>· We will also create the ability to select a breakdown for individual years, products, channels, and areas using slicers.</a:t>
          </a:r>
          <a:endParaRPr lang="en-US" sz="1600">
            <a:solidFill>
              <a:schemeClr val="bg1"/>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21771</xdr:colOff>
      <xdr:row>5</xdr:row>
      <xdr:rowOff>185056</xdr:rowOff>
    </xdr:to>
    <xdr:sp macro="" textlink="">
      <xdr:nvSpPr>
        <xdr:cNvPr id="4" name="TextBox 3">
          <a:extLst>
            <a:ext uri="{FF2B5EF4-FFF2-40B4-BE49-F238E27FC236}">
              <a16:creationId xmlns:a16="http://schemas.microsoft.com/office/drawing/2014/main" id="{C8A4041C-4EC5-459F-890E-0A9A6B358FB5}"/>
            </a:ext>
          </a:extLst>
        </xdr:cNvPr>
        <xdr:cNvSpPr txBox="1"/>
      </xdr:nvSpPr>
      <xdr:spPr>
        <a:xfrm>
          <a:off x="0" y="0"/>
          <a:ext cx="15261771" cy="1088570"/>
        </a:xfrm>
        <a:prstGeom prst="rect">
          <a:avLst/>
        </a:prstGeom>
        <a:gradFill>
          <a:gsLst>
            <a:gs pos="0">
              <a:srgbClr val="1A046C"/>
            </a:gs>
            <a:gs pos="100000">
              <a:srgbClr val="3B10A8"/>
            </a:gs>
          </a:gsLst>
          <a:lin ang="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83693</xdr:colOff>
      <xdr:row>40</xdr:row>
      <xdr:rowOff>22719</xdr:rowOff>
    </xdr:from>
    <xdr:to>
      <xdr:col>24</xdr:col>
      <xdr:colOff>113628</xdr:colOff>
      <xdr:row>46</xdr:row>
      <xdr:rowOff>134472</xdr:rowOff>
    </xdr:to>
    <xdr:sp macro="" textlink="">
      <xdr:nvSpPr>
        <xdr:cNvPr id="5" name="Rectangle 4">
          <a:extLst>
            <a:ext uri="{FF2B5EF4-FFF2-40B4-BE49-F238E27FC236}">
              <a16:creationId xmlns:a16="http://schemas.microsoft.com/office/drawing/2014/main" id="{3F997E3C-C6B8-4B30-AF14-A076A3FCB1A4}"/>
            </a:ext>
          </a:extLst>
        </xdr:cNvPr>
        <xdr:cNvSpPr/>
      </xdr:nvSpPr>
      <xdr:spPr>
        <a:xfrm>
          <a:off x="3741293" y="7033119"/>
          <a:ext cx="14050735" cy="1187518"/>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53788</xdr:colOff>
      <xdr:row>6</xdr:row>
      <xdr:rowOff>56234</xdr:rowOff>
    </xdr:from>
    <xdr:to>
      <xdr:col>24</xdr:col>
      <xdr:colOff>151759</xdr:colOff>
      <xdr:row>38</xdr:row>
      <xdr:rowOff>136392</xdr:rowOff>
    </xdr:to>
    <xdr:grpSp>
      <xdr:nvGrpSpPr>
        <xdr:cNvPr id="14" name="Group 13">
          <a:extLst>
            <a:ext uri="{FF2B5EF4-FFF2-40B4-BE49-F238E27FC236}">
              <a16:creationId xmlns:a16="http://schemas.microsoft.com/office/drawing/2014/main" id="{8258DF76-B102-4F6C-9D9E-A4D4ECCD1454}"/>
            </a:ext>
          </a:extLst>
        </xdr:cNvPr>
        <xdr:cNvGrpSpPr/>
      </xdr:nvGrpSpPr>
      <xdr:grpSpPr>
        <a:xfrm>
          <a:off x="663388" y="1144805"/>
          <a:ext cx="14118771" cy="5860473"/>
          <a:chOff x="3657600" y="1171699"/>
          <a:chExt cx="14001750" cy="5942863"/>
        </a:xfrm>
      </xdr:grpSpPr>
      <xdr:sp macro="" textlink="">
        <xdr:nvSpPr>
          <xdr:cNvPr id="7" name="Rectangle 6">
            <a:extLst>
              <a:ext uri="{FF2B5EF4-FFF2-40B4-BE49-F238E27FC236}">
                <a16:creationId xmlns:a16="http://schemas.microsoft.com/office/drawing/2014/main" id="{CE1547A5-65C9-4FDD-A0E4-9DA210C6F110}"/>
              </a:ext>
            </a:extLst>
          </xdr:cNvPr>
          <xdr:cNvSpPr/>
        </xdr:nvSpPr>
        <xdr:spPr>
          <a:xfrm>
            <a:off x="12358766" y="1171699"/>
            <a:ext cx="5300584" cy="5933952"/>
          </a:xfrm>
          <a:prstGeom prst="rect">
            <a:avLst/>
          </a:prstGeom>
          <a:gradFill>
            <a:gsLst>
              <a:gs pos="0">
                <a:srgbClr val="1A046C"/>
              </a:gs>
              <a:gs pos="94000">
                <a:srgbClr val="3B10A8">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F1564D27-5F1E-4B2D-B9B3-0FA390716830}"/>
              </a:ext>
            </a:extLst>
          </xdr:cNvPr>
          <xdr:cNvSpPr/>
        </xdr:nvSpPr>
        <xdr:spPr>
          <a:xfrm>
            <a:off x="3657600" y="1175657"/>
            <a:ext cx="8580120" cy="2938341"/>
          </a:xfrm>
          <a:prstGeom prst="rect">
            <a:avLst/>
          </a:prstGeom>
          <a:gradFill>
            <a:gsLst>
              <a:gs pos="0">
                <a:srgbClr val="1A046C"/>
              </a:gs>
              <a:gs pos="94000">
                <a:srgbClr val="3B10A8">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16A8806D-8A2A-444B-A985-DC76A393CE30}"/>
              </a:ext>
            </a:extLst>
          </xdr:cNvPr>
          <xdr:cNvSpPr/>
        </xdr:nvSpPr>
        <xdr:spPr>
          <a:xfrm>
            <a:off x="3657600" y="4226212"/>
            <a:ext cx="4207650" cy="2888350"/>
          </a:xfrm>
          <a:prstGeom prst="rect">
            <a:avLst/>
          </a:prstGeom>
          <a:gradFill>
            <a:gsLst>
              <a:gs pos="0">
                <a:srgbClr val="1A046C"/>
              </a:gs>
              <a:gs pos="94000">
                <a:srgbClr val="3B10A8">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AD30A485-7C68-40D8-A0C7-6A6EAF9C4DAA}"/>
              </a:ext>
            </a:extLst>
          </xdr:cNvPr>
          <xdr:cNvSpPr/>
        </xdr:nvSpPr>
        <xdr:spPr>
          <a:xfrm>
            <a:off x="8040570" y="4225928"/>
            <a:ext cx="4208217" cy="2882905"/>
          </a:xfrm>
          <a:prstGeom prst="rect">
            <a:avLst/>
          </a:prstGeom>
          <a:gradFill>
            <a:gsLst>
              <a:gs pos="0">
                <a:srgbClr val="1A046C"/>
              </a:gs>
              <a:gs pos="94000">
                <a:srgbClr val="3B10A8">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429487</xdr:colOff>
      <xdr:row>0</xdr:row>
      <xdr:rowOff>141513</xdr:rowOff>
    </xdr:from>
    <xdr:to>
      <xdr:col>17</xdr:col>
      <xdr:colOff>19046</xdr:colOff>
      <xdr:row>4</xdr:row>
      <xdr:rowOff>113804</xdr:rowOff>
    </xdr:to>
    <xdr:sp macro="" textlink="">
      <xdr:nvSpPr>
        <xdr:cNvPr id="18" name="TextBox 17">
          <a:extLst>
            <a:ext uri="{FF2B5EF4-FFF2-40B4-BE49-F238E27FC236}">
              <a16:creationId xmlns:a16="http://schemas.microsoft.com/office/drawing/2014/main" id="{4BA46723-5EE9-434C-97B6-24629A3C190A}"/>
            </a:ext>
          </a:extLst>
        </xdr:cNvPr>
        <xdr:cNvSpPr txBox="1"/>
      </xdr:nvSpPr>
      <xdr:spPr>
        <a:xfrm>
          <a:off x="5915887" y="141513"/>
          <a:ext cx="7514359" cy="690748"/>
        </a:xfrm>
        <a:prstGeom prst="rect">
          <a:avLst/>
        </a:prstGeom>
        <a:gradFill>
          <a:gsLst>
            <a:gs pos="26000">
              <a:srgbClr val="1A046C"/>
            </a:gs>
            <a:gs pos="100000">
              <a:srgbClr val="3B10A8"/>
            </a:gs>
          </a:gsLst>
          <a:lin ang="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rPr>
            <a:t>SALES</a:t>
          </a:r>
          <a:r>
            <a:rPr lang="en-US" sz="2800" baseline="0">
              <a:solidFill>
                <a:schemeClr val="bg1"/>
              </a:solidFill>
            </a:rPr>
            <a:t> DASHBOARD</a:t>
          </a:r>
          <a:endParaRPr lang="en-US" sz="2800">
            <a:solidFill>
              <a:schemeClr val="bg1"/>
            </a:solidFill>
          </a:endParaRPr>
        </a:p>
      </xdr:txBody>
    </xdr:sp>
    <xdr:clientData/>
  </xdr:twoCellAnchor>
  <xdr:twoCellAnchor>
    <xdr:from>
      <xdr:col>1</xdr:col>
      <xdr:colOff>68581</xdr:colOff>
      <xdr:row>6</xdr:row>
      <xdr:rowOff>116541</xdr:rowOff>
    </xdr:from>
    <xdr:to>
      <xdr:col>3</xdr:col>
      <xdr:colOff>540329</xdr:colOff>
      <xdr:row>9</xdr:row>
      <xdr:rowOff>0</xdr:rowOff>
    </xdr:to>
    <xdr:sp macro="" textlink="">
      <xdr:nvSpPr>
        <xdr:cNvPr id="19" name="Rectangle: Rounded Corners 18">
          <a:extLst>
            <a:ext uri="{FF2B5EF4-FFF2-40B4-BE49-F238E27FC236}">
              <a16:creationId xmlns:a16="http://schemas.microsoft.com/office/drawing/2014/main" id="{6A9B8F5D-2104-4CE3-9DBE-8F608F473F20}"/>
            </a:ext>
          </a:extLst>
        </xdr:cNvPr>
        <xdr:cNvSpPr/>
      </xdr:nvSpPr>
      <xdr:spPr>
        <a:xfrm>
          <a:off x="3726181" y="1190961"/>
          <a:ext cx="1690948" cy="432099"/>
        </a:xfrm>
        <a:prstGeom prst="roundRect">
          <a:avLst>
            <a:gd name="adj" fmla="val 50000"/>
          </a:avLst>
        </a:prstGeom>
        <a:solidFill>
          <a:schemeClr val="accent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76200</xdr:colOff>
      <xdr:row>22</xdr:row>
      <xdr:rowOff>144075</xdr:rowOff>
    </xdr:from>
    <xdr:to>
      <xdr:col>3</xdr:col>
      <xdr:colOff>376518</xdr:colOff>
      <xdr:row>25</xdr:row>
      <xdr:rowOff>26894</xdr:rowOff>
    </xdr:to>
    <xdr:sp macro="" textlink="">
      <xdr:nvSpPr>
        <xdr:cNvPr id="20" name="Rectangle: Rounded Corners 19">
          <a:extLst>
            <a:ext uri="{FF2B5EF4-FFF2-40B4-BE49-F238E27FC236}">
              <a16:creationId xmlns:a16="http://schemas.microsoft.com/office/drawing/2014/main" id="{BF098E2D-125F-419D-951B-08E82C44678E}"/>
            </a:ext>
          </a:extLst>
        </xdr:cNvPr>
        <xdr:cNvSpPr/>
      </xdr:nvSpPr>
      <xdr:spPr>
        <a:xfrm>
          <a:off x="3733800" y="4070616"/>
          <a:ext cx="1519518" cy="420702"/>
        </a:xfrm>
        <a:prstGeom prst="roundRect">
          <a:avLst>
            <a:gd name="adj" fmla="val 50000"/>
          </a:avLst>
        </a:prstGeom>
        <a:solidFill>
          <a:schemeClr val="accent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202870</xdr:colOff>
      <xdr:row>22</xdr:row>
      <xdr:rowOff>130629</xdr:rowOff>
    </xdr:from>
    <xdr:to>
      <xdr:col>11</xdr:col>
      <xdr:colOff>8906</xdr:colOff>
      <xdr:row>24</xdr:row>
      <xdr:rowOff>103909</xdr:rowOff>
    </xdr:to>
    <xdr:sp macro="" textlink="">
      <xdr:nvSpPr>
        <xdr:cNvPr id="21" name="Rectangle: Rounded Corners 20">
          <a:extLst>
            <a:ext uri="{FF2B5EF4-FFF2-40B4-BE49-F238E27FC236}">
              <a16:creationId xmlns:a16="http://schemas.microsoft.com/office/drawing/2014/main" id="{4EACEE70-AE26-43C5-B32C-0ED0CE30974C}"/>
            </a:ext>
          </a:extLst>
        </xdr:cNvPr>
        <xdr:cNvSpPr/>
      </xdr:nvSpPr>
      <xdr:spPr>
        <a:xfrm>
          <a:off x="8127670" y="4180115"/>
          <a:ext cx="1634836" cy="343394"/>
        </a:xfrm>
        <a:prstGeom prst="roundRect">
          <a:avLst>
            <a:gd name="adj" fmla="val 50000"/>
          </a:avLst>
        </a:prstGeom>
        <a:solidFill>
          <a:schemeClr val="accent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322729</xdr:colOff>
      <xdr:row>6</xdr:row>
      <xdr:rowOff>107578</xdr:rowOff>
    </xdr:from>
    <xdr:to>
      <xdr:col>18</xdr:col>
      <xdr:colOff>161365</xdr:colOff>
      <xdr:row>8</xdr:row>
      <xdr:rowOff>116541</xdr:rowOff>
    </xdr:to>
    <xdr:sp macro="" textlink="">
      <xdr:nvSpPr>
        <xdr:cNvPr id="22" name="Rectangle: Rounded Corners 21">
          <a:extLst>
            <a:ext uri="{FF2B5EF4-FFF2-40B4-BE49-F238E27FC236}">
              <a16:creationId xmlns:a16="http://schemas.microsoft.com/office/drawing/2014/main" id="{CD915905-D591-4B21-929B-4FF57C5FDB20}"/>
            </a:ext>
          </a:extLst>
        </xdr:cNvPr>
        <xdr:cNvSpPr/>
      </xdr:nvSpPr>
      <xdr:spPr>
        <a:xfrm>
          <a:off x="12514729" y="1165413"/>
          <a:ext cx="1667436" cy="367552"/>
        </a:xfrm>
        <a:prstGeom prst="roundRect">
          <a:avLst>
            <a:gd name="adj" fmla="val 50000"/>
          </a:avLst>
        </a:prstGeom>
        <a:solidFill>
          <a:schemeClr val="accent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6</xdr:row>
      <xdr:rowOff>84682</xdr:rowOff>
    </xdr:from>
    <xdr:to>
      <xdr:col>2</xdr:col>
      <xdr:colOff>589750</xdr:colOff>
      <xdr:row>7</xdr:row>
      <xdr:rowOff>106628</xdr:rowOff>
    </xdr:to>
    <xdr:sp macro="" textlink="">
      <xdr:nvSpPr>
        <xdr:cNvPr id="23" name="TextBox 22">
          <a:extLst>
            <a:ext uri="{FF2B5EF4-FFF2-40B4-BE49-F238E27FC236}">
              <a16:creationId xmlns:a16="http://schemas.microsoft.com/office/drawing/2014/main" id="{63D0E3C8-C2A2-421D-863B-EAAE2DB08AAB}"/>
            </a:ext>
          </a:extLst>
        </xdr:cNvPr>
        <xdr:cNvSpPr txBox="1"/>
      </xdr:nvSpPr>
      <xdr:spPr>
        <a:xfrm>
          <a:off x="3623895" y="1159102"/>
          <a:ext cx="1233055" cy="204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rPr>
            <a:t>Sales Results</a:t>
          </a:r>
        </a:p>
      </xdr:txBody>
    </xdr:sp>
    <xdr:clientData/>
  </xdr:twoCellAnchor>
  <xdr:twoCellAnchor>
    <xdr:from>
      <xdr:col>1</xdr:col>
      <xdr:colOff>80263</xdr:colOff>
      <xdr:row>22</xdr:row>
      <xdr:rowOff>130291</xdr:rowOff>
    </xdr:from>
    <xdr:to>
      <xdr:col>2</xdr:col>
      <xdr:colOff>525780</xdr:colOff>
      <xdr:row>24</xdr:row>
      <xdr:rowOff>1</xdr:rowOff>
    </xdr:to>
    <xdr:sp macro="" textlink="">
      <xdr:nvSpPr>
        <xdr:cNvPr id="29" name="TextBox 28">
          <a:extLst>
            <a:ext uri="{FF2B5EF4-FFF2-40B4-BE49-F238E27FC236}">
              <a16:creationId xmlns:a16="http://schemas.microsoft.com/office/drawing/2014/main" id="{18A0A5FF-161A-45EC-9F86-F345EA57274D}"/>
            </a:ext>
          </a:extLst>
        </xdr:cNvPr>
        <xdr:cNvSpPr txBox="1"/>
      </xdr:nvSpPr>
      <xdr:spPr>
        <a:xfrm>
          <a:off x="3737863" y="4130791"/>
          <a:ext cx="1055117" cy="235470"/>
        </a:xfrm>
        <a:prstGeom prst="rect">
          <a:avLst/>
        </a:prstGeom>
        <a:noFill/>
        <a:ln w="9525" cmpd="sng">
          <a:noFill/>
        </a:ln>
        <a:effectLst>
          <a:outerShdw blurRad="50800" dist="50800" dir="5400000" algn="ctr" rotWithShape="0">
            <a:srgbClr val="000000">
              <a:alpha val="19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mn-lt"/>
              <a:ea typeface="+mn-ea"/>
              <a:cs typeface="+mn-cs"/>
            </a:rPr>
            <a:t>Sales Channel</a:t>
          </a:r>
        </a:p>
      </xdr:txBody>
    </xdr:sp>
    <xdr:clientData/>
  </xdr:twoCellAnchor>
  <xdr:twoCellAnchor>
    <xdr:from>
      <xdr:col>8</xdr:col>
      <xdr:colOff>117565</xdr:colOff>
      <xdr:row>22</xdr:row>
      <xdr:rowOff>104503</xdr:rowOff>
    </xdr:from>
    <xdr:to>
      <xdr:col>10</xdr:col>
      <xdr:colOff>150223</xdr:colOff>
      <xdr:row>23</xdr:row>
      <xdr:rowOff>152400</xdr:rowOff>
    </xdr:to>
    <xdr:sp macro="" textlink="">
      <xdr:nvSpPr>
        <xdr:cNvPr id="30" name="TextBox 29">
          <a:extLst>
            <a:ext uri="{FF2B5EF4-FFF2-40B4-BE49-F238E27FC236}">
              <a16:creationId xmlns:a16="http://schemas.microsoft.com/office/drawing/2014/main" id="{086D2470-57BF-46A9-B8AB-5519E2DD2C82}"/>
            </a:ext>
          </a:extLst>
        </xdr:cNvPr>
        <xdr:cNvSpPr txBox="1"/>
      </xdr:nvSpPr>
      <xdr:spPr>
        <a:xfrm>
          <a:off x="8042365" y="4105003"/>
          <a:ext cx="1251858" cy="230777"/>
        </a:xfrm>
        <a:prstGeom prst="rect">
          <a:avLst/>
        </a:prstGeom>
        <a:noFill/>
        <a:ln w="9525" cmpd="sng">
          <a:noFill/>
        </a:ln>
        <a:effectLst>
          <a:outerShdw blurRad="50800" dist="50800" dir="5400000" algn="ctr" rotWithShape="0">
            <a:srgbClr val="000000">
              <a:alpha val="19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mn-lt"/>
              <a:ea typeface="+mn-ea"/>
              <a:cs typeface="+mn-cs"/>
            </a:rPr>
            <a:t>Product Returns</a:t>
          </a:r>
        </a:p>
      </xdr:txBody>
    </xdr:sp>
    <xdr:clientData/>
  </xdr:twoCellAnchor>
  <xdr:twoCellAnchor>
    <xdr:from>
      <xdr:col>15</xdr:col>
      <xdr:colOff>275983</xdr:colOff>
      <xdr:row>6</xdr:row>
      <xdr:rowOff>131153</xdr:rowOff>
    </xdr:from>
    <xdr:to>
      <xdr:col>17</xdr:col>
      <xdr:colOff>268363</xdr:colOff>
      <xdr:row>8</xdr:row>
      <xdr:rowOff>85432</xdr:rowOff>
    </xdr:to>
    <xdr:sp macro="" textlink="">
      <xdr:nvSpPr>
        <xdr:cNvPr id="31" name="TextBox 30">
          <a:extLst>
            <a:ext uri="{FF2B5EF4-FFF2-40B4-BE49-F238E27FC236}">
              <a16:creationId xmlns:a16="http://schemas.microsoft.com/office/drawing/2014/main" id="{37E942BE-F69A-43EC-9312-FC87D287E54C}"/>
            </a:ext>
          </a:extLst>
        </xdr:cNvPr>
        <xdr:cNvSpPr txBox="1"/>
      </xdr:nvSpPr>
      <xdr:spPr>
        <a:xfrm>
          <a:off x="12467983" y="1219724"/>
          <a:ext cx="1211580" cy="324394"/>
        </a:xfrm>
        <a:prstGeom prst="rect">
          <a:avLst/>
        </a:prstGeom>
        <a:noFill/>
        <a:ln w="9525" cmpd="sng">
          <a:noFill/>
        </a:ln>
        <a:effectLst>
          <a:outerShdw blurRad="50800" dist="50800" dir="5400000" algn="ctr" rotWithShape="0">
            <a:srgbClr val="000000">
              <a:alpha val="19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mn-lt"/>
              <a:ea typeface="+mn-ea"/>
              <a:cs typeface="+mn-cs"/>
            </a:rPr>
            <a:t>Product</a:t>
          </a:r>
          <a:r>
            <a:rPr lang="en-US" sz="1200" baseline="0">
              <a:solidFill>
                <a:schemeClr val="bg1"/>
              </a:solidFill>
              <a:latin typeface="+mn-lt"/>
              <a:ea typeface="+mn-ea"/>
              <a:cs typeface="+mn-cs"/>
            </a:rPr>
            <a:t> Ratings</a:t>
          </a:r>
          <a:endParaRPr lang="en-US" sz="1200">
            <a:solidFill>
              <a:schemeClr val="bg1"/>
            </a:solidFill>
            <a:latin typeface="+mn-lt"/>
            <a:ea typeface="+mn-ea"/>
            <a:cs typeface="+mn-cs"/>
          </a:endParaRPr>
        </a:p>
      </xdr:txBody>
    </xdr:sp>
    <xdr:clientData/>
  </xdr:twoCellAnchor>
  <xdr:twoCellAnchor editAs="oneCell">
    <xdr:from>
      <xdr:col>2</xdr:col>
      <xdr:colOff>395088</xdr:colOff>
      <xdr:row>6</xdr:row>
      <xdr:rowOff>98612</xdr:rowOff>
    </xdr:from>
    <xdr:to>
      <xdr:col>3</xdr:col>
      <xdr:colOff>253574</xdr:colOff>
      <xdr:row>9</xdr:row>
      <xdr:rowOff>11526</xdr:rowOff>
    </xdr:to>
    <xdr:pic>
      <xdr:nvPicPr>
        <xdr:cNvPr id="33" name="Graphic 32" descr="Business Growth outline">
          <a:extLst>
            <a:ext uri="{FF2B5EF4-FFF2-40B4-BE49-F238E27FC236}">
              <a16:creationId xmlns:a16="http://schemas.microsoft.com/office/drawing/2014/main" id="{873B6A2B-E87B-4E10-A52A-B6D904F2D7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62288" y="1156447"/>
          <a:ext cx="468086" cy="450797"/>
        </a:xfrm>
        <a:prstGeom prst="rect">
          <a:avLst/>
        </a:prstGeom>
      </xdr:spPr>
    </xdr:pic>
    <xdr:clientData/>
  </xdr:twoCellAnchor>
  <xdr:twoCellAnchor editAs="oneCell">
    <xdr:from>
      <xdr:col>2</xdr:col>
      <xdr:colOff>413656</xdr:colOff>
      <xdr:row>22</xdr:row>
      <xdr:rowOff>170531</xdr:rowOff>
    </xdr:from>
    <xdr:to>
      <xdr:col>3</xdr:col>
      <xdr:colOff>141515</xdr:colOff>
      <xdr:row>24</xdr:row>
      <xdr:rowOff>133174</xdr:rowOff>
    </xdr:to>
    <xdr:pic>
      <xdr:nvPicPr>
        <xdr:cNvPr id="35" name="Graphic 34" descr="Ecommerce with solid fill">
          <a:extLst>
            <a:ext uri="{FF2B5EF4-FFF2-40B4-BE49-F238E27FC236}">
              <a16:creationId xmlns:a16="http://schemas.microsoft.com/office/drawing/2014/main" id="{A9B89265-F71C-4E0E-9B65-4E9B0CA2F6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680856" y="4220017"/>
          <a:ext cx="337459" cy="332757"/>
        </a:xfrm>
        <a:prstGeom prst="rect">
          <a:avLst/>
        </a:prstGeom>
      </xdr:spPr>
    </xdr:pic>
    <xdr:clientData/>
  </xdr:twoCellAnchor>
  <xdr:twoCellAnchor editAs="oneCell">
    <xdr:from>
      <xdr:col>17</xdr:col>
      <xdr:colOff>178015</xdr:colOff>
      <xdr:row>6</xdr:row>
      <xdr:rowOff>51229</xdr:rowOff>
    </xdr:from>
    <xdr:to>
      <xdr:col>18</xdr:col>
      <xdr:colOff>25615</xdr:colOff>
      <xdr:row>8</xdr:row>
      <xdr:rowOff>138314</xdr:rowOff>
    </xdr:to>
    <xdr:pic>
      <xdr:nvPicPr>
        <xdr:cNvPr id="37" name="Graphic 36" descr="Rating 3 Star with solid fill">
          <a:extLst>
            <a:ext uri="{FF2B5EF4-FFF2-40B4-BE49-F238E27FC236}">
              <a16:creationId xmlns:a16="http://schemas.microsoft.com/office/drawing/2014/main" id="{E6E78A08-3725-4F4E-B59B-88CB4C2A477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589215" y="1109064"/>
          <a:ext cx="457200" cy="445674"/>
        </a:xfrm>
        <a:prstGeom prst="rect">
          <a:avLst/>
        </a:prstGeom>
      </xdr:spPr>
    </xdr:pic>
    <xdr:clientData/>
  </xdr:twoCellAnchor>
  <xdr:twoCellAnchor editAs="oneCell">
    <xdr:from>
      <xdr:col>10</xdr:col>
      <xdr:colOff>31570</xdr:colOff>
      <xdr:row>22</xdr:row>
      <xdr:rowOff>130629</xdr:rowOff>
    </xdr:from>
    <xdr:to>
      <xdr:col>10</xdr:col>
      <xdr:colOff>379912</xdr:colOff>
      <xdr:row>24</xdr:row>
      <xdr:rowOff>108857</xdr:rowOff>
    </xdr:to>
    <xdr:pic>
      <xdr:nvPicPr>
        <xdr:cNvPr id="39" name="Graphic 38" descr="Return with solid fill">
          <a:extLst>
            <a:ext uri="{FF2B5EF4-FFF2-40B4-BE49-F238E27FC236}">
              <a16:creationId xmlns:a16="http://schemas.microsoft.com/office/drawing/2014/main" id="{57B613BA-5554-4C92-AC71-98776FE64AE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175570" y="4131129"/>
          <a:ext cx="348342" cy="343988"/>
        </a:xfrm>
        <a:prstGeom prst="rect">
          <a:avLst/>
        </a:prstGeom>
      </xdr:spPr>
    </xdr:pic>
    <xdr:clientData/>
  </xdr:twoCellAnchor>
  <xdr:twoCellAnchor>
    <xdr:from>
      <xdr:col>4</xdr:col>
      <xdr:colOff>283030</xdr:colOff>
      <xdr:row>6</xdr:row>
      <xdr:rowOff>119744</xdr:rowOff>
    </xdr:from>
    <xdr:to>
      <xdr:col>15</xdr:col>
      <xdr:colOff>76200</xdr:colOff>
      <xdr:row>21</xdr:row>
      <xdr:rowOff>163286</xdr:rowOff>
    </xdr:to>
    <xdr:graphicFrame macro="">
      <xdr:nvGraphicFramePr>
        <xdr:cNvPr id="40" name="Chart 39">
          <a:extLst>
            <a:ext uri="{FF2B5EF4-FFF2-40B4-BE49-F238E27FC236}">
              <a16:creationId xmlns:a16="http://schemas.microsoft.com/office/drawing/2014/main" id="{113C0141-1F28-4E39-9D10-FDAE44506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89646</xdr:colOff>
      <xdr:row>9</xdr:row>
      <xdr:rowOff>107576</xdr:rowOff>
    </xdr:from>
    <xdr:to>
      <xdr:col>4</xdr:col>
      <xdr:colOff>268941</xdr:colOff>
      <xdr:row>21</xdr:row>
      <xdr:rowOff>44825</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D97F29A6-350E-48A5-9EF5-B1ED585B16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747246" y="1703294"/>
              <a:ext cx="2008095" cy="20887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368138</xdr:colOff>
      <xdr:row>6</xdr:row>
      <xdr:rowOff>165765</xdr:rowOff>
    </xdr:from>
    <xdr:to>
      <xdr:col>13</xdr:col>
      <xdr:colOff>152399</xdr:colOff>
      <xdr:row>9</xdr:row>
      <xdr:rowOff>2237</xdr:rowOff>
    </xdr:to>
    <xdr:grpSp>
      <xdr:nvGrpSpPr>
        <xdr:cNvPr id="44" name="Group 43">
          <a:extLst>
            <a:ext uri="{FF2B5EF4-FFF2-40B4-BE49-F238E27FC236}">
              <a16:creationId xmlns:a16="http://schemas.microsoft.com/office/drawing/2014/main" id="{AF8E0DA0-4CE5-4067-86FC-22C88299A813}"/>
            </a:ext>
          </a:extLst>
        </xdr:cNvPr>
        <xdr:cNvGrpSpPr/>
      </xdr:nvGrpSpPr>
      <xdr:grpSpPr>
        <a:xfrm>
          <a:off x="5854538" y="1254336"/>
          <a:ext cx="2222661" cy="391644"/>
          <a:chOff x="8271165" y="1254824"/>
          <a:chExt cx="2139150" cy="599517"/>
        </a:xfrm>
      </xdr:grpSpPr>
      <xdr:sp macro="" textlink="'Top Sales Emp'!$E$5">
        <xdr:nvSpPr>
          <xdr:cNvPr id="42" name="TextBox 41">
            <a:extLst>
              <a:ext uri="{FF2B5EF4-FFF2-40B4-BE49-F238E27FC236}">
                <a16:creationId xmlns:a16="http://schemas.microsoft.com/office/drawing/2014/main" id="{291F4FC6-4BAB-4E2D-99E7-58C7E841658C}"/>
              </a:ext>
            </a:extLst>
          </xdr:cNvPr>
          <xdr:cNvSpPr txBox="1"/>
        </xdr:nvSpPr>
        <xdr:spPr>
          <a:xfrm>
            <a:off x="9184539" y="1257608"/>
            <a:ext cx="1225776" cy="596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C232B7-8195-4887-BFF7-0CD8E5EB28AF}" type="TxLink">
              <a:rPr lang="en-US" sz="1800" b="0" i="0" u="none" strike="noStrike">
                <a:solidFill>
                  <a:schemeClr val="bg1"/>
                </a:solidFill>
                <a:latin typeface="Calibri"/>
                <a:cs typeface="Calibri"/>
              </a:rPr>
              <a:t>$13,375</a:t>
            </a:fld>
            <a:endParaRPr lang="en-US" sz="1800">
              <a:solidFill>
                <a:schemeClr val="bg1"/>
              </a:solidFill>
            </a:endParaRPr>
          </a:p>
        </xdr:txBody>
      </xdr:sp>
      <xdr:sp macro="" textlink="'Top Sales Emp'!$D$5">
        <xdr:nvSpPr>
          <xdr:cNvPr id="43" name="TextBox 42">
            <a:extLst>
              <a:ext uri="{FF2B5EF4-FFF2-40B4-BE49-F238E27FC236}">
                <a16:creationId xmlns:a16="http://schemas.microsoft.com/office/drawing/2014/main" id="{A3769584-A22E-438B-BEDC-A116CA455F73}"/>
              </a:ext>
            </a:extLst>
          </xdr:cNvPr>
          <xdr:cNvSpPr txBox="1"/>
        </xdr:nvSpPr>
        <xdr:spPr>
          <a:xfrm>
            <a:off x="8271165" y="1254824"/>
            <a:ext cx="1028620" cy="587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14EB5-5251-422D-B0FB-265481B00C5A}" type="TxLink">
              <a:rPr lang="en-US" sz="1800" b="0" i="0" u="none" strike="noStrike">
                <a:solidFill>
                  <a:schemeClr val="bg1"/>
                </a:solidFill>
                <a:latin typeface="Calibri"/>
                <a:cs typeface="Calibri"/>
              </a:rPr>
              <a:t>Nicholas</a:t>
            </a:fld>
            <a:endParaRPr lang="en-US" sz="1800">
              <a:solidFill>
                <a:schemeClr val="bg1"/>
              </a:solidFill>
            </a:endParaRPr>
          </a:p>
        </xdr:txBody>
      </xdr:sp>
    </xdr:grpSp>
    <xdr:clientData/>
  </xdr:twoCellAnchor>
  <xdr:twoCellAnchor>
    <xdr:from>
      <xdr:col>9</xdr:col>
      <xdr:colOff>344442</xdr:colOff>
      <xdr:row>6</xdr:row>
      <xdr:rowOff>80683</xdr:rowOff>
    </xdr:from>
    <xdr:to>
      <xdr:col>13</xdr:col>
      <xdr:colOff>496843</xdr:colOff>
      <xdr:row>9</xdr:row>
      <xdr:rowOff>138952</xdr:rowOff>
    </xdr:to>
    <xdr:sp macro="" textlink="">
      <xdr:nvSpPr>
        <xdr:cNvPr id="45" name="Rectangle: Rounded Corners 44">
          <a:extLst>
            <a:ext uri="{FF2B5EF4-FFF2-40B4-BE49-F238E27FC236}">
              <a16:creationId xmlns:a16="http://schemas.microsoft.com/office/drawing/2014/main" id="{1EF6A126-5E69-456D-87C2-68F07E9E3744}"/>
            </a:ext>
          </a:extLst>
        </xdr:cNvPr>
        <xdr:cNvSpPr/>
      </xdr:nvSpPr>
      <xdr:spPr>
        <a:xfrm>
          <a:off x="8878842" y="1147483"/>
          <a:ext cx="2590801" cy="598596"/>
        </a:xfrm>
        <a:prstGeom prst="roundRect">
          <a:avLst>
            <a:gd name="adj" fmla="val 50000"/>
          </a:avLst>
        </a:prstGeom>
        <a:solidFill>
          <a:schemeClr val="accent2">
            <a:lumMod val="75000"/>
            <a:alpha val="4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editAs="oneCell">
    <xdr:from>
      <xdr:col>12</xdr:col>
      <xdr:colOff>414939</xdr:colOff>
      <xdr:row>7</xdr:row>
      <xdr:rowOff>7045</xdr:rowOff>
    </xdr:from>
    <xdr:to>
      <xdr:col>13</xdr:col>
      <xdr:colOff>186339</xdr:colOff>
      <xdr:row>9</xdr:row>
      <xdr:rowOff>17930</xdr:rowOff>
    </xdr:to>
    <xdr:pic>
      <xdr:nvPicPr>
        <xdr:cNvPr id="47" name="Graphic 46" descr="Ribbon with solid fill">
          <a:extLst>
            <a:ext uri="{FF2B5EF4-FFF2-40B4-BE49-F238E27FC236}">
              <a16:creationId xmlns:a16="http://schemas.microsoft.com/office/drawing/2014/main" id="{A121BE7D-CA79-4551-A3D0-4B8AE73018F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778139" y="1244174"/>
          <a:ext cx="381000" cy="369474"/>
        </a:xfrm>
        <a:prstGeom prst="rect">
          <a:avLst/>
        </a:prstGeom>
      </xdr:spPr>
    </xdr:pic>
    <xdr:clientData/>
  </xdr:twoCellAnchor>
  <xdr:twoCellAnchor>
    <xdr:from>
      <xdr:col>8</xdr:col>
      <xdr:colOff>14908</xdr:colOff>
      <xdr:row>24</xdr:row>
      <xdr:rowOff>83126</xdr:rowOff>
    </xdr:from>
    <xdr:to>
      <xdr:col>14</xdr:col>
      <xdr:colOff>401782</xdr:colOff>
      <xdr:row>38</xdr:row>
      <xdr:rowOff>100443</xdr:rowOff>
    </xdr:to>
    <xdr:grpSp>
      <xdr:nvGrpSpPr>
        <xdr:cNvPr id="54" name="Group 53">
          <a:extLst>
            <a:ext uri="{FF2B5EF4-FFF2-40B4-BE49-F238E27FC236}">
              <a16:creationId xmlns:a16="http://schemas.microsoft.com/office/drawing/2014/main" id="{C0C530DC-F279-4F82-A574-5DDEB96A3724}"/>
            </a:ext>
          </a:extLst>
        </xdr:cNvPr>
        <xdr:cNvGrpSpPr/>
      </xdr:nvGrpSpPr>
      <xdr:grpSpPr>
        <a:xfrm>
          <a:off x="4891708" y="4502726"/>
          <a:ext cx="4044474" cy="2466603"/>
          <a:chOff x="7939708" y="4501422"/>
          <a:chExt cx="4044474" cy="2466697"/>
        </a:xfrm>
      </xdr:grpSpPr>
      <xdr:graphicFrame macro="">
        <xdr:nvGraphicFramePr>
          <xdr:cNvPr id="48" name="Chart 47">
            <a:extLst>
              <a:ext uri="{FF2B5EF4-FFF2-40B4-BE49-F238E27FC236}">
                <a16:creationId xmlns:a16="http://schemas.microsoft.com/office/drawing/2014/main" id="{1CC32B0A-B121-4CB0-A6A0-A662B6BCA5EC}"/>
              </a:ext>
            </a:extLst>
          </xdr:cNvPr>
          <xdr:cNvGraphicFramePr>
            <a:graphicFrameLocks/>
          </xdr:cNvGraphicFramePr>
        </xdr:nvGraphicFramePr>
        <xdr:xfrm>
          <a:off x="7939708" y="4552117"/>
          <a:ext cx="2113723" cy="1117085"/>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49" name="Chart 48">
            <a:extLst>
              <a:ext uri="{FF2B5EF4-FFF2-40B4-BE49-F238E27FC236}">
                <a16:creationId xmlns:a16="http://schemas.microsoft.com/office/drawing/2014/main" id="{C4A33F53-96B0-4C22-BBC3-90E9AB4258DC}"/>
              </a:ext>
            </a:extLst>
          </xdr:cNvPr>
          <xdr:cNvGraphicFramePr>
            <a:graphicFrameLocks/>
          </xdr:cNvGraphicFramePr>
        </xdr:nvGraphicFramePr>
        <xdr:xfrm>
          <a:off x="9850582" y="4501422"/>
          <a:ext cx="2133600" cy="1283646"/>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50" name="Chart 49">
            <a:extLst>
              <a:ext uri="{FF2B5EF4-FFF2-40B4-BE49-F238E27FC236}">
                <a16:creationId xmlns:a16="http://schemas.microsoft.com/office/drawing/2014/main" id="{FB4D9883-F826-4A5B-A12C-A5A15509F188}"/>
              </a:ext>
            </a:extLst>
          </xdr:cNvPr>
          <xdr:cNvGraphicFramePr>
            <a:graphicFrameLocks/>
          </xdr:cNvGraphicFramePr>
        </xdr:nvGraphicFramePr>
        <xdr:xfrm>
          <a:off x="8203879" y="5798677"/>
          <a:ext cx="2259274" cy="1147814"/>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51" name="Chart 50">
            <a:extLst>
              <a:ext uri="{FF2B5EF4-FFF2-40B4-BE49-F238E27FC236}">
                <a16:creationId xmlns:a16="http://schemas.microsoft.com/office/drawing/2014/main" id="{CF0C6FD6-11AC-4D8C-8BF3-2C2E9FFADD3B}"/>
              </a:ext>
            </a:extLst>
          </xdr:cNvPr>
          <xdr:cNvGraphicFramePr>
            <a:graphicFrameLocks/>
          </xdr:cNvGraphicFramePr>
        </xdr:nvGraphicFramePr>
        <xdr:xfrm>
          <a:off x="9726583" y="5778555"/>
          <a:ext cx="2183210" cy="1189564"/>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9</xdr:col>
      <xdr:colOff>178377</xdr:colOff>
      <xdr:row>26</xdr:row>
      <xdr:rowOff>58883</xdr:rowOff>
    </xdr:from>
    <xdr:to>
      <xdr:col>10</xdr:col>
      <xdr:colOff>540326</xdr:colOff>
      <xdr:row>29</xdr:row>
      <xdr:rowOff>13855</xdr:rowOff>
    </xdr:to>
    <xdr:sp macro="" textlink="'Faulty Products'!$C$18">
      <xdr:nvSpPr>
        <xdr:cNvPr id="63" name="TextBox 62">
          <a:extLst>
            <a:ext uri="{FF2B5EF4-FFF2-40B4-BE49-F238E27FC236}">
              <a16:creationId xmlns:a16="http://schemas.microsoft.com/office/drawing/2014/main" id="{42C4B5FD-10BB-4B6B-AB19-178432595570}"/>
            </a:ext>
          </a:extLst>
        </xdr:cNvPr>
        <xdr:cNvSpPr txBox="1"/>
      </xdr:nvSpPr>
      <xdr:spPr>
        <a:xfrm>
          <a:off x="8712777" y="4727865"/>
          <a:ext cx="971549" cy="356754"/>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B2ABC8E-2780-49A9-81AF-C11D8D3E3F11}" type="TxLink">
            <a:rPr kumimoji="0" lang="en-US" sz="2000" b="0" i="0" u="none" strike="noStrike" kern="0" cap="none" spc="0" normalizeH="0" baseline="0" noProof="0" smtClean="0">
              <a:ln>
                <a:noFill/>
              </a:ln>
              <a:solidFill>
                <a:schemeClr val="bg1"/>
              </a:solidFill>
              <a:effectLst/>
              <a:uLnTx/>
              <a:uFillTx/>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32.5%</a:t>
          </a:fld>
          <a:endParaRPr kumimoji="0" lang="en-US" sz="4800" b="0" i="0" u="none" strike="noStrike" kern="0" cap="none" spc="0" normalizeH="0" baseline="0" noProof="0">
            <a:ln>
              <a:noFill/>
            </a:ln>
            <a:solidFill>
              <a:schemeClr val="bg1"/>
            </a:solidFill>
            <a:effectLst/>
            <a:uLnTx/>
            <a:uFillTx/>
            <a:latin typeface="Calibri" panose="020F0502020204030204"/>
            <a:ea typeface="+mn-ea"/>
            <a:cs typeface="+mn-cs"/>
          </a:endParaRPr>
        </a:p>
      </xdr:txBody>
    </xdr:sp>
    <xdr:clientData/>
  </xdr:twoCellAnchor>
  <xdr:twoCellAnchor>
    <xdr:from>
      <xdr:col>11</xdr:col>
      <xdr:colOff>545622</xdr:colOff>
      <xdr:row>26</xdr:row>
      <xdr:rowOff>69868</xdr:rowOff>
    </xdr:from>
    <xdr:to>
      <xdr:col>13</xdr:col>
      <xdr:colOff>247402</xdr:colOff>
      <xdr:row>29</xdr:row>
      <xdr:rowOff>34637</xdr:rowOff>
    </xdr:to>
    <xdr:sp macro="" textlink="'Faulty Products'!$F$18">
      <xdr:nvSpPr>
        <xdr:cNvPr id="64" name="TextBox 63">
          <a:extLst>
            <a:ext uri="{FF2B5EF4-FFF2-40B4-BE49-F238E27FC236}">
              <a16:creationId xmlns:a16="http://schemas.microsoft.com/office/drawing/2014/main" id="{066BA5EE-BD13-4433-997F-0E1DBF9E02F1}"/>
            </a:ext>
          </a:extLst>
        </xdr:cNvPr>
        <xdr:cNvSpPr txBox="1"/>
      </xdr:nvSpPr>
      <xdr:spPr>
        <a:xfrm>
          <a:off x="10299222" y="4738850"/>
          <a:ext cx="920980" cy="366551"/>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2992462C-1843-4766-BCAA-E31E894FD2E2}" type="TxLink">
            <a:rPr kumimoji="0" lang="en-US" sz="2000" b="0" i="0" u="none" strike="noStrike" kern="0" cap="none" spc="0" normalizeH="0" baseline="0" noProof="0" smtClean="0">
              <a:ln>
                <a:noFill/>
              </a:ln>
              <a:solidFill>
                <a:schemeClr val="bg1"/>
              </a:solidFill>
              <a:effectLst/>
              <a:uLnTx/>
              <a:uFillTx/>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32.5%</a:t>
          </a:fld>
          <a:endParaRPr kumimoji="0" lang="en-US" sz="4800" b="0" i="0" u="none" strike="noStrike" kern="0" cap="none" spc="0" normalizeH="0" baseline="0" noProof="0">
            <a:ln>
              <a:noFill/>
            </a:ln>
            <a:solidFill>
              <a:schemeClr val="bg1"/>
            </a:solidFill>
            <a:effectLst/>
            <a:uLnTx/>
            <a:uFillTx/>
            <a:latin typeface="Calibri" panose="020F0502020204030204"/>
            <a:ea typeface="+mn-ea"/>
            <a:cs typeface="+mn-cs"/>
          </a:endParaRPr>
        </a:p>
      </xdr:txBody>
    </xdr:sp>
    <xdr:clientData/>
  </xdr:twoCellAnchor>
  <xdr:twoCellAnchor>
    <xdr:from>
      <xdr:col>9</xdr:col>
      <xdr:colOff>233796</xdr:colOff>
      <xdr:row>34</xdr:row>
      <xdr:rowOff>69619</xdr:rowOff>
    </xdr:from>
    <xdr:to>
      <xdr:col>10</xdr:col>
      <xdr:colOff>443346</xdr:colOff>
      <xdr:row>35</xdr:row>
      <xdr:rowOff>166255</xdr:rowOff>
    </xdr:to>
    <xdr:sp macro="" textlink="'Faulty Products'!$I$18">
      <xdr:nvSpPr>
        <xdr:cNvPr id="65" name="TextBox 64">
          <a:extLst>
            <a:ext uri="{FF2B5EF4-FFF2-40B4-BE49-F238E27FC236}">
              <a16:creationId xmlns:a16="http://schemas.microsoft.com/office/drawing/2014/main" id="{F2886603-FCC5-4BD0-910A-605BB44325E0}"/>
            </a:ext>
          </a:extLst>
        </xdr:cNvPr>
        <xdr:cNvSpPr txBox="1"/>
      </xdr:nvSpPr>
      <xdr:spPr>
        <a:xfrm>
          <a:off x="8768196" y="6040928"/>
          <a:ext cx="819150" cy="276745"/>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18BF4EB6-3832-44B1-8821-8BD5D4FD4B7F}" type="TxLink">
            <a:rPr kumimoji="0" lang="en-US" sz="2000" b="0" i="0" u="none" strike="noStrike" kern="0" cap="none" spc="0" normalizeH="0" baseline="0" noProof="0" smtClean="0">
              <a:ln>
                <a:noFill/>
              </a:ln>
              <a:solidFill>
                <a:schemeClr val="bg1"/>
              </a:solidFill>
              <a:effectLst/>
              <a:uLnTx/>
              <a:uFillTx/>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32.5%</a:t>
          </a:fld>
          <a:endParaRPr kumimoji="0" lang="en-US" sz="4800" b="0" i="0" u="none" strike="noStrike" kern="0" cap="none" spc="0" normalizeH="0" baseline="0" noProof="0">
            <a:ln>
              <a:noFill/>
            </a:ln>
            <a:solidFill>
              <a:schemeClr val="bg1"/>
            </a:solidFill>
            <a:effectLst/>
            <a:uLnTx/>
            <a:uFillTx/>
            <a:latin typeface="Calibri" panose="020F0502020204030204"/>
            <a:ea typeface="+mn-ea"/>
            <a:cs typeface="+mn-cs"/>
          </a:endParaRPr>
        </a:p>
      </xdr:txBody>
    </xdr:sp>
    <xdr:clientData/>
  </xdr:twoCellAnchor>
  <xdr:twoCellAnchor>
    <xdr:from>
      <xdr:col>11</xdr:col>
      <xdr:colOff>592283</xdr:colOff>
      <xdr:row>34</xdr:row>
      <xdr:rowOff>27709</xdr:rowOff>
    </xdr:from>
    <xdr:to>
      <xdr:col>13</xdr:col>
      <xdr:colOff>304801</xdr:colOff>
      <xdr:row>36</xdr:row>
      <xdr:rowOff>41564</xdr:rowOff>
    </xdr:to>
    <xdr:sp macro="" textlink="'Faulty Products'!$L$18">
      <xdr:nvSpPr>
        <xdr:cNvPr id="66" name="TextBox 65">
          <a:extLst>
            <a:ext uri="{FF2B5EF4-FFF2-40B4-BE49-F238E27FC236}">
              <a16:creationId xmlns:a16="http://schemas.microsoft.com/office/drawing/2014/main" id="{5B67FE32-23AB-4B26-8A42-441E87CF300A}"/>
            </a:ext>
          </a:extLst>
        </xdr:cNvPr>
        <xdr:cNvSpPr txBox="1"/>
      </xdr:nvSpPr>
      <xdr:spPr>
        <a:xfrm>
          <a:off x="10345883" y="5999018"/>
          <a:ext cx="931718" cy="374073"/>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0756A161-85E3-46EF-8D72-E78013257B3B}" type="TxLink">
            <a:rPr kumimoji="0" lang="en-US" sz="2000" b="0" i="0" u="none" strike="noStrike" kern="0" cap="none" spc="0" normalizeH="0" baseline="0" noProof="0" smtClean="0">
              <a:ln>
                <a:noFill/>
              </a:ln>
              <a:solidFill>
                <a:schemeClr val="bg1"/>
              </a:solidFill>
              <a:effectLst/>
              <a:uLnTx/>
              <a:uFillTx/>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32.5%</a:t>
          </a:fld>
          <a:endParaRPr kumimoji="0" lang="en-US" sz="4800" b="0" i="0" u="none" strike="noStrike" kern="0" cap="none" spc="0" normalizeH="0" baseline="0" noProof="0">
            <a:ln>
              <a:noFill/>
            </a:ln>
            <a:solidFill>
              <a:schemeClr val="bg1"/>
            </a:solidFill>
            <a:effectLst/>
            <a:uLnTx/>
            <a:uFillTx/>
            <a:latin typeface="Calibri" panose="020F0502020204030204"/>
            <a:ea typeface="+mn-ea"/>
            <a:cs typeface="+mn-cs"/>
          </a:endParaRPr>
        </a:p>
      </xdr:txBody>
    </xdr:sp>
    <xdr:clientData/>
  </xdr:twoCellAnchor>
  <xdr:twoCellAnchor>
    <xdr:from>
      <xdr:col>9</xdr:col>
      <xdr:colOff>263236</xdr:colOff>
      <xdr:row>28</xdr:row>
      <xdr:rowOff>152400</xdr:rowOff>
    </xdr:from>
    <xdr:to>
      <xdr:col>10</xdr:col>
      <xdr:colOff>484909</xdr:colOff>
      <xdr:row>30</xdr:row>
      <xdr:rowOff>69273</xdr:rowOff>
    </xdr:to>
    <xdr:sp macro="" textlink="">
      <xdr:nvSpPr>
        <xdr:cNvPr id="67" name="TextBox 66">
          <a:extLst>
            <a:ext uri="{FF2B5EF4-FFF2-40B4-BE49-F238E27FC236}">
              <a16:creationId xmlns:a16="http://schemas.microsoft.com/office/drawing/2014/main" id="{1F93976D-DF14-401E-9B7F-819D2B3DE0BC}"/>
            </a:ext>
          </a:extLst>
        </xdr:cNvPr>
        <xdr:cNvSpPr txBox="1"/>
      </xdr:nvSpPr>
      <xdr:spPr>
        <a:xfrm>
          <a:off x="8797636" y="5043055"/>
          <a:ext cx="831273"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Computer</a:t>
          </a:r>
        </a:p>
      </xdr:txBody>
    </xdr:sp>
    <xdr:clientData/>
  </xdr:twoCellAnchor>
  <xdr:twoCellAnchor>
    <xdr:from>
      <xdr:col>12</xdr:col>
      <xdr:colOff>110838</xdr:colOff>
      <xdr:row>28</xdr:row>
      <xdr:rowOff>180107</xdr:rowOff>
    </xdr:from>
    <xdr:to>
      <xdr:col>13</xdr:col>
      <xdr:colOff>152402</xdr:colOff>
      <xdr:row>30</xdr:row>
      <xdr:rowOff>96980</xdr:rowOff>
    </xdr:to>
    <xdr:sp macro="" textlink="">
      <xdr:nvSpPr>
        <xdr:cNvPr id="68" name="TextBox 67">
          <a:extLst>
            <a:ext uri="{FF2B5EF4-FFF2-40B4-BE49-F238E27FC236}">
              <a16:creationId xmlns:a16="http://schemas.microsoft.com/office/drawing/2014/main" id="{33060ED4-A199-414B-A46F-255D31142145}"/>
            </a:ext>
          </a:extLst>
        </xdr:cNvPr>
        <xdr:cNvSpPr txBox="1"/>
      </xdr:nvSpPr>
      <xdr:spPr>
        <a:xfrm>
          <a:off x="10474038" y="5070762"/>
          <a:ext cx="651164"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Laptop</a:t>
          </a:r>
        </a:p>
      </xdr:txBody>
    </xdr:sp>
    <xdr:clientData/>
  </xdr:twoCellAnchor>
  <xdr:twoCellAnchor>
    <xdr:from>
      <xdr:col>9</xdr:col>
      <xdr:colOff>346364</xdr:colOff>
      <xdr:row>35</xdr:row>
      <xdr:rowOff>138545</xdr:rowOff>
    </xdr:from>
    <xdr:to>
      <xdr:col>10</xdr:col>
      <xdr:colOff>360219</xdr:colOff>
      <xdr:row>37</xdr:row>
      <xdr:rowOff>83127</xdr:rowOff>
    </xdr:to>
    <xdr:sp macro="" textlink="">
      <xdr:nvSpPr>
        <xdr:cNvPr id="69" name="TextBox 68">
          <a:extLst>
            <a:ext uri="{FF2B5EF4-FFF2-40B4-BE49-F238E27FC236}">
              <a16:creationId xmlns:a16="http://schemas.microsoft.com/office/drawing/2014/main" id="{02032563-8D6D-455D-B6AE-760C8F9B8C74}"/>
            </a:ext>
          </a:extLst>
        </xdr:cNvPr>
        <xdr:cNvSpPr txBox="1"/>
      </xdr:nvSpPr>
      <xdr:spPr>
        <a:xfrm>
          <a:off x="8880764" y="6289963"/>
          <a:ext cx="62345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Phones</a:t>
          </a:r>
        </a:p>
      </xdr:txBody>
    </xdr:sp>
    <xdr:clientData/>
  </xdr:twoCellAnchor>
  <xdr:twoCellAnchor>
    <xdr:from>
      <xdr:col>12</xdr:col>
      <xdr:colOff>110837</xdr:colOff>
      <xdr:row>35</xdr:row>
      <xdr:rowOff>152400</xdr:rowOff>
    </xdr:from>
    <xdr:to>
      <xdr:col>13</xdr:col>
      <xdr:colOff>207819</xdr:colOff>
      <xdr:row>37</xdr:row>
      <xdr:rowOff>55418</xdr:rowOff>
    </xdr:to>
    <xdr:sp macro="" textlink="">
      <xdr:nvSpPr>
        <xdr:cNvPr id="70" name="TextBox 69">
          <a:extLst>
            <a:ext uri="{FF2B5EF4-FFF2-40B4-BE49-F238E27FC236}">
              <a16:creationId xmlns:a16="http://schemas.microsoft.com/office/drawing/2014/main" id="{453BA2CD-928E-4E5C-80E6-A157449190E4}"/>
            </a:ext>
          </a:extLst>
        </xdr:cNvPr>
        <xdr:cNvSpPr txBox="1"/>
      </xdr:nvSpPr>
      <xdr:spPr>
        <a:xfrm>
          <a:off x="10474037" y="6303818"/>
          <a:ext cx="706582" cy="263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Screens</a:t>
          </a:r>
        </a:p>
      </xdr:txBody>
    </xdr:sp>
    <xdr:clientData/>
  </xdr:twoCellAnchor>
  <xdr:twoCellAnchor>
    <xdr:from>
      <xdr:col>1</xdr:col>
      <xdr:colOff>108857</xdr:colOff>
      <xdr:row>24</xdr:row>
      <xdr:rowOff>163286</xdr:rowOff>
    </xdr:from>
    <xdr:to>
      <xdr:col>7</xdr:col>
      <xdr:colOff>587828</xdr:colOff>
      <xdr:row>38</xdr:row>
      <xdr:rowOff>119743</xdr:rowOff>
    </xdr:to>
    <mc:AlternateContent xmlns:mc="http://schemas.openxmlformats.org/markup-compatibility/2006">
      <mc:Choice xmlns:cx1="http://schemas.microsoft.com/office/drawing/2015/9/8/chartex" Requires="cx1">
        <xdr:graphicFrame macro="">
          <xdr:nvGraphicFramePr>
            <xdr:cNvPr id="73" name="Chart 72">
              <a:extLst>
                <a:ext uri="{FF2B5EF4-FFF2-40B4-BE49-F238E27FC236}">
                  <a16:creationId xmlns:a16="http://schemas.microsoft.com/office/drawing/2014/main" id="{7C8A7DD8-ECA5-44FA-AFFD-E65D5D1AE0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3766457" y="4582886"/>
              <a:ext cx="4136571" cy="24057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285751</xdr:colOff>
      <xdr:row>9</xdr:row>
      <xdr:rowOff>32657</xdr:rowOff>
    </xdr:from>
    <xdr:to>
      <xdr:col>24</xdr:col>
      <xdr:colOff>76201</xdr:colOff>
      <xdr:row>38</xdr:row>
      <xdr:rowOff>65314</xdr:rowOff>
    </xdr:to>
    <xdr:graphicFrame macro="">
      <xdr:nvGraphicFramePr>
        <xdr:cNvPr id="74" name="Chart 73">
          <a:extLst>
            <a:ext uri="{FF2B5EF4-FFF2-40B4-BE49-F238E27FC236}">
              <a16:creationId xmlns:a16="http://schemas.microsoft.com/office/drawing/2014/main" id="{FF49B3E2-E609-46F9-98CA-8827F5FC2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17</xdr:col>
      <xdr:colOff>115702</xdr:colOff>
      <xdr:row>40</xdr:row>
      <xdr:rowOff>41563</xdr:rowOff>
    </xdr:from>
    <xdr:to>
      <xdr:col>22</xdr:col>
      <xdr:colOff>138563</xdr:colOff>
      <xdr:row>46</xdr:row>
      <xdr:rowOff>55419</xdr:rowOff>
    </xdr:to>
    <mc:AlternateContent xmlns:mc="http://schemas.openxmlformats.org/markup-compatibility/2006">
      <mc:Choice xmlns:a14="http://schemas.microsoft.com/office/drawing/2010/main" Requires="a14">
        <xdr:graphicFrame macro="">
          <xdr:nvGraphicFramePr>
            <xdr:cNvPr id="75" name="Area">
              <a:extLst>
                <a:ext uri="{FF2B5EF4-FFF2-40B4-BE49-F238E27FC236}">
                  <a16:creationId xmlns:a16="http://schemas.microsoft.com/office/drawing/2014/main" id="{BCADF082-061E-470C-A07F-CA46A9C49FDC}"/>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10478902" y="7280563"/>
              <a:ext cx="3070861" cy="112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55416</xdr:colOff>
      <xdr:row>40</xdr:row>
      <xdr:rowOff>83124</xdr:rowOff>
    </xdr:from>
    <xdr:to>
      <xdr:col>5</xdr:col>
      <xdr:colOff>588818</xdr:colOff>
      <xdr:row>46</xdr:row>
      <xdr:rowOff>27707</xdr:rowOff>
    </xdr:to>
    <mc:AlternateContent xmlns:mc="http://schemas.openxmlformats.org/markup-compatibility/2006">
      <mc:Choice xmlns:a14="http://schemas.microsoft.com/office/drawing/2010/main" Requires="a14">
        <xdr:graphicFrame macro="">
          <xdr:nvGraphicFramePr>
            <xdr:cNvPr id="76" name="Year">
              <a:extLst>
                <a:ext uri="{FF2B5EF4-FFF2-40B4-BE49-F238E27FC236}">
                  <a16:creationId xmlns:a16="http://schemas.microsoft.com/office/drawing/2014/main" id="{343C6796-CC1B-4169-8BEA-23A42AE2DD1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65016" y="7322124"/>
              <a:ext cx="2971802" cy="105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50572</xdr:colOff>
      <xdr:row>40</xdr:row>
      <xdr:rowOff>69272</xdr:rowOff>
    </xdr:from>
    <xdr:to>
      <xdr:col>10</xdr:col>
      <xdr:colOff>526477</xdr:colOff>
      <xdr:row>46</xdr:row>
      <xdr:rowOff>41564</xdr:rowOff>
    </xdr:to>
    <mc:AlternateContent xmlns:mc="http://schemas.openxmlformats.org/markup-compatibility/2006">
      <mc:Choice xmlns:a14="http://schemas.microsoft.com/office/drawing/2010/main" Requires="a14">
        <xdr:graphicFrame macro="">
          <xdr:nvGraphicFramePr>
            <xdr:cNvPr id="77" name="Product">
              <a:extLst>
                <a:ext uri="{FF2B5EF4-FFF2-40B4-BE49-F238E27FC236}">
                  <a16:creationId xmlns:a16="http://schemas.microsoft.com/office/drawing/2014/main" id="{0A7B83CF-84BB-4C41-8E35-ADAC4BE2131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317772" y="7308272"/>
              <a:ext cx="2304705" cy="1082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586049</xdr:colOff>
      <xdr:row>40</xdr:row>
      <xdr:rowOff>96983</xdr:rowOff>
    </xdr:from>
    <xdr:to>
      <xdr:col>16</xdr:col>
      <xdr:colOff>27714</xdr:colOff>
      <xdr:row>45</xdr:row>
      <xdr:rowOff>166256</xdr:rowOff>
    </xdr:to>
    <mc:AlternateContent xmlns:mc="http://schemas.openxmlformats.org/markup-compatibility/2006">
      <mc:Choice xmlns:a14="http://schemas.microsoft.com/office/drawing/2010/main" Requires="a14">
        <xdr:graphicFrame macro="">
          <xdr:nvGraphicFramePr>
            <xdr:cNvPr id="78" name="Sales Channel">
              <a:extLst>
                <a:ext uri="{FF2B5EF4-FFF2-40B4-BE49-F238E27FC236}">
                  <a16:creationId xmlns:a16="http://schemas.microsoft.com/office/drawing/2014/main" id="{B4001269-ADA7-4290-9F11-808C959194BE}"/>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7291649" y="7335983"/>
              <a:ext cx="2489665" cy="994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315685</xdr:colOff>
      <xdr:row>1</xdr:row>
      <xdr:rowOff>76199</xdr:rowOff>
    </xdr:from>
    <xdr:to>
      <xdr:col>17</xdr:col>
      <xdr:colOff>446314</xdr:colOff>
      <xdr:row>31</xdr:row>
      <xdr:rowOff>152399</xdr:rowOff>
    </xdr:to>
    <xdr:graphicFrame macro="">
      <xdr:nvGraphicFramePr>
        <xdr:cNvPr id="2" name="Chart 1">
          <a:extLst>
            <a:ext uri="{FF2B5EF4-FFF2-40B4-BE49-F238E27FC236}">
              <a16:creationId xmlns:a16="http://schemas.microsoft.com/office/drawing/2014/main" id="{1014C0CD-A251-4EC8-9315-AEF0B5E62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237564</xdr:colOff>
      <xdr:row>2</xdr:row>
      <xdr:rowOff>1345</xdr:rowOff>
    </xdr:from>
    <xdr:to>
      <xdr:col>18</xdr:col>
      <xdr:colOff>188258</xdr:colOff>
      <xdr:row>25</xdr:row>
      <xdr:rowOff>44824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EF107E3-E721-475F-AA34-A8312B9FE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2670" y="359933"/>
              <a:ext cx="7391400" cy="416724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242239</xdr:colOff>
      <xdr:row>0</xdr:row>
      <xdr:rowOff>157521</xdr:rowOff>
    </xdr:from>
    <xdr:to>
      <xdr:col>19</xdr:col>
      <xdr:colOff>6019</xdr:colOff>
      <xdr:row>19</xdr:row>
      <xdr:rowOff>94768</xdr:rowOff>
    </xdr:to>
    <xdr:graphicFrame macro="">
      <xdr:nvGraphicFramePr>
        <xdr:cNvPr id="2" name="Chart 1">
          <a:extLst>
            <a:ext uri="{FF2B5EF4-FFF2-40B4-BE49-F238E27FC236}">
              <a16:creationId xmlns:a16="http://schemas.microsoft.com/office/drawing/2014/main" id="{ED4FAB6D-E080-4F51-BA6D-D9E007117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167640</xdr:rowOff>
    </xdr:from>
    <xdr:to>
      <xdr:col>2</xdr:col>
      <xdr:colOff>22860</xdr:colOff>
      <xdr:row>13</xdr:row>
      <xdr:rowOff>0</xdr:rowOff>
    </xdr:to>
    <xdr:sp macro="" textlink="$C$18">
      <xdr:nvSpPr>
        <xdr:cNvPr id="3" name="TextBox 2">
          <a:extLst>
            <a:ext uri="{FF2B5EF4-FFF2-40B4-BE49-F238E27FC236}">
              <a16:creationId xmlns:a16="http://schemas.microsoft.com/office/drawing/2014/main" id="{37F41D18-F2E0-4BA4-B5DE-B18A1E8A9414}"/>
            </a:ext>
          </a:extLst>
        </xdr:cNvPr>
        <xdr:cNvSpPr txBox="1"/>
      </xdr:nvSpPr>
      <xdr:spPr>
        <a:xfrm>
          <a:off x="0" y="1813560"/>
          <a:ext cx="211074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D8E2554-6659-44C4-B25B-BFBC66E7D005}" type="TxLink">
            <a:rPr lang="en-US" sz="2800" b="0" i="0" u="none" strike="noStrike">
              <a:solidFill>
                <a:srgbClr val="000000"/>
              </a:solidFill>
              <a:latin typeface="Calibri"/>
              <a:cs typeface="Calibri"/>
            </a:rPr>
            <a:pPr algn="ctr"/>
            <a:t>32.5%</a:t>
          </a:fld>
          <a:endParaRPr lang="en-US" sz="2800"/>
        </a:p>
      </xdr:txBody>
    </xdr:sp>
    <xdr:clientData/>
  </xdr:twoCellAnchor>
  <xdr:twoCellAnchor>
    <xdr:from>
      <xdr:col>2</xdr:col>
      <xdr:colOff>594360</xdr:colOff>
      <xdr:row>10</xdr:row>
      <xdr:rowOff>0</xdr:rowOff>
    </xdr:from>
    <xdr:to>
      <xdr:col>5</xdr:col>
      <xdr:colOff>7620</xdr:colOff>
      <xdr:row>12</xdr:row>
      <xdr:rowOff>152400</xdr:rowOff>
    </xdr:to>
    <xdr:sp macro="" textlink="$F$18">
      <xdr:nvSpPr>
        <xdr:cNvPr id="4" name="TextBox 3">
          <a:extLst>
            <a:ext uri="{FF2B5EF4-FFF2-40B4-BE49-F238E27FC236}">
              <a16:creationId xmlns:a16="http://schemas.microsoft.com/office/drawing/2014/main" id="{F283F8BE-1EE3-4D0A-94AB-76692D9276AC}"/>
            </a:ext>
          </a:extLst>
        </xdr:cNvPr>
        <xdr:cNvSpPr txBox="1"/>
      </xdr:nvSpPr>
      <xdr:spPr>
        <a:xfrm>
          <a:off x="3559233" y="1801091"/>
          <a:ext cx="2987732" cy="5126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A90C98-903D-468B-86DB-647B0C84765F}" type="TxLink">
            <a:rPr lang="en-US" sz="2800" b="0" i="0" u="none" strike="noStrike">
              <a:solidFill>
                <a:srgbClr val="000000"/>
              </a:solidFill>
              <a:latin typeface="Calibri"/>
              <a:cs typeface="Calibri"/>
            </a:rPr>
            <a:pPr algn="ctr"/>
            <a:t>32.5%</a:t>
          </a:fld>
          <a:endParaRPr lang="en-US" sz="2800"/>
        </a:p>
      </xdr:txBody>
    </xdr:sp>
    <xdr:clientData/>
  </xdr:twoCellAnchor>
  <xdr:twoCellAnchor>
    <xdr:from>
      <xdr:col>6</xdr:col>
      <xdr:colOff>0</xdr:colOff>
      <xdr:row>10</xdr:row>
      <xdr:rowOff>0</xdr:rowOff>
    </xdr:from>
    <xdr:to>
      <xdr:col>8</xdr:col>
      <xdr:colOff>22860</xdr:colOff>
      <xdr:row>12</xdr:row>
      <xdr:rowOff>144780</xdr:rowOff>
    </xdr:to>
    <xdr:sp macro="" textlink="$I$18">
      <xdr:nvSpPr>
        <xdr:cNvPr id="5" name="TextBox 4">
          <a:extLst>
            <a:ext uri="{FF2B5EF4-FFF2-40B4-BE49-F238E27FC236}">
              <a16:creationId xmlns:a16="http://schemas.microsoft.com/office/drawing/2014/main" id="{822B6E18-23BC-4BB7-A8AE-1C5FCA86A6C0}"/>
            </a:ext>
          </a:extLst>
        </xdr:cNvPr>
        <xdr:cNvSpPr txBox="1"/>
      </xdr:nvSpPr>
      <xdr:spPr>
        <a:xfrm>
          <a:off x="5394960" y="1828800"/>
          <a:ext cx="2110740" cy="510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204D1E-9276-4E05-B817-8454D2A77026}" type="TxLink">
            <a:rPr lang="en-US" sz="2800" b="0" i="0" u="none" strike="noStrike">
              <a:solidFill>
                <a:srgbClr val="000000"/>
              </a:solidFill>
              <a:latin typeface="Calibri"/>
              <a:cs typeface="Calibri"/>
            </a:rPr>
            <a:pPr algn="ctr"/>
            <a:t>32.5%</a:t>
          </a:fld>
          <a:endParaRPr lang="en-US" sz="2800"/>
        </a:p>
      </xdr:txBody>
    </xdr:sp>
    <xdr:clientData/>
  </xdr:twoCellAnchor>
  <xdr:twoCellAnchor>
    <xdr:from>
      <xdr:col>9</xdr:col>
      <xdr:colOff>0</xdr:colOff>
      <xdr:row>10</xdr:row>
      <xdr:rowOff>0</xdr:rowOff>
    </xdr:from>
    <xdr:to>
      <xdr:col>11</xdr:col>
      <xdr:colOff>22860</xdr:colOff>
      <xdr:row>12</xdr:row>
      <xdr:rowOff>144780</xdr:rowOff>
    </xdr:to>
    <xdr:sp macro="" textlink="$L$18">
      <xdr:nvSpPr>
        <xdr:cNvPr id="6" name="TextBox 5">
          <a:extLst>
            <a:ext uri="{FF2B5EF4-FFF2-40B4-BE49-F238E27FC236}">
              <a16:creationId xmlns:a16="http://schemas.microsoft.com/office/drawing/2014/main" id="{B7A8FAE7-6206-428F-AEBD-D2415AE72AE2}"/>
            </a:ext>
          </a:extLst>
        </xdr:cNvPr>
        <xdr:cNvSpPr txBox="1"/>
      </xdr:nvSpPr>
      <xdr:spPr>
        <a:xfrm>
          <a:off x="8092440" y="1828800"/>
          <a:ext cx="2110740" cy="510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75642CF-583F-4C6F-989C-12D3288ED5AF}" type="TxLink">
            <a:rPr lang="en-US" sz="2800" b="0" i="0" u="none" strike="noStrike">
              <a:solidFill>
                <a:srgbClr val="000000"/>
              </a:solidFill>
              <a:latin typeface="Calibri"/>
              <a:cs typeface="Calibri"/>
            </a:rPr>
            <a:pPr algn="ctr"/>
            <a:t>32.5%</a:t>
          </a:fld>
          <a:endParaRPr lang="en-US" sz="2800"/>
        </a:p>
      </xdr:txBody>
    </xdr:sp>
    <xdr:clientData/>
  </xdr:twoCellAnchor>
  <xdr:twoCellAnchor>
    <xdr:from>
      <xdr:col>0</xdr:col>
      <xdr:colOff>41564</xdr:colOff>
      <xdr:row>21</xdr:row>
      <xdr:rowOff>124195</xdr:rowOff>
    </xdr:from>
    <xdr:to>
      <xdr:col>4</xdr:col>
      <xdr:colOff>1056905</xdr:colOff>
      <xdr:row>36</xdr:row>
      <xdr:rowOff>91538</xdr:rowOff>
    </xdr:to>
    <xdr:graphicFrame macro="">
      <xdr:nvGraphicFramePr>
        <xdr:cNvPr id="19" name="Chart 18">
          <a:extLst>
            <a:ext uri="{FF2B5EF4-FFF2-40B4-BE49-F238E27FC236}">
              <a16:creationId xmlns:a16="http://schemas.microsoft.com/office/drawing/2014/main" id="{D0A9D4BE-1E29-468E-B74E-9E59DF0BD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1197429</xdr:colOff>
      <xdr:row>21</xdr:row>
      <xdr:rowOff>146957</xdr:rowOff>
    </xdr:from>
    <xdr:to>
      <xdr:col>10</xdr:col>
      <xdr:colOff>370115</xdr:colOff>
      <xdr:row>36</xdr:row>
      <xdr:rowOff>114300</xdr:rowOff>
    </xdr:to>
    <xdr:graphicFrame macro="">
      <xdr:nvGraphicFramePr>
        <xdr:cNvPr id="20" name="Chart 19">
          <a:extLst>
            <a:ext uri="{FF2B5EF4-FFF2-40B4-BE49-F238E27FC236}">
              <a16:creationId xmlns:a16="http://schemas.microsoft.com/office/drawing/2014/main" id="{90A31C18-B0D4-4321-8481-A9C349C2A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620486</xdr:colOff>
      <xdr:row>21</xdr:row>
      <xdr:rowOff>103415</xdr:rowOff>
    </xdr:from>
    <xdr:to>
      <xdr:col>17</xdr:col>
      <xdr:colOff>304800</xdr:colOff>
      <xdr:row>36</xdr:row>
      <xdr:rowOff>70758</xdr:rowOff>
    </xdr:to>
    <xdr:graphicFrame macro="">
      <xdr:nvGraphicFramePr>
        <xdr:cNvPr id="21" name="Chart 20">
          <a:extLst>
            <a:ext uri="{FF2B5EF4-FFF2-40B4-BE49-F238E27FC236}">
              <a16:creationId xmlns:a16="http://schemas.microsoft.com/office/drawing/2014/main" id="{799A44DE-39A6-49E6-8163-550DCA9FF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166255</xdr:colOff>
      <xdr:row>21</xdr:row>
      <xdr:rowOff>5938</xdr:rowOff>
    </xdr:from>
    <xdr:to>
      <xdr:col>26</xdr:col>
      <xdr:colOff>581891</xdr:colOff>
      <xdr:row>36</xdr:row>
      <xdr:rowOff>47502</xdr:rowOff>
    </xdr:to>
    <xdr:graphicFrame macro="">
      <xdr:nvGraphicFramePr>
        <xdr:cNvPr id="22" name="Chart 21">
          <a:extLst>
            <a:ext uri="{FF2B5EF4-FFF2-40B4-BE49-F238E27FC236}">
              <a16:creationId xmlns:a16="http://schemas.microsoft.com/office/drawing/2014/main" id="{85895681-E84B-43A1-8233-3FDB9276C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83128</xdr:colOff>
      <xdr:row>21</xdr:row>
      <xdr:rowOff>124195</xdr:rowOff>
    </xdr:from>
    <xdr:to>
      <xdr:col>4</xdr:col>
      <xdr:colOff>1098469</xdr:colOff>
      <xdr:row>36</xdr:row>
      <xdr:rowOff>91538</xdr:rowOff>
    </xdr:to>
    <xdr:graphicFrame macro="">
      <xdr:nvGraphicFramePr>
        <xdr:cNvPr id="23" name="Chart 22">
          <a:extLst>
            <a:ext uri="{FF2B5EF4-FFF2-40B4-BE49-F238E27FC236}">
              <a16:creationId xmlns:a16="http://schemas.microsoft.com/office/drawing/2014/main" id="{E7AAC299-BC9F-4413-B787-1E4064DCA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1238993</xdr:colOff>
      <xdr:row>21</xdr:row>
      <xdr:rowOff>146957</xdr:rowOff>
    </xdr:from>
    <xdr:to>
      <xdr:col>10</xdr:col>
      <xdr:colOff>411679</xdr:colOff>
      <xdr:row>36</xdr:row>
      <xdr:rowOff>114300</xdr:rowOff>
    </xdr:to>
    <xdr:graphicFrame macro="">
      <xdr:nvGraphicFramePr>
        <xdr:cNvPr id="24" name="Chart 23">
          <a:extLst>
            <a:ext uri="{FF2B5EF4-FFF2-40B4-BE49-F238E27FC236}">
              <a16:creationId xmlns:a16="http://schemas.microsoft.com/office/drawing/2014/main" id="{C75B13ED-0983-43A2-87A0-B6E5E0E65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662050</xdr:colOff>
      <xdr:row>21</xdr:row>
      <xdr:rowOff>103415</xdr:rowOff>
    </xdr:from>
    <xdr:to>
      <xdr:col>17</xdr:col>
      <xdr:colOff>346364</xdr:colOff>
      <xdr:row>36</xdr:row>
      <xdr:rowOff>70758</xdr:rowOff>
    </xdr:to>
    <xdr:graphicFrame macro="">
      <xdr:nvGraphicFramePr>
        <xdr:cNvPr id="25" name="Chart 24">
          <a:extLst>
            <a:ext uri="{FF2B5EF4-FFF2-40B4-BE49-F238E27FC236}">
              <a16:creationId xmlns:a16="http://schemas.microsoft.com/office/drawing/2014/main" id="{4D074D7D-869A-4772-AB0D-D5D373EAD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207819</xdr:colOff>
      <xdr:row>21</xdr:row>
      <xdr:rowOff>5938</xdr:rowOff>
    </xdr:from>
    <xdr:to>
      <xdr:col>27</xdr:col>
      <xdr:colOff>13855</xdr:colOff>
      <xdr:row>36</xdr:row>
      <xdr:rowOff>47502</xdr:rowOff>
    </xdr:to>
    <xdr:graphicFrame macro="">
      <xdr:nvGraphicFramePr>
        <xdr:cNvPr id="26" name="Chart 25">
          <a:extLst>
            <a:ext uri="{FF2B5EF4-FFF2-40B4-BE49-F238E27FC236}">
              <a16:creationId xmlns:a16="http://schemas.microsoft.com/office/drawing/2014/main" id="{61965F18-5934-4544-814B-5548676A9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217714</xdr:colOff>
      <xdr:row>1</xdr:row>
      <xdr:rowOff>65315</xdr:rowOff>
    </xdr:from>
    <xdr:to>
      <xdr:col>17</xdr:col>
      <xdr:colOff>103415</xdr:colOff>
      <xdr:row>21</xdr:row>
      <xdr:rowOff>54429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07A0EE-622B-44E1-8172-5ED4C2689E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10743" y="250372"/>
              <a:ext cx="7200901" cy="36902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429489</xdr:colOff>
      <xdr:row>2</xdr:row>
      <xdr:rowOff>166254</xdr:rowOff>
    </xdr:from>
    <xdr:to>
      <xdr:col>10</xdr:col>
      <xdr:colOff>595746</xdr:colOff>
      <xdr:row>6</xdr:row>
      <xdr:rowOff>27709</xdr:rowOff>
    </xdr:to>
    <xdr:sp macro="" textlink="$E$5">
      <xdr:nvSpPr>
        <xdr:cNvPr id="2" name="TextBox 1">
          <a:extLst>
            <a:ext uri="{FF2B5EF4-FFF2-40B4-BE49-F238E27FC236}">
              <a16:creationId xmlns:a16="http://schemas.microsoft.com/office/drawing/2014/main" id="{7F26E2D4-0F20-4A52-A162-8F1DF31ED79D}"/>
            </a:ext>
          </a:extLst>
        </xdr:cNvPr>
        <xdr:cNvSpPr txBox="1"/>
      </xdr:nvSpPr>
      <xdr:spPr>
        <a:xfrm>
          <a:off x="6941125" y="526472"/>
          <a:ext cx="1385457" cy="5818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51EA43-6C9A-42A2-B080-57E4C046624B}" type="TxLink">
            <a:rPr lang="en-US" sz="1100" b="0" i="0" u="none" strike="noStrike">
              <a:solidFill>
                <a:srgbClr val="000000"/>
              </a:solidFill>
              <a:latin typeface="Calibri"/>
              <a:cs typeface="Calibri"/>
            </a:rPr>
            <a:t>$13,375</a:t>
          </a:fld>
          <a:endParaRPr lang="en-US" sz="1100"/>
        </a:p>
      </xdr:txBody>
    </xdr:sp>
    <xdr:clientData/>
  </xdr:twoCellAnchor>
  <xdr:twoCellAnchor>
    <xdr:from>
      <xdr:col>5</xdr:col>
      <xdr:colOff>540327</xdr:colOff>
      <xdr:row>2</xdr:row>
      <xdr:rowOff>166254</xdr:rowOff>
    </xdr:from>
    <xdr:to>
      <xdr:col>8</xdr:col>
      <xdr:colOff>55418</xdr:colOff>
      <xdr:row>6</xdr:row>
      <xdr:rowOff>13854</xdr:rowOff>
    </xdr:to>
    <xdr:sp macro="" textlink="$D$5">
      <xdr:nvSpPr>
        <xdr:cNvPr id="3" name="TextBox 2">
          <a:extLst>
            <a:ext uri="{FF2B5EF4-FFF2-40B4-BE49-F238E27FC236}">
              <a16:creationId xmlns:a16="http://schemas.microsoft.com/office/drawing/2014/main" id="{B98CF27F-205F-445E-831C-F07FAC1B794D}"/>
            </a:ext>
          </a:extLst>
        </xdr:cNvPr>
        <xdr:cNvSpPr txBox="1"/>
      </xdr:nvSpPr>
      <xdr:spPr>
        <a:xfrm>
          <a:off x="5223163" y="526472"/>
          <a:ext cx="1343891" cy="5680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139952-4239-4FD5-A3E1-58080F8FC32A}" type="TxLink">
            <a:rPr lang="en-US" sz="1100" b="0" i="0" u="none" strike="noStrike">
              <a:solidFill>
                <a:srgbClr val="000000"/>
              </a:solidFill>
              <a:latin typeface="Calibri"/>
              <a:cs typeface="Calibri"/>
            </a:rPr>
            <a:t>Nicholas</a:t>
          </a:fld>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had nasser" refreshedDate="44667.647497337966" createdVersion="7" refreshedVersion="7" minRefreshableVersion="3" recordCount="123" xr:uid="{80FED3EC-02EB-4AAF-8A32-FF0243C68EDF}">
  <cacheSource type="worksheet">
    <worksheetSource name="Table1"/>
  </cacheSource>
  <cacheFields count="11">
    <cacheField name="FirstName" numFmtId="0">
      <sharedItems containsBlank="1" count="89">
        <s v="Benny"/>
        <s v="Johnny"/>
        <s v="Mike"/>
        <s v="Caitlyn"/>
        <s v="Boris"/>
        <s v="Javier"/>
        <s v="Nicholas"/>
        <s v="Emmanuelle"/>
        <s v="Abdul"/>
        <s v="Josephine"/>
        <s v="Bridget"/>
        <s v="Denny"/>
        <s v="Alan"/>
        <s v="Owen"/>
        <s v="Mason"/>
        <s v="Makenzie"/>
        <s v="Agnes"/>
        <s v="Tyson"/>
        <s v="Aiden"/>
        <s v="Chuck"/>
        <s v="Jacob"/>
        <s v="Kurt"/>
        <s v="Rae"/>
        <s v="Bob"/>
        <s v="Erick"/>
        <s v="Josh"/>
        <s v="Piper"/>
        <s v="Elly"/>
        <s v="Janelle"/>
        <s v="Chadwick"/>
        <s v="Roger"/>
        <s v="Lindsay"/>
        <s v="Alex"/>
        <s v="Gwen"/>
        <s v="Julianna"/>
        <s v="Fiona"/>
        <s v="Madison"/>
        <s v="Christy"/>
        <s v="Bryon"/>
        <s v="Doug"/>
        <s v="Clint"/>
        <s v="Harmony"/>
        <s v="Chad"/>
        <s v="Hailey"/>
        <s v="John"/>
        <s v="Harry"/>
        <s v="Carol"/>
        <s v="Rufus"/>
        <s v="Daniel"/>
        <s v="Rihanna"/>
        <s v="Maddison"/>
        <s v="Shay"/>
        <s v="Adina"/>
        <s v="Charlotte"/>
        <s v="Gabriel"/>
        <s v="Ramon"/>
        <s v="Mary"/>
        <s v="Carl"/>
        <s v="Raquel"/>
        <s v="Georgia"/>
        <s v="Noah"/>
        <s v="Anne"/>
        <s v="Lucas"/>
        <s v="Andrea"/>
        <s v="Adela"/>
        <s v="Michelle"/>
        <s v="Mara"/>
        <s v="Oliver"/>
        <s v="Sydney"/>
        <s v="Alexander"/>
        <s v="Erica"/>
        <s v="Ally"/>
        <s v="Sienna"/>
        <s v="Mya"/>
        <s v="Enoch"/>
        <s v="Jane"/>
        <s v="Britney"/>
        <s v="Anthony"/>
        <s v="Elijah"/>
        <s v="Jules"/>
        <s v="Ethan"/>
        <s v="Scarlett"/>
        <s v="Jasmine"/>
        <s v="Alba"/>
        <s v="Margot"/>
        <s v="Mayleen"/>
        <s v="Julian"/>
        <m u="1"/>
        <s v="Jihad" u="1"/>
      </sharedItems>
    </cacheField>
    <cacheField name="Area" numFmtId="0">
      <sharedItems containsBlank="1" count="5">
        <s v="California"/>
        <s v="Arizona"/>
        <s v="Utah"/>
        <s v="Nevada"/>
        <m u="1"/>
      </sharedItems>
    </cacheField>
    <cacheField name="Year" numFmtId="0">
      <sharedItems containsSemiMixedTypes="0" containsString="0" containsNumber="1" containsInteger="1" minValue="2015" maxValue="2020" count="6">
        <n v="2015"/>
        <n v="2017"/>
        <n v="2016"/>
        <n v="2018"/>
        <n v="2019"/>
        <n v="2020"/>
      </sharedItems>
    </cacheField>
    <cacheField name="Product" numFmtId="0">
      <sharedItems containsBlank="1" count="5">
        <s v="Laptop"/>
        <s v="Phone"/>
        <s v="Screen"/>
        <s v="Computer"/>
        <m u="1"/>
      </sharedItems>
    </cacheField>
    <cacheField name="Price" numFmtId="0">
      <sharedItems containsSemiMixedTypes="0" containsString="0" containsNumber="1" containsInteger="1" minValue="150" maxValue="650"/>
    </cacheField>
    <cacheField name="Amount" numFmtId="0">
      <sharedItems containsSemiMixedTypes="0" containsString="0" containsNumber="1" containsInteger="1" minValue="3" maxValue="7"/>
    </cacheField>
    <cacheField name="Total Sales" numFmtId="0">
      <sharedItems containsSemiMixedTypes="0" containsString="0" containsNumber="1" containsInteger="1" minValue="450" maxValue="4550"/>
    </cacheField>
    <cacheField name="Month" numFmtId="0">
      <sharedItems containsBlank="1" count="14">
        <s v="Jan"/>
        <s v="Feb"/>
        <s v="Mar"/>
        <s v="Apr"/>
        <s v="May"/>
        <s v="Jun"/>
        <s v="Jul"/>
        <s v="Aug"/>
        <s v="Sep"/>
        <s v="Dec"/>
        <s v="June"/>
        <s v="Oct"/>
        <s v="Nov"/>
        <m u="1"/>
      </sharedItems>
    </cacheField>
    <cacheField name="Sales Channel" numFmtId="0">
      <sharedItems containsBlank="1" count="4">
        <s v="Computer"/>
        <s v="App"/>
        <s v="Telephone"/>
        <m u="1"/>
      </sharedItems>
    </cacheField>
    <cacheField name="Faulty" numFmtId="0">
      <sharedItems containsBlank="1" count="3">
        <s v="Yes"/>
        <s v="No"/>
        <m u="1"/>
      </sharedItems>
    </cacheField>
    <cacheField name="Rating" numFmtId="0">
      <sharedItems containsBlank="1" count="6">
        <s v="5 Stars"/>
        <s v="2 Stars"/>
        <s v="3 Stars"/>
        <s v="4 Stars"/>
        <s v="1 Star"/>
        <m u="1"/>
      </sharedItems>
    </cacheField>
  </cacheFields>
  <extLst>
    <ext xmlns:x14="http://schemas.microsoft.com/office/spreadsheetml/2009/9/main" uri="{725AE2AE-9491-48be-B2B4-4EB974FC3084}">
      <x14:pivotCacheDefinition pivotCacheId="971797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x v="0"/>
    <x v="0"/>
    <x v="0"/>
    <x v="0"/>
    <n v="650"/>
    <n v="3"/>
    <n v="1950"/>
    <x v="0"/>
    <x v="0"/>
    <x v="0"/>
    <x v="0"/>
  </r>
  <r>
    <x v="1"/>
    <x v="0"/>
    <x v="0"/>
    <x v="0"/>
    <n v="650"/>
    <n v="3"/>
    <n v="1950"/>
    <x v="0"/>
    <x v="0"/>
    <x v="1"/>
    <x v="1"/>
  </r>
  <r>
    <x v="2"/>
    <x v="0"/>
    <x v="0"/>
    <x v="0"/>
    <n v="650"/>
    <n v="4"/>
    <n v="2600"/>
    <x v="0"/>
    <x v="1"/>
    <x v="1"/>
    <x v="0"/>
  </r>
  <r>
    <x v="3"/>
    <x v="0"/>
    <x v="0"/>
    <x v="0"/>
    <n v="650"/>
    <n v="4"/>
    <n v="2600"/>
    <x v="1"/>
    <x v="2"/>
    <x v="1"/>
    <x v="2"/>
  </r>
  <r>
    <x v="4"/>
    <x v="0"/>
    <x v="0"/>
    <x v="1"/>
    <n v="300"/>
    <n v="3"/>
    <n v="900"/>
    <x v="1"/>
    <x v="1"/>
    <x v="0"/>
    <x v="1"/>
  </r>
  <r>
    <x v="5"/>
    <x v="1"/>
    <x v="0"/>
    <x v="1"/>
    <n v="300"/>
    <n v="3"/>
    <n v="900"/>
    <x v="1"/>
    <x v="0"/>
    <x v="0"/>
    <x v="3"/>
  </r>
  <r>
    <x v="6"/>
    <x v="1"/>
    <x v="0"/>
    <x v="2"/>
    <n v="150"/>
    <n v="7"/>
    <n v="1050"/>
    <x v="2"/>
    <x v="0"/>
    <x v="1"/>
    <x v="3"/>
  </r>
  <r>
    <x v="7"/>
    <x v="1"/>
    <x v="0"/>
    <x v="3"/>
    <n v="425"/>
    <n v="4"/>
    <n v="1700"/>
    <x v="2"/>
    <x v="1"/>
    <x v="1"/>
    <x v="3"/>
  </r>
  <r>
    <x v="8"/>
    <x v="1"/>
    <x v="0"/>
    <x v="3"/>
    <n v="425"/>
    <n v="7"/>
    <n v="2975"/>
    <x v="3"/>
    <x v="2"/>
    <x v="1"/>
    <x v="0"/>
  </r>
  <r>
    <x v="9"/>
    <x v="1"/>
    <x v="0"/>
    <x v="3"/>
    <n v="425"/>
    <n v="5"/>
    <n v="2125"/>
    <x v="4"/>
    <x v="1"/>
    <x v="0"/>
    <x v="0"/>
  </r>
  <r>
    <x v="10"/>
    <x v="1"/>
    <x v="0"/>
    <x v="2"/>
    <n v="150"/>
    <n v="4"/>
    <n v="600"/>
    <x v="5"/>
    <x v="2"/>
    <x v="0"/>
    <x v="0"/>
  </r>
  <r>
    <x v="11"/>
    <x v="1"/>
    <x v="0"/>
    <x v="0"/>
    <n v="650"/>
    <n v="7"/>
    <n v="4550"/>
    <x v="6"/>
    <x v="1"/>
    <x v="1"/>
    <x v="2"/>
  </r>
  <r>
    <x v="12"/>
    <x v="1"/>
    <x v="0"/>
    <x v="3"/>
    <n v="425"/>
    <n v="4"/>
    <n v="1700"/>
    <x v="7"/>
    <x v="0"/>
    <x v="1"/>
    <x v="0"/>
  </r>
  <r>
    <x v="13"/>
    <x v="1"/>
    <x v="0"/>
    <x v="1"/>
    <n v="300"/>
    <n v="4"/>
    <n v="1200"/>
    <x v="7"/>
    <x v="0"/>
    <x v="1"/>
    <x v="3"/>
  </r>
  <r>
    <x v="14"/>
    <x v="1"/>
    <x v="0"/>
    <x v="0"/>
    <n v="650"/>
    <n v="3"/>
    <n v="1950"/>
    <x v="7"/>
    <x v="1"/>
    <x v="0"/>
    <x v="3"/>
  </r>
  <r>
    <x v="15"/>
    <x v="2"/>
    <x v="0"/>
    <x v="3"/>
    <n v="425"/>
    <n v="5"/>
    <n v="2125"/>
    <x v="8"/>
    <x v="2"/>
    <x v="0"/>
    <x v="3"/>
  </r>
  <r>
    <x v="16"/>
    <x v="2"/>
    <x v="0"/>
    <x v="1"/>
    <n v="300"/>
    <n v="6"/>
    <n v="1800"/>
    <x v="8"/>
    <x v="1"/>
    <x v="1"/>
    <x v="1"/>
  </r>
  <r>
    <x v="17"/>
    <x v="2"/>
    <x v="0"/>
    <x v="2"/>
    <n v="150"/>
    <n v="4"/>
    <n v="600"/>
    <x v="8"/>
    <x v="0"/>
    <x v="1"/>
    <x v="4"/>
  </r>
  <r>
    <x v="18"/>
    <x v="2"/>
    <x v="0"/>
    <x v="1"/>
    <n v="300"/>
    <n v="5"/>
    <n v="1500"/>
    <x v="8"/>
    <x v="0"/>
    <x v="1"/>
    <x v="2"/>
  </r>
  <r>
    <x v="19"/>
    <x v="2"/>
    <x v="0"/>
    <x v="0"/>
    <n v="650"/>
    <n v="6"/>
    <n v="3900"/>
    <x v="9"/>
    <x v="1"/>
    <x v="1"/>
    <x v="2"/>
  </r>
  <r>
    <x v="20"/>
    <x v="2"/>
    <x v="0"/>
    <x v="3"/>
    <n v="425"/>
    <n v="4"/>
    <n v="1700"/>
    <x v="9"/>
    <x v="2"/>
    <x v="0"/>
    <x v="0"/>
  </r>
  <r>
    <x v="21"/>
    <x v="2"/>
    <x v="0"/>
    <x v="1"/>
    <n v="300"/>
    <n v="4"/>
    <n v="1200"/>
    <x v="9"/>
    <x v="1"/>
    <x v="0"/>
    <x v="0"/>
  </r>
  <r>
    <x v="22"/>
    <x v="3"/>
    <x v="1"/>
    <x v="0"/>
    <n v="650"/>
    <n v="5"/>
    <n v="3250"/>
    <x v="9"/>
    <x v="0"/>
    <x v="1"/>
    <x v="1"/>
  </r>
  <r>
    <x v="23"/>
    <x v="0"/>
    <x v="2"/>
    <x v="0"/>
    <n v="650"/>
    <n v="5"/>
    <n v="3250"/>
    <x v="0"/>
    <x v="0"/>
    <x v="1"/>
    <x v="3"/>
  </r>
  <r>
    <x v="24"/>
    <x v="0"/>
    <x v="2"/>
    <x v="0"/>
    <n v="650"/>
    <n v="4"/>
    <n v="2600"/>
    <x v="0"/>
    <x v="1"/>
    <x v="1"/>
    <x v="3"/>
  </r>
  <r>
    <x v="25"/>
    <x v="0"/>
    <x v="2"/>
    <x v="1"/>
    <n v="300"/>
    <n v="5"/>
    <n v="1500"/>
    <x v="0"/>
    <x v="2"/>
    <x v="1"/>
    <x v="3"/>
  </r>
  <r>
    <x v="26"/>
    <x v="0"/>
    <x v="2"/>
    <x v="1"/>
    <n v="300"/>
    <n v="7"/>
    <n v="2100"/>
    <x v="1"/>
    <x v="1"/>
    <x v="0"/>
    <x v="0"/>
  </r>
  <r>
    <x v="27"/>
    <x v="0"/>
    <x v="2"/>
    <x v="2"/>
    <n v="150"/>
    <n v="5"/>
    <n v="750"/>
    <x v="1"/>
    <x v="0"/>
    <x v="0"/>
    <x v="0"/>
  </r>
  <r>
    <x v="28"/>
    <x v="1"/>
    <x v="2"/>
    <x v="3"/>
    <n v="425"/>
    <n v="4"/>
    <n v="1700"/>
    <x v="1"/>
    <x v="0"/>
    <x v="1"/>
    <x v="0"/>
  </r>
  <r>
    <x v="21"/>
    <x v="1"/>
    <x v="2"/>
    <x v="3"/>
    <n v="425"/>
    <n v="7"/>
    <n v="2975"/>
    <x v="2"/>
    <x v="1"/>
    <x v="0"/>
    <x v="2"/>
  </r>
  <r>
    <x v="29"/>
    <x v="1"/>
    <x v="2"/>
    <x v="0"/>
    <n v="650"/>
    <n v="3"/>
    <n v="1950"/>
    <x v="3"/>
    <x v="2"/>
    <x v="1"/>
    <x v="1"/>
  </r>
  <r>
    <x v="30"/>
    <x v="1"/>
    <x v="2"/>
    <x v="0"/>
    <n v="650"/>
    <n v="3"/>
    <n v="1950"/>
    <x v="4"/>
    <x v="1"/>
    <x v="1"/>
    <x v="3"/>
  </r>
  <r>
    <x v="30"/>
    <x v="1"/>
    <x v="2"/>
    <x v="0"/>
    <n v="650"/>
    <n v="5"/>
    <n v="3250"/>
    <x v="4"/>
    <x v="0"/>
    <x v="1"/>
    <x v="3"/>
  </r>
  <r>
    <x v="8"/>
    <x v="1"/>
    <x v="2"/>
    <x v="0"/>
    <n v="650"/>
    <n v="5"/>
    <n v="3250"/>
    <x v="5"/>
    <x v="0"/>
    <x v="0"/>
    <x v="0"/>
  </r>
  <r>
    <x v="31"/>
    <x v="1"/>
    <x v="2"/>
    <x v="1"/>
    <n v="300"/>
    <n v="4"/>
    <n v="1200"/>
    <x v="6"/>
    <x v="1"/>
    <x v="0"/>
    <x v="0"/>
  </r>
  <r>
    <x v="29"/>
    <x v="1"/>
    <x v="2"/>
    <x v="1"/>
    <n v="300"/>
    <n v="4"/>
    <n v="1200"/>
    <x v="7"/>
    <x v="2"/>
    <x v="1"/>
    <x v="0"/>
  </r>
  <r>
    <x v="0"/>
    <x v="2"/>
    <x v="2"/>
    <x v="2"/>
    <n v="150"/>
    <n v="4"/>
    <n v="600"/>
    <x v="7"/>
    <x v="1"/>
    <x v="1"/>
    <x v="2"/>
  </r>
  <r>
    <x v="32"/>
    <x v="2"/>
    <x v="2"/>
    <x v="3"/>
    <n v="425"/>
    <n v="5"/>
    <n v="2125"/>
    <x v="7"/>
    <x v="0"/>
    <x v="1"/>
    <x v="2"/>
  </r>
  <r>
    <x v="33"/>
    <x v="2"/>
    <x v="2"/>
    <x v="3"/>
    <n v="425"/>
    <n v="4"/>
    <n v="1700"/>
    <x v="8"/>
    <x v="0"/>
    <x v="1"/>
    <x v="0"/>
  </r>
  <r>
    <x v="34"/>
    <x v="2"/>
    <x v="2"/>
    <x v="3"/>
    <n v="425"/>
    <n v="7"/>
    <n v="2975"/>
    <x v="8"/>
    <x v="0"/>
    <x v="1"/>
    <x v="3"/>
  </r>
  <r>
    <x v="35"/>
    <x v="2"/>
    <x v="2"/>
    <x v="2"/>
    <n v="150"/>
    <n v="7"/>
    <n v="1050"/>
    <x v="8"/>
    <x v="1"/>
    <x v="0"/>
    <x v="3"/>
  </r>
  <r>
    <x v="36"/>
    <x v="2"/>
    <x v="2"/>
    <x v="0"/>
    <n v="650"/>
    <n v="6"/>
    <n v="3900"/>
    <x v="8"/>
    <x v="2"/>
    <x v="0"/>
    <x v="3"/>
  </r>
  <r>
    <x v="37"/>
    <x v="2"/>
    <x v="2"/>
    <x v="3"/>
    <n v="425"/>
    <n v="6"/>
    <n v="2550"/>
    <x v="9"/>
    <x v="1"/>
    <x v="1"/>
    <x v="1"/>
  </r>
  <r>
    <x v="38"/>
    <x v="2"/>
    <x v="2"/>
    <x v="1"/>
    <n v="300"/>
    <n v="3"/>
    <n v="900"/>
    <x v="9"/>
    <x v="0"/>
    <x v="1"/>
    <x v="4"/>
  </r>
  <r>
    <x v="39"/>
    <x v="2"/>
    <x v="2"/>
    <x v="0"/>
    <n v="650"/>
    <n v="7"/>
    <n v="4550"/>
    <x v="9"/>
    <x v="0"/>
    <x v="1"/>
    <x v="2"/>
  </r>
  <r>
    <x v="40"/>
    <x v="2"/>
    <x v="2"/>
    <x v="3"/>
    <n v="425"/>
    <n v="5"/>
    <n v="2125"/>
    <x v="9"/>
    <x v="0"/>
    <x v="1"/>
    <x v="2"/>
  </r>
  <r>
    <x v="41"/>
    <x v="0"/>
    <x v="1"/>
    <x v="1"/>
    <n v="300"/>
    <n v="3"/>
    <n v="900"/>
    <x v="0"/>
    <x v="1"/>
    <x v="1"/>
    <x v="0"/>
  </r>
  <r>
    <x v="42"/>
    <x v="0"/>
    <x v="1"/>
    <x v="2"/>
    <n v="150"/>
    <n v="4"/>
    <n v="600"/>
    <x v="0"/>
    <x v="2"/>
    <x v="0"/>
    <x v="0"/>
  </r>
  <r>
    <x v="1"/>
    <x v="0"/>
    <x v="1"/>
    <x v="0"/>
    <n v="650"/>
    <n v="6"/>
    <n v="3900"/>
    <x v="0"/>
    <x v="1"/>
    <x v="0"/>
    <x v="1"/>
  </r>
  <r>
    <x v="43"/>
    <x v="1"/>
    <x v="1"/>
    <x v="0"/>
    <n v="650"/>
    <n v="3"/>
    <n v="1950"/>
    <x v="1"/>
    <x v="0"/>
    <x v="1"/>
    <x v="3"/>
  </r>
  <r>
    <x v="44"/>
    <x v="1"/>
    <x v="1"/>
    <x v="0"/>
    <n v="650"/>
    <n v="5"/>
    <n v="3250"/>
    <x v="1"/>
    <x v="0"/>
    <x v="1"/>
    <x v="3"/>
  </r>
  <r>
    <x v="45"/>
    <x v="1"/>
    <x v="1"/>
    <x v="0"/>
    <n v="650"/>
    <n v="4"/>
    <n v="2600"/>
    <x v="1"/>
    <x v="0"/>
    <x v="1"/>
    <x v="0"/>
  </r>
  <r>
    <x v="46"/>
    <x v="1"/>
    <x v="1"/>
    <x v="1"/>
    <n v="300"/>
    <n v="4"/>
    <n v="1200"/>
    <x v="2"/>
    <x v="1"/>
    <x v="1"/>
    <x v="0"/>
  </r>
  <r>
    <x v="47"/>
    <x v="1"/>
    <x v="1"/>
    <x v="1"/>
    <n v="300"/>
    <n v="6"/>
    <n v="1800"/>
    <x v="2"/>
    <x v="2"/>
    <x v="1"/>
    <x v="0"/>
  </r>
  <r>
    <x v="48"/>
    <x v="1"/>
    <x v="1"/>
    <x v="2"/>
    <n v="150"/>
    <n v="5"/>
    <n v="750"/>
    <x v="3"/>
    <x v="0"/>
    <x v="0"/>
    <x v="0"/>
  </r>
  <r>
    <x v="49"/>
    <x v="2"/>
    <x v="1"/>
    <x v="3"/>
    <n v="425"/>
    <n v="6"/>
    <n v="2550"/>
    <x v="4"/>
    <x v="0"/>
    <x v="0"/>
    <x v="0"/>
  </r>
  <r>
    <x v="50"/>
    <x v="2"/>
    <x v="1"/>
    <x v="3"/>
    <n v="425"/>
    <n v="6"/>
    <n v="2550"/>
    <x v="5"/>
    <x v="0"/>
    <x v="1"/>
    <x v="0"/>
  </r>
  <r>
    <x v="6"/>
    <x v="2"/>
    <x v="1"/>
    <x v="3"/>
    <n v="425"/>
    <n v="5"/>
    <n v="2125"/>
    <x v="6"/>
    <x v="1"/>
    <x v="1"/>
    <x v="1"/>
  </r>
  <r>
    <x v="51"/>
    <x v="2"/>
    <x v="1"/>
    <x v="2"/>
    <n v="150"/>
    <n v="4"/>
    <n v="600"/>
    <x v="7"/>
    <x v="2"/>
    <x v="1"/>
    <x v="3"/>
  </r>
  <r>
    <x v="52"/>
    <x v="2"/>
    <x v="1"/>
    <x v="0"/>
    <n v="650"/>
    <n v="3"/>
    <n v="1950"/>
    <x v="7"/>
    <x v="0"/>
    <x v="1"/>
    <x v="3"/>
  </r>
  <r>
    <x v="53"/>
    <x v="3"/>
    <x v="1"/>
    <x v="3"/>
    <n v="425"/>
    <n v="5"/>
    <n v="2125"/>
    <x v="7"/>
    <x v="0"/>
    <x v="1"/>
    <x v="3"/>
  </r>
  <r>
    <x v="54"/>
    <x v="0"/>
    <x v="1"/>
    <x v="1"/>
    <n v="300"/>
    <n v="3"/>
    <n v="900"/>
    <x v="8"/>
    <x v="0"/>
    <x v="0"/>
    <x v="0"/>
  </r>
  <r>
    <x v="6"/>
    <x v="0"/>
    <x v="1"/>
    <x v="0"/>
    <n v="650"/>
    <n v="4"/>
    <n v="2600"/>
    <x v="8"/>
    <x v="1"/>
    <x v="0"/>
    <x v="0"/>
  </r>
  <r>
    <x v="55"/>
    <x v="0"/>
    <x v="1"/>
    <x v="3"/>
    <n v="425"/>
    <n v="6"/>
    <n v="2550"/>
    <x v="8"/>
    <x v="2"/>
    <x v="1"/>
    <x v="0"/>
  </r>
  <r>
    <x v="6"/>
    <x v="0"/>
    <x v="1"/>
    <x v="1"/>
    <n v="300"/>
    <n v="4"/>
    <n v="1200"/>
    <x v="8"/>
    <x v="0"/>
    <x v="1"/>
    <x v="2"/>
  </r>
  <r>
    <x v="56"/>
    <x v="1"/>
    <x v="1"/>
    <x v="2"/>
    <n v="150"/>
    <n v="6"/>
    <n v="900"/>
    <x v="9"/>
    <x v="0"/>
    <x v="1"/>
    <x v="1"/>
  </r>
  <r>
    <x v="57"/>
    <x v="0"/>
    <x v="3"/>
    <x v="2"/>
    <n v="150"/>
    <n v="5"/>
    <n v="750"/>
    <x v="0"/>
    <x v="0"/>
    <x v="1"/>
    <x v="3"/>
  </r>
  <r>
    <x v="58"/>
    <x v="0"/>
    <x v="3"/>
    <x v="3"/>
    <n v="425"/>
    <n v="5"/>
    <n v="2125"/>
    <x v="0"/>
    <x v="1"/>
    <x v="1"/>
    <x v="3"/>
  </r>
  <r>
    <x v="47"/>
    <x v="0"/>
    <x v="3"/>
    <x v="3"/>
    <n v="425"/>
    <n v="4"/>
    <n v="1700"/>
    <x v="0"/>
    <x v="2"/>
    <x v="0"/>
    <x v="3"/>
  </r>
  <r>
    <x v="59"/>
    <x v="0"/>
    <x v="3"/>
    <x v="3"/>
    <n v="425"/>
    <n v="3"/>
    <n v="1275"/>
    <x v="1"/>
    <x v="0"/>
    <x v="0"/>
    <x v="4"/>
  </r>
  <r>
    <x v="60"/>
    <x v="1"/>
    <x v="3"/>
    <x v="2"/>
    <n v="150"/>
    <n v="3"/>
    <n v="450"/>
    <x v="1"/>
    <x v="0"/>
    <x v="1"/>
    <x v="0"/>
  </r>
  <r>
    <x v="61"/>
    <x v="1"/>
    <x v="3"/>
    <x v="0"/>
    <n v="650"/>
    <n v="4"/>
    <n v="2600"/>
    <x v="1"/>
    <x v="0"/>
    <x v="1"/>
    <x v="0"/>
  </r>
  <r>
    <x v="62"/>
    <x v="1"/>
    <x v="3"/>
    <x v="3"/>
    <n v="425"/>
    <n v="4"/>
    <n v="1700"/>
    <x v="2"/>
    <x v="1"/>
    <x v="1"/>
    <x v="0"/>
  </r>
  <r>
    <x v="63"/>
    <x v="1"/>
    <x v="3"/>
    <x v="1"/>
    <n v="300"/>
    <n v="3"/>
    <n v="900"/>
    <x v="2"/>
    <x v="0"/>
    <x v="1"/>
    <x v="0"/>
  </r>
  <r>
    <x v="18"/>
    <x v="1"/>
    <x v="3"/>
    <x v="0"/>
    <n v="650"/>
    <n v="5"/>
    <n v="3250"/>
    <x v="3"/>
    <x v="1"/>
    <x v="1"/>
    <x v="3"/>
  </r>
  <r>
    <x v="64"/>
    <x v="1"/>
    <x v="3"/>
    <x v="2"/>
    <n v="150"/>
    <n v="7"/>
    <n v="1050"/>
    <x v="4"/>
    <x v="2"/>
    <x v="1"/>
    <x v="3"/>
  </r>
  <r>
    <x v="65"/>
    <x v="1"/>
    <x v="3"/>
    <x v="3"/>
    <n v="425"/>
    <n v="3"/>
    <n v="1275"/>
    <x v="5"/>
    <x v="0"/>
    <x v="1"/>
    <x v="3"/>
  </r>
  <r>
    <x v="66"/>
    <x v="1"/>
    <x v="3"/>
    <x v="3"/>
    <n v="425"/>
    <n v="3"/>
    <n v="1275"/>
    <x v="6"/>
    <x v="0"/>
    <x v="1"/>
    <x v="1"/>
  </r>
  <r>
    <x v="67"/>
    <x v="2"/>
    <x v="3"/>
    <x v="3"/>
    <n v="425"/>
    <n v="6"/>
    <n v="2550"/>
    <x v="7"/>
    <x v="0"/>
    <x v="0"/>
    <x v="4"/>
  </r>
  <r>
    <x v="68"/>
    <x v="2"/>
    <x v="3"/>
    <x v="2"/>
    <n v="150"/>
    <n v="6"/>
    <n v="900"/>
    <x v="7"/>
    <x v="1"/>
    <x v="0"/>
    <x v="2"/>
  </r>
  <r>
    <x v="69"/>
    <x v="2"/>
    <x v="3"/>
    <x v="0"/>
    <n v="650"/>
    <n v="5"/>
    <n v="3250"/>
    <x v="7"/>
    <x v="2"/>
    <x v="1"/>
    <x v="2"/>
  </r>
  <r>
    <x v="47"/>
    <x v="2"/>
    <x v="3"/>
    <x v="3"/>
    <n v="425"/>
    <n v="7"/>
    <n v="2975"/>
    <x v="8"/>
    <x v="0"/>
    <x v="1"/>
    <x v="2"/>
  </r>
  <r>
    <x v="70"/>
    <x v="3"/>
    <x v="3"/>
    <x v="1"/>
    <n v="300"/>
    <n v="6"/>
    <n v="1800"/>
    <x v="8"/>
    <x v="0"/>
    <x v="0"/>
    <x v="0"/>
  </r>
  <r>
    <x v="71"/>
    <x v="3"/>
    <x v="3"/>
    <x v="0"/>
    <n v="650"/>
    <n v="5"/>
    <n v="3250"/>
    <x v="8"/>
    <x v="0"/>
    <x v="0"/>
    <x v="0"/>
  </r>
  <r>
    <x v="72"/>
    <x v="3"/>
    <x v="3"/>
    <x v="2"/>
    <n v="150"/>
    <n v="3"/>
    <n v="450"/>
    <x v="8"/>
    <x v="1"/>
    <x v="1"/>
    <x v="1"/>
  </r>
  <r>
    <x v="73"/>
    <x v="3"/>
    <x v="3"/>
    <x v="3"/>
    <n v="425"/>
    <n v="6"/>
    <n v="2550"/>
    <x v="9"/>
    <x v="0"/>
    <x v="1"/>
    <x v="3"/>
  </r>
  <r>
    <x v="41"/>
    <x v="0"/>
    <x v="4"/>
    <x v="3"/>
    <n v="425"/>
    <n v="6"/>
    <n v="2550"/>
    <x v="0"/>
    <x v="1"/>
    <x v="1"/>
    <x v="3"/>
  </r>
  <r>
    <x v="42"/>
    <x v="0"/>
    <x v="4"/>
    <x v="3"/>
    <n v="425"/>
    <n v="4"/>
    <n v="1700"/>
    <x v="1"/>
    <x v="2"/>
    <x v="1"/>
    <x v="3"/>
  </r>
  <r>
    <x v="1"/>
    <x v="0"/>
    <x v="4"/>
    <x v="2"/>
    <n v="150"/>
    <n v="6"/>
    <n v="900"/>
    <x v="1"/>
    <x v="0"/>
    <x v="0"/>
    <x v="0"/>
  </r>
  <r>
    <x v="43"/>
    <x v="1"/>
    <x v="4"/>
    <x v="0"/>
    <n v="650"/>
    <n v="7"/>
    <n v="4550"/>
    <x v="2"/>
    <x v="0"/>
    <x v="0"/>
    <x v="0"/>
  </r>
  <r>
    <x v="44"/>
    <x v="1"/>
    <x v="4"/>
    <x v="3"/>
    <n v="425"/>
    <n v="4"/>
    <n v="1700"/>
    <x v="3"/>
    <x v="0"/>
    <x v="1"/>
    <x v="0"/>
  </r>
  <r>
    <x v="45"/>
    <x v="1"/>
    <x v="4"/>
    <x v="1"/>
    <n v="300"/>
    <n v="6"/>
    <n v="1800"/>
    <x v="4"/>
    <x v="1"/>
    <x v="0"/>
    <x v="2"/>
  </r>
  <r>
    <x v="46"/>
    <x v="1"/>
    <x v="4"/>
    <x v="0"/>
    <n v="650"/>
    <n v="3"/>
    <n v="1950"/>
    <x v="10"/>
    <x v="2"/>
    <x v="1"/>
    <x v="1"/>
  </r>
  <r>
    <x v="47"/>
    <x v="1"/>
    <x v="4"/>
    <x v="2"/>
    <n v="150"/>
    <n v="4"/>
    <n v="600"/>
    <x v="6"/>
    <x v="0"/>
    <x v="1"/>
    <x v="0"/>
  </r>
  <r>
    <x v="48"/>
    <x v="1"/>
    <x v="4"/>
    <x v="3"/>
    <n v="425"/>
    <n v="7"/>
    <n v="2975"/>
    <x v="7"/>
    <x v="0"/>
    <x v="1"/>
    <x v="0"/>
  </r>
  <r>
    <x v="49"/>
    <x v="2"/>
    <x v="4"/>
    <x v="3"/>
    <n v="425"/>
    <n v="4"/>
    <n v="1700"/>
    <x v="7"/>
    <x v="0"/>
    <x v="0"/>
    <x v="0"/>
  </r>
  <r>
    <x v="50"/>
    <x v="2"/>
    <x v="4"/>
    <x v="3"/>
    <n v="425"/>
    <n v="3"/>
    <n v="1275"/>
    <x v="8"/>
    <x v="1"/>
    <x v="0"/>
    <x v="0"/>
  </r>
  <r>
    <x v="6"/>
    <x v="2"/>
    <x v="4"/>
    <x v="2"/>
    <n v="150"/>
    <n v="4"/>
    <n v="600"/>
    <x v="11"/>
    <x v="0"/>
    <x v="1"/>
    <x v="0"/>
  </r>
  <r>
    <x v="51"/>
    <x v="2"/>
    <x v="4"/>
    <x v="0"/>
    <n v="650"/>
    <n v="4"/>
    <n v="2600"/>
    <x v="12"/>
    <x v="1"/>
    <x v="1"/>
    <x v="0"/>
  </r>
  <r>
    <x v="52"/>
    <x v="2"/>
    <x v="4"/>
    <x v="3"/>
    <n v="425"/>
    <n v="6"/>
    <n v="2550"/>
    <x v="9"/>
    <x v="2"/>
    <x v="1"/>
    <x v="2"/>
  </r>
  <r>
    <x v="53"/>
    <x v="3"/>
    <x v="4"/>
    <x v="1"/>
    <n v="300"/>
    <n v="4"/>
    <n v="1200"/>
    <x v="9"/>
    <x v="0"/>
    <x v="1"/>
    <x v="0"/>
  </r>
  <r>
    <x v="54"/>
    <x v="0"/>
    <x v="5"/>
    <x v="0"/>
    <n v="650"/>
    <n v="3"/>
    <n v="1950"/>
    <x v="0"/>
    <x v="0"/>
    <x v="1"/>
    <x v="3"/>
  </r>
  <r>
    <x v="6"/>
    <x v="0"/>
    <x v="5"/>
    <x v="0"/>
    <n v="650"/>
    <n v="5"/>
    <n v="3250"/>
    <x v="0"/>
    <x v="0"/>
    <x v="1"/>
    <x v="3"/>
  </r>
  <r>
    <x v="55"/>
    <x v="0"/>
    <x v="5"/>
    <x v="2"/>
    <n v="150"/>
    <n v="5"/>
    <n v="750"/>
    <x v="0"/>
    <x v="0"/>
    <x v="1"/>
    <x v="3"/>
  </r>
  <r>
    <x v="6"/>
    <x v="0"/>
    <x v="5"/>
    <x v="3"/>
    <n v="425"/>
    <n v="6"/>
    <n v="2550"/>
    <x v="1"/>
    <x v="1"/>
    <x v="1"/>
    <x v="1"/>
  </r>
  <r>
    <x v="56"/>
    <x v="1"/>
    <x v="5"/>
    <x v="1"/>
    <n v="425"/>
    <n v="6"/>
    <n v="2550"/>
    <x v="1"/>
    <x v="2"/>
    <x v="0"/>
    <x v="4"/>
  </r>
  <r>
    <x v="74"/>
    <x v="1"/>
    <x v="5"/>
    <x v="3"/>
    <n v="425"/>
    <n v="5"/>
    <n v="2125"/>
    <x v="1"/>
    <x v="0"/>
    <x v="0"/>
    <x v="2"/>
  </r>
  <r>
    <x v="75"/>
    <x v="1"/>
    <x v="5"/>
    <x v="2"/>
    <n v="150"/>
    <n v="7"/>
    <n v="1050"/>
    <x v="2"/>
    <x v="0"/>
    <x v="1"/>
    <x v="2"/>
  </r>
  <r>
    <x v="76"/>
    <x v="1"/>
    <x v="5"/>
    <x v="0"/>
    <n v="650"/>
    <n v="7"/>
    <n v="4550"/>
    <x v="2"/>
    <x v="0"/>
    <x v="0"/>
    <x v="4"/>
  </r>
  <r>
    <x v="17"/>
    <x v="1"/>
    <x v="5"/>
    <x v="2"/>
    <n v="150"/>
    <n v="6"/>
    <n v="900"/>
    <x v="3"/>
    <x v="1"/>
    <x v="1"/>
    <x v="2"/>
  </r>
  <r>
    <x v="1"/>
    <x v="1"/>
    <x v="5"/>
    <x v="3"/>
    <n v="425"/>
    <n v="7"/>
    <n v="2975"/>
    <x v="4"/>
    <x v="0"/>
    <x v="1"/>
    <x v="2"/>
  </r>
  <r>
    <x v="77"/>
    <x v="1"/>
    <x v="5"/>
    <x v="3"/>
    <n v="425"/>
    <n v="4"/>
    <n v="1700"/>
    <x v="5"/>
    <x v="1"/>
    <x v="1"/>
    <x v="2"/>
  </r>
  <r>
    <x v="78"/>
    <x v="1"/>
    <x v="5"/>
    <x v="3"/>
    <n v="425"/>
    <n v="7"/>
    <n v="2975"/>
    <x v="6"/>
    <x v="2"/>
    <x v="1"/>
    <x v="0"/>
  </r>
  <r>
    <x v="79"/>
    <x v="2"/>
    <x v="5"/>
    <x v="2"/>
    <n v="150"/>
    <n v="3"/>
    <n v="450"/>
    <x v="7"/>
    <x v="0"/>
    <x v="1"/>
    <x v="0"/>
  </r>
  <r>
    <x v="80"/>
    <x v="2"/>
    <x v="5"/>
    <x v="0"/>
    <n v="650"/>
    <n v="6"/>
    <n v="3900"/>
    <x v="7"/>
    <x v="0"/>
    <x v="1"/>
    <x v="0"/>
  </r>
  <r>
    <x v="81"/>
    <x v="2"/>
    <x v="5"/>
    <x v="2"/>
    <n v="150"/>
    <n v="7"/>
    <n v="1050"/>
    <x v="7"/>
    <x v="0"/>
    <x v="0"/>
    <x v="0"/>
  </r>
  <r>
    <x v="82"/>
    <x v="2"/>
    <x v="5"/>
    <x v="3"/>
    <n v="425"/>
    <n v="7"/>
    <n v="2975"/>
    <x v="8"/>
    <x v="0"/>
    <x v="1"/>
    <x v="1"/>
  </r>
  <r>
    <x v="83"/>
    <x v="2"/>
    <x v="5"/>
    <x v="3"/>
    <n v="425"/>
    <n v="5"/>
    <n v="2125"/>
    <x v="8"/>
    <x v="1"/>
    <x v="1"/>
    <x v="4"/>
  </r>
  <r>
    <x v="84"/>
    <x v="3"/>
    <x v="5"/>
    <x v="3"/>
    <n v="425"/>
    <n v="6"/>
    <n v="2550"/>
    <x v="8"/>
    <x v="2"/>
    <x v="1"/>
    <x v="2"/>
  </r>
  <r>
    <x v="53"/>
    <x v="3"/>
    <x v="5"/>
    <x v="1"/>
    <n v="300"/>
    <n v="4"/>
    <n v="1200"/>
    <x v="9"/>
    <x v="0"/>
    <x v="0"/>
    <x v="0"/>
  </r>
  <r>
    <x v="85"/>
    <x v="3"/>
    <x v="5"/>
    <x v="2"/>
    <n v="150"/>
    <n v="4"/>
    <n v="600"/>
    <x v="8"/>
    <x v="0"/>
    <x v="0"/>
    <x v="2"/>
  </r>
  <r>
    <x v="53"/>
    <x v="3"/>
    <x v="5"/>
    <x v="1"/>
    <n v="300"/>
    <n v="4"/>
    <n v="1200"/>
    <x v="9"/>
    <x v="0"/>
    <x v="1"/>
    <x v="0"/>
  </r>
  <r>
    <x v="86"/>
    <x v="3"/>
    <x v="5"/>
    <x v="3"/>
    <n v="425"/>
    <n v="3"/>
    <n v="1275"/>
    <x v="9"/>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6C7614-331C-40E5-830D-34F20FE4B31F}" name="PivotTable1"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Year.Month">
  <location ref="A3:B72" firstHeaderRow="1" firstDataRow="1" firstDataCol="1"/>
  <pivotFields count="11">
    <pivotField showAll="0"/>
    <pivotField showAll="0">
      <items count="6">
        <item x="1"/>
        <item x="0"/>
        <item x="3"/>
        <item x="2"/>
        <item m="1" x="4"/>
        <item t="default"/>
      </items>
    </pivotField>
    <pivotField axis="axisRow" showAll="0">
      <items count="7">
        <item x="0"/>
        <item x="2"/>
        <item x="1"/>
        <item x="3"/>
        <item x="4"/>
        <item x="5"/>
        <item t="default"/>
      </items>
    </pivotField>
    <pivotField showAll="0">
      <items count="6">
        <item x="3"/>
        <item x="0"/>
        <item x="1"/>
        <item x="2"/>
        <item m="1" x="4"/>
        <item t="default"/>
      </items>
    </pivotField>
    <pivotField showAll="0"/>
    <pivotField showAll="0"/>
    <pivotField dataField="1" showAll="0"/>
    <pivotField axis="axisRow" showAll="0">
      <items count="15">
        <item x="0"/>
        <item x="10"/>
        <item x="1"/>
        <item x="2"/>
        <item x="3"/>
        <item x="4"/>
        <item x="5"/>
        <item x="6"/>
        <item x="7"/>
        <item x="8"/>
        <item x="11"/>
        <item x="12"/>
        <item x="9"/>
        <item h="1" m="1" x="13"/>
        <item t="default"/>
      </items>
    </pivotField>
    <pivotField showAll="0">
      <items count="5">
        <item x="1"/>
        <item x="0"/>
        <item x="2"/>
        <item m="1" x="3"/>
        <item t="default"/>
      </items>
    </pivotField>
    <pivotField showAll="0"/>
    <pivotField showAll="0"/>
  </pivotFields>
  <rowFields count="2">
    <field x="2"/>
    <field x="7"/>
  </rowFields>
  <rowItems count="69">
    <i>
      <x/>
    </i>
    <i r="1">
      <x/>
    </i>
    <i r="1">
      <x v="2"/>
    </i>
    <i r="1">
      <x v="3"/>
    </i>
    <i r="1">
      <x v="4"/>
    </i>
    <i r="1">
      <x v="5"/>
    </i>
    <i r="1">
      <x v="6"/>
    </i>
    <i r="1">
      <x v="7"/>
    </i>
    <i r="1">
      <x v="8"/>
    </i>
    <i r="1">
      <x v="9"/>
    </i>
    <i r="1">
      <x v="12"/>
    </i>
    <i>
      <x v="1"/>
    </i>
    <i r="1">
      <x/>
    </i>
    <i r="1">
      <x v="2"/>
    </i>
    <i r="1">
      <x v="3"/>
    </i>
    <i r="1">
      <x v="4"/>
    </i>
    <i r="1">
      <x v="5"/>
    </i>
    <i r="1">
      <x v="6"/>
    </i>
    <i r="1">
      <x v="7"/>
    </i>
    <i r="1">
      <x v="8"/>
    </i>
    <i r="1">
      <x v="9"/>
    </i>
    <i r="1">
      <x v="12"/>
    </i>
    <i>
      <x v="2"/>
    </i>
    <i r="1">
      <x/>
    </i>
    <i r="1">
      <x v="2"/>
    </i>
    <i r="1">
      <x v="3"/>
    </i>
    <i r="1">
      <x v="4"/>
    </i>
    <i r="1">
      <x v="5"/>
    </i>
    <i r="1">
      <x v="6"/>
    </i>
    <i r="1">
      <x v="7"/>
    </i>
    <i r="1">
      <x v="8"/>
    </i>
    <i r="1">
      <x v="9"/>
    </i>
    <i r="1">
      <x v="12"/>
    </i>
    <i>
      <x v="3"/>
    </i>
    <i r="1">
      <x/>
    </i>
    <i r="1">
      <x v="2"/>
    </i>
    <i r="1">
      <x v="3"/>
    </i>
    <i r="1">
      <x v="4"/>
    </i>
    <i r="1">
      <x v="5"/>
    </i>
    <i r="1">
      <x v="6"/>
    </i>
    <i r="1">
      <x v="7"/>
    </i>
    <i r="1">
      <x v="8"/>
    </i>
    <i r="1">
      <x v="9"/>
    </i>
    <i r="1">
      <x v="12"/>
    </i>
    <i>
      <x v="4"/>
    </i>
    <i r="1">
      <x/>
    </i>
    <i r="1">
      <x v="1"/>
    </i>
    <i r="1">
      <x v="2"/>
    </i>
    <i r="1">
      <x v="3"/>
    </i>
    <i r="1">
      <x v="4"/>
    </i>
    <i r="1">
      <x v="5"/>
    </i>
    <i r="1">
      <x v="7"/>
    </i>
    <i r="1">
      <x v="8"/>
    </i>
    <i r="1">
      <x v="9"/>
    </i>
    <i r="1">
      <x v="10"/>
    </i>
    <i r="1">
      <x v="11"/>
    </i>
    <i r="1">
      <x v="12"/>
    </i>
    <i>
      <x v="5"/>
    </i>
    <i r="1">
      <x/>
    </i>
    <i r="1">
      <x v="2"/>
    </i>
    <i r="1">
      <x v="3"/>
    </i>
    <i r="1">
      <x v="4"/>
    </i>
    <i r="1">
      <x v="5"/>
    </i>
    <i r="1">
      <x v="6"/>
    </i>
    <i r="1">
      <x v="7"/>
    </i>
    <i r="1">
      <x v="8"/>
    </i>
    <i r="1">
      <x v="9"/>
    </i>
    <i r="1">
      <x v="12"/>
    </i>
    <i t="grand">
      <x/>
    </i>
  </rowItems>
  <colItems count="1">
    <i/>
  </colItems>
  <dataFields count="1">
    <dataField name="Total Sales " fld="6" baseField="0" baseItem="0" numFmtId="165"/>
  </dataFields>
  <formats count="1">
    <format dxfId="17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1156C8-A531-4265-A894-2D8B9456D085}" name="PivotTable2"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1">
    <pivotField showAll="0"/>
    <pivotField axis="axisCol" showAll="0">
      <items count="6">
        <item x="1"/>
        <item x="0"/>
        <item x="3"/>
        <item x="2"/>
        <item m="1" x="4"/>
        <item t="default"/>
      </items>
    </pivotField>
    <pivotField showAll="0">
      <items count="7">
        <item x="0"/>
        <item x="2"/>
        <item x="1"/>
        <item x="3"/>
        <item x="4"/>
        <item x="5"/>
        <item t="default"/>
      </items>
    </pivotField>
    <pivotField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showAll="0"/>
    <pivotField showAll="0"/>
  </pivotFields>
  <rowItems count="1">
    <i/>
  </rowItems>
  <colFields count="1">
    <field x="1"/>
  </colFields>
  <colItems count="5">
    <i>
      <x/>
    </i>
    <i>
      <x v="1"/>
    </i>
    <i>
      <x v="2"/>
    </i>
    <i>
      <x v="3"/>
    </i>
    <i t="grand">
      <x/>
    </i>
  </colItems>
  <dataFields count="1">
    <dataField name="Sum of Total Sales" fld="6" baseField="0" baseItem="0" numFmtId="165"/>
  </dataFields>
  <formats count="1">
    <format dxfId="1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A7C142-556A-4E2C-B33F-0B82CABEFCD6}" name="PivotTable8"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G8" firstHeaderRow="1" firstDataRow="2" firstDataCol="1"/>
  <pivotFields count="11">
    <pivotField showAll="0"/>
    <pivotField showAll="0">
      <items count="6">
        <item x="1"/>
        <item x="0"/>
        <item x="3"/>
        <item x="2"/>
        <item m="1" x="4"/>
        <item t="default"/>
      </items>
    </pivotField>
    <pivotField showAll="0">
      <items count="7">
        <item x="0"/>
        <item x="2"/>
        <item x="1"/>
        <item x="3"/>
        <item x="4"/>
        <item x="5"/>
        <item t="default"/>
      </items>
    </pivotField>
    <pivotField axis="axisRow"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showAll="0"/>
    <pivotField axis="axisCol" showAll="0">
      <items count="7">
        <item x="4"/>
        <item x="1"/>
        <item x="2"/>
        <item x="3"/>
        <item x="0"/>
        <item h="1" m="1" x="5"/>
        <item t="default"/>
      </items>
    </pivotField>
  </pivotFields>
  <rowFields count="1">
    <field x="3"/>
  </rowFields>
  <rowItems count="5">
    <i>
      <x/>
    </i>
    <i>
      <x v="1"/>
    </i>
    <i>
      <x v="2"/>
    </i>
    <i>
      <x v="3"/>
    </i>
    <i t="grand">
      <x/>
    </i>
  </rowItems>
  <colFields count="1">
    <field x="10"/>
  </colFields>
  <colItems count="6">
    <i>
      <x/>
    </i>
    <i>
      <x v="1"/>
    </i>
    <i>
      <x v="2"/>
    </i>
    <i>
      <x v="3"/>
    </i>
    <i>
      <x v="4"/>
    </i>
    <i t="grand">
      <x/>
    </i>
  </colItems>
  <dataFields count="1">
    <dataField name="Total Sales " fld="6" baseField="0" baseItem="0" numFmtId="165"/>
  </dataFields>
  <formats count="10">
    <format dxfId="192">
      <pivotArea type="all" dataOnly="0" outline="0" fieldPosition="0"/>
    </format>
    <format dxfId="191">
      <pivotArea type="origin" dataOnly="0" labelOnly="1" outline="0" fieldPosition="0"/>
    </format>
    <format dxfId="190">
      <pivotArea field="3" type="button" dataOnly="0" labelOnly="1" outline="0" axis="axisRow" fieldPosition="0"/>
    </format>
    <format dxfId="189">
      <pivotArea type="topRight" dataOnly="0" labelOnly="1" outline="0" fieldPosition="0"/>
    </format>
    <format dxfId="188">
      <pivotArea field="10" type="button" dataOnly="0" labelOnly="1" outline="0" axis="axisCol" fieldPosition="0"/>
    </format>
    <format dxfId="187">
      <pivotArea dataOnly="0" labelOnly="1" fieldPosition="0">
        <references count="1">
          <reference field="10" count="0"/>
        </references>
      </pivotArea>
    </format>
    <format dxfId="186">
      <pivotArea dataOnly="0" labelOnly="1" grandRow="1" outline="0" fieldPosition="0"/>
    </format>
    <format dxfId="185">
      <pivotArea dataOnly="0" labelOnly="1" fieldPosition="0">
        <references count="1">
          <reference field="3" count="4">
            <x v="0"/>
            <x v="1"/>
            <x v="2"/>
            <x v="3"/>
          </reference>
        </references>
      </pivotArea>
    </format>
    <format dxfId="184">
      <pivotArea dataOnly="0" labelOnly="1" grandCol="1" outline="0" fieldPosition="0"/>
    </format>
    <format dxfId="179">
      <pivotArea outline="0" collapsedLevelsAreSubtotals="1" fieldPosition="0"/>
    </format>
  </formats>
  <chartFormats count="2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2">
          <reference field="4294967294" count="1" selected="0">
            <x v="0"/>
          </reference>
          <reference field="10" count="1" selected="0">
            <x v="4"/>
          </reference>
        </references>
      </pivotArea>
    </chartFormat>
    <chartFormat chart="3" format="13" series="1">
      <pivotArea type="data" outline="0" fieldPosition="0">
        <references count="2">
          <reference field="4294967294" count="1" selected="0">
            <x v="0"/>
          </reference>
          <reference field="10" count="1" selected="0">
            <x v="0"/>
          </reference>
        </references>
      </pivotArea>
    </chartFormat>
    <chartFormat chart="3" format="14" series="1">
      <pivotArea type="data" outline="0" fieldPosition="0">
        <references count="2">
          <reference field="4294967294" count="1" selected="0">
            <x v="0"/>
          </reference>
          <reference field="10" count="1" selected="0">
            <x v="1"/>
          </reference>
        </references>
      </pivotArea>
    </chartFormat>
    <chartFormat chart="3" format="15" series="1">
      <pivotArea type="data" outline="0" fieldPosition="0">
        <references count="2">
          <reference field="4294967294" count="1" selected="0">
            <x v="0"/>
          </reference>
          <reference field="10" count="1" selected="0">
            <x v="2"/>
          </reference>
        </references>
      </pivotArea>
    </chartFormat>
    <chartFormat chart="3" format="16"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3" format="1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756CF8-BE53-4A1B-9B23-D03271975DB2}" name="PivotTable7"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J16:K19" firstHeaderRow="1" firstDataRow="1" firstDataCol="1" rowPageCount="1" colPageCount="1"/>
  <pivotFields count="11">
    <pivotField showAll="0"/>
    <pivotField showAll="0">
      <items count="6">
        <item x="1"/>
        <item x="0"/>
        <item x="3"/>
        <item x="2"/>
        <item m="1" x="4"/>
        <item t="default"/>
      </items>
    </pivotField>
    <pivotField showAll="0">
      <items count="7">
        <item x="0"/>
        <item x="2"/>
        <item x="1"/>
        <item x="3"/>
        <item x="4"/>
        <item x="5"/>
        <item t="default"/>
      </items>
    </pivotField>
    <pivotField axis="axisPage" multipleItemSelectionAllowed="1"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axis="axisRow" showAll="0" sortType="ascending">
      <items count="4">
        <item x="1"/>
        <item x="0"/>
        <item h="1" m="1" x="2"/>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3">
    <i>
      <x v="1"/>
    </i>
    <i>
      <x/>
    </i>
    <i t="grand">
      <x/>
    </i>
  </rowItems>
  <colItems count="1">
    <i/>
  </colItems>
  <pageFields count="1">
    <pageField fld="3" hier="-1"/>
  </pageFields>
  <dataFields count="1">
    <dataField name="Count of Total Sales" fld="6"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F663EA-F7D3-4271-9594-716C08EF8F9C}" name="PivotTable6"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16:H19" firstHeaderRow="1" firstDataRow="1" firstDataCol="1" rowPageCount="1" colPageCount="1"/>
  <pivotFields count="11">
    <pivotField showAll="0"/>
    <pivotField showAll="0">
      <items count="6">
        <item x="1"/>
        <item x="0"/>
        <item x="3"/>
        <item x="2"/>
        <item m="1" x="4"/>
        <item t="default"/>
      </items>
    </pivotField>
    <pivotField showAll="0">
      <items count="7">
        <item x="0"/>
        <item x="2"/>
        <item x="1"/>
        <item x="3"/>
        <item x="4"/>
        <item x="5"/>
        <item t="default"/>
      </items>
    </pivotField>
    <pivotField axis="axisPage" multipleItemSelectionAllowed="1"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axis="axisRow" showAll="0" sortType="ascending">
      <items count="4">
        <item x="1"/>
        <item x="0"/>
        <item h="1" m="1" x="2"/>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3">
    <i>
      <x v="1"/>
    </i>
    <i>
      <x/>
    </i>
    <i t="grand">
      <x/>
    </i>
  </rowItems>
  <colItems count="1">
    <i/>
  </colItems>
  <pageFields count="1">
    <pageField fld="3" hier="-1"/>
  </pageFields>
  <dataFields count="1">
    <dataField name="Count of Total Sales" fld="6"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7AF3B2-E04A-40DD-88E7-85C9A5AC3A29}" name="PivotTable5"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16:E19" firstHeaderRow="1" firstDataRow="1" firstDataCol="1" rowPageCount="1" colPageCount="1"/>
  <pivotFields count="11">
    <pivotField showAll="0"/>
    <pivotField showAll="0">
      <items count="6">
        <item x="1"/>
        <item x="0"/>
        <item x="3"/>
        <item x="2"/>
        <item m="1" x="4"/>
        <item t="default"/>
      </items>
    </pivotField>
    <pivotField showAll="0">
      <items count="7">
        <item x="0"/>
        <item x="2"/>
        <item x="1"/>
        <item x="3"/>
        <item x="4"/>
        <item x="5"/>
        <item t="default"/>
      </items>
    </pivotField>
    <pivotField axis="axisPage" multipleItemSelectionAllowed="1"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axis="axisRow" showAll="0" sortType="ascending">
      <items count="4">
        <item x="1"/>
        <item x="0"/>
        <item h="1" m="1" x="2"/>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3">
    <i>
      <x v="1"/>
    </i>
    <i>
      <x/>
    </i>
    <i t="grand">
      <x/>
    </i>
  </rowItems>
  <colItems count="1">
    <i/>
  </colItems>
  <pageFields count="1">
    <pageField fld="3" hier="-1"/>
  </pageFields>
  <dataFields count="1">
    <dataField name="Count of Total Sales" fld="6" subtotal="count"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473660-33B0-46E7-B435-C54549910EA0}" name="PivotTable4"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6:B19" firstHeaderRow="1" firstDataRow="1" firstDataCol="1" rowPageCount="1" colPageCount="1"/>
  <pivotFields count="11">
    <pivotField showAll="0"/>
    <pivotField showAll="0">
      <items count="6">
        <item x="1"/>
        <item x="0"/>
        <item x="3"/>
        <item x="2"/>
        <item m="1" x="4"/>
        <item t="default"/>
      </items>
    </pivotField>
    <pivotField showAll="0">
      <items count="7">
        <item x="0"/>
        <item x="2"/>
        <item x="1"/>
        <item x="3"/>
        <item x="4"/>
        <item x="5"/>
        <item t="default"/>
      </items>
    </pivotField>
    <pivotField axis="axisPage" multipleItemSelectionAllowed="1"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axis="axisRow" showAll="0" sortType="ascending">
      <items count="4">
        <item x="1"/>
        <item x="0"/>
        <item h="1" m="1" x="2"/>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3">
    <i>
      <x v="1"/>
    </i>
    <i>
      <x/>
    </i>
    <i t="grand">
      <x/>
    </i>
  </rowItems>
  <colItems count="1">
    <i/>
  </colItems>
  <pageFields count="1">
    <pageField fld="3" hier="-1"/>
  </pageFields>
  <dataFields count="1">
    <dataField name="Count of Total Sales" fld="6" subtotal="count" baseField="0" baseItem="0"/>
  </dataField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EF3F61-6BB4-4A85-AF77-A1A81ADF7C65}" name="PivotTable9"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6" firstHeaderRow="1" firstDataRow="1" firstDataCol="1"/>
  <pivotFields count="11">
    <pivotField showAll="0"/>
    <pivotField showAll="0">
      <items count="6">
        <item x="1"/>
        <item x="0"/>
        <item x="3"/>
        <item x="2"/>
        <item m="1" x="4"/>
        <item t="default"/>
      </items>
    </pivotField>
    <pivotField showAll="0">
      <items count="7">
        <item x="0"/>
        <item x="2"/>
        <item x="1"/>
        <item x="3"/>
        <item x="4"/>
        <item x="5"/>
        <item t="default"/>
      </items>
    </pivotField>
    <pivotField showAll="0">
      <items count="6">
        <item x="3"/>
        <item x="0"/>
        <item x="1"/>
        <item x="2"/>
        <item m="1" x="4"/>
        <item t="default"/>
      </items>
    </pivotField>
    <pivotField showAll="0"/>
    <pivotField showAll="0"/>
    <pivotField dataField="1" showAll="0"/>
    <pivotField showAll="0"/>
    <pivotField axis="axisRow" showAll="0">
      <items count="5">
        <item x="1"/>
        <item x="0"/>
        <item x="2"/>
        <item m="1" x="3"/>
        <item t="default"/>
      </items>
    </pivotField>
    <pivotField showAll="0"/>
    <pivotField showAll="0"/>
  </pivotFields>
  <rowFields count="1">
    <field x="8"/>
  </rowFields>
  <rowItems count="4">
    <i>
      <x/>
    </i>
    <i>
      <x v="1"/>
    </i>
    <i>
      <x v="2"/>
    </i>
    <i t="grand">
      <x/>
    </i>
  </rowItems>
  <colItems count="1">
    <i/>
  </colItems>
  <dataFields count="1">
    <dataField name="Sum of Total Sales" fld="6" baseField="0" baseItem="0" numFmtId="165"/>
  </dataFields>
  <formats count="3">
    <format dxfId="182">
      <pivotArea dataOnly="0" labelOnly="1" fieldPosition="0">
        <references count="1">
          <reference field="8" count="0"/>
        </references>
      </pivotArea>
    </format>
    <format dxfId="181">
      <pivotArea dataOnly="0" labelOnly="1" grandRow="1" outline="0" fieldPosition="0"/>
    </format>
    <format dxfId="1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BF3C6F-06CD-4106-8DB5-01FABCD3B631}" name="PivotTable11"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Name">
  <location ref="A4:B92" firstHeaderRow="1" firstDataRow="1" firstDataCol="1"/>
  <pivotFields count="11">
    <pivotField axis="axisRow" showAll="0" sortType="descending">
      <items count="90">
        <item x="8"/>
        <item x="64"/>
        <item x="52"/>
        <item x="16"/>
        <item x="18"/>
        <item x="12"/>
        <item x="83"/>
        <item x="32"/>
        <item x="69"/>
        <item x="71"/>
        <item x="63"/>
        <item x="61"/>
        <item x="77"/>
        <item x="0"/>
        <item x="23"/>
        <item x="4"/>
        <item x="10"/>
        <item x="76"/>
        <item x="38"/>
        <item x="3"/>
        <item x="57"/>
        <item x="46"/>
        <item x="42"/>
        <item x="29"/>
        <item x="53"/>
        <item x="37"/>
        <item x="19"/>
        <item x="40"/>
        <item x="48"/>
        <item x="11"/>
        <item x="39"/>
        <item x="78"/>
        <item x="27"/>
        <item x="7"/>
        <item x="74"/>
        <item x="70"/>
        <item x="24"/>
        <item x="80"/>
        <item x="35"/>
        <item x="54"/>
        <item x="59"/>
        <item x="33"/>
        <item x="43"/>
        <item x="41"/>
        <item x="45"/>
        <item x="20"/>
        <item x="75"/>
        <item x="28"/>
        <item x="82"/>
        <item x="5"/>
        <item x="44"/>
        <item x="1"/>
        <item x="9"/>
        <item x="25"/>
        <item x="79"/>
        <item x="86"/>
        <item x="34"/>
        <item x="21"/>
        <item x="31"/>
        <item x="62"/>
        <item x="50"/>
        <item x="36"/>
        <item x="15"/>
        <item x="66"/>
        <item x="84"/>
        <item x="56"/>
        <item x="14"/>
        <item x="85"/>
        <item x="65"/>
        <item x="2"/>
        <item x="73"/>
        <item x="6"/>
        <item x="60"/>
        <item x="67"/>
        <item x="13"/>
        <item x="26"/>
        <item x="22"/>
        <item x="55"/>
        <item x="58"/>
        <item x="49"/>
        <item x="30"/>
        <item x="47"/>
        <item x="81"/>
        <item x="51"/>
        <item x="72"/>
        <item x="68"/>
        <item x="17"/>
        <item h="1" m="1" x="87"/>
        <item h="1" m="1" x="88"/>
        <item t="default"/>
      </items>
      <autoSortScope>
        <pivotArea dataOnly="0" outline="0" fieldPosition="0">
          <references count="1">
            <reference field="4294967294" count="1" selected="0">
              <x v="0"/>
            </reference>
          </references>
        </pivotArea>
      </autoSortScope>
    </pivotField>
    <pivotField showAll="0">
      <items count="6">
        <item x="1"/>
        <item x="0"/>
        <item x="3"/>
        <item x="2"/>
        <item m="1" x="4"/>
        <item t="default"/>
      </items>
    </pivotField>
    <pivotField showAll="0">
      <items count="7">
        <item x="0"/>
        <item x="2"/>
        <item x="1"/>
        <item x="3"/>
        <item x="4"/>
        <item x="5"/>
        <item t="default"/>
      </items>
    </pivotField>
    <pivotField showAll="0">
      <items count="6">
        <item x="3"/>
        <item x="0"/>
        <item x="1"/>
        <item x="2"/>
        <item m="1" x="4"/>
        <item t="default"/>
      </items>
    </pivotField>
    <pivotField showAll="0"/>
    <pivotField showAll="0"/>
    <pivotField dataField="1" showAll="0"/>
    <pivotField showAll="0"/>
    <pivotField showAll="0">
      <items count="5">
        <item x="1"/>
        <item x="0"/>
        <item x="2"/>
        <item m="1" x="3"/>
        <item t="default"/>
      </items>
    </pivotField>
    <pivotField showAll="0"/>
    <pivotField showAll="0"/>
  </pivotFields>
  <rowFields count="1">
    <field x="0"/>
  </rowFields>
  <rowItems count="88">
    <i>
      <x v="71"/>
    </i>
    <i>
      <x v="51"/>
    </i>
    <i>
      <x v="81"/>
    </i>
    <i>
      <x v="42"/>
    </i>
    <i>
      <x/>
    </i>
    <i>
      <x v="24"/>
    </i>
    <i>
      <x v="80"/>
    </i>
    <i>
      <x v="50"/>
    </i>
    <i>
      <x v="4"/>
    </i>
    <i>
      <x v="17"/>
    </i>
    <i>
      <x v="29"/>
    </i>
    <i>
      <x v="30"/>
    </i>
    <i>
      <x v="2"/>
    </i>
    <i>
      <x v="44"/>
    </i>
    <i>
      <x v="79"/>
    </i>
    <i>
      <x v="57"/>
    </i>
    <i>
      <x v="26"/>
    </i>
    <i>
      <x v="37"/>
    </i>
    <i>
      <x v="61"/>
    </i>
    <i>
      <x v="60"/>
    </i>
    <i>
      <x v="28"/>
    </i>
    <i>
      <x v="65"/>
    </i>
    <i>
      <x v="43"/>
    </i>
    <i>
      <x v="77"/>
    </i>
    <i>
      <x v="9"/>
    </i>
    <i>
      <x v="76"/>
    </i>
    <i>
      <x v="8"/>
    </i>
    <i>
      <x v="14"/>
    </i>
    <i>
      <x v="83"/>
    </i>
    <i>
      <x v="21"/>
    </i>
    <i>
      <x v="23"/>
    </i>
    <i>
      <x v="56"/>
    </i>
    <i>
      <x v="48"/>
    </i>
    <i>
      <x v="31"/>
    </i>
    <i>
      <x v="39"/>
    </i>
    <i>
      <x v="69"/>
    </i>
    <i>
      <x v="36"/>
    </i>
    <i>
      <x v="11"/>
    </i>
    <i>
      <x v="19"/>
    </i>
    <i>
      <x v="64"/>
    </i>
    <i>
      <x v="70"/>
    </i>
    <i>
      <x v="13"/>
    </i>
    <i>
      <x v="73"/>
    </i>
    <i>
      <x v="25"/>
    </i>
    <i>
      <x v="22"/>
    </i>
    <i>
      <x v="7"/>
    </i>
    <i>
      <x v="34"/>
    </i>
    <i>
      <x v="62"/>
    </i>
    <i>
      <x v="6"/>
    </i>
    <i>
      <x v="27"/>
    </i>
    <i>
      <x v="78"/>
    </i>
    <i>
      <x v="52"/>
    </i>
    <i>
      <x v="75"/>
    </i>
    <i>
      <x v="66"/>
    </i>
    <i>
      <x v="3"/>
    </i>
    <i>
      <x v="35"/>
    </i>
    <i>
      <x v="45"/>
    </i>
    <i>
      <x v="47"/>
    </i>
    <i>
      <x v="33"/>
    </i>
    <i>
      <x v="41"/>
    </i>
    <i>
      <x v="5"/>
    </i>
    <i>
      <x v="59"/>
    </i>
    <i>
      <x v="12"/>
    </i>
    <i>
      <x v="53"/>
    </i>
    <i>
      <x v="86"/>
    </i>
    <i>
      <x v="68"/>
    </i>
    <i>
      <x v="63"/>
    </i>
    <i>
      <x v="40"/>
    </i>
    <i>
      <x v="55"/>
    </i>
    <i>
      <x v="74"/>
    </i>
    <i>
      <x v="58"/>
    </i>
    <i>
      <x v="1"/>
    </i>
    <i>
      <x v="82"/>
    </i>
    <i>
      <x v="46"/>
    </i>
    <i>
      <x v="38"/>
    </i>
    <i>
      <x v="49"/>
    </i>
    <i>
      <x v="18"/>
    </i>
    <i>
      <x v="15"/>
    </i>
    <i>
      <x v="10"/>
    </i>
    <i>
      <x v="85"/>
    </i>
    <i>
      <x v="20"/>
    </i>
    <i>
      <x v="32"/>
    </i>
    <i>
      <x v="67"/>
    </i>
    <i>
      <x v="16"/>
    </i>
    <i>
      <x v="72"/>
    </i>
    <i>
      <x v="84"/>
    </i>
    <i>
      <x v="54"/>
    </i>
    <i t="grand">
      <x/>
    </i>
  </rowItems>
  <colItems count="1">
    <i/>
  </colItems>
  <dataFields count="1">
    <dataField name="Sum of Total Sales" fld="6" baseField="0" baseItem="0"/>
  </dataFields>
  <formats count="1">
    <format dxfId="183">
      <pivotArea collapsedLevelsAreSubtotals="1" fieldPosition="0">
        <references count="1">
          <reference field="0" count="87">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AACA9493-929E-4DF3-A681-D865AE43EB69}" sourceName="Area">
  <pivotTables>
    <pivotTable tabId="7" name="PivotTable8"/>
    <pivotTable tabId="8" name="PivotTable9"/>
    <pivotTable tabId="6" name="PivotTable4"/>
    <pivotTable tabId="6" name="PivotTable5"/>
    <pivotTable tabId="6" name="PivotTable6"/>
    <pivotTable tabId="6" name="PivotTable7"/>
    <pivotTable tabId="9" name="PivotTable11"/>
    <pivotTable tabId="5" name="PivotTable2"/>
    <pivotTable tabId="4" name="PivotTable1"/>
  </pivotTables>
  <data>
    <tabular pivotCacheId="971797193">
      <items count="5">
        <i x="1" s="1"/>
        <i x="0" s="1"/>
        <i x="3"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5494243-C137-403F-8015-76098089D281}" sourceName="Year">
  <pivotTables>
    <pivotTable tabId="7" name="PivotTable8"/>
    <pivotTable tabId="8" name="PivotTable9"/>
    <pivotTable tabId="6" name="PivotTable4"/>
    <pivotTable tabId="6" name="PivotTable5"/>
    <pivotTable tabId="6" name="PivotTable6"/>
    <pivotTable tabId="6" name="PivotTable7"/>
    <pivotTable tabId="9" name="PivotTable11"/>
    <pivotTable tabId="5" name="PivotTable2"/>
    <pivotTable tabId="4" name="PivotTable1"/>
  </pivotTables>
  <data>
    <tabular pivotCacheId="971797193">
      <items count="6">
        <i x="0" s="1"/>
        <i x="2" s="1"/>
        <i x="1"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8FBAD48-8086-4328-ABD3-E528C60E5361}" sourceName="Product">
  <pivotTables>
    <pivotTable tabId="7" name="PivotTable8"/>
    <pivotTable tabId="8" name="PivotTable9"/>
    <pivotTable tabId="6" name="PivotTable4"/>
    <pivotTable tabId="6" name="PivotTable5"/>
    <pivotTable tabId="6" name="PivotTable6"/>
    <pivotTable tabId="6" name="PivotTable7"/>
    <pivotTable tabId="9" name="PivotTable11"/>
    <pivotTable tabId="5" name="PivotTable2"/>
    <pivotTable tabId="4" name="PivotTable1"/>
  </pivotTables>
  <data>
    <tabular pivotCacheId="971797193">
      <items count="5">
        <i x="3" s="1"/>
        <i x="0" s="1"/>
        <i x="1" s="1"/>
        <i x="2"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8AC39A2-3D86-4A67-A3BC-B92F38590B31}" sourceName="Sales Channel">
  <pivotTables>
    <pivotTable tabId="7" name="PivotTable8"/>
    <pivotTable tabId="8" name="PivotTable9"/>
    <pivotTable tabId="6" name="PivotTable4"/>
    <pivotTable tabId="6" name="PivotTable5"/>
    <pivotTable tabId="6" name="PivotTable6"/>
    <pivotTable tabId="6" name="PivotTable7"/>
    <pivotTable tabId="9" name="PivotTable11"/>
    <pivotTable tabId="5" name="PivotTable2"/>
    <pivotTable tabId="4" name="PivotTable1"/>
  </pivotTables>
  <data>
    <tabular pivotCacheId="971797193">
      <items count="4">
        <i x="1" s="1"/>
        <i x="0" s="1"/>
        <i x="2"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610F2186-C007-484A-9FBB-189019EE10FE}" cache="Slicer_Area" caption="Area" columnCount="2" style="DashboardSlicer" rowHeight="274320"/>
  <slicer name="Year" xr10:uid="{A7508842-8F42-41EA-9916-BF52F71E28F1}" cache="Slicer_Year" caption="Year" columnCount="3" style="DashboardSlicer" rowHeight="274320"/>
  <slicer name="Product" xr10:uid="{83B95991-A699-4D54-8BB5-9C22679224C1}" cache="Slicer_Product" caption="Product" columnCount="2" style="DashboardSlicer" rowHeight="274320"/>
  <slicer name="Sales Channel" xr10:uid="{54DFC343-D929-4894-AB31-1EC591D37BB6}" cache="Slicer_Sales_Channel" caption="Sales Channel" columnCount="2" style="DashboardSlicer"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54639-26E9-4455-8577-A4A3CD84F02F}" name="Table1" displayName="Table1" ref="A1:K124" totalsRowShown="0" headerRowDxfId="193">
  <autoFilter ref="A1:K124" xr:uid="{3D054639-26E9-4455-8577-A4A3CD84F02F}"/>
  <tableColumns count="11">
    <tableColumn id="1" xr3:uid="{30A15B7C-37AE-4863-94A4-2D6CB3B79464}" name="FirstName"/>
    <tableColumn id="2" xr3:uid="{606AAB18-2F7E-4902-B681-C14C74E62165}" name="Area"/>
    <tableColumn id="3" xr3:uid="{A2A3494E-252B-4E25-944F-C853B6F44A3D}" name="Year"/>
    <tableColumn id="4" xr3:uid="{282D7F89-BD0B-45F3-BCBB-85663B5299ED}" name="Product"/>
    <tableColumn id="5" xr3:uid="{5BDEA92E-4EB8-4C8B-89BF-1C412D937BEC}" name="Price"/>
    <tableColumn id="6" xr3:uid="{826908AE-88CD-41B7-AC4F-46059A28920F}" name="Amount"/>
    <tableColumn id="7" xr3:uid="{BBE42318-2912-4D3E-8DF1-588A764E9DBA}" name="Total Sales"/>
    <tableColumn id="8" xr3:uid="{C474A545-779B-4BC6-95B4-3E4DDC993FC4}" name="Month"/>
    <tableColumn id="9" xr3:uid="{F88CE160-3A23-4207-8152-415AC7EDD30F}" name="Sales Channel"/>
    <tableColumn id="10" xr3:uid="{4E43E884-3B83-47D7-ADBA-D85EB393AD1A}" name="Faulty"/>
    <tableColumn id="11" xr3:uid="{1BFA556C-86A4-4AD1-9B83-8A5A4147176B}" name="Rating"/>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6.xml"/><Relationship Id="rId4"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4FD84-3A58-4C49-8AC2-3D871934A879}">
  <sheetPr>
    <tabColor theme="5" tint="0.39997558519241921"/>
  </sheetPr>
  <dimension ref="A1:K124"/>
  <sheetViews>
    <sheetView zoomScale="70" zoomScaleNormal="70" workbookViewId="0">
      <selection activeCell="M12" sqref="M12"/>
    </sheetView>
  </sheetViews>
  <sheetFormatPr defaultRowHeight="14.4" x14ac:dyDescent="0.3"/>
  <cols>
    <col min="1" max="1" width="13.5546875" bestFit="1" customWidth="1"/>
    <col min="2" max="2" width="10" bestFit="1" customWidth="1"/>
    <col min="3" max="3" width="8.33203125" bestFit="1" customWidth="1"/>
    <col min="4" max="4" width="11.6640625" bestFit="1" customWidth="1"/>
    <col min="5" max="5" width="8.6640625" bestFit="1" customWidth="1"/>
    <col min="6" max="6" width="11.88671875" bestFit="1" customWidth="1"/>
    <col min="7" max="7" width="14.21875" bestFit="1" customWidth="1"/>
    <col min="8" max="8" width="10.77734375" bestFit="1" customWidth="1"/>
    <col min="9" max="9" width="17.109375" bestFit="1" customWidth="1"/>
    <col min="10" max="10" width="10" bestFit="1" customWidth="1"/>
    <col min="11" max="11" width="10.21875" bestFit="1" customWidth="1"/>
  </cols>
  <sheetData>
    <row r="1" spans="1:11" ht="15.6"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12</v>
      </c>
      <c r="C2">
        <v>2015</v>
      </c>
      <c r="D2" t="s">
        <v>13</v>
      </c>
      <c r="E2">
        <v>650</v>
      </c>
      <c r="F2">
        <v>3</v>
      </c>
      <c r="G2">
        <v>1950</v>
      </c>
      <c r="H2" t="s">
        <v>14</v>
      </c>
      <c r="I2" t="s">
        <v>15</v>
      </c>
      <c r="J2" t="s">
        <v>16</v>
      </c>
      <c r="K2" t="s">
        <v>17</v>
      </c>
    </row>
    <row r="3" spans="1:11" x14ac:dyDescent="0.3">
      <c r="A3" t="s">
        <v>18</v>
      </c>
      <c r="B3" t="s">
        <v>12</v>
      </c>
      <c r="C3">
        <v>2015</v>
      </c>
      <c r="D3" t="s">
        <v>13</v>
      </c>
      <c r="E3">
        <v>650</v>
      </c>
      <c r="F3">
        <v>3</v>
      </c>
      <c r="G3">
        <v>1950</v>
      </c>
      <c r="H3" t="s">
        <v>14</v>
      </c>
      <c r="I3" t="s">
        <v>15</v>
      </c>
      <c r="J3" t="s">
        <v>19</v>
      </c>
      <c r="K3" t="s">
        <v>20</v>
      </c>
    </row>
    <row r="4" spans="1:11" x14ac:dyDescent="0.3">
      <c r="A4" t="s">
        <v>21</v>
      </c>
      <c r="B4" t="s">
        <v>12</v>
      </c>
      <c r="C4">
        <v>2015</v>
      </c>
      <c r="D4" t="s">
        <v>13</v>
      </c>
      <c r="E4">
        <v>650</v>
      </c>
      <c r="F4">
        <v>4</v>
      </c>
      <c r="G4">
        <v>2600</v>
      </c>
      <c r="H4" t="s">
        <v>14</v>
      </c>
      <c r="I4" t="s">
        <v>22</v>
      </c>
      <c r="J4" t="s">
        <v>19</v>
      </c>
      <c r="K4" t="s">
        <v>17</v>
      </c>
    </row>
    <row r="5" spans="1:11" x14ac:dyDescent="0.3">
      <c r="A5" t="s">
        <v>23</v>
      </c>
      <c r="B5" t="s">
        <v>12</v>
      </c>
      <c r="C5">
        <v>2015</v>
      </c>
      <c r="D5" t="s">
        <v>13</v>
      </c>
      <c r="E5">
        <v>650</v>
      </c>
      <c r="F5">
        <v>4</v>
      </c>
      <c r="G5">
        <v>2600</v>
      </c>
      <c r="H5" t="s">
        <v>24</v>
      </c>
      <c r="I5" t="s">
        <v>25</v>
      </c>
      <c r="J5" t="s">
        <v>19</v>
      </c>
      <c r="K5" t="s">
        <v>26</v>
      </c>
    </row>
    <row r="6" spans="1:11" x14ac:dyDescent="0.3">
      <c r="A6" t="s">
        <v>27</v>
      </c>
      <c r="B6" t="s">
        <v>12</v>
      </c>
      <c r="C6">
        <v>2015</v>
      </c>
      <c r="D6" t="s">
        <v>28</v>
      </c>
      <c r="E6">
        <v>300</v>
      </c>
      <c r="F6">
        <v>3</v>
      </c>
      <c r="G6">
        <v>900</v>
      </c>
      <c r="H6" t="s">
        <v>24</v>
      </c>
      <c r="I6" t="s">
        <v>22</v>
      </c>
      <c r="J6" t="s">
        <v>16</v>
      </c>
      <c r="K6" t="s">
        <v>20</v>
      </c>
    </row>
    <row r="7" spans="1:11" x14ac:dyDescent="0.3">
      <c r="A7" t="s">
        <v>29</v>
      </c>
      <c r="B7" t="s">
        <v>30</v>
      </c>
      <c r="C7">
        <v>2015</v>
      </c>
      <c r="D7" t="s">
        <v>28</v>
      </c>
      <c r="E7">
        <v>300</v>
      </c>
      <c r="F7">
        <v>3</v>
      </c>
      <c r="G7">
        <v>900</v>
      </c>
      <c r="H7" t="s">
        <v>24</v>
      </c>
      <c r="I7" t="s">
        <v>15</v>
      </c>
      <c r="J7" t="s">
        <v>16</v>
      </c>
      <c r="K7" t="s">
        <v>31</v>
      </c>
    </row>
    <row r="8" spans="1:11" x14ac:dyDescent="0.3">
      <c r="A8" t="s">
        <v>32</v>
      </c>
      <c r="B8" t="s">
        <v>30</v>
      </c>
      <c r="C8">
        <v>2015</v>
      </c>
      <c r="D8" t="s">
        <v>33</v>
      </c>
      <c r="E8">
        <v>150</v>
      </c>
      <c r="F8">
        <v>7</v>
      </c>
      <c r="G8">
        <v>1050</v>
      </c>
      <c r="H8" t="s">
        <v>34</v>
      </c>
      <c r="I8" t="s">
        <v>15</v>
      </c>
      <c r="J8" t="s">
        <v>19</v>
      </c>
      <c r="K8" t="s">
        <v>31</v>
      </c>
    </row>
    <row r="9" spans="1:11" x14ac:dyDescent="0.3">
      <c r="A9" t="s">
        <v>35</v>
      </c>
      <c r="B9" t="s">
        <v>30</v>
      </c>
      <c r="C9">
        <v>2015</v>
      </c>
      <c r="D9" t="s">
        <v>15</v>
      </c>
      <c r="E9">
        <v>425</v>
      </c>
      <c r="F9">
        <v>4</v>
      </c>
      <c r="G9">
        <v>1700</v>
      </c>
      <c r="H9" t="s">
        <v>34</v>
      </c>
      <c r="I9" t="s">
        <v>22</v>
      </c>
      <c r="J9" t="s">
        <v>19</v>
      </c>
      <c r="K9" t="s">
        <v>31</v>
      </c>
    </row>
    <row r="10" spans="1:11" x14ac:dyDescent="0.3">
      <c r="A10" t="s">
        <v>36</v>
      </c>
      <c r="B10" t="s">
        <v>30</v>
      </c>
      <c r="C10">
        <v>2015</v>
      </c>
      <c r="D10" t="s">
        <v>15</v>
      </c>
      <c r="E10">
        <v>425</v>
      </c>
      <c r="F10">
        <v>7</v>
      </c>
      <c r="G10">
        <v>2975</v>
      </c>
      <c r="H10" t="s">
        <v>37</v>
      </c>
      <c r="I10" t="s">
        <v>25</v>
      </c>
      <c r="J10" t="s">
        <v>19</v>
      </c>
      <c r="K10" t="s">
        <v>17</v>
      </c>
    </row>
    <row r="11" spans="1:11" x14ac:dyDescent="0.3">
      <c r="A11" t="s">
        <v>38</v>
      </c>
      <c r="B11" t="s">
        <v>30</v>
      </c>
      <c r="C11">
        <v>2015</v>
      </c>
      <c r="D11" t="s">
        <v>15</v>
      </c>
      <c r="E11">
        <v>425</v>
      </c>
      <c r="F11">
        <v>5</v>
      </c>
      <c r="G11">
        <v>2125</v>
      </c>
      <c r="H11" t="s">
        <v>39</v>
      </c>
      <c r="I11" t="s">
        <v>22</v>
      </c>
      <c r="J11" t="s">
        <v>16</v>
      </c>
      <c r="K11" t="s">
        <v>17</v>
      </c>
    </row>
    <row r="12" spans="1:11" x14ac:dyDescent="0.3">
      <c r="A12" t="s">
        <v>40</v>
      </c>
      <c r="B12" t="s">
        <v>30</v>
      </c>
      <c r="C12">
        <v>2015</v>
      </c>
      <c r="D12" t="s">
        <v>33</v>
      </c>
      <c r="E12">
        <v>150</v>
      </c>
      <c r="F12">
        <v>4</v>
      </c>
      <c r="G12">
        <v>600</v>
      </c>
      <c r="H12" t="s">
        <v>41</v>
      </c>
      <c r="I12" t="s">
        <v>25</v>
      </c>
      <c r="J12" t="s">
        <v>16</v>
      </c>
      <c r="K12" t="s">
        <v>17</v>
      </c>
    </row>
    <row r="13" spans="1:11" x14ac:dyDescent="0.3">
      <c r="A13" t="s">
        <v>42</v>
      </c>
      <c r="B13" t="s">
        <v>30</v>
      </c>
      <c r="C13">
        <v>2015</v>
      </c>
      <c r="D13" t="s">
        <v>13</v>
      </c>
      <c r="E13">
        <v>650</v>
      </c>
      <c r="F13">
        <v>7</v>
      </c>
      <c r="G13">
        <v>4550</v>
      </c>
      <c r="H13" t="s">
        <v>43</v>
      </c>
      <c r="I13" t="s">
        <v>22</v>
      </c>
      <c r="J13" t="s">
        <v>19</v>
      </c>
      <c r="K13" t="s">
        <v>26</v>
      </c>
    </row>
    <row r="14" spans="1:11" x14ac:dyDescent="0.3">
      <c r="A14" t="s">
        <v>44</v>
      </c>
      <c r="B14" t="s">
        <v>30</v>
      </c>
      <c r="C14">
        <v>2015</v>
      </c>
      <c r="D14" t="s">
        <v>15</v>
      </c>
      <c r="E14">
        <v>425</v>
      </c>
      <c r="F14">
        <v>4</v>
      </c>
      <c r="G14">
        <v>1700</v>
      </c>
      <c r="H14" t="s">
        <v>45</v>
      </c>
      <c r="I14" t="s">
        <v>15</v>
      </c>
      <c r="J14" t="s">
        <v>19</v>
      </c>
      <c r="K14" t="s">
        <v>17</v>
      </c>
    </row>
    <row r="15" spans="1:11" x14ac:dyDescent="0.3">
      <c r="A15" t="s">
        <v>46</v>
      </c>
      <c r="B15" t="s">
        <v>30</v>
      </c>
      <c r="C15">
        <v>2015</v>
      </c>
      <c r="D15" t="s">
        <v>28</v>
      </c>
      <c r="E15">
        <v>300</v>
      </c>
      <c r="F15">
        <v>4</v>
      </c>
      <c r="G15">
        <v>1200</v>
      </c>
      <c r="H15" t="s">
        <v>45</v>
      </c>
      <c r="I15" t="s">
        <v>15</v>
      </c>
      <c r="J15" t="s">
        <v>19</v>
      </c>
      <c r="K15" t="s">
        <v>31</v>
      </c>
    </row>
    <row r="16" spans="1:11" x14ac:dyDescent="0.3">
      <c r="A16" t="s">
        <v>47</v>
      </c>
      <c r="B16" t="s">
        <v>30</v>
      </c>
      <c r="C16">
        <v>2015</v>
      </c>
      <c r="D16" t="s">
        <v>13</v>
      </c>
      <c r="E16">
        <v>650</v>
      </c>
      <c r="F16">
        <v>3</v>
      </c>
      <c r="G16">
        <v>1950</v>
      </c>
      <c r="H16" t="s">
        <v>45</v>
      </c>
      <c r="I16" t="s">
        <v>22</v>
      </c>
      <c r="J16" t="s">
        <v>16</v>
      </c>
      <c r="K16" t="s">
        <v>31</v>
      </c>
    </row>
    <row r="17" spans="1:11" x14ac:dyDescent="0.3">
      <c r="A17" t="s">
        <v>48</v>
      </c>
      <c r="B17" t="s">
        <v>49</v>
      </c>
      <c r="C17">
        <v>2015</v>
      </c>
      <c r="D17" t="s">
        <v>15</v>
      </c>
      <c r="E17">
        <v>425</v>
      </c>
      <c r="F17">
        <v>5</v>
      </c>
      <c r="G17">
        <v>2125</v>
      </c>
      <c r="H17" t="s">
        <v>50</v>
      </c>
      <c r="I17" t="s">
        <v>25</v>
      </c>
      <c r="J17" t="s">
        <v>16</v>
      </c>
      <c r="K17" t="s">
        <v>31</v>
      </c>
    </row>
    <row r="18" spans="1:11" x14ac:dyDescent="0.3">
      <c r="A18" t="s">
        <v>51</v>
      </c>
      <c r="B18" t="s">
        <v>49</v>
      </c>
      <c r="C18">
        <v>2015</v>
      </c>
      <c r="D18" t="s">
        <v>28</v>
      </c>
      <c r="E18">
        <v>300</v>
      </c>
      <c r="F18">
        <v>6</v>
      </c>
      <c r="G18">
        <v>1800</v>
      </c>
      <c r="H18" t="s">
        <v>50</v>
      </c>
      <c r="I18" t="s">
        <v>22</v>
      </c>
      <c r="J18" t="s">
        <v>19</v>
      </c>
      <c r="K18" t="s">
        <v>20</v>
      </c>
    </row>
    <row r="19" spans="1:11" x14ac:dyDescent="0.3">
      <c r="A19" t="s">
        <v>52</v>
      </c>
      <c r="B19" t="s">
        <v>49</v>
      </c>
      <c r="C19">
        <v>2015</v>
      </c>
      <c r="D19" t="s">
        <v>33</v>
      </c>
      <c r="E19">
        <v>150</v>
      </c>
      <c r="F19">
        <v>4</v>
      </c>
      <c r="G19">
        <v>600</v>
      </c>
      <c r="H19" t="s">
        <v>50</v>
      </c>
      <c r="I19" t="s">
        <v>15</v>
      </c>
      <c r="J19" t="s">
        <v>19</v>
      </c>
      <c r="K19" t="s">
        <v>53</v>
      </c>
    </row>
    <row r="20" spans="1:11" x14ac:dyDescent="0.3">
      <c r="A20" t="s">
        <v>54</v>
      </c>
      <c r="B20" t="s">
        <v>49</v>
      </c>
      <c r="C20">
        <v>2015</v>
      </c>
      <c r="D20" t="s">
        <v>28</v>
      </c>
      <c r="E20">
        <v>300</v>
      </c>
      <c r="F20">
        <v>5</v>
      </c>
      <c r="G20">
        <v>1500</v>
      </c>
      <c r="H20" t="s">
        <v>50</v>
      </c>
      <c r="I20" t="s">
        <v>15</v>
      </c>
      <c r="J20" t="s">
        <v>19</v>
      </c>
      <c r="K20" t="s">
        <v>26</v>
      </c>
    </row>
    <row r="21" spans="1:11" x14ac:dyDescent="0.3">
      <c r="A21" t="s">
        <v>55</v>
      </c>
      <c r="B21" t="s">
        <v>49</v>
      </c>
      <c r="C21">
        <v>2015</v>
      </c>
      <c r="D21" t="s">
        <v>13</v>
      </c>
      <c r="E21">
        <v>650</v>
      </c>
      <c r="F21">
        <v>6</v>
      </c>
      <c r="G21">
        <v>3900</v>
      </c>
      <c r="H21" t="s">
        <v>56</v>
      </c>
      <c r="I21" t="s">
        <v>22</v>
      </c>
      <c r="J21" t="s">
        <v>19</v>
      </c>
      <c r="K21" t="s">
        <v>26</v>
      </c>
    </row>
    <row r="22" spans="1:11" x14ac:dyDescent="0.3">
      <c r="A22" t="s">
        <v>57</v>
      </c>
      <c r="B22" t="s">
        <v>49</v>
      </c>
      <c r="C22">
        <v>2015</v>
      </c>
      <c r="D22" t="s">
        <v>15</v>
      </c>
      <c r="E22">
        <v>425</v>
      </c>
      <c r="F22">
        <v>4</v>
      </c>
      <c r="G22">
        <v>1700</v>
      </c>
      <c r="H22" t="s">
        <v>56</v>
      </c>
      <c r="I22" t="s">
        <v>25</v>
      </c>
      <c r="J22" t="s">
        <v>16</v>
      </c>
      <c r="K22" t="s">
        <v>17</v>
      </c>
    </row>
    <row r="23" spans="1:11" x14ac:dyDescent="0.3">
      <c r="A23" t="s">
        <v>58</v>
      </c>
      <c r="B23" t="s">
        <v>49</v>
      </c>
      <c r="C23">
        <v>2015</v>
      </c>
      <c r="D23" t="s">
        <v>28</v>
      </c>
      <c r="E23">
        <v>300</v>
      </c>
      <c r="F23">
        <v>4</v>
      </c>
      <c r="G23">
        <v>1200</v>
      </c>
      <c r="H23" t="s">
        <v>56</v>
      </c>
      <c r="I23" t="s">
        <v>22</v>
      </c>
      <c r="J23" t="s">
        <v>16</v>
      </c>
      <c r="K23" t="s">
        <v>17</v>
      </c>
    </row>
    <row r="24" spans="1:11" x14ac:dyDescent="0.3">
      <c r="A24" t="s">
        <v>59</v>
      </c>
      <c r="B24" t="s">
        <v>60</v>
      </c>
      <c r="C24">
        <v>2017</v>
      </c>
      <c r="D24" t="s">
        <v>13</v>
      </c>
      <c r="E24">
        <v>650</v>
      </c>
      <c r="F24">
        <v>5</v>
      </c>
      <c r="G24">
        <v>3250</v>
      </c>
      <c r="H24" t="s">
        <v>56</v>
      </c>
      <c r="I24" t="s">
        <v>15</v>
      </c>
      <c r="J24" t="s">
        <v>19</v>
      </c>
      <c r="K24" t="s">
        <v>20</v>
      </c>
    </row>
    <row r="25" spans="1:11" x14ac:dyDescent="0.3">
      <c r="A25" t="s">
        <v>61</v>
      </c>
      <c r="B25" t="s">
        <v>12</v>
      </c>
      <c r="C25">
        <v>2016</v>
      </c>
      <c r="D25" t="s">
        <v>13</v>
      </c>
      <c r="E25">
        <v>650</v>
      </c>
      <c r="F25">
        <v>5</v>
      </c>
      <c r="G25">
        <v>3250</v>
      </c>
      <c r="H25" t="s">
        <v>14</v>
      </c>
      <c r="I25" t="s">
        <v>15</v>
      </c>
      <c r="J25" t="s">
        <v>19</v>
      </c>
      <c r="K25" t="s">
        <v>31</v>
      </c>
    </row>
    <row r="26" spans="1:11" x14ac:dyDescent="0.3">
      <c r="A26" t="s">
        <v>62</v>
      </c>
      <c r="B26" t="s">
        <v>12</v>
      </c>
      <c r="C26">
        <v>2016</v>
      </c>
      <c r="D26" t="s">
        <v>13</v>
      </c>
      <c r="E26">
        <v>650</v>
      </c>
      <c r="F26">
        <v>4</v>
      </c>
      <c r="G26">
        <v>2600</v>
      </c>
      <c r="H26" t="s">
        <v>14</v>
      </c>
      <c r="I26" t="s">
        <v>22</v>
      </c>
      <c r="J26" t="s">
        <v>19</v>
      </c>
      <c r="K26" t="s">
        <v>31</v>
      </c>
    </row>
    <row r="27" spans="1:11" x14ac:dyDescent="0.3">
      <c r="A27" t="s">
        <v>63</v>
      </c>
      <c r="B27" t="s">
        <v>12</v>
      </c>
      <c r="C27">
        <v>2016</v>
      </c>
      <c r="D27" t="s">
        <v>28</v>
      </c>
      <c r="E27">
        <v>300</v>
      </c>
      <c r="F27">
        <v>5</v>
      </c>
      <c r="G27">
        <v>1500</v>
      </c>
      <c r="H27" t="s">
        <v>14</v>
      </c>
      <c r="I27" t="s">
        <v>25</v>
      </c>
      <c r="J27" t="s">
        <v>19</v>
      </c>
      <c r="K27" t="s">
        <v>31</v>
      </c>
    </row>
    <row r="28" spans="1:11" x14ac:dyDescent="0.3">
      <c r="A28" t="s">
        <v>64</v>
      </c>
      <c r="B28" t="s">
        <v>12</v>
      </c>
      <c r="C28">
        <v>2016</v>
      </c>
      <c r="D28" t="s">
        <v>28</v>
      </c>
      <c r="E28">
        <v>300</v>
      </c>
      <c r="F28">
        <v>7</v>
      </c>
      <c r="G28">
        <v>2100</v>
      </c>
      <c r="H28" t="s">
        <v>24</v>
      </c>
      <c r="I28" t="s">
        <v>22</v>
      </c>
      <c r="J28" t="s">
        <v>16</v>
      </c>
      <c r="K28" t="s">
        <v>17</v>
      </c>
    </row>
    <row r="29" spans="1:11" x14ac:dyDescent="0.3">
      <c r="A29" t="s">
        <v>65</v>
      </c>
      <c r="B29" t="s">
        <v>12</v>
      </c>
      <c r="C29">
        <v>2016</v>
      </c>
      <c r="D29" t="s">
        <v>33</v>
      </c>
      <c r="E29">
        <v>150</v>
      </c>
      <c r="F29">
        <v>5</v>
      </c>
      <c r="G29">
        <v>750</v>
      </c>
      <c r="H29" t="s">
        <v>24</v>
      </c>
      <c r="I29" t="s">
        <v>15</v>
      </c>
      <c r="J29" t="s">
        <v>16</v>
      </c>
      <c r="K29" t="s">
        <v>17</v>
      </c>
    </row>
    <row r="30" spans="1:11" x14ac:dyDescent="0.3">
      <c r="A30" t="s">
        <v>66</v>
      </c>
      <c r="B30" t="s">
        <v>30</v>
      </c>
      <c r="C30">
        <v>2016</v>
      </c>
      <c r="D30" t="s">
        <v>15</v>
      </c>
      <c r="E30">
        <v>425</v>
      </c>
      <c r="F30">
        <v>4</v>
      </c>
      <c r="G30">
        <v>1700</v>
      </c>
      <c r="H30" t="s">
        <v>24</v>
      </c>
      <c r="I30" t="s">
        <v>15</v>
      </c>
      <c r="J30" t="s">
        <v>19</v>
      </c>
      <c r="K30" t="s">
        <v>17</v>
      </c>
    </row>
    <row r="31" spans="1:11" x14ac:dyDescent="0.3">
      <c r="A31" t="s">
        <v>58</v>
      </c>
      <c r="B31" t="s">
        <v>30</v>
      </c>
      <c r="C31">
        <v>2016</v>
      </c>
      <c r="D31" t="s">
        <v>15</v>
      </c>
      <c r="E31">
        <v>425</v>
      </c>
      <c r="F31">
        <v>7</v>
      </c>
      <c r="G31">
        <v>2975</v>
      </c>
      <c r="H31" t="s">
        <v>34</v>
      </c>
      <c r="I31" t="s">
        <v>22</v>
      </c>
      <c r="J31" t="s">
        <v>16</v>
      </c>
      <c r="K31" t="s">
        <v>26</v>
      </c>
    </row>
    <row r="32" spans="1:11" x14ac:dyDescent="0.3">
      <c r="A32" t="s">
        <v>67</v>
      </c>
      <c r="B32" t="s">
        <v>30</v>
      </c>
      <c r="C32">
        <v>2016</v>
      </c>
      <c r="D32" t="s">
        <v>13</v>
      </c>
      <c r="E32">
        <v>650</v>
      </c>
      <c r="F32">
        <v>3</v>
      </c>
      <c r="G32">
        <v>1950</v>
      </c>
      <c r="H32" t="s">
        <v>37</v>
      </c>
      <c r="I32" t="s">
        <v>25</v>
      </c>
      <c r="J32" t="s">
        <v>19</v>
      </c>
      <c r="K32" t="s">
        <v>20</v>
      </c>
    </row>
    <row r="33" spans="1:11" x14ac:dyDescent="0.3">
      <c r="A33" t="s">
        <v>68</v>
      </c>
      <c r="B33" t="s">
        <v>30</v>
      </c>
      <c r="C33">
        <v>2016</v>
      </c>
      <c r="D33" t="s">
        <v>13</v>
      </c>
      <c r="E33">
        <v>650</v>
      </c>
      <c r="F33">
        <v>3</v>
      </c>
      <c r="G33">
        <v>1950</v>
      </c>
      <c r="H33" t="s">
        <v>39</v>
      </c>
      <c r="I33" t="s">
        <v>22</v>
      </c>
      <c r="J33" t="s">
        <v>19</v>
      </c>
      <c r="K33" t="s">
        <v>31</v>
      </c>
    </row>
    <row r="34" spans="1:11" x14ac:dyDescent="0.3">
      <c r="A34" t="s">
        <v>68</v>
      </c>
      <c r="B34" t="s">
        <v>30</v>
      </c>
      <c r="C34">
        <v>2016</v>
      </c>
      <c r="D34" t="s">
        <v>13</v>
      </c>
      <c r="E34">
        <v>650</v>
      </c>
      <c r="F34">
        <v>5</v>
      </c>
      <c r="G34">
        <v>3250</v>
      </c>
      <c r="H34" t="s">
        <v>39</v>
      </c>
      <c r="I34" t="s">
        <v>15</v>
      </c>
      <c r="J34" t="s">
        <v>19</v>
      </c>
      <c r="K34" t="s">
        <v>31</v>
      </c>
    </row>
    <row r="35" spans="1:11" x14ac:dyDescent="0.3">
      <c r="A35" t="s">
        <v>36</v>
      </c>
      <c r="B35" t="s">
        <v>30</v>
      </c>
      <c r="C35">
        <v>2016</v>
      </c>
      <c r="D35" t="s">
        <v>13</v>
      </c>
      <c r="E35">
        <v>650</v>
      </c>
      <c r="F35">
        <v>5</v>
      </c>
      <c r="G35">
        <v>3250</v>
      </c>
      <c r="H35" t="s">
        <v>41</v>
      </c>
      <c r="I35" t="s">
        <v>15</v>
      </c>
      <c r="J35" t="s">
        <v>16</v>
      </c>
      <c r="K35" t="s">
        <v>17</v>
      </c>
    </row>
    <row r="36" spans="1:11" x14ac:dyDescent="0.3">
      <c r="A36" t="s">
        <v>69</v>
      </c>
      <c r="B36" t="s">
        <v>30</v>
      </c>
      <c r="C36">
        <v>2016</v>
      </c>
      <c r="D36" t="s">
        <v>28</v>
      </c>
      <c r="E36">
        <v>300</v>
      </c>
      <c r="F36">
        <v>4</v>
      </c>
      <c r="G36">
        <v>1200</v>
      </c>
      <c r="H36" t="s">
        <v>43</v>
      </c>
      <c r="I36" t="s">
        <v>22</v>
      </c>
      <c r="J36" t="s">
        <v>16</v>
      </c>
      <c r="K36" t="s">
        <v>17</v>
      </c>
    </row>
    <row r="37" spans="1:11" x14ac:dyDescent="0.3">
      <c r="A37" t="s">
        <v>67</v>
      </c>
      <c r="B37" t="s">
        <v>30</v>
      </c>
      <c r="C37">
        <v>2016</v>
      </c>
      <c r="D37" t="s">
        <v>28</v>
      </c>
      <c r="E37">
        <v>300</v>
      </c>
      <c r="F37">
        <v>4</v>
      </c>
      <c r="G37">
        <v>1200</v>
      </c>
      <c r="H37" t="s">
        <v>45</v>
      </c>
      <c r="I37" t="s">
        <v>25</v>
      </c>
      <c r="J37" t="s">
        <v>19</v>
      </c>
      <c r="K37" t="s">
        <v>17</v>
      </c>
    </row>
    <row r="38" spans="1:11" x14ac:dyDescent="0.3">
      <c r="A38" t="s">
        <v>11</v>
      </c>
      <c r="B38" t="s">
        <v>49</v>
      </c>
      <c r="C38">
        <v>2016</v>
      </c>
      <c r="D38" t="s">
        <v>33</v>
      </c>
      <c r="E38">
        <v>150</v>
      </c>
      <c r="F38">
        <v>4</v>
      </c>
      <c r="G38">
        <v>600</v>
      </c>
      <c r="H38" t="s">
        <v>45</v>
      </c>
      <c r="I38" t="s">
        <v>22</v>
      </c>
      <c r="J38" t="s">
        <v>19</v>
      </c>
      <c r="K38" t="s">
        <v>26</v>
      </c>
    </row>
    <row r="39" spans="1:11" x14ac:dyDescent="0.3">
      <c r="A39" t="s">
        <v>70</v>
      </c>
      <c r="B39" t="s">
        <v>49</v>
      </c>
      <c r="C39">
        <v>2016</v>
      </c>
      <c r="D39" t="s">
        <v>15</v>
      </c>
      <c r="E39">
        <v>425</v>
      </c>
      <c r="F39">
        <v>5</v>
      </c>
      <c r="G39">
        <v>2125</v>
      </c>
      <c r="H39" t="s">
        <v>45</v>
      </c>
      <c r="I39" t="s">
        <v>15</v>
      </c>
      <c r="J39" t="s">
        <v>19</v>
      </c>
      <c r="K39" t="s">
        <v>26</v>
      </c>
    </row>
    <row r="40" spans="1:11" x14ac:dyDescent="0.3">
      <c r="A40" t="s">
        <v>71</v>
      </c>
      <c r="B40" t="s">
        <v>49</v>
      </c>
      <c r="C40">
        <v>2016</v>
      </c>
      <c r="D40" t="s">
        <v>15</v>
      </c>
      <c r="E40">
        <v>425</v>
      </c>
      <c r="F40">
        <v>4</v>
      </c>
      <c r="G40">
        <v>1700</v>
      </c>
      <c r="H40" t="s">
        <v>50</v>
      </c>
      <c r="I40" t="s">
        <v>15</v>
      </c>
      <c r="J40" t="s">
        <v>19</v>
      </c>
      <c r="K40" t="s">
        <v>17</v>
      </c>
    </row>
    <row r="41" spans="1:11" x14ac:dyDescent="0.3">
      <c r="A41" t="s">
        <v>72</v>
      </c>
      <c r="B41" t="s">
        <v>49</v>
      </c>
      <c r="C41">
        <v>2016</v>
      </c>
      <c r="D41" t="s">
        <v>15</v>
      </c>
      <c r="E41">
        <v>425</v>
      </c>
      <c r="F41">
        <v>7</v>
      </c>
      <c r="G41">
        <v>2975</v>
      </c>
      <c r="H41" t="s">
        <v>50</v>
      </c>
      <c r="I41" t="s">
        <v>15</v>
      </c>
      <c r="J41" t="s">
        <v>19</v>
      </c>
      <c r="K41" t="s">
        <v>31</v>
      </c>
    </row>
    <row r="42" spans="1:11" x14ac:dyDescent="0.3">
      <c r="A42" t="s">
        <v>73</v>
      </c>
      <c r="B42" t="s">
        <v>49</v>
      </c>
      <c r="C42">
        <v>2016</v>
      </c>
      <c r="D42" t="s">
        <v>33</v>
      </c>
      <c r="E42">
        <v>150</v>
      </c>
      <c r="F42">
        <v>7</v>
      </c>
      <c r="G42">
        <v>1050</v>
      </c>
      <c r="H42" t="s">
        <v>50</v>
      </c>
      <c r="I42" t="s">
        <v>22</v>
      </c>
      <c r="J42" t="s">
        <v>16</v>
      </c>
      <c r="K42" t="s">
        <v>31</v>
      </c>
    </row>
    <row r="43" spans="1:11" x14ac:dyDescent="0.3">
      <c r="A43" t="s">
        <v>74</v>
      </c>
      <c r="B43" t="s">
        <v>49</v>
      </c>
      <c r="C43">
        <v>2016</v>
      </c>
      <c r="D43" t="s">
        <v>13</v>
      </c>
      <c r="E43">
        <v>650</v>
      </c>
      <c r="F43">
        <v>6</v>
      </c>
      <c r="G43">
        <v>3900</v>
      </c>
      <c r="H43" t="s">
        <v>50</v>
      </c>
      <c r="I43" t="s">
        <v>25</v>
      </c>
      <c r="J43" t="s">
        <v>16</v>
      </c>
      <c r="K43" t="s">
        <v>31</v>
      </c>
    </row>
    <row r="44" spans="1:11" x14ac:dyDescent="0.3">
      <c r="A44" t="s">
        <v>75</v>
      </c>
      <c r="B44" t="s">
        <v>49</v>
      </c>
      <c r="C44">
        <v>2016</v>
      </c>
      <c r="D44" t="s">
        <v>15</v>
      </c>
      <c r="E44">
        <v>425</v>
      </c>
      <c r="F44">
        <v>6</v>
      </c>
      <c r="G44">
        <v>2550</v>
      </c>
      <c r="H44" t="s">
        <v>56</v>
      </c>
      <c r="I44" t="s">
        <v>22</v>
      </c>
      <c r="J44" t="s">
        <v>19</v>
      </c>
      <c r="K44" t="s">
        <v>20</v>
      </c>
    </row>
    <row r="45" spans="1:11" x14ac:dyDescent="0.3">
      <c r="A45" t="s">
        <v>76</v>
      </c>
      <c r="B45" t="s">
        <v>49</v>
      </c>
      <c r="C45">
        <v>2016</v>
      </c>
      <c r="D45" t="s">
        <v>28</v>
      </c>
      <c r="E45">
        <v>300</v>
      </c>
      <c r="F45">
        <v>3</v>
      </c>
      <c r="G45">
        <v>900</v>
      </c>
      <c r="H45" t="s">
        <v>56</v>
      </c>
      <c r="I45" t="s">
        <v>15</v>
      </c>
      <c r="J45" t="s">
        <v>19</v>
      </c>
      <c r="K45" t="s">
        <v>53</v>
      </c>
    </row>
    <row r="46" spans="1:11" x14ac:dyDescent="0.3">
      <c r="A46" t="s">
        <v>77</v>
      </c>
      <c r="B46" t="s">
        <v>49</v>
      </c>
      <c r="C46">
        <v>2016</v>
      </c>
      <c r="D46" t="s">
        <v>13</v>
      </c>
      <c r="E46">
        <v>650</v>
      </c>
      <c r="F46">
        <v>7</v>
      </c>
      <c r="G46">
        <v>4550</v>
      </c>
      <c r="H46" t="s">
        <v>56</v>
      </c>
      <c r="I46" t="s">
        <v>15</v>
      </c>
      <c r="J46" t="s">
        <v>19</v>
      </c>
      <c r="K46" t="s">
        <v>26</v>
      </c>
    </row>
    <row r="47" spans="1:11" x14ac:dyDescent="0.3">
      <c r="A47" t="s">
        <v>78</v>
      </c>
      <c r="B47" t="s">
        <v>49</v>
      </c>
      <c r="C47">
        <v>2016</v>
      </c>
      <c r="D47" t="s">
        <v>15</v>
      </c>
      <c r="E47">
        <v>425</v>
      </c>
      <c r="F47">
        <v>5</v>
      </c>
      <c r="G47">
        <v>2125</v>
      </c>
      <c r="H47" t="s">
        <v>56</v>
      </c>
      <c r="I47" t="s">
        <v>15</v>
      </c>
      <c r="J47" t="s">
        <v>19</v>
      </c>
      <c r="K47" t="s">
        <v>26</v>
      </c>
    </row>
    <row r="48" spans="1:11" x14ac:dyDescent="0.3">
      <c r="A48" t="s">
        <v>79</v>
      </c>
      <c r="B48" t="s">
        <v>12</v>
      </c>
      <c r="C48">
        <v>2017</v>
      </c>
      <c r="D48" t="s">
        <v>28</v>
      </c>
      <c r="E48">
        <v>300</v>
      </c>
      <c r="F48">
        <v>3</v>
      </c>
      <c r="G48">
        <v>900</v>
      </c>
      <c r="H48" t="s">
        <v>14</v>
      </c>
      <c r="I48" t="s">
        <v>22</v>
      </c>
      <c r="J48" t="s">
        <v>19</v>
      </c>
      <c r="K48" t="s">
        <v>17</v>
      </c>
    </row>
    <row r="49" spans="1:11" x14ac:dyDescent="0.3">
      <c r="A49" t="s">
        <v>80</v>
      </c>
      <c r="B49" t="s">
        <v>12</v>
      </c>
      <c r="C49">
        <v>2017</v>
      </c>
      <c r="D49" t="s">
        <v>33</v>
      </c>
      <c r="E49">
        <v>150</v>
      </c>
      <c r="F49">
        <v>4</v>
      </c>
      <c r="G49">
        <v>600</v>
      </c>
      <c r="H49" t="s">
        <v>14</v>
      </c>
      <c r="I49" t="s">
        <v>25</v>
      </c>
      <c r="J49" t="s">
        <v>16</v>
      </c>
      <c r="K49" t="s">
        <v>17</v>
      </c>
    </row>
    <row r="50" spans="1:11" x14ac:dyDescent="0.3">
      <c r="A50" t="s">
        <v>18</v>
      </c>
      <c r="B50" t="s">
        <v>12</v>
      </c>
      <c r="C50">
        <v>2017</v>
      </c>
      <c r="D50" t="s">
        <v>13</v>
      </c>
      <c r="E50">
        <v>650</v>
      </c>
      <c r="F50">
        <v>6</v>
      </c>
      <c r="G50">
        <v>3900</v>
      </c>
      <c r="H50" t="s">
        <v>14</v>
      </c>
      <c r="I50" t="s">
        <v>22</v>
      </c>
      <c r="J50" t="s">
        <v>16</v>
      </c>
      <c r="K50" t="s">
        <v>20</v>
      </c>
    </row>
    <row r="51" spans="1:11" x14ac:dyDescent="0.3">
      <c r="A51" t="s">
        <v>81</v>
      </c>
      <c r="B51" t="s">
        <v>30</v>
      </c>
      <c r="C51">
        <v>2017</v>
      </c>
      <c r="D51" t="s">
        <v>13</v>
      </c>
      <c r="E51">
        <v>650</v>
      </c>
      <c r="F51">
        <v>3</v>
      </c>
      <c r="G51">
        <v>1950</v>
      </c>
      <c r="H51" t="s">
        <v>24</v>
      </c>
      <c r="I51" t="s">
        <v>15</v>
      </c>
      <c r="J51" t="s">
        <v>19</v>
      </c>
      <c r="K51" t="s">
        <v>31</v>
      </c>
    </row>
    <row r="52" spans="1:11" x14ac:dyDescent="0.3">
      <c r="A52" t="s">
        <v>82</v>
      </c>
      <c r="B52" t="s">
        <v>30</v>
      </c>
      <c r="C52">
        <v>2017</v>
      </c>
      <c r="D52" t="s">
        <v>13</v>
      </c>
      <c r="E52">
        <v>650</v>
      </c>
      <c r="F52">
        <v>5</v>
      </c>
      <c r="G52">
        <v>3250</v>
      </c>
      <c r="H52" t="s">
        <v>24</v>
      </c>
      <c r="I52" t="s">
        <v>15</v>
      </c>
      <c r="J52" t="s">
        <v>19</v>
      </c>
      <c r="K52" t="s">
        <v>31</v>
      </c>
    </row>
    <row r="53" spans="1:11" x14ac:dyDescent="0.3">
      <c r="A53" t="s">
        <v>83</v>
      </c>
      <c r="B53" t="s">
        <v>30</v>
      </c>
      <c r="C53">
        <v>2017</v>
      </c>
      <c r="D53" t="s">
        <v>13</v>
      </c>
      <c r="E53">
        <v>650</v>
      </c>
      <c r="F53">
        <v>4</v>
      </c>
      <c r="G53">
        <v>2600</v>
      </c>
      <c r="H53" t="s">
        <v>24</v>
      </c>
      <c r="I53" t="s">
        <v>15</v>
      </c>
      <c r="J53" t="s">
        <v>19</v>
      </c>
      <c r="K53" t="s">
        <v>17</v>
      </c>
    </row>
    <row r="54" spans="1:11" x14ac:dyDescent="0.3">
      <c r="A54" t="s">
        <v>84</v>
      </c>
      <c r="B54" t="s">
        <v>30</v>
      </c>
      <c r="C54">
        <v>2017</v>
      </c>
      <c r="D54" t="s">
        <v>28</v>
      </c>
      <c r="E54">
        <v>300</v>
      </c>
      <c r="F54">
        <v>4</v>
      </c>
      <c r="G54">
        <v>1200</v>
      </c>
      <c r="H54" t="s">
        <v>34</v>
      </c>
      <c r="I54" t="s">
        <v>22</v>
      </c>
      <c r="J54" t="s">
        <v>19</v>
      </c>
      <c r="K54" t="s">
        <v>17</v>
      </c>
    </row>
    <row r="55" spans="1:11" x14ac:dyDescent="0.3">
      <c r="A55" t="s">
        <v>85</v>
      </c>
      <c r="B55" t="s">
        <v>30</v>
      </c>
      <c r="C55">
        <v>2017</v>
      </c>
      <c r="D55" t="s">
        <v>28</v>
      </c>
      <c r="E55">
        <v>300</v>
      </c>
      <c r="F55">
        <v>6</v>
      </c>
      <c r="G55">
        <v>1800</v>
      </c>
      <c r="H55" t="s">
        <v>34</v>
      </c>
      <c r="I55" t="s">
        <v>25</v>
      </c>
      <c r="J55" t="s">
        <v>19</v>
      </c>
      <c r="K55" t="s">
        <v>17</v>
      </c>
    </row>
    <row r="56" spans="1:11" x14ac:dyDescent="0.3">
      <c r="A56" t="s">
        <v>86</v>
      </c>
      <c r="B56" t="s">
        <v>30</v>
      </c>
      <c r="C56">
        <v>2017</v>
      </c>
      <c r="D56" t="s">
        <v>33</v>
      </c>
      <c r="E56">
        <v>150</v>
      </c>
      <c r="F56">
        <v>5</v>
      </c>
      <c r="G56">
        <v>750</v>
      </c>
      <c r="H56" t="s">
        <v>37</v>
      </c>
      <c r="I56" t="s">
        <v>15</v>
      </c>
      <c r="J56" t="s">
        <v>16</v>
      </c>
      <c r="K56" t="s">
        <v>17</v>
      </c>
    </row>
    <row r="57" spans="1:11" x14ac:dyDescent="0.3">
      <c r="A57" t="s">
        <v>87</v>
      </c>
      <c r="B57" t="s">
        <v>49</v>
      </c>
      <c r="C57">
        <v>2017</v>
      </c>
      <c r="D57" t="s">
        <v>15</v>
      </c>
      <c r="E57">
        <v>425</v>
      </c>
      <c r="F57">
        <v>6</v>
      </c>
      <c r="G57">
        <v>2550</v>
      </c>
      <c r="H57" t="s">
        <v>39</v>
      </c>
      <c r="I57" t="s">
        <v>15</v>
      </c>
      <c r="J57" t="s">
        <v>16</v>
      </c>
      <c r="K57" t="s">
        <v>17</v>
      </c>
    </row>
    <row r="58" spans="1:11" x14ac:dyDescent="0.3">
      <c r="A58" t="s">
        <v>88</v>
      </c>
      <c r="B58" t="s">
        <v>49</v>
      </c>
      <c r="C58">
        <v>2017</v>
      </c>
      <c r="D58" t="s">
        <v>15</v>
      </c>
      <c r="E58">
        <v>425</v>
      </c>
      <c r="F58">
        <v>6</v>
      </c>
      <c r="G58">
        <v>2550</v>
      </c>
      <c r="H58" t="s">
        <v>41</v>
      </c>
      <c r="I58" t="s">
        <v>15</v>
      </c>
      <c r="J58" t="s">
        <v>19</v>
      </c>
      <c r="K58" t="s">
        <v>17</v>
      </c>
    </row>
    <row r="59" spans="1:11" x14ac:dyDescent="0.3">
      <c r="A59" t="s">
        <v>32</v>
      </c>
      <c r="B59" t="s">
        <v>49</v>
      </c>
      <c r="C59">
        <v>2017</v>
      </c>
      <c r="D59" t="s">
        <v>15</v>
      </c>
      <c r="E59">
        <v>425</v>
      </c>
      <c r="F59">
        <v>5</v>
      </c>
      <c r="G59">
        <v>2125</v>
      </c>
      <c r="H59" t="s">
        <v>43</v>
      </c>
      <c r="I59" t="s">
        <v>22</v>
      </c>
      <c r="J59" t="s">
        <v>19</v>
      </c>
      <c r="K59" t="s">
        <v>20</v>
      </c>
    </row>
    <row r="60" spans="1:11" x14ac:dyDescent="0.3">
      <c r="A60" t="s">
        <v>89</v>
      </c>
      <c r="B60" t="s">
        <v>49</v>
      </c>
      <c r="C60">
        <v>2017</v>
      </c>
      <c r="D60" t="s">
        <v>33</v>
      </c>
      <c r="E60">
        <v>150</v>
      </c>
      <c r="F60">
        <v>4</v>
      </c>
      <c r="G60">
        <v>600</v>
      </c>
      <c r="H60" t="s">
        <v>45</v>
      </c>
      <c r="I60" t="s">
        <v>25</v>
      </c>
      <c r="J60" t="s">
        <v>19</v>
      </c>
      <c r="K60" t="s">
        <v>31</v>
      </c>
    </row>
    <row r="61" spans="1:11" x14ac:dyDescent="0.3">
      <c r="A61" t="s">
        <v>90</v>
      </c>
      <c r="B61" t="s">
        <v>49</v>
      </c>
      <c r="C61">
        <v>2017</v>
      </c>
      <c r="D61" t="s">
        <v>13</v>
      </c>
      <c r="E61">
        <v>650</v>
      </c>
      <c r="F61">
        <v>3</v>
      </c>
      <c r="G61">
        <v>1950</v>
      </c>
      <c r="H61" t="s">
        <v>45</v>
      </c>
      <c r="I61" t="s">
        <v>15</v>
      </c>
      <c r="J61" t="s">
        <v>19</v>
      </c>
      <c r="K61" t="s">
        <v>31</v>
      </c>
    </row>
    <row r="62" spans="1:11" x14ac:dyDescent="0.3">
      <c r="A62" t="s">
        <v>91</v>
      </c>
      <c r="B62" t="s">
        <v>60</v>
      </c>
      <c r="C62">
        <v>2017</v>
      </c>
      <c r="D62" t="s">
        <v>15</v>
      </c>
      <c r="E62">
        <v>425</v>
      </c>
      <c r="F62">
        <v>5</v>
      </c>
      <c r="G62">
        <v>2125</v>
      </c>
      <c r="H62" t="s">
        <v>45</v>
      </c>
      <c r="I62" t="s">
        <v>15</v>
      </c>
      <c r="J62" t="s">
        <v>19</v>
      </c>
      <c r="K62" t="s">
        <v>31</v>
      </c>
    </row>
    <row r="63" spans="1:11" x14ac:dyDescent="0.3">
      <c r="A63" t="s">
        <v>92</v>
      </c>
      <c r="B63" t="s">
        <v>12</v>
      </c>
      <c r="C63">
        <v>2017</v>
      </c>
      <c r="D63" t="s">
        <v>28</v>
      </c>
      <c r="E63">
        <v>300</v>
      </c>
      <c r="F63">
        <v>3</v>
      </c>
      <c r="G63">
        <v>900</v>
      </c>
      <c r="H63" t="s">
        <v>50</v>
      </c>
      <c r="I63" t="s">
        <v>15</v>
      </c>
      <c r="J63" t="s">
        <v>16</v>
      </c>
      <c r="K63" t="s">
        <v>17</v>
      </c>
    </row>
    <row r="64" spans="1:11" x14ac:dyDescent="0.3">
      <c r="A64" t="s">
        <v>32</v>
      </c>
      <c r="B64" t="s">
        <v>12</v>
      </c>
      <c r="C64">
        <v>2017</v>
      </c>
      <c r="D64" t="s">
        <v>13</v>
      </c>
      <c r="E64">
        <v>650</v>
      </c>
      <c r="F64">
        <v>4</v>
      </c>
      <c r="G64">
        <v>2600</v>
      </c>
      <c r="H64" t="s">
        <v>50</v>
      </c>
      <c r="I64" t="s">
        <v>22</v>
      </c>
      <c r="J64" t="s">
        <v>16</v>
      </c>
      <c r="K64" t="s">
        <v>17</v>
      </c>
    </row>
    <row r="65" spans="1:11" x14ac:dyDescent="0.3">
      <c r="A65" t="s">
        <v>93</v>
      </c>
      <c r="B65" t="s">
        <v>12</v>
      </c>
      <c r="C65">
        <v>2017</v>
      </c>
      <c r="D65" t="s">
        <v>15</v>
      </c>
      <c r="E65">
        <v>425</v>
      </c>
      <c r="F65">
        <v>6</v>
      </c>
      <c r="G65">
        <v>2550</v>
      </c>
      <c r="H65" t="s">
        <v>50</v>
      </c>
      <c r="I65" t="s">
        <v>25</v>
      </c>
      <c r="J65" t="s">
        <v>19</v>
      </c>
      <c r="K65" t="s">
        <v>17</v>
      </c>
    </row>
    <row r="66" spans="1:11" x14ac:dyDescent="0.3">
      <c r="A66" t="s">
        <v>32</v>
      </c>
      <c r="B66" t="s">
        <v>12</v>
      </c>
      <c r="C66">
        <v>2017</v>
      </c>
      <c r="D66" t="s">
        <v>28</v>
      </c>
      <c r="E66">
        <v>300</v>
      </c>
      <c r="F66">
        <v>4</v>
      </c>
      <c r="G66">
        <v>1200</v>
      </c>
      <c r="H66" t="s">
        <v>50</v>
      </c>
      <c r="I66" t="s">
        <v>15</v>
      </c>
      <c r="J66" t="s">
        <v>19</v>
      </c>
      <c r="K66" t="s">
        <v>26</v>
      </c>
    </row>
    <row r="67" spans="1:11" x14ac:dyDescent="0.3">
      <c r="A67" t="s">
        <v>94</v>
      </c>
      <c r="B67" t="s">
        <v>30</v>
      </c>
      <c r="C67">
        <v>2017</v>
      </c>
      <c r="D67" t="s">
        <v>33</v>
      </c>
      <c r="E67">
        <v>150</v>
      </c>
      <c r="F67">
        <v>6</v>
      </c>
      <c r="G67">
        <v>900</v>
      </c>
      <c r="H67" t="s">
        <v>56</v>
      </c>
      <c r="I67" t="s">
        <v>15</v>
      </c>
      <c r="J67" t="s">
        <v>19</v>
      </c>
      <c r="K67" t="s">
        <v>20</v>
      </c>
    </row>
    <row r="68" spans="1:11" x14ac:dyDescent="0.3">
      <c r="A68" t="s">
        <v>95</v>
      </c>
      <c r="B68" t="s">
        <v>12</v>
      </c>
      <c r="C68">
        <v>2018</v>
      </c>
      <c r="D68" t="s">
        <v>33</v>
      </c>
      <c r="E68">
        <v>150</v>
      </c>
      <c r="F68">
        <v>5</v>
      </c>
      <c r="G68">
        <v>750</v>
      </c>
      <c r="H68" t="s">
        <v>14</v>
      </c>
      <c r="I68" t="s">
        <v>15</v>
      </c>
      <c r="J68" t="s">
        <v>19</v>
      </c>
      <c r="K68" t="s">
        <v>31</v>
      </c>
    </row>
    <row r="69" spans="1:11" x14ac:dyDescent="0.3">
      <c r="A69" t="s">
        <v>96</v>
      </c>
      <c r="B69" t="s">
        <v>12</v>
      </c>
      <c r="C69">
        <v>2018</v>
      </c>
      <c r="D69" t="s">
        <v>15</v>
      </c>
      <c r="E69">
        <v>425</v>
      </c>
      <c r="F69">
        <v>5</v>
      </c>
      <c r="G69">
        <v>2125</v>
      </c>
      <c r="H69" t="s">
        <v>14</v>
      </c>
      <c r="I69" t="s">
        <v>22</v>
      </c>
      <c r="J69" t="s">
        <v>19</v>
      </c>
      <c r="K69" t="s">
        <v>31</v>
      </c>
    </row>
    <row r="70" spans="1:11" x14ac:dyDescent="0.3">
      <c r="A70" t="s">
        <v>85</v>
      </c>
      <c r="B70" t="s">
        <v>12</v>
      </c>
      <c r="C70">
        <v>2018</v>
      </c>
      <c r="D70" t="s">
        <v>15</v>
      </c>
      <c r="E70">
        <v>425</v>
      </c>
      <c r="F70">
        <v>4</v>
      </c>
      <c r="G70">
        <v>1700</v>
      </c>
      <c r="H70" t="s">
        <v>14</v>
      </c>
      <c r="I70" t="s">
        <v>25</v>
      </c>
      <c r="J70" t="s">
        <v>16</v>
      </c>
      <c r="K70" t="s">
        <v>31</v>
      </c>
    </row>
    <row r="71" spans="1:11" x14ac:dyDescent="0.3">
      <c r="A71" t="s">
        <v>97</v>
      </c>
      <c r="B71" t="s">
        <v>12</v>
      </c>
      <c r="C71">
        <v>2018</v>
      </c>
      <c r="D71" t="s">
        <v>15</v>
      </c>
      <c r="E71">
        <v>425</v>
      </c>
      <c r="F71">
        <v>3</v>
      </c>
      <c r="G71">
        <v>1275</v>
      </c>
      <c r="H71" t="s">
        <v>24</v>
      </c>
      <c r="I71" t="s">
        <v>15</v>
      </c>
      <c r="J71" t="s">
        <v>16</v>
      </c>
      <c r="K71" t="s">
        <v>53</v>
      </c>
    </row>
    <row r="72" spans="1:11" x14ac:dyDescent="0.3">
      <c r="A72" t="s">
        <v>98</v>
      </c>
      <c r="B72" t="s">
        <v>30</v>
      </c>
      <c r="C72">
        <v>2018</v>
      </c>
      <c r="D72" t="s">
        <v>33</v>
      </c>
      <c r="E72">
        <v>150</v>
      </c>
      <c r="F72">
        <v>3</v>
      </c>
      <c r="G72">
        <v>450</v>
      </c>
      <c r="H72" t="s">
        <v>24</v>
      </c>
      <c r="I72" t="s">
        <v>15</v>
      </c>
      <c r="J72" t="s">
        <v>19</v>
      </c>
      <c r="K72" t="s">
        <v>17</v>
      </c>
    </row>
    <row r="73" spans="1:11" x14ac:dyDescent="0.3">
      <c r="A73" t="s">
        <v>99</v>
      </c>
      <c r="B73" t="s">
        <v>30</v>
      </c>
      <c r="C73">
        <v>2018</v>
      </c>
      <c r="D73" t="s">
        <v>13</v>
      </c>
      <c r="E73">
        <v>650</v>
      </c>
      <c r="F73">
        <v>4</v>
      </c>
      <c r="G73">
        <v>2600</v>
      </c>
      <c r="H73" t="s">
        <v>24</v>
      </c>
      <c r="I73" t="s">
        <v>15</v>
      </c>
      <c r="J73" t="s">
        <v>19</v>
      </c>
      <c r="K73" t="s">
        <v>17</v>
      </c>
    </row>
    <row r="74" spans="1:11" x14ac:dyDescent="0.3">
      <c r="A74" t="s">
        <v>100</v>
      </c>
      <c r="B74" t="s">
        <v>30</v>
      </c>
      <c r="C74">
        <v>2018</v>
      </c>
      <c r="D74" t="s">
        <v>15</v>
      </c>
      <c r="E74">
        <v>425</v>
      </c>
      <c r="F74">
        <v>4</v>
      </c>
      <c r="G74">
        <v>1700</v>
      </c>
      <c r="H74" t="s">
        <v>34</v>
      </c>
      <c r="I74" t="s">
        <v>22</v>
      </c>
      <c r="J74" t="s">
        <v>19</v>
      </c>
      <c r="K74" t="s">
        <v>17</v>
      </c>
    </row>
    <row r="75" spans="1:11" x14ac:dyDescent="0.3">
      <c r="A75" t="s">
        <v>101</v>
      </c>
      <c r="B75" t="s">
        <v>30</v>
      </c>
      <c r="C75">
        <v>2018</v>
      </c>
      <c r="D75" t="s">
        <v>28</v>
      </c>
      <c r="E75">
        <v>300</v>
      </c>
      <c r="F75">
        <v>3</v>
      </c>
      <c r="G75">
        <v>900</v>
      </c>
      <c r="H75" t="s">
        <v>34</v>
      </c>
      <c r="I75" t="s">
        <v>15</v>
      </c>
      <c r="J75" t="s">
        <v>19</v>
      </c>
      <c r="K75" t="s">
        <v>17</v>
      </c>
    </row>
    <row r="76" spans="1:11" x14ac:dyDescent="0.3">
      <c r="A76" t="s">
        <v>54</v>
      </c>
      <c r="B76" t="s">
        <v>30</v>
      </c>
      <c r="C76">
        <v>2018</v>
      </c>
      <c r="D76" t="s">
        <v>13</v>
      </c>
      <c r="E76">
        <v>650</v>
      </c>
      <c r="F76">
        <v>5</v>
      </c>
      <c r="G76">
        <v>3250</v>
      </c>
      <c r="H76" t="s">
        <v>37</v>
      </c>
      <c r="I76" t="s">
        <v>22</v>
      </c>
      <c r="J76" t="s">
        <v>19</v>
      </c>
      <c r="K76" t="s">
        <v>31</v>
      </c>
    </row>
    <row r="77" spans="1:11" x14ac:dyDescent="0.3">
      <c r="A77" t="s">
        <v>102</v>
      </c>
      <c r="B77" t="s">
        <v>30</v>
      </c>
      <c r="C77">
        <v>2018</v>
      </c>
      <c r="D77" t="s">
        <v>33</v>
      </c>
      <c r="E77">
        <v>150</v>
      </c>
      <c r="F77">
        <v>7</v>
      </c>
      <c r="G77">
        <v>1050</v>
      </c>
      <c r="H77" t="s">
        <v>39</v>
      </c>
      <c r="I77" t="s">
        <v>25</v>
      </c>
      <c r="J77" t="s">
        <v>19</v>
      </c>
      <c r="K77" t="s">
        <v>31</v>
      </c>
    </row>
    <row r="78" spans="1:11" x14ac:dyDescent="0.3">
      <c r="A78" t="s">
        <v>103</v>
      </c>
      <c r="B78" t="s">
        <v>30</v>
      </c>
      <c r="C78">
        <v>2018</v>
      </c>
      <c r="D78" t="s">
        <v>15</v>
      </c>
      <c r="E78">
        <v>425</v>
      </c>
      <c r="F78">
        <v>3</v>
      </c>
      <c r="G78">
        <v>1275</v>
      </c>
      <c r="H78" t="s">
        <v>41</v>
      </c>
      <c r="I78" t="s">
        <v>15</v>
      </c>
      <c r="J78" t="s">
        <v>19</v>
      </c>
      <c r="K78" t="s">
        <v>31</v>
      </c>
    </row>
    <row r="79" spans="1:11" x14ac:dyDescent="0.3">
      <c r="A79" t="s">
        <v>104</v>
      </c>
      <c r="B79" t="s">
        <v>30</v>
      </c>
      <c r="C79">
        <v>2018</v>
      </c>
      <c r="D79" t="s">
        <v>15</v>
      </c>
      <c r="E79">
        <v>425</v>
      </c>
      <c r="F79">
        <v>3</v>
      </c>
      <c r="G79">
        <v>1275</v>
      </c>
      <c r="H79" t="s">
        <v>43</v>
      </c>
      <c r="I79" t="s">
        <v>15</v>
      </c>
      <c r="J79" t="s">
        <v>19</v>
      </c>
      <c r="K79" t="s">
        <v>20</v>
      </c>
    </row>
    <row r="80" spans="1:11" x14ac:dyDescent="0.3">
      <c r="A80" t="s">
        <v>105</v>
      </c>
      <c r="B80" t="s">
        <v>49</v>
      </c>
      <c r="C80">
        <v>2018</v>
      </c>
      <c r="D80" t="s">
        <v>15</v>
      </c>
      <c r="E80">
        <v>425</v>
      </c>
      <c r="F80">
        <v>6</v>
      </c>
      <c r="G80">
        <v>2550</v>
      </c>
      <c r="H80" t="s">
        <v>45</v>
      </c>
      <c r="I80" t="s">
        <v>15</v>
      </c>
      <c r="J80" t="s">
        <v>16</v>
      </c>
      <c r="K80" t="s">
        <v>53</v>
      </c>
    </row>
    <row r="81" spans="1:11" x14ac:dyDescent="0.3">
      <c r="A81" t="s">
        <v>106</v>
      </c>
      <c r="B81" t="s">
        <v>49</v>
      </c>
      <c r="C81">
        <v>2018</v>
      </c>
      <c r="D81" t="s">
        <v>33</v>
      </c>
      <c r="E81">
        <v>150</v>
      </c>
      <c r="F81">
        <v>6</v>
      </c>
      <c r="G81">
        <v>900</v>
      </c>
      <c r="H81" t="s">
        <v>45</v>
      </c>
      <c r="I81" t="s">
        <v>22</v>
      </c>
      <c r="J81" t="s">
        <v>16</v>
      </c>
      <c r="K81" t="s">
        <v>26</v>
      </c>
    </row>
    <row r="82" spans="1:11" x14ac:dyDescent="0.3">
      <c r="A82" t="s">
        <v>107</v>
      </c>
      <c r="B82" t="s">
        <v>49</v>
      </c>
      <c r="C82">
        <v>2018</v>
      </c>
      <c r="D82" t="s">
        <v>13</v>
      </c>
      <c r="E82">
        <v>650</v>
      </c>
      <c r="F82">
        <v>5</v>
      </c>
      <c r="G82">
        <v>3250</v>
      </c>
      <c r="H82" t="s">
        <v>45</v>
      </c>
      <c r="I82" t="s">
        <v>25</v>
      </c>
      <c r="J82" t="s">
        <v>19</v>
      </c>
      <c r="K82" t="s">
        <v>26</v>
      </c>
    </row>
    <row r="83" spans="1:11" x14ac:dyDescent="0.3">
      <c r="A83" t="s">
        <v>85</v>
      </c>
      <c r="B83" t="s">
        <v>49</v>
      </c>
      <c r="C83">
        <v>2018</v>
      </c>
      <c r="D83" t="s">
        <v>15</v>
      </c>
      <c r="E83">
        <v>425</v>
      </c>
      <c r="F83">
        <v>7</v>
      </c>
      <c r="G83">
        <v>2975</v>
      </c>
      <c r="H83" t="s">
        <v>50</v>
      </c>
      <c r="I83" t="s">
        <v>15</v>
      </c>
      <c r="J83" t="s">
        <v>19</v>
      </c>
      <c r="K83" t="s">
        <v>26</v>
      </c>
    </row>
    <row r="84" spans="1:11" x14ac:dyDescent="0.3">
      <c r="A84" t="s">
        <v>108</v>
      </c>
      <c r="B84" t="s">
        <v>60</v>
      </c>
      <c r="C84">
        <v>2018</v>
      </c>
      <c r="D84" t="s">
        <v>28</v>
      </c>
      <c r="E84">
        <v>300</v>
      </c>
      <c r="F84">
        <v>6</v>
      </c>
      <c r="G84">
        <v>1800</v>
      </c>
      <c r="H84" t="s">
        <v>50</v>
      </c>
      <c r="I84" t="s">
        <v>15</v>
      </c>
      <c r="J84" t="s">
        <v>16</v>
      </c>
      <c r="K84" t="s">
        <v>17</v>
      </c>
    </row>
    <row r="85" spans="1:11" x14ac:dyDescent="0.3">
      <c r="A85" t="s">
        <v>109</v>
      </c>
      <c r="B85" t="s">
        <v>60</v>
      </c>
      <c r="C85">
        <v>2018</v>
      </c>
      <c r="D85" t="s">
        <v>13</v>
      </c>
      <c r="E85">
        <v>650</v>
      </c>
      <c r="F85">
        <v>5</v>
      </c>
      <c r="G85">
        <v>3250</v>
      </c>
      <c r="H85" t="s">
        <v>50</v>
      </c>
      <c r="I85" t="s">
        <v>15</v>
      </c>
      <c r="J85" t="s">
        <v>16</v>
      </c>
      <c r="K85" t="s">
        <v>17</v>
      </c>
    </row>
    <row r="86" spans="1:11" x14ac:dyDescent="0.3">
      <c r="A86" t="s">
        <v>110</v>
      </c>
      <c r="B86" t="s">
        <v>60</v>
      </c>
      <c r="C86">
        <v>2018</v>
      </c>
      <c r="D86" t="s">
        <v>33</v>
      </c>
      <c r="E86">
        <v>150</v>
      </c>
      <c r="F86">
        <v>3</v>
      </c>
      <c r="G86">
        <v>450</v>
      </c>
      <c r="H86" t="s">
        <v>50</v>
      </c>
      <c r="I86" t="s">
        <v>22</v>
      </c>
      <c r="J86" t="s">
        <v>19</v>
      </c>
      <c r="K86" t="s">
        <v>20</v>
      </c>
    </row>
    <row r="87" spans="1:11" x14ac:dyDescent="0.3">
      <c r="A87" t="s">
        <v>111</v>
      </c>
      <c r="B87" t="s">
        <v>60</v>
      </c>
      <c r="C87">
        <v>2018</v>
      </c>
      <c r="D87" t="s">
        <v>15</v>
      </c>
      <c r="E87">
        <v>425</v>
      </c>
      <c r="F87">
        <v>6</v>
      </c>
      <c r="G87">
        <v>2550</v>
      </c>
      <c r="H87" t="s">
        <v>56</v>
      </c>
      <c r="I87" t="s">
        <v>15</v>
      </c>
      <c r="J87" t="s">
        <v>19</v>
      </c>
      <c r="K87" t="s">
        <v>31</v>
      </c>
    </row>
    <row r="88" spans="1:11" x14ac:dyDescent="0.3">
      <c r="A88" t="s">
        <v>79</v>
      </c>
      <c r="B88" t="s">
        <v>12</v>
      </c>
      <c r="C88">
        <v>2019</v>
      </c>
      <c r="D88" t="s">
        <v>15</v>
      </c>
      <c r="E88">
        <v>425</v>
      </c>
      <c r="F88">
        <v>6</v>
      </c>
      <c r="G88">
        <v>2550</v>
      </c>
      <c r="H88" t="s">
        <v>14</v>
      </c>
      <c r="I88" t="s">
        <v>22</v>
      </c>
      <c r="J88" t="s">
        <v>19</v>
      </c>
      <c r="K88" t="s">
        <v>31</v>
      </c>
    </row>
    <row r="89" spans="1:11" x14ac:dyDescent="0.3">
      <c r="A89" t="s">
        <v>80</v>
      </c>
      <c r="B89" t="s">
        <v>12</v>
      </c>
      <c r="C89">
        <v>2019</v>
      </c>
      <c r="D89" t="s">
        <v>15</v>
      </c>
      <c r="E89">
        <v>425</v>
      </c>
      <c r="F89">
        <v>4</v>
      </c>
      <c r="G89">
        <v>1700</v>
      </c>
      <c r="H89" t="s">
        <v>24</v>
      </c>
      <c r="I89" t="s">
        <v>25</v>
      </c>
      <c r="J89" t="s">
        <v>19</v>
      </c>
      <c r="K89" t="s">
        <v>31</v>
      </c>
    </row>
    <row r="90" spans="1:11" x14ac:dyDescent="0.3">
      <c r="A90" t="s">
        <v>18</v>
      </c>
      <c r="B90" t="s">
        <v>12</v>
      </c>
      <c r="C90">
        <v>2019</v>
      </c>
      <c r="D90" t="s">
        <v>33</v>
      </c>
      <c r="E90">
        <v>150</v>
      </c>
      <c r="F90">
        <v>6</v>
      </c>
      <c r="G90">
        <v>900</v>
      </c>
      <c r="H90" t="s">
        <v>24</v>
      </c>
      <c r="I90" t="s">
        <v>15</v>
      </c>
      <c r="J90" t="s">
        <v>16</v>
      </c>
      <c r="K90" t="s">
        <v>17</v>
      </c>
    </row>
    <row r="91" spans="1:11" x14ac:dyDescent="0.3">
      <c r="A91" t="s">
        <v>81</v>
      </c>
      <c r="B91" t="s">
        <v>30</v>
      </c>
      <c r="C91">
        <v>2019</v>
      </c>
      <c r="D91" t="s">
        <v>13</v>
      </c>
      <c r="E91">
        <v>650</v>
      </c>
      <c r="F91">
        <v>7</v>
      </c>
      <c r="G91">
        <v>4550</v>
      </c>
      <c r="H91" t="s">
        <v>34</v>
      </c>
      <c r="I91" t="s">
        <v>15</v>
      </c>
      <c r="J91" t="s">
        <v>16</v>
      </c>
      <c r="K91" t="s">
        <v>17</v>
      </c>
    </row>
    <row r="92" spans="1:11" x14ac:dyDescent="0.3">
      <c r="A92" t="s">
        <v>82</v>
      </c>
      <c r="B92" t="s">
        <v>30</v>
      </c>
      <c r="C92">
        <v>2019</v>
      </c>
      <c r="D92" t="s">
        <v>15</v>
      </c>
      <c r="E92">
        <v>425</v>
      </c>
      <c r="F92">
        <v>4</v>
      </c>
      <c r="G92">
        <v>1700</v>
      </c>
      <c r="H92" t="s">
        <v>37</v>
      </c>
      <c r="I92" t="s">
        <v>15</v>
      </c>
      <c r="J92" t="s">
        <v>19</v>
      </c>
      <c r="K92" t="s">
        <v>17</v>
      </c>
    </row>
    <row r="93" spans="1:11" x14ac:dyDescent="0.3">
      <c r="A93" t="s">
        <v>83</v>
      </c>
      <c r="B93" t="s">
        <v>30</v>
      </c>
      <c r="C93">
        <v>2019</v>
      </c>
      <c r="D93" t="s">
        <v>28</v>
      </c>
      <c r="E93">
        <v>300</v>
      </c>
      <c r="F93">
        <v>6</v>
      </c>
      <c r="G93">
        <v>1800</v>
      </c>
      <c r="H93" t="s">
        <v>39</v>
      </c>
      <c r="I93" t="s">
        <v>22</v>
      </c>
      <c r="J93" t="s">
        <v>16</v>
      </c>
      <c r="K93" t="s">
        <v>26</v>
      </c>
    </row>
    <row r="94" spans="1:11" x14ac:dyDescent="0.3">
      <c r="A94" t="s">
        <v>84</v>
      </c>
      <c r="B94" t="s">
        <v>30</v>
      </c>
      <c r="C94">
        <v>2019</v>
      </c>
      <c r="D94" t="s">
        <v>13</v>
      </c>
      <c r="E94">
        <v>650</v>
      </c>
      <c r="F94">
        <v>3</v>
      </c>
      <c r="G94">
        <v>1950</v>
      </c>
      <c r="H94" t="s">
        <v>112</v>
      </c>
      <c r="I94" t="s">
        <v>25</v>
      </c>
      <c r="J94" t="s">
        <v>19</v>
      </c>
      <c r="K94" t="s">
        <v>20</v>
      </c>
    </row>
    <row r="95" spans="1:11" x14ac:dyDescent="0.3">
      <c r="A95" t="s">
        <v>85</v>
      </c>
      <c r="B95" t="s">
        <v>30</v>
      </c>
      <c r="C95">
        <v>2019</v>
      </c>
      <c r="D95" t="s">
        <v>33</v>
      </c>
      <c r="E95">
        <v>150</v>
      </c>
      <c r="F95">
        <v>4</v>
      </c>
      <c r="G95">
        <v>600</v>
      </c>
      <c r="H95" t="s">
        <v>43</v>
      </c>
      <c r="I95" t="s">
        <v>15</v>
      </c>
      <c r="J95" t="s">
        <v>19</v>
      </c>
      <c r="K95" t="s">
        <v>17</v>
      </c>
    </row>
    <row r="96" spans="1:11" x14ac:dyDescent="0.3">
      <c r="A96" t="s">
        <v>86</v>
      </c>
      <c r="B96" t="s">
        <v>30</v>
      </c>
      <c r="C96">
        <v>2019</v>
      </c>
      <c r="D96" t="s">
        <v>15</v>
      </c>
      <c r="E96">
        <v>425</v>
      </c>
      <c r="F96">
        <v>7</v>
      </c>
      <c r="G96">
        <v>2975</v>
      </c>
      <c r="H96" t="s">
        <v>45</v>
      </c>
      <c r="I96" t="s">
        <v>15</v>
      </c>
      <c r="J96" t="s">
        <v>19</v>
      </c>
      <c r="K96" t="s">
        <v>17</v>
      </c>
    </row>
    <row r="97" spans="1:11" x14ac:dyDescent="0.3">
      <c r="A97" t="s">
        <v>87</v>
      </c>
      <c r="B97" t="s">
        <v>49</v>
      </c>
      <c r="C97">
        <v>2019</v>
      </c>
      <c r="D97" t="s">
        <v>15</v>
      </c>
      <c r="E97">
        <v>425</v>
      </c>
      <c r="F97">
        <v>4</v>
      </c>
      <c r="G97">
        <v>1700</v>
      </c>
      <c r="H97" t="s">
        <v>45</v>
      </c>
      <c r="I97" t="s">
        <v>15</v>
      </c>
      <c r="J97" t="s">
        <v>16</v>
      </c>
      <c r="K97" t="s">
        <v>17</v>
      </c>
    </row>
    <row r="98" spans="1:11" x14ac:dyDescent="0.3">
      <c r="A98" t="s">
        <v>88</v>
      </c>
      <c r="B98" t="s">
        <v>49</v>
      </c>
      <c r="C98">
        <v>2019</v>
      </c>
      <c r="D98" t="s">
        <v>15</v>
      </c>
      <c r="E98">
        <v>425</v>
      </c>
      <c r="F98">
        <v>3</v>
      </c>
      <c r="G98">
        <v>1275</v>
      </c>
      <c r="H98" t="s">
        <v>50</v>
      </c>
      <c r="I98" t="s">
        <v>22</v>
      </c>
      <c r="J98" t="s">
        <v>16</v>
      </c>
      <c r="K98" t="s">
        <v>17</v>
      </c>
    </row>
    <row r="99" spans="1:11" x14ac:dyDescent="0.3">
      <c r="A99" t="s">
        <v>32</v>
      </c>
      <c r="B99" t="s">
        <v>49</v>
      </c>
      <c r="C99">
        <v>2019</v>
      </c>
      <c r="D99" t="s">
        <v>33</v>
      </c>
      <c r="E99">
        <v>150</v>
      </c>
      <c r="F99">
        <v>4</v>
      </c>
      <c r="G99">
        <v>600</v>
      </c>
      <c r="H99" t="s">
        <v>113</v>
      </c>
      <c r="I99" t="s">
        <v>15</v>
      </c>
      <c r="J99" t="s">
        <v>19</v>
      </c>
      <c r="K99" t="s">
        <v>17</v>
      </c>
    </row>
    <row r="100" spans="1:11" x14ac:dyDescent="0.3">
      <c r="A100" t="s">
        <v>89</v>
      </c>
      <c r="B100" t="s">
        <v>49</v>
      </c>
      <c r="C100">
        <v>2019</v>
      </c>
      <c r="D100" t="s">
        <v>13</v>
      </c>
      <c r="E100">
        <v>650</v>
      </c>
      <c r="F100">
        <v>4</v>
      </c>
      <c r="G100">
        <v>2600</v>
      </c>
      <c r="H100" t="s">
        <v>114</v>
      </c>
      <c r="I100" t="s">
        <v>22</v>
      </c>
      <c r="J100" t="s">
        <v>19</v>
      </c>
      <c r="K100" t="s">
        <v>17</v>
      </c>
    </row>
    <row r="101" spans="1:11" x14ac:dyDescent="0.3">
      <c r="A101" t="s">
        <v>90</v>
      </c>
      <c r="B101" t="s">
        <v>49</v>
      </c>
      <c r="C101">
        <v>2019</v>
      </c>
      <c r="D101" t="s">
        <v>15</v>
      </c>
      <c r="E101">
        <v>425</v>
      </c>
      <c r="F101">
        <v>6</v>
      </c>
      <c r="G101">
        <v>2550</v>
      </c>
      <c r="H101" t="s">
        <v>56</v>
      </c>
      <c r="I101" t="s">
        <v>25</v>
      </c>
      <c r="J101" t="s">
        <v>19</v>
      </c>
      <c r="K101" t="s">
        <v>26</v>
      </c>
    </row>
    <row r="102" spans="1:11" x14ac:dyDescent="0.3">
      <c r="A102" t="s">
        <v>91</v>
      </c>
      <c r="B102" t="s">
        <v>60</v>
      </c>
      <c r="C102">
        <v>2019</v>
      </c>
      <c r="D102" t="s">
        <v>28</v>
      </c>
      <c r="E102">
        <v>300</v>
      </c>
      <c r="F102">
        <v>4</v>
      </c>
      <c r="G102">
        <v>1200</v>
      </c>
      <c r="H102" t="s">
        <v>56</v>
      </c>
      <c r="I102" t="s">
        <v>15</v>
      </c>
      <c r="J102" t="s">
        <v>19</v>
      </c>
      <c r="K102" t="s">
        <v>17</v>
      </c>
    </row>
    <row r="103" spans="1:11" x14ac:dyDescent="0.3">
      <c r="A103" t="s">
        <v>92</v>
      </c>
      <c r="B103" t="s">
        <v>12</v>
      </c>
      <c r="C103">
        <v>2020</v>
      </c>
      <c r="D103" t="s">
        <v>13</v>
      </c>
      <c r="E103">
        <v>650</v>
      </c>
      <c r="F103">
        <v>3</v>
      </c>
      <c r="G103">
        <v>1950</v>
      </c>
      <c r="H103" t="s">
        <v>14</v>
      </c>
      <c r="I103" t="s">
        <v>15</v>
      </c>
      <c r="J103" t="s">
        <v>19</v>
      </c>
      <c r="K103" t="s">
        <v>31</v>
      </c>
    </row>
    <row r="104" spans="1:11" x14ac:dyDescent="0.3">
      <c r="A104" t="s">
        <v>32</v>
      </c>
      <c r="B104" t="s">
        <v>12</v>
      </c>
      <c r="C104">
        <v>2020</v>
      </c>
      <c r="D104" t="s">
        <v>13</v>
      </c>
      <c r="E104">
        <v>650</v>
      </c>
      <c r="F104">
        <v>5</v>
      </c>
      <c r="G104">
        <v>3250</v>
      </c>
      <c r="H104" t="s">
        <v>14</v>
      </c>
      <c r="I104" t="s">
        <v>15</v>
      </c>
      <c r="J104" t="s">
        <v>19</v>
      </c>
      <c r="K104" t="s">
        <v>31</v>
      </c>
    </row>
    <row r="105" spans="1:11" x14ac:dyDescent="0.3">
      <c r="A105" t="s">
        <v>93</v>
      </c>
      <c r="B105" t="s">
        <v>12</v>
      </c>
      <c r="C105">
        <v>2020</v>
      </c>
      <c r="D105" t="s">
        <v>33</v>
      </c>
      <c r="E105">
        <v>150</v>
      </c>
      <c r="F105">
        <v>5</v>
      </c>
      <c r="G105">
        <v>750</v>
      </c>
      <c r="H105" t="s">
        <v>14</v>
      </c>
      <c r="I105" t="s">
        <v>15</v>
      </c>
      <c r="J105" t="s">
        <v>19</v>
      </c>
      <c r="K105" t="s">
        <v>31</v>
      </c>
    </row>
    <row r="106" spans="1:11" x14ac:dyDescent="0.3">
      <c r="A106" t="s">
        <v>32</v>
      </c>
      <c r="B106" t="s">
        <v>12</v>
      </c>
      <c r="C106">
        <v>2020</v>
      </c>
      <c r="D106" t="s">
        <v>15</v>
      </c>
      <c r="E106">
        <v>425</v>
      </c>
      <c r="F106">
        <v>6</v>
      </c>
      <c r="G106">
        <v>2550</v>
      </c>
      <c r="H106" t="s">
        <v>24</v>
      </c>
      <c r="I106" t="s">
        <v>22</v>
      </c>
      <c r="J106" t="s">
        <v>19</v>
      </c>
      <c r="K106" t="s">
        <v>20</v>
      </c>
    </row>
    <row r="107" spans="1:11" x14ac:dyDescent="0.3">
      <c r="A107" t="s">
        <v>94</v>
      </c>
      <c r="B107" t="s">
        <v>30</v>
      </c>
      <c r="C107">
        <v>2020</v>
      </c>
      <c r="D107" t="s">
        <v>28</v>
      </c>
      <c r="E107">
        <v>425</v>
      </c>
      <c r="F107">
        <v>6</v>
      </c>
      <c r="G107">
        <v>2550</v>
      </c>
      <c r="H107" t="s">
        <v>24</v>
      </c>
      <c r="I107" t="s">
        <v>25</v>
      </c>
      <c r="J107" t="s">
        <v>16</v>
      </c>
      <c r="K107" t="s">
        <v>53</v>
      </c>
    </row>
    <row r="108" spans="1:11" x14ac:dyDescent="0.3">
      <c r="A108" t="s">
        <v>115</v>
      </c>
      <c r="B108" t="s">
        <v>30</v>
      </c>
      <c r="C108">
        <v>2020</v>
      </c>
      <c r="D108" t="s">
        <v>15</v>
      </c>
      <c r="E108">
        <v>425</v>
      </c>
      <c r="F108">
        <v>5</v>
      </c>
      <c r="G108">
        <v>2125</v>
      </c>
      <c r="H108" t="s">
        <v>24</v>
      </c>
      <c r="I108" t="s">
        <v>15</v>
      </c>
      <c r="J108" t="s">
        <v>16</v>
      </c>
      <c r="K108" t="s">
        <v>26</v>
      </c>
    </row>
    <row r="109" spans="1:11" x14ac:dyDescent="0.3">
      <c r="A109" t="s">
        <v>116</v>
      </c>
      <c r="B109" t="s">
        <v>30</v>
      </c>
      <c r="C109">
        <v>2020</v>
      </c>
      <c r="D109" t="s">
        <v>33</v>
      </c>
      <c r="E109">
        <v>150</v>
      </c>
      <c r="F109">
        <v>7</v>
      </c>
      <c r="G109">
        <v>1050</v>
      </c>
      <c r="H109" t="s">
        <v>34</v>
      </c>
      <c r="I109" t="s">
        <v>15</v>
      </c>
      <c r="J109" t="s">
        <v>19</v>
      </c>
      <c r="K109" t="s">
        <v>26</v>
      </c>
    </row>
    <row r="110" spans="1:11" x14ac:dyDescent="0.3">
      <c r="A110" t="s">
        <v>117</v>
      </c>
      <c r="B110" t="s">
        <v>30</v>
      </c>
      <c r="C110">
        <v>2020</v>
      </c>
      <c r="D110" t="s">
        <v>13</v>
      </c>
      <c r="E110">
        <v>650</v>
      </c>
      <c r="F110">
        <v>7</v>
      </c>
      <c r="G110">
        <v>4550</v>
      </c>
      <c r="H110" t="s">
        <v>34</v>
      </c>
      <c r="I110" t="s">
        <v>15</v>
      </c>
      <c r="J110" t="s">
        <v>16</v>
      </c>
      <c r="K110" t="s">
        <v>53</v>
      </c>
    </row>
    <row r="111" spans="1:11" x14ac:dyDescent="0.3">
      <c r="A111" t="s">
        <v>52</v>
      </c>
      <c r="B111" t="s">
        <v>30</v>
      </c>
      <c r="C111">
        <v>2020</v>
      </c>
      <c r="D111" t="s">
        <v>33</v>
      </c>
      <c r="E111">
        <v>150</v>
      </c>
      <c r="F111">
        <v>6</v>
      </c>
      <c r="G111">
        <v>900</v>
      </c>
      <c r="H111" t="s">
        <v>37</v>
      </c>
      <c r="I111" t="s">
        <v>22</v>
      </c>
      <c r="J111" t="s">
        <v>19</v>
      </c>
      <c r="K111" t="s">
        <v>26</v>
      </c>
    </row>
    <row r="112" spans="1:11" x14ac:dyDescent="0.3">
      <c r="A112" t="s">
        <v>18</v>
      </c>
      <c r="B112" t="s">
        <v>30</v>
      </c>
      <c r="C112">
        <v>2020</v>
      </c>
      <c r="D112" t="s">
        <v>15</v>
      </c>
      <c r="E112">
        <v>425</v>
      </c>
      <c r="F112">
        <v>7</v>
      </c>
      <c r="G112">
        <v>2975</v>
      </c>
      <c r="H112" t="s">
        <v>39</v>
      </c>
      <c r="I112" t="s">
        <v>15</v>
      </c>
      <c r="J112" t="s">
        <v>19</v>
      </c>
      <c r="K112" t="s">
        <v>26</v>
      </c>
    </row>
    <row r="113" spans="1:11" x14ac:dyDescent="0.3">
      <c r="A113" t="s">
        <v>118</v>
      </c>
      <c r="B113" t="s">
        <v>30</v>
      </c>
      <c r="C113">
        <v>2020</v>
      </c>
      <c r="D113" t="s">
        <v>15</v>
      </c>
      <c r="E113">
        <v>425</v>
      </c>
      <c r="F113">
        <v>4</v>
      </c>
      <c r="G113">
        <v>1700</v>
      </c>
      <c r="H113" t="s">
        <v>41</v>
      </c>
      <c r="I113" t="s">
        <v>22</v>
      </c>
      <c r="J113" t="s">
        <v>19</v>
      </c>
      <c r="K113" t="s">
        <v>26</v>
      </c>
    </row>
    <row r="114" spans="1:11" x14ac:dyDescent="0.3">
      <c r="A114" t="s">
        <v>119</v>
      </c>
      <c r="B114" t="s">
        <v>30</v>
      </c>
      <c r="C114">
        <v>2020</v>
      </c>
      <c r="D114" t="s">
        <v>15</v>
      </c>
      <c r="E114">
        <v>425</v>
      </c>
      <c r="F114">
        <v>7</v>
      </c>
      <c r="G114">
        <v>2975</v>
      </c>
      <c r="H114" t="s">
        <v>43</v>
      </c>
      <c r="I114" t="s">
        <v>25</v>
      </c>
      <c r="J114" t="s">
        <v>19</v>
      </c>
      <c r="K114" t="s">
        <v>17</v>
      </c>
    </row>
    <row r="115" spans="1:11" x14ac:dyDescent="0.3">
      <c r="A115" t="s">
        <v>120</v>
      </c>
      <c r="B115" t="s">
        <v>49</v>
      </c>
      <c r="C115">
        <v>2020</v>
      </c>
      <c r="D115" t="s">
        <v>33</v>
      </c>
      <c r="E115">
        <v>150</v>
      </c>
      <c r="F115">
        <v>3</v>
      </c>
      <c r="G115">
        <v>450</v>
      </c>
      <c r="H115" t="s">
        <v>45</v>
      </c>
      <c r="I115" t="s">
        <v>15</v>
      </c>
      <c r="J115" t="s">
        <v>19</v>
      </c>
      <c r="K115" t="s">
        <v>17</v>
      </c>
    </row>
    <row r="116" spans="1:11" x14ac:dyDescent="0.3">
      <c r="A116" t="s">
        <v>121</v>
      </c>
      <c r="B116" t="s">
        <v>49</v>
      </c>
      <c r="C116">
        <v>2020</v>
      </c>
      <c r="D116" t="s">
        <v>13</v>
      </c>
      <c r="E116">
        <v>650</v>
      </c>
      <c r="F116">
        <v>6</v>
      </c>
      <c r="G116">
        <v>3900</v>
      </c>
      <c r="H116" t="s">
        <v>45</v>
      </c>
      <c r="I116" t="s">
        <v>15</v>
      </c>
      <c r="J116" t="s">
        <v>19</v>
      </c>
      <c r="K116" t="s">
        <v>17</v>
      </c>
    </row>
    <row r="117" spans="1:11" x14ac:dyDescent="0.3">
      <c r="A117" t="s">
        <v>122</v>
      </c>
      <c r="B117" t="s">
        <v>49</v>
      </c>
      <c r="C117">
        <v>2020</v>
      </c>
      <c r="D117" t="s">
        <v>33</v>
      </c>
      <c r="E117">
        <v>150</v>
      </c>
      <c r="F117">
        <v>7</v>
      </c>
      <c r="G117">
        <v>1050</v>
      </c>
      <c r="H117" t="s">
        <v>45</v>
      </c>
      <c r="I117" t="s">
        <v>15</v>
      </c>
      <c r="J117" t="s">
        <v>16</v>
      </c>
      <c r="K117" t="s">
        <v>17</v>
      </c>
    </row>
    <row r="118" spans="1:11" x14ac:dyDescent="0.3">
      <c r="A118" t="s">
        <v>123</v>
      </c>
      <c r="B118" t="s">
        <v>49</v>
      </c>
      <c r="C118">
        <v>2020</v>
      </c>
      <c r="D118" t="s">
        <v>15</v>
      </c>
      <c r="E118">
        <v>425</v>
      </c>
      <c r="F118">
        <v>7</v>
      </c>
      <c r="G118">
        <v>2975</v>
      </c>
      <c r="H118" t="s">
        <v>50</v>
      </c>
      <c r="I118" t="s">
        <v>15</v>
      </c>
      <c r="J118" t="s">
        <v>19</v>
      </c>
      <c r="K118" t="s">
        <v>20</v>
      </c>
    </row>
    <row r="119" spans="1:11" x14ac:dyDescent="0.3">
      <c r="A119" t="s">
        <v>124</v>
      </c>
      <c r="B119" t="s">
        <v>49</v>
      </c>
      <c r="C119">
        <v>2020</v>
      </c>
      <c r="D119" t="s">
        <v>15</v>
      </c>
      <c r="E119">
        <v>425</v>
      </c>
      <c r="F119">
        <v>5</v>
      </c>
      <c r="G119">
        <v>2125</v>
      </c>
      <c r="H119" t="s">
        <v>50</v>
      </c>
      <c r="I119" t="s">
        <v>22</v>
      </c>
      <c r="J119" t="s">
        <v>19</v>
      </c>
      <c r="K119" t="s">
        <v>53</v>
      </c>
    </row>
    <row r="120" spans="1:11" x14ac:dyDescent="0.3">
      <c r="A120" t="s">
        <v>125</v>
      </c>
      <c r="B120" t="s">
        <v>60</v>
      </c>
      <c r="C120">
        <v>2020</v>
      </c>
      <c r="D120" t="s">
        <v>15</v>
      </c>
      <c r="E120">
        <v>425</v>
      </c>
      <c r="F120">
        <v>6</v>
      </c>
      <c r="G120">
        <v>2550</v>
      </c>
      <c r="H120" t="s">
        <v>50</v>
      </c>
      <c r="I120" t="s">
        <v>25</v>
      </c>
      <c r="J120" t="s">
        <v>19</v>
      </c>
      <c r="K120" t="s">
        <v>26</v>
      </c>
    </row>
    <row r="121" spans="1:11" x14ac:dyDescent="0.3">
      <c r="A121" t="s">
        <v>91</v>
      </c>
      <c r="B121" t="s">
        <v>60</v>
      </c>
      <c r="C121">
        <v>2020</v>
      </c>
      <c r="D121" t="s">
        <v>28</v>
      </c>
      <c r="E121">
        <v>300</v>
      </c>
      <c r="F121">
        <v>4</v>
      </c>
      <c r="G121">
        <v>1200</v>
      </c>
      <c r="H121" t="s">
        <v>56</v>
      </c>
      <c r="I121" t="s">
        <v>15</v>
      </c>
      <c r="J121" t="s">
        <v>16</v>
      </c>
      <c r="K121" t="s">
        <v>17</v>
      </c>
    </row>
    <row r="122" spans="1:11" x14ac:dyDescent="0.3">
      <c r="A122" t="s">
        <v>126</v>
      </c>
      <c r="B122" t="s">
        <v>60</v>
      </c>
      <c r="C122">
        <v>2020</v>
      </c>
      <c r="D122" t="s">
        <v>33</v>
      </c>
      <c r="E122">
        <v>150</v>
      </c>
      <c r="F122">
        <v>4</v>
      </c>
      <c r="G122">
        <v>600</v>
      </c>
      <c r="H122" t="s">
        <v>50</v>
      </c>
      <c r="I122" t="s">
        <v>15</v>
      </c>
      <c r="J122" t="s">
        <v>16</v>
      </c>
      <c r="K122" t="s">
        <v>26</v>
      </c>
    </row>
    <row r="123" spans="1:11" x14ac:dyDescent="0.3">
      <c r="A123" t="s">
        <v>91</v>
      </c>
      <c r="B123" t="s">
        <v>60</v>
      </c>
      <c r="C123">
        <v>2020</v>
      </c>
      <c r="D123" t="s">
        <v>28</v>
      </c>
      <c r="E123">
        <v>300</v>
      </c>
      <c r="F123">
        <v>4</v>
      </c>
      <c r="G123">
        <v>1200</v>
      </c>
      <c r="H123" t="s">
        <v>56</v>
      </c>
      <c r="I123" t="s">
        <v>15</v>
      </c>
      <c r="J123" t="s">
        <v>19</v>
      </c>
      <c r="K123" t="s">
        <v>17</v>
      </c>
    </row>
    <row r="124" spans="1:11" x14ac:dyDescent="0.3">
      <c r="A124" t="s">
        <v>127</v>
      </c>
      <c r="B124" t="s">
        <v>60</v>
      </c>
      <c r="C124">
        <v>2020</v>
      </c>
      <c r="D124" t="s">
        <v>15</v>
      </c>
      <c r="E124">
        <v>425</v>
      </c>
      <c r="F124">
        <v>3</v>
      </c>
      <c r="G124">
        <v>1275</v>
      </c>
      <c r="H124" t="s">
        <v>56</v>
      </c>
      <c r="I124" t="s">
        <v>15</v>
      </c>
      <c r="J124" t="s">
        <v>16</v>
      </c>
      <c r="K124"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D1931-F60F-4937-83D5-31FD41BBE83F}">
  <sheetPr>
    <tabColor theme="5" tint="0.39997558519241921"/>
  </sheetPr>
  <dimension ref="A1"/>
  <sheetViews>
    <sheetView showGridLines="0" zoomScaleNormal="100" workbookViewId="0">
      <selection activeCell="AN34" sqref="AN34"/>
    </sheetView>
  </sheetViews>
  <sheetFormatPr defaultRowHeight="14.4" x14ac:dyDescent="0.3"/>
  <sheetData/>
  <pageMargins left="0.7" right="0.7" top="0.75" bottom="0.75" header="0.3" footer="0.3"/>
  <drawing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D39B7-6F1F-4F0E-8DCE-2B274F7C234F}">
  <sheetPr>
    <tabColor theme="5" tint="0.39997558519241921"/>
  </sheetPr>
  <dimension ref="A2:A28"/>
  <sheetViews>
    <sheetView showGridLines="0" tabSelected="1" zoomScale="70" zoomScaleNormal="70" workbookViewId="0">
      <selection activeCell="Y21" sqref="Y21"/>
    </sheetView>
  </sheetViews>
  <sheetFormatPr defaultRowHeight="14.4" x14ac:dyDescent="0.3"/>
  <sheetData>
    <row r="2" ht="12.6" customHeight="1" x14ac:dyDescent="0.3"/>
    <row r="28" ht="3" customHeight="1"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8E1A1-A118-4FAE-B1F9-E74B4F2F448C}">
  <sheetPr>
    <tabColor theme="9" tint="0.39997558519241921"/>
  </sheetPr>
  <dimension ref="A2:B72"/>
  <sheetViews>
    <sheetView topLeftCell="A22" zoomScale="70" zoomScaleNormal="70" workbookViewId="0">
      <selection activeCell="B6" sqref="B6"/>
    </sheetView>
  </sheetViews>
  <sheetFormatPr defaultRowHeight="14.4" x14ac:dyDescent="0.3"/>
  <cols>
    <col min="1" max="1" width="14.5546875" bestFit="1" customWidth="1"/>
    <col min="2" max="2" width="10.5546875" customWidth="1"/>
    <col min="3" max="7" width="15.5546875" bestFit="1" customWidth="1"/>
    <col min="8" max="8" width="10.77734375" bestFit="1" customWidth="1"/>
  </cols>
  <sheetData>
    <row r="2" spans="1:2" ht="18" x14ac:dyDescent="0.35">
      <c r="A2" s="8" t="s">
        <v>132</v>
      </c>
      <c r="B2" s="7"/>
    </row>
    <row r="3" spans="1:2" x14ac:dyDescent="0.3">
      <c r="A3" s="2" t="s">
        <v>133</v>
      </c>
      <c r="B3" t="s">
        <v>134</v>
      </c>
    </row>
    <row r="4" spans="1:2" x14ac:dyDescent="0.3">
      <c r="A4" s="4">
        <v>2015</v>
      </c>
      <c r="B4" s="14">
        <v>41575</v>
      </c>
    </row>
    <row r="5" spans="1:2" x14ac:dyDescent="0.3">
      <c r="A5" s="5" t="s">
        <v>14</v>
      </c>
      <c r="B5" s="14">
        <v>6500</v>
      </c>
    </row>
    <row r="6" spans="1:2" x14ac:dyDescent="0.3">
      <c r="A6" s="5" t="s">
        <v>24</v>
      </c>
      <c r="B6" s="14">
        <v>4400</v>
      </c>
    </row>
    <row r="7" spans="1:2" x14ac:dyDescent="0.3">
      <c r="A7" s="5" t="s">
        <v>34</v>
      </c>
      <c r="B7" s="14">
        <v>2750</v>
      </c>
    </row>
    <row r="8" spans="1:2" x14ac:dyDescent="0.3">
      <c r="A8" s="5" t="s">
        <v>37</v>
      </c>
      <c r="B8" s="14">
        <v>2975</v>
      </c>
    </row>
    <row r="9" spans="1:2" x14ac:dyDescent="0.3">
      <c r="A9" s="5" t="s">
        <v>39</v>
      </c>
      <c r="B9" s="14">
        <v>2125</v>
      </c>
    </row>
    <row r="10" spans="1:2" x14ac:dyDescent="0.3">
      <c r="A10" s="5" t="s">
        <v>41</v>
      </c>
      <c r="B10" s="14">
        <v>600</v>
      </c>
    </row>
    <row r="11" spans="1:2" x14ac:dyDescent="0.3">
      <c r="A11" s="5" t="s">
        <v>43</v>
      </c>
      <c r="B11" s="14">
        <v>4550</v>
      </c>
    </row>
    <row r="12" spans="1:2" x14ac:dyDescent="0.3">
      <c r="A12" s="5" t="s">
        <v>45</v>
      </c>
      <c r="B12" s="14">
        <v>4850</v>
      </c>
    </row>
    <row r="13" spans="1:2" x14ac:dyDescent="0.3">
      <c r="A13" s="5" t="s">
        <v>50</v>
      </c>
      <c r="B13" s="14">
        <v>6025</v>
      </c>
    </row>
    <row r="14" spans="1:2" x14ac:dyDescent="0.3">
      <c r="A14" s="5" t="s">
        <v>56</v>
      </c>
      <c r="B14" s="14">
        <v>6800</v>
      </c>
    </row>
    <row r="15" spans="1:2" x14ac:dyDescent="0.3">
      <c r="A15" s="4">
        <v>2016</v>
      </c>
      <c r="B15" s="14">
        <v>50150</v>
      </c>
    </row>
    <row r="16" spans="1:2" x14ac:dyDescent="0.3">
      <c r="A16" s="5" t="s">
        <v>14</v>
      </c>
      <c r="B16" s="14">
        <v>7350</v>
      </c>
    </row>
    <row r="17" spans="1:2" x14ac:dyDescent="0.3">
      <c r="A17" s="5" t="s">
        <v>24</v>
      </c>
      <c r="B17" s="14">
        <v>4550</v>
      </c>
    </row>
    <row r="18" spans="1:2" x14ac:dyDescent="0.3">
      <c r="A18" s="5" t="s">
        <v>34</v>
      </c>
      <c r="B18" s="14">
        <v>2975</v>
      </c>
    </row>
    <row r="19" spans="1:2" x14ac:dyDescent="0.3">
      <c r="A19" s="5" t="s">
        <v>37</v>
      </c>
      <c r="B19" s="14">
        <v>1950</v>
      </c>
    </row>
    <row r="20" spans="1:2" x14ac:dyDescent="0.3">
      <c r="A20" s="5" t="s">
        <v>39</v>
      </c>
      <c r="B20" s="14">
        <v>5200</v>
      </c>
    </row>
    <row r="21" spans="1:2" x14ac:dyDescent="0.3">
      <c r="A21" s="5" t="s">
        <v>41</v>
      </c>
      <c r="B21" s="14">
        <v>3250</v>
      </c>
    </row>
    <row r="22" spans="1:2" x14ac:dyDescent="0.3">
      <c r="A22" s="5" t="s">
        <v>43</v>
      </c>
      <c r="B22" s="14">
        <v>1200</v>
      </c>
    </row>
    <row r="23" spans="1:2" x14ac:dyDescent="0.3">
      <c r="A23" s="5" t="s">
        <v>45</v>
      </c>
      <c r="B23" s="14">
        <v>3925</v>
      </c>
    </row>
    <row r="24" spans="1:2" x14ac:dyDescent="0.3">
      <c r="A24" s="5" t="s">
        <v>50</v>
      </c>
      <c r="B24" s="14">
        <v>9625</v>
      </c>
    </row>
    <row r="25" spans="1:2" x14ac:dyDescent="0.3">
      <c r="A25" s="5" t="s">
        <v>56</v>
      </c>
      <c r="B25" s="14">
        <v>10125</v>
      </c>
    </row>
    <row r="26" spans="1:2" x14ac:dyDescent="0.3">
      <c r="A26" s="4">
        <v>2017</v>
      </c>
      <c r="B26" s="14">
        <v>40250</v>
      </c>
    </row>
    <row r="27" spans="1:2" x14ac:dyDescent="0.3">
      <c r="A27" s="5" t="s">
        <v>14</v>
      </c>
      <c r="B27" s="14">
        <v>5400</v>
      </c>
    </row>
    <row r="28" spans="1:2" x14ac:dyDescent="0.3">
      <c r="A28" s="5" t="s">
        <v>24</v>
      </c>
      <c r="B28" s="14">
        <v>7800</v>
      </c>
    </row>
    <row r="29" spans="1:2" x14ac:dyDescent="0.3">
      <c r="A29" s="5" t="s">
        <v>34</v>
      </c>
      <c r="B29" s="14">
        <v>3000</v>
      </c>
    </row>
    <row r="30" spans="1:2" x14ac:dyDescent="0.3">
      <c r="A30" s="5" t="s">
        <v>37</v>
      </c>
      <c r="B30" s="14">
        <v>750</v>
      </c>
    </row>
    <row r="31" spans="1:2" x14ac:dyDescent="0.3">
      <c r="A31" s="5" t="s">
        <v>39</v>
      </c>
      <c r="B31" s="14">
        <v>2550</v>
      </c>
    </row>
    <row r="32" spans="1:2" x14ac:dyDescent="0.3">
      <c r="A32" s="5" t="s">
        <v>41</v>
      </c>
      <c r="B32" s="14">
        <v>2550</v>
      </c>
    </row>
    <row r="33" spans="1:2" x14ac:dyDescent="0.3">
      <c r="A33" s="5" t="s">
        <v>43</v>
      </c>
      <c r="B33" s="14">
        <v>2125</v>
      </c>
    </row>
    <row r="34" spans="1:2" x14ac:dyDescent="0.3">
      <c r="A34" s="5" t="s">
        <v>45</v>
      </c>
      <c r="B34" s="14">
        <v>4675</v>
      </c>
    </row>
    <row r="35" spans="1:2" x14ac:dyDescent="0.3">
      <c r="A35" s="5" t="s">
        <v>50</v>
      </c>
      <c r="B35" s="14">
        <v>7250</v>
      </c>
    </row>
    <row r="36" spans="1:2" x14ac:dyDescent="0.3">
      <c r="A36" s="5" t="s">
        <v>56</v>
      </c>
      <c r="B36" s="14">
        <v>4150</v>
      </c>
    </row>
    <row r="37" spans="1:2" x14ac:dyDescent="0.3">
      <c r="A37" s="4">
        <v>2018</v>
      </c>
      <c r="B37" s="14">
        <v>36075</v>
      </c>
    </row>
    <row r="38" spans="1:2" x14ac:dyDescent="0.3">
      <c r="A38" s="5" t="s">
        <v>14</v>
      </c>
      <c r="B38" s="14">
        <v>4575</v>
      </c>
    </row>
    <row r="39" spans="1:2" x14ac:dyDescent="0.3">
      <c r="A39" s="5" t="s">
        <v>24</v>
      </c>
      <c r="B39" s="14">
        <v>4325</v>
      </c>
    </row>
    <row r="40" spans="1:2" x14ac:dyDescent="0.3">
      <c r="A40" s="5" t="s">
        <v>34</v>
      </c>
      <c r="B40" s="14">
        <v>2600</v>
      </c>
    </row>
    <row r="41" spans="1:2" x14ac:dyDescent="0.3">
      <c r="A41" s="5" t="s">
        <v>37</v>
      </c>
      <c r="B41" s="14">
        <v>3250</v>
      </c>
    </row>
    <row r="42" spans="1:2" x14ac:dyDescent="0.3">
      <c r="A42" s="5" t="s">
        <v>39</v>
      </c>
      <c r="B42" s="14">
        <v>1050</v>
      </c>
    </row>
    <row r="43" spans="1:2" x14ac:dyDescent="0.3">
      <c r="A43" s="5" t="s">
        <v>41</v>
      </c>
      <c r="B43" s="14">
        <v>1275</v>
      </c>
    </row>
    <row r="44" spans="1:2" x14ac:dyDescent="0.3">
      <c r="A44" s="5" t="s">
        <v>43</v>
      </c>
      <c r="B44" s="14">
        <v>1275</v>
      </c>
    </row>
    <row r="45" spans="1:2" x14ac:dyDescent="0.3">
      <c r="A45" s="5" t="s">
        <v>45</v>
      </c>
      <c r="B45" s="14">
        <v>6700</v>
      </c>
    </row>
    <row r="46" spans="1:2" x14ac:dyDescent="0.3">
      <c r="A46" s="5" t="s">
        <v>50</v>
      </c>
      <c r="B46" s="14">
        <v>8475</v>
      </c>
    </row>
    <row r="47" spans="1:2" x14ac:dyDescent="0.3">
      <c r="A47" s="5" t="s">
        <v>56</v>
      </c>
      <c r="B47" s="14">
        <v>2550</v>
      </c>
    </row>
    <row r="48" spans="1:2" x14ac:dyDescent="0.3">
      <c r="A48" s="4">
        <v>2019</v>
      </c>
      <c r="B48" s="14">
        <v>28650</v>
      </c>
    </row>
    <row r="49" spans="1:2" x14ac:dyDescent="0.3">
      <c r="A49" s="5" t="s">
        <v>14</v>
      </c>
      <c r="B49" s="14">
        <v>2550</v>
      </c>
    </row>
    <row r="50" spans="1:2" x14ac:dyDescent="0.3">
      <c r="A50" s="5" t="s">
        <v>112</v>
      </c>
      <c r="B50" s="14">
        <v>1950</v>
      </c>
    </row>
    <row r="51" spans="1:2" x14ac:dyDescent="0.3">
      <c r="A51" s="5" t="s">
        <v>24</v>
      </c>
      <c r="B51" s="14">
        <v>2600</v>
      </c>
    </row>
    <row r="52" spans="1:2" x14ac:dyDescent="0.3">
      <c r="A52" s="5" t="s">
        <v>34</v>
      </c>
      <c r="B52" s="14">
        <v>4550</v>
      </c>
    </row>
    <row r="53" spans="1:2" x14ac:dyDescent="0.3">
      <c r="A53" s="5" t="s">
        <v>37</v>
      </c>
      <c r="B53" s="14">
        <v>1700</v>
      </c>
    </row>
    <row r="54" spans="1:2" x14ac:dyDescent="0.3">
      <c r="A54" s="5" t="s">
        <v>39</v>
      </c>
      <c r="B54" s="14">
        <v>1800</v>
      </c>
    </row>
    <row r="55" spans="1:2" x14ac:dyDescent="0.3">
      <c r="A55" s="5" t="s">
        <v>43</v>
      </c>
      <c r="B55" s="14">
        <v>600</v>
      </c>
    </row>
    <row r="56" spans="1:2" x14ac:dyDescent="0.3">
      <c r="A56" s="5" t="s">
        <v>45</v>
      </c>
      <c r="B56" s="14">
        <v>4675</v>
      </c>
    </row>
    <row r="57" spans="1:2" x14ac:dyDescent="0.3">
      <c r="A57" s="5" t="s">
        <v>50</v>
      </c>
      <c r="B57" s="14">
        <v>1275</v>
      </c>
    </row>
    <row r="58" spans="1:2" x14ac:dyDescent="0.3">
      <c r="A58" s="5" t="s">
        <v>113</v>
      </c>
      <c r="B58" s="14">
        <v>600</v>
      </c>
    </row>
    <row r="59" spans="1:2" x14ac:dyDescent="0.3">
      <c r="A59" s="5" t="s">
        <v>114</v>
      </c>
      <c r="B59" s="14">
        <v>2600</v>
      </c>
    </row>
    <row r="60" spans="1:2" x14ac:dyDescent="0.3">
      <c r="A60" s="5" t="s">
        <v>56</v>
      </c>
      <c r="B60" s="14">
        <v>3750</v>
      </c>
    </row>
    <row r="61" spans="1:2" x14ac:dyDescent="0.3">
      <c r="A61" s="4">
        <v>2020</v>
      </c>
      <c r="B61" s="14">
        <v>44650</v>
      </c>
    </row>
    <row r="62" spans="1:2" x14ac:dyDescent="0.3">
      <c r="A62" s="5" t="s">
        <v>14</v>
      </c>
      <c r="B62" s="14">
        <v>5950</v>
      </c>
    </row>
    <row r="63" spans="1:2" x14ac:dyDescent="0.3">
      <c r="A63" s="5" t="s">
        <v>24</v>
      </c>
      <c r="B63" s="14">
        <v>7225</v>
      </c>
    </row>
    <row r="64" spans="1:2" x14ac:dyDescent="0.3">
      <c r="A64" s="5" t="s">
        <v>34</v>
      </c>
      <c r="B64" s="14">
        <v>5600</v>
      </c>
    </row>
    <row r="65" spans="1:2" x14ac:dyDescent="0.3">
      <c r="A65" s="5" t="s">
        <v>37</v>
      </c>
      <c r="B65" s="14">
        <v>900</v>
      </c>
    </row>
    <row r="66" spans="1:2" x14ac:dyDescent="0.3">
      <c r="A66" s="5" t="s">
        <v>39</v>
      </c>
      <c r="B66" s="14">
        <v>2975</v>
      </c>
    </row>
    <row r="67" spans="1:2" x14ac:dyDescent="0.3">
      <c r="A67" s="5" t="s">
        <v>41</v>
      </c>
      <c r="B67" s="14">
        <v>1700</v>
      </c>
    </row>
    <row r="68" spans="1:2" x14ac:dyDescent="0.3">
      <c r="A68" s="5" t="s">
        <v>43</v>
      </c>
      <c r="B68" s="14">
        <v>2975</v>
      </c>
    </row>
    <row r="69" spans="1:2" x14ac:dyDescent="0.3">
      <c r="A69" s="5" t="s">
        <v>45</v>
      </c>
      <c r="B69" s="14">
        <v>5400</v>
      </c>
    </row>
    <row r="70" spans="1:2" x14ac:dyDescent="0.3">
      <c r="A70" s="5" t="s">
        <v>50</v>
      </c>
      <c r="B70" s="14">
        <v>8250</v>
      </c>
    </row>
    <row r="71" spans="1:2" x14ac:dyDescent="0.3">
      <c r="A71" s="5" t="s">
        <v>56</v>
      </c>
      <c r="B71" s="14">
        <v>3675</v>
      </c>
    </row>
    <row r="72" spans="1:2" x14ac:dyDescent="0.3">
      <c r="A72" s="4" t="s">
        <v>129</v>
      </c>
      <c r="B72" s="14">
        <v>241350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AFD8-B8F5-4970-9D85-D82CB653B7A4}">
  <sheetPr>
    <tabColor theme="9" tint="0.39997558519241921"/>
  </sheetPr>
  <dimension ref="A3:F10"/>
  <sheetViews>
    <sheetView zoomScale="85" zoomScaleNormal="85" workbookViewId="0">
      <selection activeCell="C3" sqref="C3"/>
    </sheetView>
  </sheetViews>
  <sheetFormatPr defaultRowHeight="14.4" x14ac:dyDescent="0.3"/>
  <cols>
    <col min="1" max="1" width="17.33203125" bestFit="1" customWidth="1"/>
    <col min="2" max="2" width="16.44140625" bestFit="1" customWidth="1"/>
    <col min="3" max="3" width="9.44140625" bestFit="1" customWidth="1"/>
    <col min="4" max="5" width="7.6640625" bestFit="1" customWidth="1"/>
    <col min="6" max="7" width="11.44140625" bestFit="1" customWidth="1"/>
  </cols>
  <sheetData>
    <row r="3" spans="1:6" x14ac:dyDescent="0.3">
      <c r="B3" s="2" t="s">
        <v>128</v>
      </c>
    </row>
    <row r="4" spans="1:6" x14ac:dyDescent="0.3">
      <c r="B4" t="s">
        <v>30</v>
      </c>
      <c r="C4" t="s">
        <v>12</v>
      </c>
      <c r="D4" t="s">
        <v>60</v>
      </c>
      <c r="E4" t="s">
        <v>49</v>
      </c>
      <c r="F4" t="s">
        <v>129</v>
      </c>
    </row>
    <row r="5" spans="1:6" x14ac:dyDescent="0.3">
      <c r="A5" t="s">
        <v>131</v>
      </c>
      <c r="B5" s="14">
        <v>93575</v>
      </c>
      <c r="C5" s="14">
        <v>52350</v>
      </c>
      <c r="D5" s="14">
        <v>21450</v>
      </c>
      <c r="E5" s="14">
        <v>73975</v>
      </c>
      <c r="F5" s="14">
        <v>241350</v>
      </c>
    </row>
    <row r="9" spans="1:6" x14ac:dyDescent="0.3">
      <c r="B9" s="3" t="s">
        <v>30</v>
      </c>
      <c r="C9" s="3" t="s">
        <v>12</v>
      </c>
      <c r="D9" s="3" t="s">
        <v>60</v>
      </c>
      <c r="E9" s="3" t="s">
        <v>49</v>
      </c>
    </row>
    <row r="10" spans="1:6" x14ac:dyDescent="0.3">
      <c r="A10" s="9" t="s">
        <v>135</v>
      </c>
      <c r="B10" s="18">
        <f>GETPIVOTDATA("Total Sales",$A$3,"Area","Arizona")</f>
        <v>93575</v>
      </c>
      <c r="C10" s="18">
        <f>GETPIVOTDATA("Total Sales",$A$3,"Area","California")</f>
        <v>52350</v>
      </c>
      <c r="D10" s="18">
        <f>GETPIVOTDATA("Total Sales",$A$3,"Area","Nevada")</f>
        <v>21450</v>
      </c>
      <c r="E10" s="18">
        <f>GETPIVOTDATA("Total Sales",$A$3,"Area","Utah")</f>
        <v>73975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7100C-D6CD-4CE5-8F04-E289148E15D1}">
  <sheetPr>
    <tabColor theme="7" tint="0.79998168889431442"/>
  </sheetPr>
  <dimension ref="A2:G8"/>
  <sheetViews>
    <sheetView zoomScale="70" zoomScaleNormal="70" workbookViewId="0">
      <selection activeCell="B44" sqref="B44"/>
    </sheetView>
  </sheetViews>
  <sheetFormatPr defaultRowHeight="14.4" x14ac:dyDescent="0.3"/>
  <cols>
    <col min="1" max="1" width="13.88671875" bestFit="1" customWidth="1"/>
    <col min="2" max="2" width="16.77734375" bestFit="1" customWidth="1"/>
    <col min="3" max="6" width="8.21875" bestFit="1" customWidth="1"/>
    <col min="7" max="7" width="11.109375" bestFit="1" customWidth="1"/>
  </cols>
  <sheetData>
    <row r="2" spans="1:7" x14ac:dyDescent="0.3">
      <c r="A2" s="12" t="s">
        <v>134</v>
      </c>
      <c r="B2" s="12" t="s">
        <v>128</v>
      </c>
      <c r="C2" s="10"/>
      <c r="D2" s="10"/>
      <c r="E2" s="10"/>
      <c r="F2" s="10"/>
      <c r="G2" s="10"/>
    </row>
    <row r="3" spans="1:7" x14ac:dyDescent="0.3">
      <c r="A3" s="12" t="s">
        <v>130</v>
      </c>
      <c r="B3" s="10" t="s">
        <v>53</v>
      </c>
      <c r="C3" s="10" t="s">
        <v>20</v>
      </c>
      <c r="D3" s="10" t="s">
        <v>26</v>
      </c>
      <c r="E3" s="10" t="s">
        <v>31</v>
      </c>
      <c r="F3" s="10" t="s">
        <v>17</v>
      </c>
      <c r="G3" s="10" t="s">
        <v>129</v>
      </c>
    </row>
    <row r="4" spans="1:7" x14ac:dyDescent="0.3">
      <c r="A4" s="13" t="s">
        <v>15</v>
      </c>
      <c r="B4" s="14">
        <v>5950</v>
      </c>
      <c r="C4" s="14">
        <v>11475</v>
      </c>
      <c r="D4" s="14">
        <v>22100</v>
      </c>
      <c r="E4" s="14">
        <v>20825</v>
      </c>
      <c r="F4" s="14">
        <v>33150</v>
      </c>
      <c r="G4" s="14">
        <v>93500</v>
      </c>
    </row>
    <row r="5" spans="1:7" x14ac:dyDescent="0.3">
      <c r="A5" s="13" t="s">
        <v>13</v>
      </c>
      <c r="B5" s="14">
        <v>4550</v>
      </c>
      <c r="C5" s="14">
        <v>13000</v>
      </c>
      <c r="D5" s="14">
        <v>18850</v>
      </c>
      <c r="E5" s="14">
        <v>32500</v>
      </c>
      <c r="F5" s="14">
        <v>29900</v>
      </c>
      <c r="G5" s="14">
        <v>98800</v>
      </c>
    </row>
    <row r="6" spans="1:7" x14ac:dyDescent="0.3">
      <c r="A6" s="13" t="s">
        <v>28</v>
      </c>
      <c r="B6" s="14">
        <v>3450</v>
      </c>
      <c r="C6" s="14">
        <v>2700</v>
      </c>
      <c r="D6" s="14">
        <v>4500</v>
      </c>
      <c r="E6" s="14">
        <v>3600</v>
      </c>
      <c r="F6" s="14">
        <v>16800</v>
      </c>
      <c r="G6" s="14">
        <v>31050</v>
      </c>
    </row>
    <row r="7" spans="1:7" x14ac:dyDescent="0.3">
      <c r="A7" s="13" t="s">
        <v>33</v>
      </c>
      <c r="B7" s="14">
        <v>600</v>
      </c>
      <c r="C7" s="14">
        <v>1350</v>
      </c>
      <c r="D7" s="14">
        <v>4050</v>
      </c>
      <c r="E7" s="14">
        <v>5250</v>
      </c>
      <c r="F7" s="14">
        <v>6750</v>
      </c>
      <c r="G7" s="14">
        <v>18000</v>
      </c>
    </row>
    <row r="8" spans="1:7" x14ac:dyDescent="0.3">
      <c r="A8" s="13" t="s">
        <v>129</v>
      </c>
      <c r="B8" s="14">
        <v>14550</v>
      </c>
      <c r="C8" s="14">
        <v>28525</v>
      </c>
      <c r="D8" s="14">
        <v>49500</v>
      </c>
      <c r="E8" s="14">
        <v>62175</v>
      </c>
      <c r="F8" s="14">
        <v>86600</v>
      </c>
      <c r="G8" s="14">
        <v>241350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11B8-2FCA-42DF-82C2-F55131F88F56}">
  <sheetPr>
    <tabColor theme="5" tint="0.59999389629810485"/>
  </sheetPr>
  <dimension ref="A5:L20"/>
  <sheetViews>
    <sheetView zoomScale="55" zoomScaleNormal="55" workbookViewId="0">
      <selection activeCell="A16" sqref="A16"/>
    </sheetView>
  </sheetViews>
  <sheetFormatPr defaultRowHeight="14.4" x14ac:dyDescent="0.3"/>
  <cols>
    <col min="1" max="1" width="18.44140625" bestFit="1" customWidth="1"/>
    <col min="2" max="2" width="24.77734375" bestFit="1" customWidth="1"/>
    <col min="4" max="4" width="18.44140625" bestFit="1" customWidth="1"/>
    <col min="5" max="5" width="24.77734375" bestFit="1" customWidth="1"/>
    <col min="7" max="7" width="18.44140625" bestFit="1" customWidth="1"/>
    <col min="8" max="8" width="24.77734375" bestFit="1" customWidth="1"/>
    <col min="10" max="10" width="18.44140625" bestFit="1" customWidth="1"/>
    <col min="11" max="11" width="24.77734375" bestFit="1" customWidth="1"/>
  </cols>
  <sheetData>
    <row r="5" spans="1:11" x14ac:dyDescent="0.3">
      <c r="C5" s="11"/>
    </row>
    <row r="14" spans="1:11" x14ac:dyDescent="0.3">
      <c r="A14" s="2" t="s">
        <v>3</v>
      </c>
      <c r="B14" t="s">
        <v>136</v>
      </c>
      <c r="D14" s="2" t="s">
        <v>3</v>
      </c>
      <c r="E14" t="s">
        <v>136</v>
      </c>
      <c r="G14" s="2" t="s">
        <v>3</v>
      </c>
      <c r="H14" t="s">
        <v>136</v>
      </c>
      <c r="J14" s="2" t="s">
        <v>3</v>
      </c>
      <c r="K14" t="s">
        <v>136</v>
      </c>
    </row>
    <row r="16" spans="1:11" x14ac:dyDescent="0.3">
      <c r="A16" s="2" t="s">
        <v>130</v>
      </c>
      <c r="B16" t="s">
        <v>137</v>
      </c>
      <c r="D16" s="2" t="s">
        <v>130</v>
      </c>
      <c r="E16" t="s">
        <v>137</v>
      </c>
      <c r="G16" s="2" t="s">
        <v>130</v>
      </c>
      <c r="H16" t="s">
        <v>137</v>
      </c>
      <c r="J16" s="2" t="s">
        <v>130</v>
      </c>
      <c r="K16" t="s">
        <v>137</v>
      </c>
    </row>
    <row r="17" spans="1:12" x14ac:dyDescent="0.3">
      <c r="A17" s="4" t="s">
        <v>16</v>
      </c>
      <c r="B17" s="6">
        <v>40</v>
      </c>
      <c r="D17" s="4" t="s">
        <v>16</v>
      </c>
      <c r="E17" s="6">
        <v>40</v>
      </c>
      <c r="G17" s="4" t="s">
        <v>16</v>
      </c>
      <c r="H17" s="6">
        <v>40</v>
      </c>
      <c r="J17" s="4" t="s">
        <v>16</v>
      </c>
      <c r="K17" s="6">
        <v>40</v>
      </c>
    </row>
    <row r="18" spans="1:12" x14ac:dyDescent="0.3">
      <c r="A18" s="4" t="s">
        <v>19</v>
      </c>
      <c r="B18" s="6">
        <v>83</v>
      </c>
      <c r="C18" s="19">
        <f>GETPIVOTDATA("Total Sales",$A$16,"Faulty","Yes")/GETPIVOTDATA("Total Sales",$A$16)</f>
        <v>0.32520325203252032</v>
      </c>
      <c r="D18" s="4" t="s">
        <v>19</v>
      </c>
      <c r="E18" s="6">
        <v>83</v>
      </c>
      <c r="F18" s="19">
        <f>GETPIVOTDATA("Total Sales",$D$16,"Faulty","Yes")/GETPIVOTDATA("Total Sales",$D$16)</f>
        <v>0.32520325203252032</v>
      </c>
      <c r="G18" s="4" t="s">
        <v>19</v>
      </c>
      <c r="H18" s="6">
        <v>83</v>
      </c>
      <c r="I18" s="19">
        <f>GETPIVOTDATA("Total Sales",$G$16,"Faulty","Yes")/GETPIVOTDATA("Total Sales",$G$16)</f>
        <v>0.32520325203252032</v>
      </c>
      <c r="J18" s="4" t="s">
        <v>19</v>
      </c>
      <c r="K18" s="6">
        <v>83</v>
      </c>
      <c r="L18" s="19">
        <f>GETPIVOTDATA("Total Sales",$J$16,"Faulty","Yes")/GETPIVOTDATA("Total Sales",$J$16)</f>
        <v>0.32520325203252032</v>
      </c>
    </row>
    <row r="19" spans="1:12" x14ac:dyDescent="0.3">
      <c r="A19" s="4" t="s">
        <v>129</v>
      </c>
      <c r="B19" s="6">
        <v>123</v>
      </c>
      <c r="D19" s="4" t="s">
        <v>129</v>
      </c>
      <c r="E19" s="6">
        <v>123</v>
      </c>
      <c r="G19" s="4" t="s">
        <v>129</v>
      </c>
      <c r="H19" s="6">
        <v>123</v>
      </c>
      <c r="J19" s="4" t="s">
        <v>129</v>
      </c>
      <c r="K19" s="6">
        <v>123</v>
      </c>
    </row>
    <row r="20" spans="1:12" x14ac:dyDescent="0.3">
      <c r="F20" s="11"/>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7FF0-2B15-42E6-A51E-DB9DA5FCE048}">
  <sheetPr>
    <tabColor theme="4" tint="0.39997558519241921"/>
  </sheetPr>
  <dimension ref="A2:E7"/>
  <sheetViews>
    <sheetView zoomScale="70" zoomScaleNormal="70" workbookViewId="0">
      <selection activeCell="E44" sqref="E44"/>
    </sheetView>
  </sheetViews>
  <sheetFormatPr defaultRowHeight="14.4" x14ac:dyDescent="0.3"/>
  <cols>
    <col min="1" max="1" width="13.88671875" bestFit="1" customWidth="1"/>
    <col min="2" max="2" width="16.77734375" bestFit="1" customWidth="1"/>
    <col min="4" max="4" width="10.77734375" bestFit="1" customWidth="1"/>
    <col min="5" max="5" width="10.88671875" customWidth="1"/>
  </cols>
  <sheetData>
    <row r="2" spans="1:5" x14ac:dyDescent="0.3">
      <c r="A2" s="2" t="s">
        <v>130</v>
      </c>
      <c r="B2" t="s">
        <v>131</v>
      </c>
    </row>
    <row r="3" spans="1:5" x14ac:dyDescent="0.3">
      <c r="A3" s="15" t="s">
        <v>22</v>
      </c>
      <c r="B3" s="14">
        <v>70400</v>
      </c>
      <c r="C3" s="14"/>
      <c r="D3" s="16" t="s">
        <v>22</v>
      </c>
      <c r="E3" s="14">
        <v>70400</v>
      </c>
    </row>
    <row r="4" spans="1:5" x14ac:dyDescent="0.3">
      <c r="A4" s="15" t="s">
        <v>15</v>
      </c>
      <c r="B4" s="14">
        <v>126575</v>
      </c>
      <c r="C4" s="14"/>
      <c r="D4" s="16" t="s">
        <v>15</v>
      </c>
      <c r="E4" s="14">
        <v>126575</v>
      </c>
    </row>
    <row r="5" spans="1:5" x14ac:dyDescent="0.3">
      <c r="A5" s="15" t="s">
        <v>25</v>
      </c>
      <c r="B5" s="14">
        <v>44375</v>
      </c>
      <c r="C5" s="14"/>
      <c r="D5" s="16" t="s">
        <v>25</v>
      </c>
      <c r="E5" s="14">
        <v>44375</v>
      </c>
    </row>
    <row r="6" spans="1:5" x14ac:dyDescent="0.3">
      <c r="A6" s="15" t="s">
        <v>129</v>
      </c>
      <c r="B6" s="14">
        <v>241350</v>
      </c>
      <c r="C6" s="14"/>
      <c r="D6" s="17" t="s">
        <v>129</v>
      </c>
      <c r="E6" s="18">
        <v>241350</v>
      </c>
    </row>
    <row r="7" spans="1:5" x14ac:dyDescent="0.3">
      <c r="C7" s="14"/>
      <c r="D7" s="14"/>
      <c r="E7" s="1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D9DB9-BF7E-426D-ACCE-6BC13C2CA403}">
  <sheetPr>
    <tabColor theme="6" tint="0.39997558519241921"/>
  </sheetPr>
  <dimension ref="A4:E92"/>
  <sheetViews>
    <sheetView zoomScale="55" zoomScaleNormal="55" workbookViewId="0">
      <selection activeCell="F22" sqref="F22"/>
    </sheetView>
  </sheetViews>
  <sheetFormatPr defaultRowHeight="14.4" x14ac:dyDescent="0.3"/>
  <cols>
    <col min="1" max="1" width="14.88671875" bestFit="1" customWidth="1"/>
    <col min="2" max="2" width="22.88671875" bestFit="1" customWidth="1"/>
    <col min="4" max="4" width="9.44140625" bestFit="1" customWidth="1"/>
    <col min="5" max="5" width="8.77734375" customWidth="1"/>
  </cols>
  <sheetData>
    <row r="4" spans="1:5" x14ac:dyDescent="0.3">
      <c r="A4" s="2" t="s">
        <v>138</v>
      </c>
      <c r="B4" t="s">
        <v>131</v>
      </c>
    </row>
    <row r="5" spans="1:5" x14ac:dyDescent="0.3">
      <c r="A5" s="4" t="s">
        <v>32</v>
      </c>
      <c r="B5" s="14">
        <v>13375</v>
      </c>
      <c r="D5" t="str">
        <f>A5</f>
        <v>Nicholas</v>
      </c>
      <c r="E5" s="14">
        <f>IFERROR(GETPIVOTDATA("Total Sales",$A$4,"FirstName", D5)," ")</f>
        <v>13375</v>
      </c>
    </row>
    <row r="6" spans="1:5" x14ac:dyDescent="0.3">
      <c r="A6" s="4" t="s">
        <v>18</v>
      </c>
      <c r="B6" s="14">
        <v>9725</v>
      </c>
    </row>
    <row r="7" spans="1:5" x14ac:dyDescent="0.3">
      <c r="A7" s="4" t="s">
        <v>85</v>
      </c>
      <c r="B7" s="14">
        <v>7075</v>
      </c>
    </row>
    <row r="8" spans="1:5" x14ac:dyDescent="0.3">
      <c r="A8" s="4" t="s">
        <v>81</v>
      </c>
      <c r="B8" s="14">
        <v>6500</v>
      </c>
    </row>
    <row r="9" spans="1:5" x14ac:dyDescent="0.3">
      <c r="A9" s="4" t="s">
        <v>36</v>
      </c>
      <c r="B9" s="14">
        <v>6225</v>
      </c>
    </row>
    <row r="10" spans="1:5" x14ac:dyDescent="0.3">
      <c r="A10" s="4" t="s">
        <v>91</v>
      </c>
      <c r="B10" s="14">
        <v>5725</v>
      </c>
    </row>
    <row r="11" spans="1:5" x14ac:dyDescent="0.3">
      <c r="A11" s="4" t="s">
        <v>68</v>
      </c>
      <c r="B11" s="14">
        <v>5200</v>
      </c>
    </row>
    <row r="12" spans="1:5" x14ac:dyDescent="0.3">
      <c r="A12" s="4" t="s">
        <v>82</v>
      </c>
      <c r="B12" s="14">
        <v>4950</v>
      </c>
    </row>
    <row r="13" spans="1:5" x14ac:dyDescent="0.3">
      <c r="A13" s="4" t="s">
        <v>54</v>
      </c>
      <c r="B13" s="14">
        <v>4750</v>
      </c>
    </row>
    <row r="14" spans="1:5" x14ac:dyDescent="0.3">
      <c r="A14" s="4" t="s">
        <v>117</v>
      </c>
      <c r="B14" s="14">
        <v>4550</v>
      </c>
    </row>
    <row r="15" spans="1:5" x14ac:dyDescent="0.3">
      <c r="A15" s="4" t="s">
        <v>42</v>
      </c>
      <c r="B15" s="14">
        <v>4550</v>
      </c>
    </row>
    <row r="16" spans="1:5" x14ac:dyDescent="0.3">
      <c r="A16" s="4" t="s">
        <v>77</v>
      </c>
      <c r="B16" s="14">
        <v>4550</v>
      </c>
    </row>
    <row r="17" spans="1:2" x14ac:dyDescent="0.3">
      <c r="A17" s="4" t="s">
        <v>90</v>
      </c>
      <c r="B17" s="14">
        <v>4500</v>
      </c>
    </row>
    <row r="18" spans="1:2" x14ac:dyDescent="0.3">
      <c r="A18" s="4" t="s">
        <v>83</v>
      </c>
      <c r="B18" s="14">
        <v>4400</v>
      </c>
    </row>
    <row r="19" spans="1:2" x14ac:dyDescent="0.3">
      <c r="A19" s="4" t="s">
        <v>87</v>
      </c>
      <c r="B19" s="14">
        <v>4250</v>
      </c>
    </row>
    <row r="20" spans="1:2" x14ac:dyDescent="0.3">
      <c r="A20" s="4" t="s">
        <v>58</v>
      </c>
      <c r="B20" s="14">
        <v>4175</v>
      </c>
    </row>
    <row r="21" spans="1:2" x14ac:dyDescent="0.3">
      <c r="A21" s="4" t="s">
        <v>55</v>
      </c>
      <c r="B21" s="14">
        <v>3900</v>
      </c>
    </row>
    <row r="22" spans="1:2" x14ac:dyDescent="0.3">
      <c r="A22" s="4" t="s">
        <v>121</v>
      </c>
      <c r="B22" s="14">
        <v>3900</v>
      </c>
    </row>
    <row r="23" spans="1:2" x14ac:dyDescent="0.3">
      <c r="A23" s="4" t="s">
        <v>74</v>
      </c>
      <c r="B23" s="14">
        <v>3900</v>
      </c>
    </row>
    <row r="24" spans="1:2" x14ac:dyDescent="0.3">
      <c r="A24" s="4" t="s">
        <v>88</v>
      </c>
      <c r="B24" s="14">
        <v>3825</v>
      </c>
    </row>
    <row r="25" spans="1:2" x14ac:dyDescent="0.3">
      <c r="A25" s="4" t="s">
        <v>86</v>
      </c>
      <c r="B25" s="14">
        <v>3725</v>
      </c>
    </row>
    <row r="26" spans="1:2" x14ac:dyDescent="0.3">
      <c r="A26" s="4" t="s">
        <v>94</v>
      </c>
      <c r="B26" s="14">
        <v>3450</v>
      </c>
    </row>
    <row r="27" spans="1:2" x14ac:dyDescent="0.3">
      <c r="A27" s="4" t="s">
        <v>79</v>
      </c>
      <c r="B27" s="14">
        <v>3450</v>
      </c>
    </row>
    <row r="28" spans="1:2" x14ac:dyDescent="0.3">
      <c r="A28" s="4" t="s">
        <v>93</v>
      </c>
      <c r="B28" s="14">
        <v>3300</v>
      </c>
    </row>
    <row r="29" spans="1:2" x14ac:dyDescent="0.3">
      <c r="A29" s="4" t="s">
        <v>109</v>
      </c>
      <c r="B29" s="14">
        <v>3250</v>
      </c>
    </row>
    <row r="30" spans="1:2" x14ac:dyDescent="0.3">
      <c r="A30" s="4" t="s">
        <v>59</v>
      </c>
      <c r="B30" s="14">
        <v>3250</v>
      </c>
    </row>
    <row r="31" spans="1:2" x14ac:dyDescent="0.3">
      <c r="A31" s="4" t="s">
        <v>107</v>
      </c>
      <c r="B31" s="14">
        <v>3250</v>
      </c>
    </row>
    <row r="32" spans="1:2" x14ac:dyDescent="0.3">
      <c r="A32" s="4" t="s">
        <v>61</v>
      </c>
      <c r="B32" s="14">
        <v>3250</v>
      </c>
    </row>
    <row r="33" spans="1:2" x14ac:dyDescent="0.3">
      <c r="A33" s="4" t="s">
        <v>89</v>
      </c>
      <c r="B33" s="14">
        <v>3200</v>
      </c>
    </row>
    <row r="34" spans="1:2" x14ac:dyDescent="0.3">
      <c r="A34" s="4" t="s">
        <v>84</v>
      </c>
      <c r="B34" s="14">
        <v>3150</v>
      </c>
    </row>
    <row r="35" spans="1:2" x14ac:dyDescent="0.3">
      <c r="A35" s="4" t="s">
        <v>67</v>
      </c>
      <c r="B35" s="14">
        <v>3150</v>
      </c>
    </row>
    <row r="36" spans="1:2" x14ac:dyDescent="0.3">
      <c r="A36" s="4" t="s">
        <v>72</v>
      </c>
      <c r="B36" s="14">
        <v>2975</v>
      </c>
    </row>
    <row r="37" spans="1:2" x14ac:dyDescent="0.3">
      <c r="A37" s="4" t="s">
        <v>123</v>
      </c>
      <c r="B37" s="14">
        <v>2975</v>
      </c>
    </row>
    <row r="38" spans="1:2" x14ac:dyDescent="0.3">
      <c r="A38" s="4" t="s">
        <v>119</v>
      </c>
      <c r="B38" s="14">
        <v>2975</v>
      </c>
    </row>
    <row r="39" spans="1:2" x14ac:dyDescent="0.3">
      <c r="A39" s="4" t="s">
        <v>92</v>
      </c>
      <c r="B39" s="14">
        <v>2850</v>
      </c>
    </row>
    <row r="40" spans="1:2" x14ac:dyDescent="0.3">
      <c r="A40" s="4" t="s">
        <v>21</v>
      </c>
      <c r="B40" s="14">
        <v>2600</v>
      </c>
    </row>
    <row r="41" spans="1:2" x14ac:dyDescent="0.3">
      <c r="A41" s="4" t="s">
        <v>62</v>
      </c>
      <c r="B41" s="14">
        <v>2600</v>
      </c>
    </row>
    <row r="42" spans="1:2" x14ac:dyDescent="0.3">
      <c r="A42" s="4" t="s">
        <v>99</v>
      </c>
      <c r="B42" s="14">
        <v>2600</v>
      </c>
    </row>
    <row r="43" spans="1:2" x14ac:dyDescent="0.3">
      <c r="A43" s="4" t="s">
        <v>23</v>
      </c>
      <c r="B43" s="14">
        <v>2600</v>
      </c>
    </row>
    <row r="44" spans="1:2" x14ac:dyDescent="0.3">
      <c r="A44" s="4" t="s">
        <v>125</v>
      </c>
      <c r="B44" s="14">
        <v>2550</v>
      </c>
    </row>
    <row r="45" spans="1:2" x14ac:dyDescent="0.3">
      <c r="A45" s="4" t="s">
        <v>111</v>
      </c>
      <c r="B45" s="14">
        <v>2550</v>
      </c>
    </row>
    <row r="46" spans="1:2" x14ac:dyDescent="0.3">
      <c r="A46" s="4" t="s">
        <v>11</v>
      </c>
      <c r="B46" s="14">
        <v>2550</v>
      </c>
    </row>
    <row r="47" spans="1:2" x14ac:dyDescent="0.3">
      <c r="A47" s="4" t="s">
        <v>105</v>
      </c>
      <c r="B47" s="14">
        <v>2550</v>
      </c>
    </row>
    <row r="48" spans="1:2" x14ac:dyDescent="0.3">
      <c r="A48" s="4" t="s">
        <v>75</v>
      </c>
      <c r="B48" s="14">
        <v>2550</v>
      </c>
    </row>
    <row r="49" spans="1:2" x14ac:dyDescent="0.3">
      <c r="A49" s="4" t="s">
        <v>80</v>
      </c>
      <c r="B49" s="14">
        <v>2300</v>
      </c>
    </row>
    <row r="50" spans="1:2" x14ac:dyDescent="0.3">
      <c r="A50" s="4" t="s">
        <v>70</v>
      </c>
      <c r="B50" s="14">
        <v>2125</v>
      </c>
    </row>
    <row r="51" spans="1:2" x14ac:dyDescent="0.3">
      <c r="A51" s="4" t="s">
        <v>115</v>
      </c>
      <c r="B51" s="14">
        <v>2125</v>
      </c>
    </row>
    <row r="52" spans="1:2" x14ac:dyDescent="0.3">
      <c r="A52" s="4" t="s">
        <v>48</v>
      </c>
      <c r="B52" s="14">
        <v>2125</v>
      </c>
    </row>
    <row r="53" spans="1:2" x14ac:dyDescent="0.3">
      <c r="A53" s="4" t="s">
        <v>124</v>
      </c>
      <c r="B53" s="14">
        <v>2125</v>
      </c>
    </row>
    <row r="54" spans="1:2" x14ac:dyDescent="0.3">
      <c r="A54" s="4" t="s">
        <v>78</v>
      </c>
      <c r="B54" s="14">
        <v>2125</v>
      </c>
    </row>
    <row r="55" spans="1:2" x14ac:dyDescent="0.3">
      <c r="A55" s="4" t="s">
        <v>96</v>
      </c>
      <c r="B55" s="14">
        <v>2125</v>
      </c>
    </row>
    <row r="56" spans="1:2" x14ac:dyDescent="0.3">
      <c r="A56" s="4" t="s">
        <v>38</v>
      </c>
      <c r="B56" s="14">
        <v>2125</v>
      </c>
    </row>
    <row r="57" spans="1:2" x14ac:dyDescent="0.3">
      <c r="A57" s="4" t="s">
        <v>64</v>
      </c>
      <c r="B57" s="14">
        <v>2100</v>
      </c>
    </row>
    <row r="58" spans="1:2" x14ac:dyDescent="0.3">
      <c r="A58" s="4" t="s">
        <v>47</v>
      </c>
      <c r="B58" s="14">
        <v>1950</v>
      </c>
    </row>
    <row r="59" spans="1:2" x14ac:dyDescent="0.3">
      <c r="A59" s="4" t="s">
        <v>51</v>
      </c>
      <c r="B59" s="14">
        <v>1800</v>
      </c>
    </row>
    <row r="60" spans="1:2" x14ac:dyDescent="0.3">
      <c r="A60" s="4" t="s">
        <v>108</v>
      </c>
      <c r="B60" s="14">
        <v>1800</v>
      </c>
    </row>
    <row r="61" spans="1:2" x14ac:dyDescent="0.3">
      <c r="A61" s="4" t="s">
        <v>57</v>
      </c>
      <c r="B61" s="14">
        <v>1700</v>
      </c>
    </row>
    <row r="62" spans="1:2" x14ac:dyDescent="0.3">
      <c r="A62" s="4" t="s">
        <v>66</v>
      </c>
      <c r="B62" s="14">
        <v>1700</v>
      </c>
    </row>
    <row r="63" spans="1:2" x14ac:dyDescent="0.3">
      <c r="A63" s="4" t="s">
        <v>35</v>
      </c>
      <c r="B63" s="14">
        <v>1700</v>
      </c>
    </row>
    <row r="64" spans="1:2" x14ac:dyDescent="0.3">
      <c r="A64" s="4" t="s">
        <v>71</v>
      </c>
      <c r="B64" s="14">
        <v>1700</v>
      </c>
    </row>
    <row r="65" spans="1:2" x14ac:dyDescent="0.3">
      <c r="A65" s="4" t="s">
        <v>44</v>
      </c>
      <c r="B65" s="14">
        <v>1700</v>
      </c>
    </row>
    <row r="66" spans="1:2" x14ac:dyDescent="0.3">
      <c r="A66" s="4" t="s">
        <v>100</v>
      </c>
      <c r="B66" s="14">
        <v>1700</v>
      </c>
    </row>
    <row r="67" spans="1:2" x14ac:dyDescent="0.3">
      <c r="A67" s="4" t="s">
        <v>118</v>
      </c>
      <c r="B67" s="14">
        <v>1700</v>
      </c>
    </row>
    <row r="68" spans="1:2" x14ac:dyDescent="0.3">
      <c r="A68" s="4" t="s">
        <v>63</v>
      </c>
      <c r="B68" s="14">
        <v>1500</v>
      </c>
    </row>
    <row r="69" spans="1:2" x14ac:dyDescent="0.3">
      <c r="A69" s="4" t="s">
        <v>52</v>
      </c>
      <c r="B69" s="14">
        <v>1500</v>
      </c>
    </row>
    <row r="70" spans="1:2" x14ac:dyDescent="0.3">
      <c r="A70" s="4" t="s">
        <v>103</v>
      </c>
      <c r="B70" s="14">
        <v>1275</v>
      </c>
    </row>
    <row r="71" spans="1:2" x14ac:dyDescent="0.3">
      <c r="A71" s="4" t="s">
        <v>104</v>
      </c>
      <c r="B71" s="14">
        <v>1275</v>
      </c>
    </row>
    <row r="72" spans="1:2" x14ac:dyDescent="0.3">
      <c r="A72" s="4" t="s">
        <v>97</v>
      </c>
      <c r="B72" s="14">
        <v>1275</v>
      </c>
    </row>
    <row r="73" spans="1:2" x14ac:dyDescent="0.3">
      <c r="A73" s="4" t="s">
        <v>127</v>
      </c>
      <c r="B73" s="14">
        <v>1275</v>
      </c>
    </row>
    <row r="74" spans="1:2" x14ac:dyDescent="0.3">
      <c r="A74" s="4" t="s">
        <v>46</v>
      </c>
      <c r="B74" s="14">
        <v>1200</v>
      </c>
    </row>
    <row r="75" spans="1:2" x14ac:dyDescent="0.3">
      <c r="A75" s="4" t="s">
        <v>69</v>
      </c>
      <c r="B75" s="14">
        <v>1200</v>
      </c>
    </row>
    <row r="76" spans="1:2" x14ac:dyDescent="0.3">
      <c r="A76" s="4" t="s">
        <v>102</v>
      </c>
      <c r="B76" s="14">
        <v>1050</v>
      </c>
    </row>
    <row r="77" spans="1:2" x14ac:dyDescent="0.3">
      <c r="A77" s="4" t="s">
        <v>122</v>
      </c>
      <c r="B77" s="14">
        <v>1050</v>
      </c>
    </row>
    <row r="78" spans="1:2" x14ac:dyDescent="0.3">
      <c r="A78" s="4" t="s">
        <v>116</v>
      </c>
      <c r="B78" s="14">
        <v>1050</v>
      </c>
    </row>
    <row r="79" spans="1:2" x14ac:dyDescent="0.3">
      <c r="A79" s="4" t="s">
        <v>73</v>
      </c>
      <c r="B79" s="14">
        <v>1050</v>
      </c>
    </row>
    <row r="80" spans="1:2" x14ac:dyDescent="0.3">
      <c r="A80" s="4" t="s">
        <v>29</v>
      </c>
      <c r="B80" s="14">
        <v>900</v>
      </c>
    </row>
    <row r="81" spans="1:2" x14ac:dyDescent="0.3">
      <c r="A81" s="4" t="s">
        <v>76</v>
      </c>
      <c r="B81" s="14">
        <v>900</v>
      </c>
    </row>
    <row r="82" spans="1:2" x14ac:dyDescent="0.3">
      <c r="A82" s="4" t="s">
        <v>27</v>
      </c>
      <c r="B82" s="14">
        <v>900</v>
      </c>
    </row>
    <row r="83" spans="1:2" x14ac:dyDescent="0.3">
      <c r="A83" s="4" t="s">
        <v>101</v>
      </c>
      <c r="B83" s="14">
        <v>900</v>
      </c>
    </row>
    <row r="84" spans="1:2" x14ac:dyDescent="0.3">
      <c r="A84" s="4" t="s">
        <v>106</v>
      </c>
      <c r="B84" s="14">
        <v>900</v>
      </c>
    </row>
    <row r="85" spans="1:2" x14ac:dyDescent="0.3">
      <c r="A85" s="4" t="s">
        <v>95</v>
      </c>
      <c r="B85" s="14">
        <v>750</v>
      </c>
    </row>
    <row r="86" spans="1:2" x14ac:dyDescent="0.3">
      <c r="A86" s="4" t="s">
        <v>65</v>
      </c>
      <c r="B86" s="14">
        <v>750</v>
      </c>
    </row>
    <row r="87" spans="1:2" x14ac:dyDescent="0.3">
      <c r="A87" s="4" t="s">
        <v>126</v>
      </c>
      <c r="B87" s="14">
        <v>600</v>
      </c>
    </row>
    <row r="88" spans="1:2" x14ac:dyDescent="0.3">
      <c r="A88" s="4" t="s">
        <v>40</v>
      </c>
      <c r="B88" s="14">
        <v>600</v>
      </c>
    </row>
    <row r="89" spans="1:2" x14ac:dyDescent="0.3">
      <c r="A89" s="4" t="s">
        <v>98</v>
      </c>
      <c r="B89" s="14">
        <v>450</v>
      </c>
    </row>
    <row r="90" spans="1:2" x14ac:dyDescent="0.3">
      <c r="A90" s="4" t="s">
        <v>110</v>
      </c>
      <c r="B90" s="14">
        <v>450</v>
      </c>
    </row>
    <row r="91" spans="1:2" x14ac:dyDescent="0.3">
      <c r="A91" s="4" t="s">
        <v>120</v>
      </c>
      <c r="B91" s="14">
        <v>450</v>
      </c>
    </row>
    <row r="92" spans="1:2" x14ac:dyDescent="0.3">
      <c r="A92" s="4" t="s">
        <v>129</v>
      </c>
      <c r="B92" s="6">
        <v>241350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Sales Data</vt:lpstr>
      <vt:lpstr>Business Problem</vt:lpstr>
      <vt:lpstr>Dashboard</vt:lpstr>
      <vt:lpstr>Total Sales Trend </vt:lpstr>
      <vt:lpstr>Total Sales Area</vt:lpstr>
      <vt:lpstr>Product Ratings</vt:lpstr>
      <vt:lpstr>Faulty Products</vt:lpstr>
      <vt:lpstr>Channel Waterfall Chart</vt:lpstr>
      <vt:lpstr>Top Sales Emp</vt:lpstr>
      <vt:lpstr>SalesTable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jihad nasser</dc:creator>
  <cp:lastModifiedBy>jihad nasser</cp:lastModifiedBy>
  <dcterms:created xsi:type="dcterms:W3CDTF">2020-10-25T12:37:57Z</dcterms:created>
  <dcterms:modified xsi:type="dcterms:W3CDTF">2022-04-16T19:40:51Z</dcterms:modified>
</cp:coreProperties>
</file>