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Ex3.xml" ContentType="application/vnd.ms-office.chartex+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Ex4.xml" ContentType="application/vnd.ms-office.chartex+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jihad\Downloads\"/>
    </mc:Choice>
  </mc:AlternateContent>
  <xr:revisionPtr revIDLastSave="0" documentId="13_ncr:1_{F3644B6D-9758-418E-B185-1845ADA1B67E}" xr6:coauthVersionLast="47" xr6:coauthVersionMax="47" xr10:uidLastSave="{00000000-0000-0000-0000-000000000000}"/>
  <bookViews>
    <workbookView xWindow="-108" yWindow="-108" windowWidth="23256" windowHeight="12576" activeTab="1" xr2:uid="{D549A517-2420-43C8-8E4D-E70E6DCCA35A}"/>
  </bookViews>
  <sheets>
    <sheet name="Business Problem" sheetId="3" r:id="rId1"/>
    <sheet name="Dashboard" sheetId="11" r:id="rId2"/>
    <sheet name="Total Sales Trend " sheetId="4" r:id="rId3"/>
    <sheet name="Total Sales Area" sheetId="5" r:id="rId4"/>
    <sheet name="Product Ratings" sheetId="7" r:id="rId5"/>
    <sheet name="Faulty Products" sheetId="6" r:id="rId6"/>
    <sheet name="Channel Waterfall Chart" sheetId="8" r:id="rId7"/>
    <sheet name="Top Sales Emp" sheetId="9" r:id="rId8"/>
    <sheet name="Sales Data" sheetId="1" r:id="rId9"/>
  </sheets>
  <definedNames>
    <definedName name="_xlchart.v1.14" hidden="1">'Channel Waterfall Chart'!$D$3:$D$6</definedName>
    <definedName name="_xlchart.v1.15" hidden="1">'Channel Waterfall Chart'!$E$3:$E$6</definedName>
    <definedName name="_xlchart.v1.4" hidden="1">'Channel Waterfall Chart'!$D$3:$D$6</definedName>
    <definedName name="_xlchart.v1.5" hidden="1">'Channel Waterfall Chart'!$E$3:$E$6</definedName>
    <definedName name="_xlchart.v5.0" hidden="1">'Total Sales Area'!$A$10</definedName>
    <definedName name="_xlchart.v5.1" hidden="1">'Total Sales Area'!$A$9</definedName>
    <definedName name="_xlchart.v5.10" hidden="1">'Total Sales Area'!$A$10</definedName>
    <definedName name="_xlchart.v5.11" hidden="1">'Total Sales Area'!$A$9</definedName>
    <definedName name="_xlchart.v5.12" hidden="1">'Total Sales Area'!$B$10:$F$10</definedName>
    <definedName name="_xlchart.v5.13" hidden="1">'Total Sales Area'!$B$9:$F$9</definedName>
    <definedName name="_xlchart.v5.2" hidden="1">'Total Sales Area'!$B$10:$F$10</definedName>
    <definedName name="_xlchart.v5.3" hidden="1">'Total Sales Area'!$B$9:$F$9</definedName>
    <definedName name="_xlchart.v5.6" hidden="1">'Total Sales Area'!$A$10</definedName>
    <definedName name="_xlchart.v5.7" hidden="1">'Total Sales Area'!$A$9</definedName>
    <definedName name="_xlchart.v5.8" hidden="1">'Total Sales Area'!$B$10:$F$10</definedName>
    <definedName name="_xlchart.v5.9" hidden="1">'Total Sales Area'!$B$9:$F$9</definedName>
    <definedName name="SalesTable">Table1[]</definedName>
    <definedName name="Slicer_Area">#N/A</definedName>
    <definedName name="Slicer_Product">#N/A</definedName>
    <definedName name="Slicer_Sales_Channel">#N/A</definedName>
    <definedName name="Slicer_Year">#N/A</definedName>
  </definedNames>
  <calcPr calcId="191029"/>
  <pivotCaches>
    <pivotCache cacheId="9"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 i="6" l="1"/>
  <c r="I18" i="6"/>
  <c r="F18" i="6"/>
  <c r="C18" i="6"/>
  <c r="D5" i="9"/>
  <c r="E5" i="9"/>
  <c r="D10" i="5" l="1"/>
  <c r="B10" i="5"/>
  <c r="E10" i="5"/>
  <c r="C10" i="5"/>
</calcChain>
</file>

<file path=xl/sharedStrings.xml><?xml version="1.0" encoding="utf-8"?>
<sst xmlns="http://schemas.openxmlformats.org/spreadsheetml/2006/main" count="1092" uniqueCount="139">
  <si>
    <t>FirstName</t>
  </si>
  <si>
    <t>Area</t>
  </si>
  <si>
    <t>Year</t>
  </si>
  <si>
    <t>Product</t>
  </si>
  <si>
    <t>Price</t>
  </si>
  <si>
    <t>Amount</t>
  </si>
  <si>
    <t>Total Sales</t>
  </si>
  <si>
    <t>Month</t>
  </si>
  <si>
    <t>Sales Channel</t>
  </si>
  <si>
    <t>Faulty</t>
  </si>
  <si>
    <t>Rating</t>
  </si>
  <si>
    <t>Benny</t>
  </si>
  <si>
    <t>California</t>
  </si>
  <si>
    <t>Laptop</t>
  </si>
  <si>
    <t>Jan</t>
  </si>
  <si>
    <t>Computer</t>
  </si>
  <si>
    <t>Yes</t>
  </si>
  <si>
    <t>5 Stars</t>
  </si>
  <si>
    <t>Johnny</t>
  </si>
  <si>
    <t>No</t>
  </si>
  <si>
    <t>2 Stars</t>
  </si>
  <si>
    <t>Mike</t>
  </si>
  <si>
    <t>App</t>
  </si>
  <si>
    <t>Caitlyn</t>
  </si>
  <si>
    <t>Feb</t>
  </si>
  <si>
    <t>Telephone</t>
  </si>
  <si>
    <t>3 Stars</t>
  </si>
  <si>
    <t>Boris</t>
  </si>
  <si>
    <t>Phone</t>
  </si>
  <si>
    <t>Javier</t>
  </si>
  <si>
    <t>Arizona</t>
  </si>
  <si>
    <t>4 Stars</t>
  </si>
  <si>
    <t>Nicholas</t>
  </si>
  <si>
    <t>Screen</t>
  </si>
  <si>
    <t>Mar</t>
  </si>
  <si>
    <t>Emmanuelle</t>
  </si>
  <si>
    <t>Abdul</t>
  </si>
  <si>
    <t>Apr</t>
  </si>
  <si>
    <t>Josephine</t>
  </si>
  <si>
    <t>May</t>
  </si>
  <si>
    <t>Bridget</t>
  </si>
  <si>
    <t>Jun</t>
  </si>
  <si>
    <t>Denny</t>
  </si>
  <si>
    <t>Jul</t>
  </si>
  <si>
    <t>Alan</t>
  </si>
  <si>
    <t>Aug</t>
  </si>
  <si>
    <t>Owen</t>
  </si>
  <si>
    <t>Mason</t>
  </si>
  <si>
    <t>Makenzie</t>
  </si>
  <si>
    <t>Utah</t>
  </si>
  <si>
    <t>Sep</t>
  </si>
  <si>
    <t>Agnes</t>
  </si>
  <si>
    <t>Tyson</t>
  </si>
  <si>
    <t>1 Star</t>
  </si>
  <si>
    <t>Aiden</t>
  </si>
  <si>
    <t>Chuck</t>
  </si>
  <si>
    <t>Dec</t>
  </si>
  <si>
    <t>Jacob</t>
  </si>
  <si>
    <t>Kurt</t>
  </si>
  <si>
    <t>Rae</t>
  </si>
  <si>
    <t>Nevada</t>
  </si>
  <si>
    <t>Bob</t>
  </si>
  <si>
    <t>Erick</t>
  </si>
  <si>
    <t>Josh</t>
  </si>
  <si>
    <t>Piper</t>
  </si>
  <si>
    <t>Elly</t>
  </si>
  <si>
    <t>Janelle</t>
  </si>
  <si>
    <t>Chadwick</t>
  </si>
  <si>
    <t>Roger</t>
  </si>
  <si>
    <t>Lindsay</t>
  </si>
  <si>
    <t>Alex</t>
  </si>
  <si>
    <t>Gwen</t>
  </si>
  <si>
    <t>Julianna</t>
  </si>
  <si>
    <t>Fiona</t>
  </si>
  <si>
    <t>Madison</t>
  </si>
  <si>
    <t>Christy</t>
  </si>
  <si>
    <t>Bryon</t>
  </si>
  <si>
    <t>Doug</t>
  </si>
  <si>
    <t>Clint</t>
  </si>
  <si>
    <t>Harmony</t>
  </si>
  <si>
    <t>Chad</t>
  </si>
  <si>
    <t>Hailey</t>
  </si>
  <si>
    <t>John</t>
  </si>
  <si>
    <t>Harry</t>
  </si>
  <si>
    <t>Carol</t>
  </si>
  <si>
    <t>Rufus</t>
  </si>
  <si>
    <t>Daniel</t>
  </si>
  <si>
    <t>Rihanna</t>
  </si>
  <si>
    <t>Maddison</t>
  </si>
  <si>
    <t>Shay</t>
  </si>
  <si>
    <t>Adina</t>
  </si>
  <si>
    <t>Charlotte</t>
  </si>
  <si>
    <t>Gabriel</t>
  </si>
  <si>
    <t>Ramon</t>
  </si>
  <si>
    <t>Mary</t>
  </si>
  <si>
    <t>Carl</t>
  </si>
  <si>
    <t>Raquel</t>
  </si>
  <si>
    <t>Georgia</t>
  </si>
  <si>
    <t>Noah</t>
  </si>
  <si>
    <t>Anne</t>
  </si>
  <si>
    <t>Lucas</t>
  </si>
  <si>
    <t>Andrea</t>
  </si>
  <si>
    <t>Adela</t>
  </si>
  <si>
    <t>Michelle</t>
  </si>
  <si>
    <t>Mara</t>
  </si>
  <si>
    <t>Oliver</t>
  </si>
  <si>
    <t>Sydney</t>
  </si>
  <si>
    <t>Alexander</t>
  </si>
  <si>
    <t>Erica</t>
  </si>
  <si>
    <t>Ally</t>
  </si>
  <si>
    <t>Sienna</t>
  </si>
  <si>
    <t>Mya</t>
  </si>
  <si>
    <t>June</t>
  </si>
  <si>
    <t>Oct</t>
  </si>
  <si>
    <t>Nov</t>
  </si>
  <si>
    <t>Enoch</t>
  </si>
  <si>
    <t>Jane</t>
  </si>
  <si>
    <t>Britney</t>
  </si>
  <si>
    <t>Anthony</t>
  </si>
  <si>
    <t>Elijah</t>
  </si>
  <si>
    <t>Jules</t>
  </si>
  <si>
    <t>Ethan</t>
  </si>
  <si>
    <t>Scarlett</t>
  </si>
  <si>
    <t>Jasmine</t>
  </si>
  <si>
    <t>Alba</t>
  </si>
  <si>
    <t>Margot</t>
  </si>
  <si>
    <t>Mayleen</t>
  </si>
  <si>
    <t>Julian</t>
  </si>
  <si>
    <t>Column Labels</t>
  </si>
  <si>
    <t>Grand Total</t>
  </si>
  <si>
    <t>Row Labels</t>
  </si>
  <si>
    <t>Sum of Total Sales</t>
  </si>
  <si>
    <t>Total trended sales results</t>
  </si>
  <si>
    <t>Year.Month</t>
  </si>
  <si>
    <t xml:space="preserve">Total Sales </t>
  </si>
  <si>
    <t>Sales</t>
  </si>
  <si>
    <t>(All)</t>
  </si>
  <si>
    <t>Count of Total Sales</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</si>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</sst>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5" x14ac:knownFonts="1">
    <font>
      <sz val="11"/>
      <color theme="1"/>
      <name val="Calibri"/>
      <family val="2"/>
      <scheme val="minor"/>
    </font>
    <font>
      <sz val="12"/>
      <name val="Calibri"/>
      <family val="2"/>
      <scheme val="minor"/>
    </font>
    <font>
      <b/>
      <sz val="11"/>
      <color theme="1"/>
      <name val="Calibri"/>
      <family val="2"/>
      <scheme val="minor"/>
    </font>
    <font>
      <sz val="14"/>
      <color theme="1"/>
      <name val="Calibri"/>
      <family val="2"/>
      <scheme val="minor"/>
    </font>
    <font>
      <u/>
      <sz val="14"/>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5" tint="0.79998168889431442"/>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0">
    <xf numFmtId="0" fontId="0" fillId="0" borderId="0" xfId="0"/>
    <xf numFmtId="0" fontId="1" fillId="0" borderId="0" xfId="0" applyFont="1"/>
    <xf numFmtId="0" fontId="0" fillId="0" borderId="0" xfId="0" pivotButton="1"/>
    <xf numFmtId="0" fontId="2" fillId="2" borderId="1" xfId="0" applyFont="1" applyFill="1" applyBorder="1"/>
    <xf numFmtId="0" fontId="0" fillId="0" borderId="0" xfId="0" applyAlignment="1">
      <alignment horizontal="left"/>
    </xf>
    <xf numFmtId="0" fontId="0" fillId="0" borderId="0" xfId="0" applyAlignment="1">
      <alignment horizontal="left" indent="1"/>
    </xf>
    <xf numFmtId="0" fontId="0" fillId="0" borderId="0" xfId="0" applyNumberFormat="1"/>
    <xf numFmtId="0" fontId="3" fillId="3" borderId="0" xfId="0" applyFont="1" applyFill="1"/>
    <xf numFmtId="0" fontId="4" fillId="3" borderId="0" xfId="0" applyFont="1" applyFill="1"/>
    <xf numFmtId="0" fontId="2" fillId="2" borderId="2" xfId="0" applyFont="1" applyFill="1" applyBorder="1"/>
    <xf numFmtId="3" fontId="0" fillId="0" borderId="0" xfId="0" applyNumberFormat="1"/>
    <xf numFmtId="10" fontId="0" fillId="0" borderId="0" xfId="0" applyNumberFormat="1"/>
    <xf numFmtId="3" fontId="0" fillId="0" borderId="0" xfId="0" pivotButton="1" applyNumberFormat="1"/>
    <xf numFmtId="3" fontId="0" fillId="0" borderId="0" xfId="0" applyNumberFormat="1" applyAlignment="1">
      <alignment horizontal="left"/>
    </xf>
    <xf numFmtId="164" fontId="0" fillId="0" borderId="0" xfId="0" applyNumberFormat="1"/>
    <xf numFmtId="4" fontId="0" fillId="0" borderId="0" xfId="0" applyNumberFormat="1" applyAlignment="1">
      <alignment horizontal="left"/>
    </xf>
    <xf numFmtId="164" fontId="0" fillId="0" borderId="0" xfId="0" applyNumberFormat="1" applyAlignment="1">
      <alignment horizontal="left"/>
    </xf>
    <xf numFmtId="164" fontId="2" fillId="2" borderId="2" xfId="0" applyNumberFormat="1" applyFont="1" applyFill="1" applyBorder="1" applyAlignment="1">
      <alignment horizontal="left"/>
    </xf>
    <xf numFmtId="164" fontId="2" fillId="2" borderId="2" xfId="0" applyNumberFormat="1" applyFont="1" applyFill="1" applyBorder="1"/>
    <xf numFmtId="165" fontId="0" fillId="0" borderId="0" xfId="0" applyNumberFormat="1"/>
  </cellXfs>
  <cellStyles count="1">
    <cellStyle name="Normal" xfId="0" builtinId="0"/>
  </cellStyles>
  <dxfs count="99">
    <dxf>
      <numFmt numFmtId="164" formatCode="&quot;$&quot;#,##0"/>
    </dxf>
    <dxf>
      <numFmt numFmtId="164" formatCode="&quot;$&quot;#,##0"/>
    </dxf>
    <dxf>
      <numFmt numFmtId="164" formatCode="&quot;$&quot;#,##0"/>
    </dxf>
    <dxf>
      <numFmt numFmtId="4" formatCode="#,##0.00"/>
    </dxf>
    <dxf>
      <numFmt numFmtId="4" formatCode="#,##0.00"/>
    </dxf>
    <dxf>
      <numFmt numFmtId="164"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quot;$&quot;#,##0"/>
    </dxf>
    <dxf>
      <numFmt numFmtId="164" formatCode="&quot;$&quot;#,##0"/>
    </dxf>
    <dxf>
      <numFmt numFmtId="164" formatCode="&quot;$&quot;#,##0"/>
    </dxf>
    <dxf>
      <numFmt numFmtId="164" formatCode="&quot;$&quot;#,##0"/>
    </dxf>
    <dxf>
      <numFmt numFmtId="4" formatCode="#,##0.00"/>
    </dxf>
    <dxf>
      <numFmt numFmtId="4" formatCode="#,##0.00"/>
    </dxf>
    <dxf>
      <numFmt numFmtId="164"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quot;$&quot;#,##0"/>
    </dxf>
    <dxf>
      <numFmt numFmtId="164" formatCode="&quot;$&quot;#,##0"/>
    </dxf>
    <dxf>
      <numFmt numFmtId="164" formatCode="&quot;$&quot;#,##0"/>
    </dxf>
    <dxf>
      <numFmt numFmtId="164" formatCode="&quot;$&quot;#,##0"/>
    </dxf>
    <dxf>
      <numFmt numFmtId="4" formatCode="#,##0.00"/>
    </dxf>
    <dxf>
      <numFmt numFmtId="4" formatCode="#,##0.00"/>
    </dxf>
    <dxf>
      <numFmt numFmtId="164"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quot;$&quot;#,##0"/>
    </dxf>
    <dxf>
      <numFmt numFmtId="164" formatCode="&quot;$&quot;#,##0"/>
    </dxf>
    <dxf>
      <numFmt numFmtId="164" formatCode="&quot;$&quot;#,##0"/>
    </dxf>
    <dxf>
      <numFmt numFmtId="164" formatCode="&quot;$&quot;#,##0"/>
    </dxf>
    <dxf>
      <numFmt numFmtId="4" formatCode="#,##0.00"/>
    </dxf>
    <dxf>
      <numFmt numFmtId="4" formatCode="#,##0.00"/>
    </dxf>
    <dxf>
      <numFmt numFmtId="164"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quot;$&quot;#,##0"/>
    </dxf>
    <dxf>
      <numFmt numFmtId="164" formatCode="&quot;$&quot;#,##0"/>
    </dxf>
    <dxf>
      <numFmt numFmtId="164" formatCode="&quot;$&quot;#,##0"/>
    </dxf>
    <dxf>
      <numFmt numFmtId="164" formatCode="&quot;$&quot;#,##0"/>
    </dxf>
    <dxf>
      <numFmt numFmtId="4" formatCode="#,##0.00"/>
    </dxf>
    <dxf>
      <numFmt numFmtId="4" formatCode="#,##0.00"/>
    </dxf>
    <dxf>
      <numFmt numFmtId="164"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quot;$&quot;#,##0"/>
    </dxf>
    <dxf>
      <numFmt numFmtId="164" formatCode="&quot;$&quot;#,##0"/>
    </dxf>
    <dxf>
      <numFmt numFmtId="164" formatCode="&quot;$&quot;#,##0"/>
    </dxf>
    <dxf>
      <numFmt numFmtId="4" formatCode="#,##0.00"/>
    </dxf>
    <dxf>
      <numFmt numFmtId="4" formatCode="#,##0.00"/>
    </dxf>
    <dxf>
      <numFmt numFmtId="164"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quot;$&quot;#,##0"/>
    </dxf>
    <dxf>
      <numFmt numFmtId="164" formatCode="&quot;$&quot;#,##0"/>
    </dxf>
    <dxf>
      <font>
        <b val="0"/>
        <i val="0"/>
        <strike val="0"/>
        <condense val="0"/>
        <extend val="0"/>
        <outline val="0"/>
        <shadow val="0"/>
        <u val="none"/>
        <vertAlign val="baseline"/>
        <sz val="12"/>
        <color auto="1"/>
        <name val="Calibri"/>
        <family val="2"/>
        <scheme val="minor"/>
      </font>
    </dxf>
    <dxf>
      <font>
        <color theme="0"/>
        <name val="Calibri Light"/>
        <family val="2"/>
        <scheme val="major"/>
      </font>
      <border diagonalUp="0" diagonalDown="0">
        <left/>
        <right/>
        <top/>
        <bottom/>
        <vertical/>
        <horizontal/>
      </border>
    </dxf>
    <dxf>
      <font>
        <color theme="1"/>
      </font>
      <fill>
        <patternFill>
          <bgColor theme="1"/>
        </patternFill>
      </fill>
      <border diagonalUp="0" diagonalDown="0">
        <left/>
        <right/>
        <top/>
        <bottom/>
        <vertical/>
        <horizontal/>
      </border>
    </dxf>
  </dxfs>
  <tableStyles count="1" defaultTableStyle="TableStyleMedium2" defaultPivotStyle="PivotStyleLight16">
    <tableStyle name="DashboardSlicer" pivot="0" table="0" count="10" xr9:uid="{3E237818-4237-4023-A387-F850901D227F}">
      <tableStyleElement type="wholeTable" dxfId="98"/>
      <tableStyleElement type="headerRow" dxfId="97"/>
    </tableStyle>
  </tableStyles>
  <colors>
    <mruColors>
      <color rgb="FFE80E0E"/>
      <color rgb="FFFF6600"/>
      <color rgb="FFF99595"/>
      <color rgb="FF1A046C"/>
      <color rgb="FFFFF3F3"/>
      <color rgb="FF4F67DF"/>
      <color rgb="FF3B10A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tint="-0.2499465926084170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board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[SalesDashboard_2.xlsx]Total Sales Trend !PivotTable1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7000">
                  <a:srgbClr val="00B050"/>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Trend '!$B$3</c:f>
              <c:strCache>
                <c:ptCount val="1"/>
                <c:pt idx="0">
                  <c:v>Total</c:v>
                </c:pt>
              </c:strCache>
            </c:strRef>
          </c:tx>
          <c:spPr>
            <a:ln w="34925" cap="rnd">
              <a:gradFill>
                <a:gsLst>
                  <a:gs pos="57000">
                    <a:srgbClr val="00B050"/>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'Total Sales Trend '!$A$4:$A$72</c:f>
              <c:multiLvlStrCache>
                <c:ptCount val="62"/>
                <c:lvl>
                  <c:pt idx="0">
                    <c:v>Jan</c:v>
                  </c:pt>
                  <c:pt idx="1">
                    <c:v>Feb</c:v>
                  </c:pt>
                  <c:pt idx="2">
                    <c:v>Mar</c:v>
                  </c:pt>
                  <c:pt idx="3">
                    <c:v>Apr</c:v>
                  </c:pt>
                  <c:pt idx="4">
                    <c:v>May</c:v>
                  </c:pt>
                  <c:pt idx="5">
                    <c:v>Jun</c:v>
                  </c:pt>
                  <c:pt idx="6">
                    <c:v>Jul</c:v>
                  </c:pt>
                  <c:pt idx="7">
                    <c:v>Aug</c:v>
                  </c:pt>
                  <c:pt idx="8">
                    <c:v>Sep</c:v>
                  </c:pt>
                  <c:pt idx="9">
                    <c:v>Dec</c:v>
                  </c:pt>
                  <c:pt idx="10">
                    <c:v>Jan</c:v>
                  </c:pt>
                  <c:pt idx="11">
                    <c:v>Feb</c:v>
                  </c:pt>
                  <c:pt idx="12">
                    <c:v>Mar</c:v>
                  </c:pt>
                  <c:pt idx="13">
                    <c:v>Apr</c:v>
                  </c:pt>
                  <c:pt idx="14">
                    <c:v>May</c:v>
                  </c:pt>
                  <c:pt idx="15">
                    <c:v>Jun</c:v>
                  </c:pt>
                  <c:pt idx="16">
                    <c:v>Jul</c:v>
                  </c:pt>
                  <c:pt idx="17">
                    <c:v>Aug</c:v>
                  </c:pt>
                  <c:pt idx="18">
                    <c:v>Sep</c:v>
                  </c:pt>
                  <c:pt idx="19">
                    <c:v>Dec</c:v>
                  </c:pt>
                  <c:pt idx="20">
                    <c:v>Jan</c:v>
                  </c:pt>
                  <c:pt idx="21">
                    <c:v>Feb</c:v>
                  </c:pt>
                  <c:pt idx="22">
                    <c:v>Mar</c:v>
                  </c:pt>
                  <c:pt idx="23">
                    <c:v>Apr</c:v>
                  </c:pt>
                  <c:pt idx="24">
                    <c:v>May</c:v>
                  </c:pt>
                  <c:pt idx="25">
                    <c:v>Jun</c:v>
                  </c:pt>
                  <c:pt idx="26">
                    <c:v>Jul</c:v>
                  </c:pt>
                  <c:pt idx="27">
                    <c:v>Aug</c:v>
                  </c:pt>
                  <c:pt idx="28">
                    <c:v>Sep</c:v>
                  </c:pt>
                  <c:pt idx="29">
                    <c:v>Dec</c:v>
                  </c:pt>
                  <c:pt idx="30">
                    <c:v>Jan</c:v>
                  </c:pt>
                  <c:pt idx="31">
                    <c:v>Feb</c:v>
                  </c:pt>
                  <c:pt idx="32">
                    <c:v>Mar</c:v>
                  </c:pt>
                  <c:pt idx="33">
                    <c:v>Apr</c:v>
                  </c:pt>
                  <c:pt idx="34">
                    <c:v>May</c:v>
                  </c:pt>
                  <c:pt idx="35">
                    <c:v>Jun</c:v>
                  </c:pt>
                  <c:pt idx="36">
                    <c:v>Jul</c:v>
                  </c:pt>
                  <c:pt idx="37">
                    <c:v>Aug</c:v>
                  </c:pt>
                  <c:pt idx="38">
                    <c:v>Sep</c:v>
                  </c:pt>
                  <c:pt idx="39">
                    <c:v>Dec</c:v>
                  </c:pt>
                  <c:pt idx="40">
                    <c:v>Jan</c:v>
                  </c:pt>
                  <c:pt idx="41">
                    <c:v>June</c:v>
                  </c:pt>
                  <c:pt idx="42">
                    <c:v>Feb</c:v>
                  </c:pt>
                  <c:pt idx="43">
                    <c:v>Mar</c:v>
                  </c:pt>
                  <c:pt idx="44">
                    <c:v>Apr</c:v>
                  </c:pt>
                  <c:pt idx="45">
                    <c:v>May</c:v>
                  </c:pt>
                  <c:pt idx="46">
                    <c:v>Jul</c:v>
                  </c:pt>
                  <c:pt idx="47">
                    <c:v>Aug</c:v>
                  </c:pt>
                  <c:pt idx="48">
                    <c:v>Sep</c:v>
                  </c:pt>
                  <c:pt idx="49">
                    <c:v>Oct</c:v>
                  </c:pt>
                  <c:pt idx="50">
                    <c:v>Nov</c:v>
                  </c:pt>
                  <c:pt idx="51">
                    <c:v>Dec</c:v>
                  </c:pt>
                  <c:pt idx="52">
                    <c:v>Jan</c:v>
                  </c:pt>
                  <c:pt idx="53">
                    <c:v>Feb</c:v>
                  </c:pt>
                  <c:pt idx="54">
                    <c:v>Mar</c:v>
                  </c:pt>
                  <c:pt idx="55">
                    <c:v>Apr</c:v>
                  </c:pt>
                  <c:pt idx="56">
                    <c:v>May</c:v>
                  </c:pt>
                  <c:pt idx="57">
                    <c:v>Jun</c:v>
                  </c:pt>
                  <c:pt idx="58">
                    <c:v>Jul</c:v>
                  </c:pt>
                  <c:pt idx="59">
                    <c:v>Aug</c:v>
                  </c:pt>
                  <c:pt idx="60">
                    <c:v>Sep</c:v>
                  </c:pt>
                  <c:pt idx="61">
                    <c:v>Dec</c:v>
                  </c:pt>
                </c:lvl>
                <c:lvl>
                  <c:pt idx="0">
                    <c:v>2015</c:v>
                  </c:pt>
                  <c:pt idx="10">
                    <c:v>2016</c:v>
                  </c:pt>
                  <c:pt idx="20">
                    <c:v>2017</c:v>
                  </c:pt>
                  <c:pt idx="30">
                    <c:v>2018</c:v>
                  </c:pt>
                  <c:pt idx="40">
                    <c:v>2019</c:v>
                  </c:pt>
                  <c:pt idx="52">
                    <c:v>2020</c:v>
                  </c:pt>
                </c:lvl>
              </c:multiLvlStrCache>
            </c:multiLvlStrRef>
          </c:cat>
          <c:val>
            <c:numRef>
              <c:f>'Total Sales Trend '!$B$4:$B$72</c:f>
              <c:numCache>
                <c:formatCode>"$"#,##0</c:formatCode>
                <c:ptCount val="62"/>
                <c:pt idx="0">
                  <c:v>6500</c:v>
                </c:pt>
                <c:pt idx="1">
                  <c:v>4400</c:v>
                </c:pt>
                <c:pt idx="2">
                  <c:v>2750</c:v>
                </c:pt>
                <c:pt idx="3">
                  <c:v>2975</c:v>
                </c:pt>
                <c:pt idx="4">
                  <c:v>2125</c:v>
                </c:pt>
                <c:pt idx="5">
                  <c:v>600</c:v>
                </c:pt>
                <c:pt idx="6">
                  <c:v>4550</c:v>
                </c:pt>
                <c:pt idx="7">
                  <c:v>4850</c:v>
                </c:pt>
                <c:pt idx="8">
                  <c:v>6025</c:v>
                </c:pt>
                <c:pt idx="9">
                  <c:v>6800</c:v>
                </c:pt>
                <c:pt idx="10">
                  <c:v>7350</c:v>
                </c:pt>
                <c:pt idx="11">
                  <c:v>4550</c:v>
                </c:pt>
                <c:pt idx="12">
                  <c:v>2975</c:v>
                </c:pt>
                <c:pt idx="13">
                  <c:v>1950</c:v>
                </c:pt>
                <c:pt idx="14">
                  <c:v>5200</c:v>
                </c:pt>
                <c:pt idx="15">
                  <c:v>3250</c:v>
                </c:pt>
                <c:pt idx="16">
                  <c:v>1200</c:v>
                </c:pt>
                <c:pt idx="17">
                  <c:v>3925</c:v>
                </c:pt>
                <c:pt idx="18">
                  <c:v>9625</c:v>
                </c:pt>
                <c:pt idx="19">
                  <c:v>10125</c:v>
                </c:pt>
                <c:pt idx="20">
                  <c:v>5400</c:v>
                </c:pt>
                <c:pt idx="21">
                  <c:v>7800</c:v>
                </c:pt>
                <c:pt idx="22">
                  <c:v>3000</c:v>
                </c:pt>
                <c:pt idx="23">
                  <c:v>750</c:v>
                </c:pt>
                <c:pt idx="24">
                  <c:v>2550</c:v>
                </c:pt>
                <c:pt idx="25">
                  <c:v>2550</c:v>
                </c:pt>
                <c:pt idx="26">
                  <c:v>2125</c:v>
                </c:pt>
                <c:pt idx="27">
                  <c:v>4675</c:v>
                </c:pt>
                <c:pt idx="28">
                  <c:v>7250</c:v>
                </c:pt>
                <c:pt idx="29">
                  <c:v>4150</c:v>
                </c:pt>
                <c:pt idx="30">
                  <c:v>4575</c:v>
                </c:pt>
                <c:pt idx="31">
                  <c:v>4325</c:v>
                </c:pt>
                <c:pt idx="32">
                  <c:v>2600</c:v>
                </c:pt>
                <c:pt idx="33">
                  <c:v>3250</c:v>
                </c:pt>
                <c:pt idx="34">
                  <c:v>1050</c:v>
                </c:pt>
                <c:pt idx="35">
                  <c:v>1275</c:v>
                </c:pt>
                <c:pt idx="36">
                  <c:v>1275</c:v>
                </c:pt>
                <c:pt idx="37">
                  <c:v>6700</c:v>
                </c:pt>
                <c:pt idx="38">
                  <c:v>8475</c:v>
                </c:pt>
                <c:pt idx="39">
                  <c:v>2550</c:v>
                </c:pt>
                <c:pt idx="40">
                  <c:v>2550</c:v>
                </c:pt>
                <c:pt idx="41">
                  <c:v>1950</c:v>
                </c:pt>
                <c:pt idx="42">
                  <c:v>2600</c:v>
                </c:pt>
                <c:pt idx="43">
                  <c:v>4550</c:v>
                </c:pt>
                <c:pt idx="44">
                  <c:v>1700</c:v>
                </c:pt>
                <c:pt idx="45">
                  <c:v>1800</c:v>
                </c:pt>
                <c:pt idx="46">
                  <c:v>600</c:v>
                </c:pt>
                <c:pt idx="47">
                  <c:v>4675</c:v>
                </c:pt>
                <c:pt idx="48">
                  <c:v>1275</c:v>
                </c:pt>
                <c:pt idx="49">
                  <c:v>600</c:v>
                </c:pt>
                <c:pt idx="50">
                  <c:v>2600</c:v>
                </c:pt>
                <c:pt idx="51">
                  <c:v>3750</c:v>
                </c:pt>
                <c:pt idx="52">
                  <c:v>5950</c:v>
                </c:pt>
                <c:pt idx="53">
                  <c:v>7225</c:v>
                </c:pt>
                <c:pt idx="54">
                  <c:v>5600</c:v>
                </c:pt>
                <c:pt idx="55">
                  <c:v>900</c:v>
                </c:pt>
                <c:pt idx="56">
                  <c:v>2975</c:v>
                </c:pt>
                <c:pt idx="57">
                  <c:v>1700</c:v>
                </c:pt>
                <c:pt idx="58">
                  <c:v>2975</c:v>
                </c:pt>
                <c:pt idx="59">
                  <c:v>5400</c:v>
                </c:pt>
                <c:pt idx="60">
                  <c:v>8250</c:v>
                </c:pt>
                <c:pt idx="61">
                  <c:v>3675</c:v>
                </c:pt>
              </c:numCache>
            </c:numRef>
          </c:val>
          <c:smooth val="1"/>
          <c:extLst>
            <c:ext xmlns:c16="http://schemas.microsoft.com/office/drawing/2014/chart" uri="{C3380CC4-5D6E-409C-BE32-E72D297353CC}">
              <c16:uniqueId val="{00000001-7D2C-4AE9-B166-97236A8FC00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06380320"/>
        <c:axId val="1206391552"/>
      </c:lineChart>
      <c:catAx>
        <c:axId val="120638032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5400000" spcFirstLastPara="1" vertOverflow="ellipsis" wrap="square" anchor="ctr" anchorCtr="1"/>
          <a:lstStyle/>
          <a:p>
            <a:pPr>
              <a:defRPr sz="900" b="0" i="0" u="none" strike="noStrike" kern="1200" spc="100" baseline="0">
                <a:solidFill>
                  <a:schemeClr val="lt1"/>
                </a:solidFill>
                <a:latin typeface="+mn-lt"/>
                <a:ea typeface="+mn-ea"/>
                <a:cs typeface="+mn-cs"/>
              </a:defRPr>
            </a:pPr>
            <a:endParaRPr lang="en-US"/>
          </a:p>
        </c:txPr>
        <c:crossAx val="1206391552"/>
        <c:crosses val="autoZero"/>
        <c:auto val="1"/>
        <c:lblAlgn val="ctr"/>
        <c:lblOffset val="100"/>
        <c:noMultiLvlLbl val="0"/>
      </c:catAx>
      <c:valAx>
        <c:axId val="120639155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0638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Faulty Laptops</a:t>
            </a:r>
            <a:endParaRPr lang="en-US"/>
          </a:p>
        </c:rich>
      </c:tx>
      <c:layout>
        <c:manualLayout>
          <c:xMode val="edge"/>
          <c:yMode val="edge"/>
          <c:x val="0.28813479316576046"/>
          <c:y val="6.9277427810409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2E-48A8-AF68-82BB7223A5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2E-48A8-AF68-82BB7223A5A9}"/>
              </c:ext>
            </c:extLst>
          </c:dPt>
          <c:cat>
            <c:strLit>
              <c:ptCount val="2"/>
              <c:pt idx="0">
                <c:v>Yes</c:v>
              </c:pt>
              <c:pt idx="1">
                <c:v>No</c:v>
              </c:pt>
            </c:strLit>
          </c:cat>
          <c:val>
            <c:numLit>
              <c:formatCode>General</c:formatCode>
              <c:ptCount val="2"/>
              <c:pt idx="0">
                <c:v>12</c:v>
              </c:pt>
              <c:pt idx="1">
                <c:v>31</c:v>
              </c:pt>
            </c:numLit>
          </c:val>
          <c:extLst>
            <c:ext xmlns:c16="http://schemas.microsoft.com/office/drawing/2014/chart" uri="{C3380CC4-5D6E-409C-BE32-E72D297353CC}">
              <c16:uniqueId val="{00000000-BA06-492A-B493-FCE97A90737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Faulty Phones</a:t>
            </a:r>
            <a:endParaRPr lang="en-US"/>
          </a:p>
        </c:rich>
      </c:tx>
      <c:layout>
        <c:manualLayout>
          <c:xMode val="edge"/>
          <c:yMode val="edge"/>
          <c:x val="0.29260270235769953"/>
          <c:y val="3.92389749038864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A0-432E-A9C7-BF4626CAF2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A0-432E-A9C7-BF4626CAF2F7}"/>
              </c:ext>
            </c:extLst>
          </c:dPt>
          <c:cat>
            <c:strLit>
              <c:ptCount val="2"/>
              <c:pt idx="0">
                <c:v>Yes</c:v>
              </c:pt>
              <c:pt idx="1">
                <c:v>No</c:v>
              </c:pt>
            </c:strLit>
          </c:cat>
          <c:val>
            <c:numLit>
              <c:formatCode>General</c:formatCode>
              <c:ptCount val="2"/>
              <c:pt idx="0">
                <c:v>12</c:v>
              </c:pt>
              <c:pt idx="1">
                <c:v>31</c:v>
              </c:pt>
            </c:numLit>
          </c:val>
          <c:extLst>
            <c:ext xmlns:c16="http://schemas.microsoft.com/office/drawing/2014/chart" uri="{C3380CC4-5D6E-409C-BE32-E72D297353CC}">
              <c16:uniqueId val="{00000000-9135-4CED-B40D-59595E92BEB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Faulty Screens</a:t>
            </a:r>
          </a:p>
        </c:rich>
      </c:tx>
      <c:layout>
        <c:manualLayout>
          <c:xMode val="edge"/>
          <c:yMode val="edge"/>
          <c:x val="0.36194444444444451"/>
          <c:y val="5.8143773694954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95-4005-BEE2-07463B47AB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95-4005-BEE2-07463B47AB85}"/>
              </c:ext>
            </c:extLst>
          </c:dPt>
          <c:cat>
            <c:strLit>
              <c:ptCount val="2"/>
              <c:pt idx="0">
                <c:v>Yes</c:v>
              </c:pt>
              <c:pt idx="1">
                <c:v>No</c:v>
              </c:pt>
            </c:strLit>
          </c:cat>
          <c:val>
            <c:numLit>
              <c:formatCode>General</c:formatCode>
              <c:ptCount val="2"/>
              <c:pt idx="0">
                <c:v>9</c:v>
              </c:pt>
              <c:pt idx="1">
                <c:v>15</c:v>
              </c:pt>
            </c:numLit>
          </c:val>
          <c:extLst>
            <c:ext xmlns:c16="http://schemas.microsoft.com/office/drawing/2014/chart" uri="{C3380CC4-5D6E-409C-BE32-E72D297353CC}">
              <c16:uniqueId val="{00000000-9DC7-4D43-8DED-663A55C20F5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[SalesDashboard_2.xlsx]Faulty Products!PivotTable4</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19050">
            <a:solidFill>
              <a:schemeClr val="lt1"/>
            </a:solidFill>
          </a:ln>
          <a:effectLst/>
        </c:spPr>
      </c:pivotFmt>
      <c:pivotFmt>
        <c:idx val="9"/>
        <c:spPr>
          <a:solidFill>
            <a:srgbClr val="FF6600"/>
          </a:solidFill>
          <a:ln w="19050">
            <a:solidFill>
              <a:schemeClr val="lt1"/>
            </a:solidFill>
          </a:ln>
          <a:effectLst/>
        </c:spPr>
      </c:pivotFmt>
    </c:pivotFmts>
    <c:plotArea>
      <c:layout>
        <c:manualLayout>
          <c:layoutTarget val="inner"/>
          <c:xMode val="edge"/>
          <c:yMode val="edge"/>
          <c:x val="0.31847258971171116"/>
          <c:y val="3.9988349850830864E-2"/>
          <c:w val="0.53997488674239602"/>
          <c:h val="0.96001165014916912"/>
        </c:manualLayout>
      </c:layout>
      <c:doughnutChart>
        <c:varyColors val="1"/>
        <c:ser>
          <c:idx val="0"/>
          <c:order val="0"/>
          <c:tx>
            <c:strRef>
              <c:f>'Faulty Products'!$B$16</c:f>
              <c:strCache>
                <c:ptCount val="1"/>
                <c:pt idx="0">
                  <c:v>Total</c:v>
                </c:pt>
              </c:strCache>
            </c:strRef>
          </c:tx>
          <c:dPt>
            <c:idx val="0"/>
            <c:bubble3D val="0"/>
            <c:spPr>
              <a:solidFill>
                <a:srgbClr val="FF6600"/>
              </a:solidFill>
              <a:ln w="19050">
                <a:solidFill>
                  <a:schemeClr val="lt1"/>
                </a:solidFill>
              </a:ln>
              <a:effectLst/>
            </c:spPr>
            <c:extLst>
              <c:ext xmlns:c16="http://schemas.microsoft.com/office/drawing/2014/chart" uri="{C3380CC4-5D6E-409C-BE32-E72D297353CC}">
                <c16:uniqueId val="{00000001-4BF0-4025-8FF2-967C964882DF}"/>
              </c:ext>
            </c:extLst>
          </c:dPt>
          <c:dPt>
            <c:idx val="1"/>
            <c:bubble3D val="0"/>
            <c:spPr>
              <a:noFill/>
              <a:ln w="19050">
                <a:solidFill>
                  <a:schemeClr val="lt1"/>
                </a:solidFill>
              </a:ln>
              <a:effectLst/>
            </c:spPr>
            <c:extLst>
              <c:ext xmlns:c16="http://schemas.microsoft.com/office/drawing/2014/chart" uri="{C3380CC4-5D6E-409C-BE32-E72D297353CC}">
                <c16:uniqueId val="{00000003-4BF0-4025-8FF2-967C964882DF}"/>
              </c:ext>
            </c:extLst>
          </c:dPt>
          <c:cat>
            <c:strRef>
              <c:f>'Faulty Products'!$A$17:$A$19</c:f>
              <c:strCache>
                <c:ptCount val="2"/>
                <c:pt idx="0">
                  <c:v>Yes</c:v>
                </c:pt>
                <c:pt idx="1">
                  <c:v>No</c:v>
                </c:pt>
              </c:strCache>
            </c:strRef>
          </c:cat>
          <c:val>
            <c:numRef>
              <c:f>'Faulty Products'!$B$17:$B$19</c:f>
              <c:numCache>
                <c:formatCode>General</c:formatCode>
                <c:ptCount val="2"/>
                <c:pt idx="0">
                  <c:v>40</c:v>
                </c:pt>
                <c:pt idx="1">
                  <c:v>83</c:v>
                </c:pt>
              </c:numCache>
            </c:numRef>
          </c:val>
          <c:extLst>
            <c:ext xmlns:c16="http://schemas.microsoft.com/office/drawing/2014/chart" uri="{C3380CC4-5D6E-409C-BE32-E72D297353CC}">
              <c16:uniqueId val="{00000004-4BF0-4025-8FF2-967C964882DF}"/>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19050">
            <a:solidFill>
              <a:schemeClr val="lt1"/>
            </a:solidFill>
          </a:ln>
          <a:effectLst/>
        </c:spPr>
      </c:pivotFmt>
      <c:pivotFmt>
        <c:idx val="9"/>
        <c:spPr>
          <a:solidFill>
            <a:srgbClr val="FF6600"/>
          </a:solidFill>
          <a:ln w="19050">
            <a:solidFill>
              <a:schemeClr val="lt1"/>
            </a:solidFill>
          </a:ln>
          <a:effectLst/>
        </c:spPr>
      </c:pivotFmt>
    </c:pivotFmts>
    <c:plotArea>
      <c:layout>
        <c:manualLayout>
          <c:layoutTarget val="inner"/>
          <c:xMode val="edge"/>
          <c:yMode val="edge"/>
          <c:x val="0.19329358977477151"/>
          <c:y val="0"/>
          <c:w val="0.48747069002636662"/>
          <c:h val="0.95083887030784786"/>
        </c:manualLayout>
      </c:layout>
      <c:doughnutChart>
        <c:varyColors val="1"/>
        <c:ser>
          <c:idx val="0"/>
          <c:order val="0"/>
          <c:tx>
            <c:v>Total</c:v>
          </c:tx>
          <c:dPt>
            <c:idx val="0"/>
            <c:bubble3D val="0"/>
            <c:spPr>
              <a:solidFill>
                <a:srgbClr val="FF6600"/>
              </a:solidFill>
              <a:ln w="19050">
                <a:solidFill>
                  <a:schemeClr val="lt1"/>
                </a:solidFill>
              </a:ln>
              <a:effectLst/>
            </c:spPr>
            <c:extLst>
              <c:ext xmlns:c16="http://schemas.microsoft.com/office/drawing/2014/chart" uri="{C3380CC4-5D6E-409C-BE32-E72D297353CC}">
                <c16:uniqueId val="{00000001-7B69-4C61-9D4D-D83237755D47}"/>
              </c:ext>
            </c:extLst>
          </c:dPt>
          <c:dPt>
            <c:idx val="1"/>
            <c:bubble3D val="0"/>
            <c:spPr>
              <a:noFill/>
              <a:ln w="19050">
                <a:solidFill>
                  <a:schemeClr val="lt1"/>
                </a:solidFill>
              </a:ln>
              <a:effectLst/>
            </c:spPr>
            <c:extLst>
              <c:ext xmlns:c16="http://schemas.microsoft.com/office/drawing/2014/chart" uri="{C3380CC4-5D6E-409C-BE32-E72D297353CC}">
                <c16:uniqueId val="{00000003-7B69-4C61-9D4D-D83237755D47}"/>
              </c:ext>
            </c:extLst>
          </c:dPt>
          <c:cat>
            <c:strLit>
              <c:ptCount val="2"/>
              <c:pt idx="0">
                <c:v>Yes</c:v>
              </c:pt>
              <c:pt idx="1">
                <c:v>No</c:v>
              </c:pt>
            </c:strLit>
          </c:cat>
          <c:val>
            <c:numLit>
              <c:formatCode>General</c:formatCode>
              <c:ptCount val="2"/>
              <c:pt idx="0">
                <c:v>12</c:v>
              </c:pt>
              <c:pt idx="1">
                <c:v>31</c:v>
              </c:pt>
            </c:numLit>
          </c:val>
          <c:extLst>
            <c:ext xmlns:c16="http://schemas.microsoft.com/office/drawing/2014/chart" uri="{C3380CC4-5D6E-409C-BE32-E72D297353CC}">
              <c16:uniqueId val="{00000004-7B69-4C61-9D4D-D83237755D47}"/>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19050">
            <a:solidFill>
              <a:schemeClr val="lt1"/>
            </a:solidFill>
          </a:ln>
          <a:effectLst/>
        </c:spPr>
      </c:pivotFmt>
      <c:pivotFmt>
        <c:idx val="9"/>
        <c:spPr>
          <a:solidFill>
            <a:srgbClr val="FF6600"/>
          </a:solidFill>
          <a:ln w="19050">
            <a:solidFill>
              <a:schemeClr val="lt1"/>
            </a:solidFill>
          </a:ln>
          <a:effectLst/>
        </c:spPr>
      </c:pivotFmt>
    </c:pivotFmts>
    <c:plotArea>
      <c:layout>
        <c:manualLayout>
          <c:layoutTarget val="inner"/>
          <c:xMode val="edge"/>
          <c:yMode val="edge"/>
          <c:x val="0.20155501280499841"/>
          <c:y val="6.3497618839293529E-2"/>
          <c:w val="0.48866936900969071"/>
          <c:h val="0.91999716677291266"/>
        </c:manualLayout>
      </c:layout>
      <c:doughnutChart>
        <c:varyColors val="1"/>
        <c:ser>
          <c:idx val="0"/>
          <c:order val="0"/>
          <c:tx>
            <c:v>Series1</c:v>
          </c:tx>
          <c:dPt>
            <c:idx val="0"/>
            <c:bubble3D val="0"/>
            <c:spPr>
              <a:solidFill>
                <a:srgbClr val="FF6600"/>
              </a:solidFill>
              <a:ln w="19050">
                <a:solidFill>
                  <a:schemeClr val="lt1"/>
                </a:solidFill>
              </a:ln>
              <a:effectLst/>
            </c:spPr>
            <c:extLst>
              <c:ext xmlns:c16="http://schemas.microsoft.com/office/drawing/2014/chart" uri="{C3380CC4-5D6E-409C-BE32-E72D297353CC}">
                <c16:uniqueId val="{00000001-6188-4300-B3D7-394AA1E1F9AD}"/>
              </c:ext>
            </c:extLst>
          </c:dPt>
          <c:dPt>
            <c:idx val="1"/>
            <c:bubble3D val="0"/>
            <c:spPr>
              <a:noFill/>
              <a:ln w="19050">
                <a:solidFill>
                  <a:schemeClr val="lt1"/>
                </a:solidFill>
              </a:ln>
              <a:effectLst/>
            </c:spPr>
            <c:extLst>
              <c:ext xmlns:c16="http://schemas.microsoft.com/office/drawing/2014/chart" uri="{C3380CC4-5D6E-409C-BE32-E72D297353CC}">
                <c16:uniqueId val="{00000003-6188-4300-B3D7-394AA1E1F9AD}"/>
              </c:ext>
            </c:extLst>
          </c:dPt>
          <c:cat>
            <c:strLit>
              <c:ptCount val="2"/>
              <c:pt idx="0">
                <c:v>Yes</c:v>
              </c:pt>
              <c:pt idx="1">
                <c:v>No</c:v>
              </c:pt>
            </c:strLit>
          </c:cat>
          <c:val>
            <c:numLit>
              <c:formatCode>General</c:formatCode>
              <c:ptCount val="2"/>
              <c:pt idx="0">
                <c:v>12</c:v>
              </c:pt>
              <c:pt idx="1">
                <c:v>31</c:v>
              </c:pt>
            </c:numLit>
          </c:val>
          <c:extLst>
            <c:ext xmlns:c16="http://schemas.microsoft.com/office/drawing/2014/chart" uri="{C3380CC4-5D6E-409C-BE32-E72D297353CC}">
              <c16:uniqueId val="{00000004-6188-4300-B3D7-394AA1E1F9AD}"/>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19050">
            <a:solidFill>
              <a:schemeClr val="lt1"/>
            </a:solidFill>
          </a:ln>
          <a:effectLst/>
        </c:spPr>
      </c:pivotFmt>
      <c:pivotFmt>
        <c:idx val="9"/>
        <c:spPr>
          <a:solidFill>
            <a:srgbClr val="FF6600"/>
          </a:solidFill>
          <a:ln w="19050">
            <a:solidFill>
              <a:schemeClr val="lt1"/>
            </a:solidFill>
          </a:ln>
          <a:effectLst/>
        </c:spPr>
      </c:pivotFmt>
    </c:pivotFmts>
    <c:plotArea>
      <c:layout>
        <c:manualLayout>
          <c:layoutTarget val="inner"/>
          <c:xMode val="edge"/>
          <c:yMode val="edge"/>
          <c:x val="0.219668412113495"/>
          <c:y val="0"/>
          <c:w val="0.55012803749050543"/>
          <c:h val="0.94832933579784351"/>
        </c:manualLayout>
      </c:layout>
      <c:doughnutChart>
        <c:varyColors val="1"/>
        <c:ser>
          <c:idx val="0"/>
          <c:order val="0"/>
          <c:tx>
            <c:v>Series1</c:v>
          </c:tx>
          <c:dPt>
            <c:idx val="0"/>
            <c:bubble3D val="0"/>
            <c:spPr>
              <a:solidFill>
                <a:srgbClr val="FF6600"/>
              </a:solidFill>
              <a:ln w="19050">
                <a:solidFill>
                  <a:schemeClr val="lt1"/>
                </a:solidFill>
              </a:ln>
              <a:effectLst/>
            </c:spPr>
            <c:extLst>
              <c:ext xmlns:c16="http://schemas.microsoft.com/office/drawing/2014/chart" uri="{C3380CC4-5D6E-409C-BE32-E72D297353CC}">
                <c16:uniqueId val="{00000001-7482-4682-AE04-426537661239}"/>
              </c:ext>
            </c:extLst>
          </c:dPt>
          <c:dPt>
            <c:idx val="1"/>
            <c:bubble3D val="0"/>
            <c:spPr>
              <a:noFill/>
              <a:ln w="19050">
                <a:solidFill>
                  <a:schemeClr val="lt1"/>
                </a:solidFill>
              </a:ln>
              <a:effectLst/>
            </c:spPr>
            <c:extLst>
              <c:ext xmlns:c16="http://schemas.microsoft.com/office/drawing/2014/chart" uri="{C3380CC4-5D6E-409C-BE32-E72D297353CC}">
                <c16:uniqueId val="{00000003-7482-4682-AE04-426537661239}"/>
              </c:ext>
            </c:extLst>
          </c:dPt>
          <c:cat>
            <c:numLit>
              <c:formatCode>General</c:formatCode>
              <c:ptCount val="2"/>
              <c:pt idx="0">
                <c:v>0</c:v>
              </c:pt>
              <c:pt idx="1">
                <c:v>0</c:v>
              </c:pt>
            </c:numLit>
          </c:cat>
          <c:val>
            <c:numLit>
              <c:formatCode>General</c:formatCode>
              <c:ptCount val="2"/>
              <c:pt idx="0">
                <c:v>9</c:v>
              </c:pt>
              <c:pt idx="1">
                <c:v>15</c:v>
              </c:pt>
            </c:numLit>
          </c:val>
          <c:extLst>
            <c:ext xmlns:c16="http://schemas.microsoft.com/office/drawing/2014/chart" uri="{C3380CC4-5D6E-409C-BE32-E72D297353CC}">
              <c16:uniqueId val="{00000004-7482-4682-AE04-426537661239}"/>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[SalesDashboard_2.xlsx]Product Ratings!PivotTable8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rgbClr val="00B050">
                  <a:alpha val="87000"/>
                </a:srgbClr>
              </a:gs>
              <a:gs pos="94000">
                <a:srgbClr val="92D050"/>
              </a:gs>
            </a:gsLst>
            <a:lin ang="2700000" scaled="1"/>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rgbClr val="FF6600">
                  <a:alpha val="50000"/>
                </a:srgbClr>
              </a:gs>
              <a:gs pos="100000">
                <a:srgbClr val="E80E0E"/>
              </a:gs>
            </a:gsLst>
            <a:lin ang="270000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rgbClr val="FF6600"/>
              </a:gs>
              <a:gs pos="98000">
                <a:srgbClr val="F99595"/>
              </a:gs>
            </a:gsLst>
            <a:lin ang="270000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bg1"/>
              </a:gs>
              <a:gs pos="80000">
                <a:schemeClr val="bg2">
                  <a:lumMod val="75000"/>
                </a:schemeClr>
              </a:gs>
            </a:gsLst>
            <a:lin ang="270000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bg1">
                  <a:lumMod val="95000"/>
                </a:schemeClr>
              </a:gs>
              <a:gs pos="89000">
                <a:srgbClr val="00B050"/>
              </a:gs>
            </a:gsLst>
            <a:lin ang="270000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'Product Ratings'!$B$2:$B$3</c:f>
              <c:strCache>
                <c:ptCount val="1"/>
                <c:pt idx="0">
                  <c:v>1 Star</c:v>
                </c:pt>
              </c:strCache>
            </c:strRef>
          </c:tx>
          <c:spPr>
            <a:gradFill flip="none" rotWithShape="1">
              <a:gsLst>
                <a:gs pos="0">
                  <a:srgbClr val="FF6600">
                    <a:alpha val="50000"/>
                  </a:srgbClr>
                </a:gs>
                <a:gs pos="100000">
                  <a:srgbClr val="E80E0E"/>
                </a:gs>
              </a:gsLst>
              <a:lin ang="2700000" scaled="1"/>
              <a:tileRect/>
            </a:gradFill>
            <a:ln>
              <a:solidFill>
                <a:schemeClr val="bg1"/>
              </a:solidFill>
            </a:ln>
            <a:effectLst/>
          </c:spPr>
          <c:invertIfNegative val="0"/>
          <c:cat>
            <c:strRef>
              <c:f>'Product Ratings'!$A$4:$A$8</c:f>
              <c:strCache>
                <c:ptCount val="4"/>
                <c:pt idx="0">
                  <c:v>Computer</c:v>
                </c:pt>
                <c:pt idx="1">
                  <c:v>Laptop</c:v>
                </c:pt>
                <c:pt idx="2">
                  <c:v>Phone</c:v>
                </c:pt>
                <c:pt idx="3">
                  <c:v>Screen</c:v>
                </c:pt>
              </c:strCache>
            </c:strRef>
          </c:cat>
          <c:val>
            <c:numRef>
              <c:f>'Product Ratings'!$B$4:$B$8</c:f>
              <c:numCache>
                <c:formatCode>"$"#,##0</c:formatCode>
                <c:ptCount val="4"/>
                <c:pt idx="0">
                  <c:v>5950</c:v>
                </c:pt>
                <c:pt idx="1">
                  <c:v>4550</c:v>
                </c:pt>
                <c:pt idx="2">
                  <c:v>3450</c:v>
                </c:pt>
                <c:pt idx="3">
                  <c:v>600</c:v>
                </c:pt>
              </c:numCache>
            </c:numRef>
          </c:val>
          <c:extLst>
            <c:ext xmlns:c16="http://schemas.microsoft.com/office/drawing/2014/chart" uri="{C3380CC4-5D6E-409C-BE32-E72D297353CC}">
              <c16:uniqueId val="{00000000-0F85-4C13-BB06-6C50AAFD471D}"/>
            </c:ext>
          </c:extLst>
        </c:ser>
        <c:ser>
          <c:idx val="1"/>
          <c:order val="1"/>
          <c:tx>
            <c:strRef>
              <c:f>'Product Ratings'!$C$2:$C$3</c:f>
              <c:strCache>
                <c:ptCount val="1"/>
                <c:pt idx="0">
                  <c:v>2 Stars</c:v>
                </c:pt>
              </c:strCache>
            </c:strRef>
          </c:tx>
          <c:spPr>
            <a:gradFill flip="none" rotWithShape="1">
              <a:gsLst>
                <a:gs pos="0">
                  <a:srgbClr val="FF6600"/>
                </a:gs>
                <a:gs pos="98000">
                  <a:srgbClr val="F99595"/>
                </a:gs>
              </a:gsLst>
              <a:lin ang="2700000" scaled="1"/>
              <a:tileRect/>
            </a:gradFill>
            <a:ln>
              <a:solidFill>
                <a:schemeClr val="bg1"/>
              </a:solidFill>
            </a:ln>
            <a:effectLst/>
          </c:spPr>
          <c:invertIfNegative val="0"/>
          <c:cat>
            <c:strRef>
              <c:f>'Product Ratings'!$A$4:$A$8</c:f>
              <c:strCache>
                <c:ptCount val="4"/>
                <c:pt idx="0">
                  <c:v>Computer</c:v>
                </c:pt>
                <c:pt idx="1">
                  <c:v>Laptop</c:v>
                </c:pt>
                <c:pt idx="2">
                  <c:v>Phone</c:v>
                </c:pt>
                <c:pt idx="3">
                  <c:v>Screen</c:v>
                </c:pt>
              </c:strCache>
            </c:strRef>
          </c:cat>
          <c:val>
            <c:numRef>
              <c:f>'Product Ratings'!$C$4:$C$8</c:f>
              <c:numCache>
                <c:formatCode>"$"#,##0</c:formatCode>
                <c:ptCount val="4"/>
                <c:pt idx="0">
                  <c:v>11475</c:v>
                </c:pt>
                <c:pt idx="1">
                  <c:v>13000</c:v>
                </c:pt>
                <c:pt idx="2">
                  <c:v>2700</c:v>
                </c:pt>
                <c:pt idx="3">
                  <c:v>1350</c:v>
                </c:pt>
              </c:numCache>
            </c:numRef>
          </c:val>
          <c:extLst>
            <c:ext xmlns:c16="http://schemas.microsoft.com/office/drawing/2014/chart" uri="{C3380CC4-5D6E-409C-BE32-E72D297353CC}">
              <c16:uniqueId val="{0000000E-0F85-4C13-BB06-6C50AAFD471D}"/>
            </c:ext>
          </c:extLst>
        </c:ser>
        <c:ser>
          <c:idx val="2"/>
          <c:order val="2"/>
          <c:tx>
            <c:strRef>
              <c:f>'Product Ratings'!$D$2:$D$3</c:f>
              <c:strCache>
                <c:ptCount val="1"/>
                <c:pt idx="0">
                  <c:v>3 Stars</c:v>
                </c:pt>
              </c:strCache>
            </c:strRef>
          </c:tx>
          <c:spPr>
            <a:gradFill flip="none" rotWithShape="1">
              <a:gsLst>
                <a:gs pos="0">
                  <a:schemeClr val="bg1"/>
                </a:gs>
                <a:gs pos="80000">
                  <a:schemeClr val="bg2">
                    <a:lumMod val="75000"/>
                  </a:schemeClr>
                </a:gs>
              </a:gsLst>
              <a:lin ang="2700000" scaled="1"/>
              <a:tileRect/>
            </a:gradFill>
            <a:ln>
              <a:solidFill>
                <a:schemeClr val="bg1"/>
              </a:solidFill>
            </a:ln>
            <a:effectLst/>
          </c:spPr>
          <c:invertIfNegative val="0"/>
          <c:cat>
            <c:strRef>
              <c:f>'Product Ratings'!$A$4:$A$8</c:f>
              <c:strCache>
                <c:ptCount val="4"/>
                <c:pt idx="0">
                  <c:v>Computer</c:v>
                </c:pt>
                <c:pt idx="1">
                  <c:v>Laptop</c:v>
                </c:pt>
                <c:pt idx="2">
                  <c:v>Phone</c:v>
                </c:pt>
                <c:pt idx="3">
                  <c:v>Screen</c:v>
                </c:pt>
              </c:strCache>
            </c:strRef>
          </c:cat>
          <c:val>
            <c:numRef>
              <c:f>'Product Ratings'!$D$4:$D$8</c:f>
              <c:numCache>
                <c:formatCode>"$"#,##0</c:formatCode>
                <c:ptCount val="4"/>
                <c:pt idx="0">
                  <c:v>22100</c:v>
                </c:pt>
                <c:pt idx="1">
                  <c:v>18850</c:v>
                </c:pt>
                <c:pt idx="2">
                  <c:v>4500</c:v>
                </c:pt>
                <c:pt idx="3">
                  <c:v>4050</c:v>
                </c:pt>
              </c:numCache>
            </c:numRef>
          </c:val>
          <c:extLst>
            <c:ext xmlns:c16="http://schemas.microsoft.com/office/drawing/2014/chart" uri="{C3380CC4-5D6E-409C-BE32-E72D297353CC}">
              <c16:uniqueId val="{0000000F-0F85-4C13-BB06-6C50AAFD471D}"/>
            </c:ext>
          </c:extLst>
        </c:ser>
        <c:ser>
          <c:idx val="3"/>
          <c:order val="3"/>
          <c:tx>
            <c:strRef>
              <c:f>'Product Ratings'!$E$2:$E$3</c:f>
              <c:strCache>
                <c:ptCount val="1"/>
                <c:pt idx="0">
                  <c:v>4 Stars</c:v>
                </c:pt>
              </c:strCache>
            </c:strRef>
          </c:tx>
          <c:spPr>
            <a:gradFill flip="none" rotWithShape="1">
              <a:gsLst>
                <a:gs pos="0">
                  <a:schemeClr val="bg1">
                    <a:lumMod val="95000"/>
                  </a:schemeClr>
                </a:gs>
                <a:gs pos="89000">
                  <a:srgbClr val="00B050"/>
                </a:gs>
              </a:gsLst>
              <a:lin ang="2700000" scaled="1"/>
              <a:tileRect/>
            </a:gradFill>
            <a:ln>
              <a:solidFill>
                <a:schemeClr val="bg1"/>
              </a:solidFill>
            </a:ln>
            <a:effectLst/>
          </c:spPr>
          <c:invertIfNegative val="0"/>
          <c:cat>
            <c:strRef>
              <c:f>'Product Ratings'!$A$4:$A$8</c:f>
              <c:strCache>
                <c:ptCount val="4"/>
                <c:pt idx="0">
                  <c:v>Computer</c:v>
                </c:pt>
                <c:pt idx="1">
                  <c:v>Laptop</c:v>
                </c:pt>
                <c:pt idx="2">
                  <c:v>Phone</c:v>
                </c:pt>
                <c:pt idx="3">
                  <c:v>Screen</c:v>
                </c:pt>
              </c:strCache>
            </c:strRef>
          </c:cat>
          <c:val>
            <c:numRef>
              <c:f>'Product Ratings'!$E$4:$E$8</c:f>
              <c:numCache>
                <c:formatCode>"$"#,##0</c:formatCode>
                <c:ptCount val="4"/>
                <c:pt idx="0">
                  <c:v>20825</c:v>
                </c:pt>
                <c:pt idx="1">
                  <c:v>32500</c:v>
                </c:pt>
                <c:pt idx="2">
                  <c:v>3600</c:v>
                </c:pt>
                <c:pt idx="3">
                  <c:v>5250</c:v>
                </c:pt>
              </c:numCache>
            </c:numRef>
          </c:val>
          <c:extLst>
            <c:ext xmlns:c16="http://schemas.microsoft.com/office/drawing/2014/chart" uri="{C3380CC4-5D6E-409C-BE32-E72D297353CC}">
              <c16:uniqueId val="{00000012-0F85-4C13-BB06-6C50AAFD471D}"/>
            </c:ext>
          </c:extLst>
        </c:ser>
        <c:ser>
          <c:idx val="4"/>
          <c:order val="4"/>
          <c:tx>
            <c:strRef>
              <c:f>'Product Ratings'!$F$2:$F$3</c:f>
              <c:strCache>
                <c:ptCount val="1"/>
                <c:pt idx="0">
                  <c:v>5 Stars</c:v>
                </c:pt>
              </c:strCache>
            </c:strRef>
          </c:tx>
          <c:spPr>
            <a:gradFill>
              <a:gsLst>
                <a:gs pos="0">
                  <a:srgbClr val="00B050">
                    <a:alpha val="87000"/>
                  </a:srgbClr>
                </a:gs>
                <a:gs pos="94000">
                  <a:srgbClr val="92D050"/>
                </a:gs>
              </a:gsLst>
              <a:lin ang="2700000" scaled="1"/>
            </a:gradFill>
            <a:ln>
              <a:solidFill>
                <a:schemeClr val="bg1"/>
              </a:solidFill>
            </a:ln>
            <a:effectLst/>
          </c:spPr>
          <c:invertIfNegative val="0"/>
          <c:cat>
            <c:strRef>
              <c:f>'Product Ratings'!$A$4:$A$8</c:f>
              <c:strCache>
                <c:ptCount val="4"/>
                <c:pt idx="0">
                  <c:v>Computer</c:v>
                </c:pt>
                <c:pt idx="1">
                  <c:v>Laptop</c:v>
                </c:pt>
                <c:pt idx="2">
                  <c:v>Phone</c:v>
                </c:pt>
                <c:pt idx="3">
                  <c:v>Screen</c:v>
                </c:pt>
              </c:strCache>
            </c:strRef>
          </c:cat>
          <c:val>
            <c:numRef>
              <c:f>'Product Ratings'!$F$4:$F$8</c:f>
              <c:numCache>
                <c:formatCode>"$"#,##0</c:formatCode>
                <c:ptCount val="4"/>
                <c:pt idx="0">
                  <c:v>33150</c:v>
                </c:pt>
                <c:pt idx="1">
                  <c:v>29900</c:v>
                </c:pt>
                <c:pt idx="2">
                  <c:v>16800</c:v>
                </c:pt>
                <c:pt idx="3">
                  <c:v>6750</c:v>
                </c:pt>
              </c:numCache>
            </c:numRef>
          </c:val>
          <c:extLst>
            <c:ext xmlns:c16="http://schemas.microsoft.com/office/drawing/2014/chart" uri="{C3380CC4-5D6E-409C-BE32-E72D297353CC}">
              <c16:uniqueId val="{00000002-170E-4B27-9EEC-9D81B75E4331}"/>
            </c:ext>
          </c:extLst>
        </c:ser>
        <c:dLbls>
          <c:showLegendKey val="0"/>
          <c:showVal val="0"/>
          <c:showCatName val="0"/>
          <c:showSerName val="0"/>
          <c:showPercent val="0"/>
          <c:showBubbleSize val="0"/>
        </c:dLbls>
        <c:gapWidth val="150"/>
        <c:overlap val="100"/>
        <c:axId val="598452080"/>
        <c:axId val="598464560"/>
      </c:barChart>
      <c:catAx>
        <c:axId val="59845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8464560"/>
        <c:crosses val="autoZero"/>
        <c:auto val="1"/>
        <c:lblAlgn val="ctr"/>
        <c:lblOffset val="100"/>
        <c:noMultiLvlLbl val="0"/>
      </c:catAx>
      <c:valAx>
        <c:axId val="598464560"/>
        <c:scaling>
          <c:orientation val="minMax"/>
        </c:scaling>
        <c:delete val="0"/>
        <c:axPos val="b"/>
        <c:majorGridlines>
          <c:spPr>
            <a:ln w="9525" cap="flat" cmpd="sng" algn="ctr">
              <a:solidFill>
                <a:schemeClr val="lt1">
                  <a:shade val="50000"/>
                  <a:alpha val="6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845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[SalesDashboard_2.xlsx]Total Sales Trend !PivotTable1</c:name>
    <c:fmtId val="0"/>
  </c:pivotSource>
  <c:chart>
    <c:title>
      <c:tx>
        <c:rich>
          <a:bodyPr rot="0" spcFirstLastPara="1" vertOverflow="ellipsis" vert="horz" wrap="square" anchor="ctr" anchorCtr="1"/>
          <a:lstStyle/>
          <a:p>
            <a:pPr algn="ctr">
              <a:defRPr sz="1600" b="1" i="0" u="none" strike="noStrike" kern="1200" cap="none" spc="0" normalizeH="0" baseline="0">
                <a:solidFill>
                  <a:schemeClr val="dk1">
                    <a:lumMod val="50000"/>
                    <a:lumOff val="50000"/>
                  </a:schemeClr>
                </a:solidFill>
                <a:latin typeface="+mj-lt"/>
                <a:ea typeface="+mj-ea"/>
                <a:cs typeface="+mj-cs"/>
              </a:defRPr>
            </a:pPr>
            <a:r>
              <a:rPr lang="en-US">
                <a:solidFill>
                  <a:schemeClr val="tx1"/>
                </a:solidFill>
              </a:rPr>
              <a:t>Total Sales by Year and Month</a:t>
            </a:r>
          </a:p>
        </c:rich>
      </c:tx>
      <c:layout>
        <c:manualLayout>
          <c:xMode val="edge"/>
          <c:yMode val="edge"/>
          <c:x val="0.38626128909834073"/>
          <c:y val="1.7200165671713636E-2"/>
        </c:manualLayout>
      </c:layout>
      <c:overlay val="0"/>
      <c:spPr>
        <a:noFill/>
        <a:ln>
          <a:noFill/>
        </a:ln>
        <a:effectLst/>
      </c:spPr>
      <c:txPr>
        <a:bodyPr rot="0" spcFirstLastPara="1" vertOverflow="ellipsis" vert="horz" wrap="square" anchor="ctr" anchorCtr="1"/>
        <a:lstStyle/>
        <a:p>
          <a:pPr algn="ct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lumMod val="75000"/>
              </a:schemeClr>
            </a:solidFill>
            <a:round/>
          </a:ln>
          <a:effectLst/>
        </c:spPr>
        <c:marker>
          <c:symbol val="circle"/>
          <c:size val="6"/>
          <c:spPr>
            <a:solidFill>
              <a:schemeClr val="accent1">
                <a:lumMod val="75000"/>
              </a:schemeClr>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Trend '!$B$3</c:f>
              <c:strCache>
                <c:ptCount val="1"/>
                <c:pt idx="0">
                  <c:v>Total</c:v>
                </c:pt>
              </c:strCache>
            </c:strRef>
          </c:tx>
          <c:spPr>
            <a:ln w="22225" cap="rnd">
              <a:solidFill>
                <a:schemeClr val="accent1">
                  <a:lumMod val="75000"/>
                </a:schemeClr>
              </a:solidFill>
              <a:round/>
            </a:ln>
            <a:effectLst/>
          </c:spPr>
          <c:marker>
            <c:symbol val="circle"/>
            <c:size val="6"/>
            <c:spPr>
              <a:solidFill>
                <a:schemeClr val="accent1">
                  <a:lumMod val="75000"/>
                </a:schemeClr>
              </a:solidFill>
              <a:ln w="15875">
                <a:solidFill>
                  <a:schemeClr val="accent1"/>
                </a:solidFill>
                <a:round/>
              </a:ln>
              <a:effectLst/>
            </c:spPr>
          </c:marker>
          <c:trendline>
            <c:spPr>
              <a:ln w="19050" cap="rnd">
                <a:solidFill>
                  <a:schemeClr val="accent1"/>
                </a:solidFill>
              </a:ln>
              <a:effectLst/>
            </c:spPr>
            <c:trendlineType val="linear"/>
            <c:dispRSqr val="0"/>
            <c:dispEq val="0"/>
          </c:trendline>
          <c:cat>
            <c:multiLvlStrRef>
              <c:f>'Total Sales Trend '!$A$4:$A$72</c:f>
              <c:multiLvlStrCache>
                <c:ptCount val="62"/>
                <c:lvl>
                  <c:pt idx="0">
                    <c:v>Jan</c:v>
                  </c:pt>
                  <c:pt idx="1">
                    <c:v>Feb</c:v>
                  </c:pt>
                  <c:pt idx="2">
                    <c:v>Mar</c:v>
                  </c:pt>
                  <c:pt idx="3">
                    <c:v>Apr</c:v>
                  </c:pt>
                  <c:pt idx="4">
                    <c:v>May</c:v>
                  </c:pt>
                  <c:pt idx="5">
                    <c:v>Jun</c:v>
                  </c:pt>
                  <c:pt idx="6">
                    <c:v>Jul</c:v>
                  </c:pt>
                  <c:pt idx="7">
                    <c:v>Aug</c:v>
                  </c:pt>
                  <c:pt idx="8">
                    <c:v>Sep</c:v>
                  </c:pt>
                  <c:pt idx="9">
                    <c:v>Dec</c:v>
                  </c:pt>
                  <c:pt idx="10">
                    <c:v>Jan</c:v>
                  </c:pt>
                  <c:pt idx="11">
                    <c:v>Feb</c:v>
                  </c:pt>
                  <c:pt idx="12">
                    <c:v>Mar</c:v>
                  </c:pt>
                  <c:pt idx="13">
                    <c:v>Apr</c:v>
                  </c:pt>
                  <c:pt idx="14">
                    <c:v>May</c:v>
                  </c:pt>
                  <c:pt idx="15">
                    <c:v>Jun</c:v>
                  </c:pt>
                  <c:pt idx="16">
                    <c:v>Jul</c:v>
                  </c:pt>
                  <c:pt idx="17">
                    <c:v>Aug</c:v>
                  </c:pt>
                  <c:pt idx="18">
                    <c:v>Sep</c:v>
                  </c:pt>
                  <c:pt idx="19">
                    <c:v>Dec</c:v>
                  </c:pt>
                  <c:pt idx="20">
                    <c:v>Jan</c:v>
                  </c:pt>
                  <c:pt idx="21">
                    <c:v>Feb</c:v>
                  </c:pt>
                  <c:pt idx="22">
                    <c:v>Mar</c:v>
                  </c:pt>
                  <c:pt idx="23">
                    <c:v>Apr</c:v>
                  </c:pt>
                  <c:pt idx="24">
                    <c:v>May</c:v>
                  </c:pt>
                  <c:pt idx="25">
                    <c:v>Jun</c:v>
                  </c:pt>
                  <c:pt idx="26">
                    <c:v>Jul</c:v>
                  </c:pt>
                  <c:pt idx="27">
                    <c:v>Aug</c:v>
                  </c:pt>
                  <c:pt idx="28">
                    <c:v>Sep</c:v>
                  </c:pt>
                  <c:pt idx="29">
                    <c:v>Dec</c:v>
                  </c:pt>
                  <c:pt idx="30">
                    <c:v>Jan</c:v>
                  </c:pt>
                  <c:pt idx="31">
                    <c:v>Feb</c:v>
                  </c:pt>
                  <c:pt idx="32">
                    <c:v>Mar</c:v>
                  </c:pt>
                  <c:pt idx="33">
                    <c:v>Apr</c:v>
                  </c:pt>
                  <c:pt idx="34">
                    <c:v>May</c:v>
                  </c:pt>
                  <c:pt idx="35">
                    <c:v>Jun</c:v>
                  </c:pt>
                  <c:pt idx="36">
                    <c:v>Jul</c:v>
                  </c:pt>
                  <c:pt idx="37">
                    <c:v>Aug</c:v>
                  </c:pt>
                  <c:pt idx="38">
                    <c:v>Sep</c:v>
                  </c:pt>
                  <c:pt idx="39">
                    <c:v>Dec</c:v>
                  </c:pt>
                  <c:pt idx="40">
                    <c:v>Jan</c:v>
                  </c:pt>
                  <c:pt idx="41">
                    <c:v>June</c:v>
                  </c:pt>
                  <c:pt idx="42">
                    <c:v>Feb</c:v>
                  </c:pt>
                  <c:pt idx="43">
                    <c:v>Mar</c:v>
                  </c:pt>
                  <c:pt idx="44">
                    <c:v>Apr</c:v>
                  </c:pt>
                  <c:pt idx="45">
                    <c:v>May</c:v>
                  </c:pt>
                  <c:pt idx="46">
                    <c:v>Jul</c:v>
                  </c:pt>
                  <c:pt idx="47">
                    <c:v>Aug</c:v>
                  </c:pt>
                  <c:pt idx="48">
                    <c:v>Sep</c:v>
                  </c:pt>
                  <c:pt idx="49">
                    <c:v>Oct</c:v>
                  </c:pt>
                  <c:pt idx="50">
                    <c:v>Nov</c:v>
                  </c:pt>
                  <c:pt idx="51">
                    <c:v>Dec</c:v>
                  </c:pt>
                  <c:pt idx="52">
                    <c:v>Jan</c:v>
                  </c:pt>
                  <c:pt idx="53">
                    <c:v>Feb</c:v>
                  </c:pt>
                  <c:pt idx="54">
                    <c:v>Mar</c:v>
                  </c:pt>
                  <c:pt idx="55">
                    <c:v>Apr</c:v>
                  </c:pt>
                  <c:pt idx="56">
                    <c:v>May</c:v>
                  </c:pt>
                  <c:pt idx="57">
                    <c:v>Jun</c:v>
                  </c:pt>
                  <c:pt idx="58">
                    <c:v>Jul</c:v>
                  </c:pt>
                  <c:pt idx="59">
                    <c:v>Aug</c:v>
                  </c:pt>
                  <c:pt idx="60">
                    <c:v>Sep</c:v>
                  </c:pt>
                  <c:pt idx="61">
                    <c:v>Dec</c:v>
                  </c:pt>
                </c:lvl>
                <c:lvl>
                  <c:pt idx="0">
                    <c:v>2015</c:v>
                  </c:pt>
                  <c:pt idx="10">
                    <c:v>2016</c:v>
                  </c:pt>
                  <c:pt idx="20">
                    <c:v>2017</c:v>
                  </c:pt>
                  <c:pt idx="30">
                    <c:v>2018</c:v>
                  </c:pt>
                  <c:pt idx="40">
                    <c:v>2019</c:v>
                  </c:pt>
                  <c:pt idx="52">
                    <c:v>2020</c:v>
                  </c:pt>
                </c:lvl>
              </c:multiLvlStrCache>
            </c:multiLvlStrRef>
          </c:cat>
          <c:val>
            <c:numRef>
              <c:f>'Total Sales Trend '!$B$4:$B$72</c:f>
              <c:numCache>
                <c:formatCode>"$"#,##0</c:formatCode>
                <c:ptCount val="62"/>
                <c:pt idx="0">
                  <c:v>6500</c:v>
                </c:pt>
                <c:pt idx="1">
                  <c:v>4400</c:v>
                </c:pt>
                <c:pt idx="2">
                  <c:v>2750</c:v>
                </c:pt>
                <c:pt idx="3">
                  <c:v>2975</c:v>
                </c:pt>
                <c:pt idx="4">
                  <c:v>2125</c:v>
                </c:pt>
                <c:pt idx="5">
                  <c:v>600</c:v>
                </c:pt>
                <c:pt idx="6">
                  <c:v>4550</c:v>
                </c:pt>
                <c:pt idx="7">
                  <c:v>4850</c:v>
                </c:pt>
                <c:pt idx="8">
                  <c:v>6025</c:v>
                </c:pt>
                <c:pt idx="9">
                  <c:v>6800</c:v>
                </c:pt>
                <c:pt idx="10">
                  <c:v>7350</c:v>
                </c:pt>
                <c:pt idx="11">
                  <c:v>4550</c:v>
                </c:pt>
                <c:pt idx="12">
                  <c:v>2975</c:v>
                </c:pt>
                <c:pt idx="13">
                  <c:v>1950</c:v>
                </c:pt>
                <c:pt idx="14">
                  <c:v>5200</c:v>
                </c:pt>
                <c:pt idx="15">
                  <c:v>3250</c:v>
                </c:pt>
                <c:pt idx="16">
                  <c:v>1200</c:v>
                </c:pt>
                <c:pt idx="17">
                  <c:v>3925</c:v>
                </c:pt>
                <c:pt idx="18">
                  <c:v>9625</c:v>
                </c:pt>
                <c:pt idx="19">
                  <c:v>10125</c:v>
                </c:pt>
                <c:pt idx="20">
                  <c:v>5400</c:v>
                </c:pt>
                <c:pt idx="21">
                  <c:v>7800</c:v>
                </c:pt>
                <c:pt idx="22">
                  <c:v>3000</c:v>
                </c:pt>
                <c:pt idx="23">
                  <c:v>750</c:v>
                </c:pt>
                <c:pt idx="24">
                  <c:v>2550</c:v>
                </c:pt>
                <c:pt idx="25">
                  <c:v>2550</c:v>
                </c:pt>
                <c:pt idx="26">
                  <c:v>2125</c:v>
                </c:pt>
                <c:pt idx="27">
                  <c:v>4675</c:v>
                </c:pt>
                <c:pt idx="28">
                  <c:v>7250</c:v>
                </c:pt>
                <c:pt idx="29">
                  <c:v>4150</c:v>
                </c:pt>
                <c:pt idx="30">
                  <c:v>4575</c:v>
                </c:pt>
                <c:pt idx="31">
                  <c:v>4325</c:v>
                </c:pt>
                <c:pt idx="32">
                  <c:v>2600</c:v>
                </c:pt>
                <c:pt idx="33">
                  <c:v>3250</c:v>
                </c:pt>
                <c:pt idx="34">
                  <c:v>1050</c:v>
                </c:pt>
                <c:pt idx="35">
                  <c:v>1275</c:v>
                </c:pt>
                <c:pt idx="36">
                  <c:v>1275</c:v>
                </c:pt>
                <c:pt idx="37">
                  <c:v>6700</c:v>
                </c:pt>
                <c:pt idx="38">
                  <c:v>8475</c:v>
                </c:pt>
                <c:pt idx="39">
                  <c:v>2550</c:v>
                </c:pt>
                <c:pt idx="40">
                  <c:v>2550</c:v>
                </c:pt>
                <c:pt idx="41">
                  <c:v>1950</c:v>
                </c:pt>
                <c:pt idx="42">
                  <c:v>2600</c:v>
                </c:pt>
                <c:pt idx="43">
                  <c:v>4550</c:v>
                </c:pt>
                <c:pt idx="44">
                  <c:v>1700</c:v>
                </c:pt>
                <c:pt idx="45">
                  <c:v>1800</c:v>
                </c:pt>
                <c:pt idx="46">
                  <c:v>600</c:v>
                </c:pt>
                <c:pt idx="47">
                  <c:v>4675</c:v>
                </c:pt>
                <c:pt idx="48">
                  <c:v>1275</c:v>
                </c:pt>
                <c:pt idx="49">
                  <c:v>600</c:v>
                </c:pt>
                <c:pt idx="50">
                  <c:v>2600</c:v>
                </c:pt>
                <c:pt idx="51">
                  <c:v>3750</c:v>
                </c:pt>
                <c:pt idx="52">
                  <c:v>5950</c:v>
                </c:pt>
                <c:pt idx="53">
                  <c:v>7225</c:v>
                </c:pt>
                <c:pt idx="54">
                  <c:v>5600</c:v>
                </c:pt>
                <c:pt idx="55">
                  <c:v>900</c:v>
                </c:pt>
                <c:pt idx="56">
                  <c:v>2975</c:v>
                </c:pt>
                <c:pt idx="57">
                  <c:v>1700</c:v>
                </c:pt>
                <c:pt idx="58">
                  <c:v>2975</c:v>
                </c:pt>
                <c:pt idx="59">
                  <c:v>5400</c:v>
                </c:pt>
                <c:pt idx="60">
                  <c:v>8250</c:v>
                </c:pt>
                <c:pt idx="61">
                  <c:v>3675</c:v>
                </c:pt>
              </c:numCache>
            </c:numRef>
          </c:val>
          <c:smooth val="1"/>
          <c:extLst>
            <c:ext xmlns:c16="http://schemas.microsoft.com/office/drawing/2014/chart" uri="{C3380CC4-5D6E-409C-BE32-E72D297353CC}">
              <c16:uniqueId val="{00000000-BCB9-4C17-8413-128D0A121EAE}"/>
            </c:ext>
          </c:extLst>
        </c:ser>
        <c:dLbls>
          <c:showLegendKey val="0"/>
          <c:showVal val="0"/>
          <c:showCatName val="0"/>
          <c:showSerName val="0"/>
          <c:showPercent val="0"/>
          <c:showBubbleSize val="0"/>
        </c:dLbls>
        <c:marker val="1"/>
        <c:smooth val="0"/>
        <c:axId val="1206380320"/>
        <c:axId val="1206391552"/>
      </c:lineChart>
      <c:catAx>
        <c:axId val="120638032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06391552"/>
        <c:crosses val="autoZero"/>
        <c:auto val="1"/>
        <c:lblAlgn val="ctr"/>
        <c:lblOffset val="100"/>
        <c:noMultiLvlLbl val="0"/>
      </c:catAx>
      <c:valAx>
        <c:axId val="120639155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0638032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[SalesDashboard_2.xlsx]Product Ratings!PivotTable8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'Product Ratings'!$B$2:$B$3</c:f>
              <c:strCache>
                <c:ptCount val="1"/>
                <c:pt idx="0">
                  <c:v>1 Star</c:v>
                </c:pt>
              </c:strCache>
            </c:strRef>
          </c:tx>
          <c:spPr>
            <a:solidFill>
              <a:schemeClr val="accent1"/>
            </a:solidFill>
            <a:ln>
              <a:noFill/>
            </a:ln>
            <a:effectLst/>
          </c:spPr>
          <c:invertIfNegative val="0"/>
          <c:cat>
            <c:strRef>
              <c:f>'Product Ratings'!$A$4:$A$8</c:f>
              <c:strCache>
                <c:ptCount val="4"/>
                <c:pt idx="0">
                  <c:v>Computer</c:v>
                </c:pt>
                <c:pt idx="1">
                  <c:v>Laptop</c:v>
                </c:pt>
                <c:pt idx="2">
                  <c:v>Phone</c:v>
                </c:pt>
                <c:pt idx="3">
                  <c:v>Screen</c:v>
                </c:pt>
              </c:strCache>
            </c:strRef>
          </c:cat>
          <c:val>
            <c:numRef>
              <c:f>'Product Ratings'!$B$4:$B$8</c:f>
              <c:numCache>
                <c:formatCode>"$"#,##0</c:formatCode>
                <c:ptCount val="4"/>
                <c:pt idx="0">
                  <c:v>5950</c:v>
                </c:pt>
                <c:pt idx="1">
                  <c:v>4550</c:v>
                </c:pt>
                <c:pt idx="2">
                  <c:v>3450</c:v>
                </c:pt>
                <c:pt idx="3">
                  <c:v>600</c:v>
                </c:pt>
              </c:numCache>
            </c:numRef>
          </c:val>
          <c:extLst>
            <c:ext xmlns:c16="http://schemas.microsoft.com/office/drawing/2014/chart" uri="{C3380CC4-5D6E-409C-BE32-E72D297353CC}">
              <c16:uniqueId val="{00000000-8990-47F2-BDBA-03E467B07C90}"/>
            </c:ext>
          </c:extLst>
        </c:ser>
        <c:ser>
          <c:idx val="1"/>
          <c:order val="1"/>
          <c:tx>
            <c:strRef>
              <c:f>'Product Ratings'!$C$2:$C$3</c:f>
              <c:strCache>
                <c:ptCount val="1"/>
                <c:pt idx="0">
                  <c:v>2 Stars</c:v>
                </c:pt>
              </c:strCache>
            </c:strRef>
          </c:tx>
          <c:spPr>
            <a:solidFill>
              <a:schemeClr val="accent2"/>
            </a:solidFill>
            <a:ln>
              <a:noFill/>
            </a:ln>
            <a:effectLst/>
          </c:spPr>
          <c:invertIfNegative val="0"/>
          <c:cat>
            <c:strRef>
              <c:f>'Product Ratings'!$A$4:$A$8</c:f>
              <c:strCache>
                <c:ptCount val="4"/>
                <c:pt idx="0">
                  <c:v>Computer</c:v>
                </c:pt>
                <c:pt idx="1">
                  <c:v>Laptop</c:v>
                </c:pt>
                <c:pt idx="2">
                  <c:v>Phone</c:v>
                </c:pt>
                <c:pt idx="3">
                  <c:v>Screen</c:v>
                </c:pt>
              </c:strCache>
            </c:strRef>
          </c:cat>
          <c:val>
            <c:numRef>
              <c:f>'Product Ratings'!$C$4:$C$8</c:f>
              <c:numCache>
                <c:formatCode>"$"#,##0</c:formatCode>
                <c:ptCount val="4"/>
                <c:pt idx="0">
                  <c:v>11475</c:v>
                </c:pt>
                <c:pt idx="1">
                  <c:v>13000</c:v>
                </c:pt>
                <c:pt idx="2">
                  <c:v>2700</c:v>
                </c:pt>
                <c:pt idx="3">
                  <c:v>1350</c:v>
                </c:pt>
              </c:numCache>
            </c:numRef>
          </c:val>
          <c:extLst>
            <c:ext xmlns:c16="http://schemas.microsoft.com/office/drawing/2014/chart" uri="{C3380CC4-5D6E-409C-BE32-E72D297353CC}">
              <c16:uniqueId val="{0000000A-8990-47F2-BDBA-03E467B07C90}"/>
            </c:ext>
          </c:extLst>
        </c:ser>
        <c:ser>
          <c:idx val="2"/>
          <c:order val="2"/>
          <c:tx>
            <c:strRef>
              <c:f>'Product Ratings'!$D$2:$D$3</c:f>
              <c:strCache>
                <c:ptCount val="1"/>
                <c:pt idx="0">
                  <c:v>3 Stars</c:v>
                </c:pt>
              </c:strCache>
            </c:strRef>
          </c:tx>
          <c:spPr>
            <a:solidFill>
              <a:schemeClr val="accent3"/>
            </a:solidFill>
            <a:ln>
              <a:noFill/>
            </a:ln>
            <a:effectLst/>
          </c:spPr>
          <c:invertIfNegative val="0"/>
          <c:cat>
            <c:strRef>
              <c:f>'Product Ratings'!$A$4:$A$8</c:f>
              <c:strCache>
                <c:ptCount val="4"/>
                <c:pt idx="0">
                  <c:v>Computer</c:v>
                </c:pt>
                <c:pt idx="1">
                  <c:v>Laptop</c:v>
                </c:pt>
                <c:pt idx="2">
                  <c:v>Phone</c:v>
                </c:pt>
                <c:pt idx="3">
                  <c:v>Screen</c:v>
                </c:pt>
              </c:strCache>
            </c:strRef>
          </c:cat>
          <c:val>
            <c:numRef>
              <c:f>'Product Ratings'!$D$4:$D$8</c:f>
              <c:numCache>
                <c:formatCode>"$"#,##0</c:formatCode>
                <c:ptCount val="4"/>
                <c:pt idx="0">
                  <c:v>22100</c:v>
                </c:pt>
                <c:pt idx="1">
                  <c:v>18850</c:v>
                </c:pt>
                <c:pt idx="2">
                  <c:v>4500</c:v>
                </c:pt>
                <c:pt idx="3">
                  <c:v>4050</c:v>
                </c:pt>
              </c:numCache>
            </c:numRef>
          </c:val>
          <c:extLst>
            <c:ext xmlns:c16="http://schemas.microsoft.com/office/drawing/2014/chart" uri="{C3380CC4-5D6E-409C-BE32-E72D297353CC}">
              <c16:uniqueId val="{0000000B-8990-47F2-BDBA-03E467B07C90}"/>
            </c:ext>
          </c:extLst>
        </c:ser>
        <c:ser>
          <c:idx val="3"/>
          <c:order val="3"/>
          <c:tx>
            <c:strRef>
              <c:f>'Product Ratings'!$E$2:$E$3</c:f>
              <c:strCache>
                <c:ptCount val="1"/>
                <c:pt idx="0">
                  <c:v>4 Stars</c:v>
                </c:pt>
              </c:strCache>
            </c:strRef>
          </c:tx>
          <c:spPr>
            <a:solidFill>
              <a:schemeClr val="accent4"/>
            </a:solidFill>
            <a:ln>
              <a:noFill/>
            </a:ln>
            <a:effectLst/>
          </c:spPr>
          <c:invertIfNegative val="0"/>
          <c:cat>
            <c:strRef>
              <c:f>'Product Ratings'!$A$4:$A$8</c:f>
              <c:strCache>
                <c:ptCount val="4"/>
                <c:pt idx="0">
                  <c:v>Computer</c:v>
                </c:pt>
                <c:pt idx="1">
                  <c:v>Laptop</c:v>
                </c:pt>
                <c:pt idx="2">
                  <c:v>Phone</c:v>
                </c:pt>
                <c:pt idx="3">
                  <c:v>Screen</c:v>
                </c:pt>
              </c:strCache>
            </c:strRef>
          </c:cat>
          <c:val>
            <c:numRef>
              <c:f>'Product Ratings'!$E$4:$E$8</c:f>
              <c:numCache>
                <c:formatCode>"$"#,##0</c:formatCode>
                <c:ptCount val="4"/>
                <c:pt idx="0">
                  <c:v>20825</c:v>
                </c:pt>
                <c:pt idx="1">
                  <c:v>32500</c:v>
                </c:pt>
                <c:pt idx="2">
                  <c:v>3600</c:v>
                </c:pt>
                <c:pt idx="3">
                  <c:v>5250</c:v>
                </c:pt>
              </c:numCache>
            </c:numRef>
          </c:val>
          <c:extLst>
            <c:ext xmlns:c16="http://schemas.microsoft.com/office/drawing/2014/chart" uri="{C3380CC4-5D6E-409C-BE32-E72D297353CC}">
              <c16:uniqueId val="{0000000E-8990-47F2-BDBA-03E467B07C90}"/>
            </c:ext>
          </c:extLst>
        </c:ser>
        <c:ser>
          <c:idx val="4"/>
          <c:order val="4"/>
          <c:tx>
            <c:strRef>
              <c:f>'Product Ratings'!$F$2:$F$3</c:f>
              <c:strCache>
                <c:ptCount val="1"/>
                <c:pt idx="0">
                  <c:v>5 Stars</c:v>
                </c:pt>
              </c:strCache>
            </c:strRef>
          </c:tx>
          <c:spPr>
            <a:solidFill>
              <a:schemeClr val="accent5"/>
            </a:solidFill>
            <a:ln>
              <a:noFill/>
            </a:ln>
            <a:effectLst/>
          </c:spPr>
          <c:invertIfNegative val="0"/>
          <c:cat>
            <c:strRef>
              <c:f>'Product Ratings'!$A$4:$A$8</c:f>
              <c:strCache>
                <c:ptCount val="4"/>
                <c:pt idx="0">
                  <c:v>Computer</c:v>
                </c:pt>
                <c:pt idx="1">
                  <c:v>Laptop</c:v>
                </c:pt>
                <c:pt idx="2">
                  <c:v>Phone</c:v>
                </c:pt>
                <c:pt idx="3">
                  <c:v>Screen</c:v>
                </c:pt>
              </c:strCache>
            </c:strRef>
          </c:cat>
          <c:val>
            <c:numRef>
              <c:f>'Product Ratings'!$F$4:$F$8</c:f>
              <c:numCache>
                <c:formatCode>"$"#,##0</c:formatCode>
                <c:ptCount val="4"/>
                <c:pt idx="0">
                  <c:v>33150</c:v>
                </c:pt>
                <c:pt idx="1">
                  <c:v>29900</c:v>
                </c:pt>
                <c:pt idx="2">
                  <c:v>16800</c:v>
                </c:pt>
                <c:pt idx="3">
                  <c:v>6750</c:v>
                </c:pt>
              </c:numCache>
            </c:numRef>
          </c:val>
          <c:extLst>
            <c:ext xmlns:c16="http://schemas.microsoft.com/office/drawing/2014/chart" uri="{C3380CC4-5D6E-409C-BE32-E72D297353CC}">
              <c16:uniqueId val="{00000002-10C7-45C9-8383-5157406AF1AD}"/>
            </c:ext>
          </c:extLst>
        </c:ser>
        <c:dLbls>
          <c:showLegendKey val="0"/>
          <c:showVal val="0"/>
          <c:showCatName val="0"/>
          <c:showSerName val="0"/>
          <c:showPercent val="0"/>
          <c:showBubbleSize val="0"/>
        </c:dLbls>
        <c:gapWidth val="150"/>
        <c:overlap val="100"/>
        <c:axId val="598452080"/>
        <c:axId val="598464560"/>
      </c:barChart>
      <c:catAx>
        <c:axId val="59845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64560"/>
        <c:crosses val="autoZero"/>
        <c:auto val="1"/>
        <c:lblAlgn val="ctr"/>
        <c:lblOffset val="100"/>
        <c:noMultiLvlLbl val="0"/>
      </c:catAx>
      <c:valAx>
        <c:axId val="5984645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5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[SalesDashboard_2.xlsx]Faulty Products!PivotTable4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Total Faulty Computers</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9536912371811025"/>
          <c:y val="5.274151651249410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'Faulty Products'!$B$16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6B-4292-B97F-19A845BAED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6B-4292-B97F-19A845BAED96}"/>
              </c:ext>
            </c:extLst>
          </c:dPt>
          <c:cat>
            <c:strRef>
              <c:f>'Faulty Products'!$A$17:$A$19</c:f>
              <c:strCache>
                <c:ptCount val="2"/>
                <c:pt idx="0">
                  <c:v>Yes</c:v>
                </c:pt>
                <c:pt idx="1">
                  <c:v>No</c:v>
                </c:pt>
              </c:strCache>
            </c:strRef>
          </c:cat>
          <c:val>
            <c:numRef>
              <c:f>'Faulty Products'!$B$17:$B$19</c:f>
              <c:numCache>
                <c:formatCode>General</c:formatCode>
                <c:ptCount val="2"/>
                <c:pt idx="0">
                  <c:v>40</c:v>
                </c:pt>
                <c:pt idx="1">
                  <c:v>83</c:v>
                </c:pt>
              </c:numCache>
            </c:numRef>
          </c:val>
          <c:extLst>
            <c:ext xmlns:c16="http://schemas.microsoft.com/office/drawing/2014/chart" uri="{C3380CC4-5D6E-409C-BE32-E72D297353CC}">
              <c16:uniqueId val="{00000000-D0C3-424F-A21C-A6C4B19F86B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_xlchart.v5.2</cx:f>
        <cx:nf dir="row">_xlchart.v5.0</cx:nf>
      </cx:numDim>
    </cx:data>
  </cx:chartData>
  <cx:chart>
    <cx:plotArea>
      <cx:plotAreaRegion>
        <cx:plotSurface>
          <cx:spPr>
            <a:noFill/>
            <a:ln>
              <a:noFill/>
            </a:ln>
          </cx:spPr>
        </cx:plotSurface>
        <cx:series layoutId="regionMap" uniqueId="{D25934FD-9B0F-4040-A4A3-1547BEDE1E7A}">
          <cx:tx>
            <cx:txData>
              <cx:f>_xlchart.v5.0</cx:f>
              <cx:v>Sales</cx:v>
            </cx:txData>
          </cx:tx>
          <cx:spPr>
            <a:noFill/>
          </cx:spPr>
          <cx:dataId val="0"/>
          <cx:layoutPr>
            <cx:geography viewedRegionType="dataOnly" cultureLanguage="en-US" cultureRegion="US" attribution="Powered by Bing">
              <cx:geoCache provider="{E9337A44-BEBE-4D9F-B70C-5C5E7DAFC167}">
                <cx:binary>1HpZc9w4su5f6fDzpRsgAYKcmD4RQ9aqWrRZtqwXhlq2CXADF5AE8etvEqVWSWpP99yIiRtxXlDI
LzNBFEEgN/zzSf/jqfj+2P6iy6Lq/vGkf/vAlar/8euv3RP/Xj52H0vx1MpO/lAfn2T5q/zxQzx9
//Vb+ziKKv3VRZj8+sQfW/Vdf/iff8Jo6Xe5l0+PSsjquv/eTjffu75Q3V/wfsr65fFbKaqF6FQr
nhT+7cPx+/D47fHDL98rJdT0aaq///bhjcyHX359P9KfnvpLARNT/TfQ9cKPHvUJCbHLcMhc3//w
SyGr9JntYOx/9Cn1QkoRC7BL/3j08bEE9b+fjp3M47dv7feug39jf896b6YO8OcPvzzJvlLzC0vh
3f324a4S6vu3X27Vo/reffhFdDI+CcRynv/drf3Dv7595f/zz3cAvIJ3yKtVef++/o71p0X5VyuM
rP6bq0I+uqHnugEmIcEE+e77VcEffZ/QEJaG+RhW7u2y/AcT+vm6vCi+W5h/PfyvXJj4sRA/ZFuJ
/+basI8uJb4f4iAk1LNb4u2OCT/CkrgsRNRlHvGCt2vzn83p58vzWvfdCsX/+l+5Qnfqkf/xfv47
p5nrsQAhGsLegeX5yb5hgeu6PvXfn2V/N5WfL8lJ691i3H36X7EYf33UvjYxbyT/300MRR6l1A1Z
QDG8+LeLEoYfEQ485IaYkQAR/91h9s4C/Ptp/ZsFemtA3vyT/0/m5d+bnhfTvHhUj0tr019Zn7/m
2r8LfsY71TeuwZt/+8c+23777YNLyKtlnId41jvZ9Z++8xe974+d+u2D4/sfQ4a8kIUkdHHAwDcY
v88cOP0+guFioc9g0d1wXtFKtor/9oFh8DcI83wPjNu8AzvZzzgOPoLBozj8wxFhL37UlSymVFYv
L+OZ/qXqyyspKtWBF4Ph39QnuXmWxA9gdBT62HOZH3qBC4dw/fR4A84aiOP/U+CsrfCY0++NJw+0
Qt6dbgp3UXMTrvHgu3cjadxFadpwbbkocPCJ67aVd+IWRf7M/ZmuHcoK/0wXh48ilXyRDnWzs01Q
FE0dnelQT82Ozc07LEtN/Yeg0+39SulNSky7PzdFHb4mBSmdncw3YRN6X9K6KPeeH6axM5PNVKHl
OHK2dv2GfHGZ+pZXarxMtYkw50vJ2myVm3F6oHUTVwqHX4ZUr2iYKZVEiBmyKBKT7KapSXa259dh
squS1G+jM50n2LsYhizKJ5QuCUumSLVeli6C0eCdLjBrVpgEeGdp7veXjkzQ73Uuss2UkWqfGS73
xdzwRLO4QDWJ3zEsaRtftHKf17nTRbZbb8J0zPeWV2jtLFOus2WaTsNKeyY4Zl07rNI6CY587hmt
ddSGVC5qvJad130OUeNcqULm69zhMtL1II/D3CRODg1rpojW1RgpNaZ9HZHSLxd1k4ZrT6kjTpU5
prVDbrEU3dIdknTV6pbe8rQeD2nd3TVlmSwQR3S4yfOsu9A8Zj7tbnpUqBv4H8OmEkKcMMuY90oU
iizdWtI3bnrzV0p2oIIOG6+VcjtqTzYRFf20G4P8dWOx2mX6FcNiA6nvntc88I5TNmwIHovL1hP8
Nkkcuu6Ij+OW+PxWdxOOhrHTi8wd1brJlbfD2O0vajYOmwA34kh15i+rwMgbVwdeTJ2cf8kLVkWj
DoddXTVoIV1dxNnYZZ9tr3jpdaMjTti5x8BX3mQF95e4aEWMWUXXIU96Hlt6rAa6Tssw3Qx46heD
4U3kdCO/ZTqvNqYdmk2qUXBTd0MbDU6ZfeN6XKqGlw8qmfCCE0ccqHKTferlZJGoKVnJntCorJMU
Rx64GxF89HJVF6488onLI2KtPE5z07CRRjps65VltMHEMewb4Dhc0Sho6ifW60OTFA9uVo48rsPG
uZjJqhoGHktmnAuvlw+wPeEPvZBtRdrrzmyxZ8qdocprIpITvMuqIk8XKpdq6Y2mPYEnftbh3/26
5BtWUrGU3PHjfnCyYE2dJ0eV+pCzxDuWOoyDjBXm81CMRYQakQZVFKSqiDCtpyil+XQVGqpPTUUW
oCFeI6kOItm0Zp0QENWFjjVxp3XBUnEtE+lG7tSWT2JMNzrr9RfatUdWNet8PkdsA6desqPzOWLJ
0h4mZxoW8DIxlYhYi7O9GnB54C1hCzA35j5N0N7vXP8bF+aWGCq+lEE4LhFNsr00bXkQYfgsOlRm
n5FSfnllCn9iXTAGN/KNdQlR6JIQ4uZwjgNcNFufV9aF4VL03OfB99wXxVaEeVZEbijqC6f25YXK
XaBt9z39XvQV/afue91uMnnsKE2WxDPorm/Sm4ZO+rIUIruTY5yUXRknckqWxbzMtsG+IXCGlfm+
KtQJL13Jvchyg1lDO22ytHJntReNM05dk3qR1fj7ZzRVe2iqsbqdgjaPukGO18Jt233i82xBfVU/
pvlwkWov/VyGjtiSIClXaRvUj8NOiTR/7ErZrSC5Emz8Iu8+O065LbM8Go261amprhxf0ZuS94d0
Yv39RCnfGAiYl5ip/r4amjIq245flrRLN23KcIxbXEZhO/GHIemmuERI74cqmG7LvLliM94Fmi9R
aZJtI2j1xfQotngfZmw1qcxdJ2XOH7C6HCfN7pOpcjZD35KlhdOBbFVWi7s0DNROEZMvkjEVD56b
Lf7m6wvAX3779THmwYkHkaUHHg58im+/PpN5QecjX3zLcO7lIgbTlaHcPBBk/HicXPAZ6sS76U0A
plxOD6gI/dhJVbc33eTd8NT5MsGGXeFRZoupSPJ966F8X9btc89iTlBe5ZVJN+9wK6t7X3eRlTuz
M7+5ar0W3vhPhrMY6rJ1zftrRolc6r4f90iVdJ+3QbYspUnvlZ9dsnlz04ReNT5BX6yoy8mz6GDc
V6KSFeybdLyrrC7xFz+Z5BLXmC9arlLCI4c4pq6ugn7cwpZcjRnJ0mjuoYLkaZT2/Ln3lvteztFi
pXMJGm/lZNDhC7ftSRxUIdo7k3ndhDXeZp7fbt/hZ9k8qdHekj6Ve6XLZCPyaeqjs8hZ12JUVpfu
WOiNVbVMi79XK0N04+TuuNAyXyWmmD6B8cxiHOD23p+UiIQKxt/TWh1MnvI0ynIVCeH0IipFHSka
tjdYlG3s0OoOZzq7dDly714oE6benRDNnTuU2SWeqZlnKRcs1VnyP9Iz8xNeRjk/L4UnWOqFd37e
zDtTLzOjVcG2eS36KMOCH4I6JbGmrlyUjKQHi9neucktIy1I7GP9LPczYa6TZPPXO5lCbvX1RobY
yZvDJNelEPwGHnu3ket+kgy+3uCbkxaYOhHFjbu0IYXE66J3nU+WyPPNSGvnUy18eSumx6Fku6TL
0oPvt+BPvJB1gsCfyMbkxA0Fa6/DdFogOKmoady9R4p009XI3dO5582Y7VnszJV14qzPcrY3ivEG
V0bsRxaC90pcvVJN213mJn1uLEP2oYZw4g/Mihg4nmPLqGmhadTOengG7TBW2gqG+RRGf/2OGfvz
O/ZIADGgD7nUOcP99rDUXDgubz3nm8jQrTJtcB2wLDt0eTLE9tQEt+upr7zgGtxLcWhe8ADw7gUf
jBhj2bjT7KY9aSbCV/IW91L2VCSPog1vQlWYPoIDFO+Tl5Ph1JsxZLpmmQmfRCHvEAjOB4dl28bu
aNuzguCBkMj3CIxowdPgAU6quDEcLRwJgUdT5HVUDWG1a+bAo5QeWnPkiYUlURUU1wpnJ0rOEl6S
1pHQpdwJ+mBUEQfJRHdFo7rL0R3rWIm8fGpgibLE1w8lhCLLs4RPvyX0ohsCf8s8L48U9uHDO9O1
9zcel//nVYTUEMSHLqRcIX3H5p30yuFK6SAcpLn3jVYqjTsh8L5/afxOwFu0tFIEvMM6XXpKdBdn
qKlgexVi8JZGUHJ0RE6OeVdEmce7A5l6cnTnxuIiI8UynDCJ3zEsV4cFRLauWKo+dNRWGsGKI5JD
thBued9ogbdU0u6y03136c29GZfEnzYn2Twj+SXp891ABvfOuDK8Ykzs2rH27rx8Cq5mXoOCV7xu
pggZP0lZTEvpOs22G+tsZ3vZOD33ipfemXvupSPLdrnbteu/3mHBn04x6vokoDSYc6ou9d7tMOUL
lE15lTzlU7XAmPky6k0DMQuCwMXHQbmzZEMTHNE2MwtpwEuOLPudYBZwxuKTuBXS8xhW8ixuh7Sk
HTKo6WXheuVKZGo6CuLVbqSSoj/WO4uY0ZuOuYVZnSWrdEQ6KmALutGZD3msPmKsyNcGi+l4Yj+P
giGujtq2pEuZLus26BXEkH27x5lsyoXt2qZzimRXpktLoJG0+1fCZ7Fp5nAUhDunWIq6huEsdOom
vYCDlXnJKukKeeiqalrV4MVEDLIRB4vZhkKspSPbDUa2r9HUbn2u+DN2FuSheh7BYmFNw4u//gCw
96cvwAtY4BOfBiiEfCBBb3cnZzwpsgm133JVmY4sWR2uWj45hyJormpHD1tLnSCGExO1VT8tUi8I
4+JEz9KWn+ViuhhZu52qwDl4JafDegrlq2Esw8oK3yULJUcVJXWbxZk0zlfqVjeybnEaQYZsUgx+
U+9Ku1XzMCZ1GheqQreIG72spJMcmhplW1dUzTbwuXfIwWta4jFrb72yyuKp4+nDPCLPGZpHJEma
3wQeb9fEqb1IjU35RBBaN3qc7sVQJkvjsPECF35yZSWK1h+PRZZlkbLn1Xw+adKjPbOH1thMdUS9
tFj1L5yzoHT7YuGlQxVXo9ddh1pGRaP5LWlCfuuOvbsQYdCtLPYioXSTL7BObpo5gUANr1ZukohF
N5MWEwUrV00Izj+zKYf0ha4gVL+2ghZzwixbGJx115ZxHqu0mYvKJRHuHHVBGr5sVFAd+1RDQmTu
MbeUx5pWdIebdPkOtxKWOWta0bMSnTXbWfNlWCthcSvmCn0a1kLv1N8O24Xyb5w2TN4F/wxqS4hA
+AXxP3ygXvDua09Dk9GwVs7veZcvFeQuvMhpg2aBZa8X1kacbUkwhPoYPFhAVDWIWpsylV6zyI15
lreY1TTC6OPwBB/SPOpspU5jvR3/9FCRsR8Mjrxcl911OTcDu+GINFcnz292/yAEPyNpUOZXdbYn
vRtrOIWuc1XQ29AZ0kVHJFmnSUhvK+NnO79xm8hyNdb0dlYgCXwGFoKMKyiMJiq6rlpbD9UJ834B
FkJuLJmWTb9wCyw3aE6m8+QPrs28n7k28265aBZ+p4tzVN3Jciy3ptY/ksktrzji1alx0uGbqXO8
tZBl9kExbDO3/VHirroqkGsWOnQ9+CelrPpV5qWLYfZqsqHL48md6GUzoX7HOlovaZekDx1z4jbh
3r0xySJNG7lOdM8XcLbw26Hx+C3O9TJMlXNpIS20BCer5ouRZnDE9aO7DFVfrbgjhphiGV42JAwu
2dyraZpGkE0ptmeGzkNyaBwTW7EzbgfpVTW8YkCu0EQecsDZEAkxu6FtILuRg0+e1fIKOf6Tmpi+
nwZZrRim09qv6+k+6eWl3wfjTc753+wDBjWcN8ELZMUQIYhQzKBs4/nvcmD9mAQtaoz+XbeQ6UdR
pZ0q8ommB/DTriUtkzpmivzwBh7uTIaGW0jbdpuclWNsSdsM9Se/Ms2NJVwB3w1hLFlZkuOKHtKM
XluqT6rhdhDJj7xo+p07OPURcqvklOeaJmcpx9HZ2RzWKVdVBCFf8aHI47OcZ7NYYZ8sm5AunOLC
OmFlCPFOXhdoYf0u+ZYMp7BcKFavoOxFD14hb21y3zZ1Xl6lQ1sfLZXAEiwLj/nLUzUga/2zvMST
Fw/goF6QTHsL2yt9HXxqpnY/znkai5MpJxehSoJPKqjf496IwBpmoo1HjNLkbzw5TOeqGLiMUF2z
VTMGt30Y8T3khwHxCOQ33xryoHE7NXW+/L2bxmBRJUm7VWV/zPSUT5GuuD6kstUH25N51W39tjtC
rNHRCys8k+WYZFMUejcFKtghlKLc1GHIL5QzlgeWGX/JqlLfgh8VRq0Q5SMr9S7v6w7saxFEbMjd
b2yasqhC9OhCTvAASfwKMlzBBHUlMEiNQUEQ+cVUXVUsj0Jm1n2ZuBEf3Fx8d6EcvKgmXsZmdrTO
jc9Ftw/m5owNVR0hrNOIQXF6GYJ1Vzdy8LdV0m5KV3tfvIzLxVQTuqWF431RfrBP3LC+6YtpvMlU
soMjMP9cs0vGTL6HqeR727NNYNqpi7JB7WRX4I3F2nCACpGbovUppIPC06ei7pL1OQi0ceOZtEGf
jQlfZC1kJXynXiZ0UNuuTqfduTFDPe3KotyUpXI3npfWTXTmnmjGoWDlJ2ZLs5FcGn9c9FXZHLyZ
spACq7NDSh8sBWfMMz5IJFZThsb4jFkRqOE84H7q1iPkeNvfMw9Vy1Fpf+tVPoRf9ZR+Lb3KiyF3
Oe3kVFZfcJudcJkkcjvxLFtCZo5/9WQHuSgfh5ekrPxrTNSdP+MUgvdVHupkXTmsgiLSxM0YJY3G
027Qo39beVLcKbmyiSfSYUvY/BHhAZ85lihmsXR4JZaKVZOFfPnXvrGHoKT9bkvB2Qj36uDWCXgO
vj9vuVeRq/bGqg4r4/1ectgvjKBgbxsnMNmqmQoVnTHC1TRELiTCTzJVUaA97Dz6omVl35FWnqKp
iooS/hJr1C13zHSRDSEkRudmoiiGK4D6eIZ80aFoatxq07iSnMS45+crH3VBbDFvzPGCNmGzQmGg
41p35RbrJvzU+A5a+l4NFd2ZrA1pN7kKOHidQGZTBfVAWavIkj1cCbkcEDlYKudGfkrpSdEipT9s
kixjV2konjJUVrvSh6RzT3QS2RLYNPuf7zA0Y/lbuTPmUKhcn2pt7/R6L5h2dHTzyDjp1z4v88/d
MDhL7HIwKVOaHHyDhkVBc/QVmXSLcO9/eyuaM7A+ZBalzTAshNbjOmg5g8rLwI/B3DQI0rkI8ZiL
gh992pQoslxLj4E+gq9Ptk7rFiiyWDhQfmydXMUen6rlK73Gcdm6COAeQMN5cekZ9WDg5tnnzAc3
jZSQuLFkW49kzXJeLS3ZuYVYesGYrE/CRcJjtxjanSVTp7lnlPeXftrizzzv4sCj3/ukh2Ii9ejt
RBtxqH18b62YhaA2t4PwRlwyGbJ9mpMbMkmoc1p/HJcGRTWGjODZUT975ZbrNpAWfOeuOwmSW41F
cBGaBE4f1U/ZRSPIlmtURpkbQMl96nbe3KRl3UHBEHpG5hJOu3BxhmzPilkJS9oGKdbtkgR3a6i6
iyhL+2DtJsxbSinEvS/lFAkzmUM+psnncLrkbBD3KKHJziRVFVvSDUuyYD4qt5aUqtoNFU5usjb7
mnT+Y44ntkj9RF+EXJZ3ihe7thimB4uLGXcJ+inOIKd+IRzPRLYcqv0wX1rS1kRtNdQyzmXTM9Yb
takN2jod8g4J4nIFxg9B0RvIcxO+kAmiZUQbItaWm0LoO52k28bNDkZsk7rxDlmYNctUk2rpGS84
aIjConQcm68QN5pYcD/ZDZBfvqv7BDa7aL6S3CHrzC3UqjOo/tq45CDAst8GhIcndTOLvVMve2dh
cXCVyJKKbC+awHl1/cGTdRZlJfMu7PUH8ATwZWcwrANcmpgqpmJqwEsM+jS/ZP2d0AkLIshBQXAA
xcaFFk67HDIoYFmM+hgqGOwu7OUbsYre5yNEPhGvnfCaTDcGknsyxmHlLHLXEyvq9fwWhU0yM5v5
7kMy+Jd/bSEw3Ah9ayPgZrUbgIMBdzqQB2nO4L2NQKipJBO8g5w/OH+9Lt24HIVzgUaa3osyhOol
hEIBayFxSLSILJ5mPVuhQeCVIyp+HyJZRBCZ+kdIPkx3ZVvEVqyStNqlPNQnUlLUL7psRFs/EFms
tKovDBp/l2Wf/SjrY0hJm0YVpExYnwRfy7KrYxfCuRuSwCKXqGn2qhjYBe6aca1aYq5kg9OFO2H3
yzzOoBLxw5jncVyHXAk/ctK6hlsy3Id7IzIbjolnDkGaS9gaGLAmID0kDNL+YJy7duz7o5WysCWn
vjEbMqBHi1vIMm0zDQ18jIr68ekJFuzmITush6ivqnRtsVcPC5haw2nT7V5h5VCVe4WaBR0b9jwp
+yha9WjtFm15mugJszIObeVioMWwsOC7WbfjAGcOpMzWVZc22xR1V16hWbXKCBbxGBTgv+TIpfus
doddk+OkjpreGXaWloFMY5VisQy8aVnAUSMh359P8RgGYsN8Vd6ynrODIcmlTzhQM9QXkGTtFKJb
EdLyFumU7BxS/jhLjBT9aKqMLeGCSw7xGmi6fsm2Cu5aRHaMcB6o0OVV7/f0YCVI0eSbBuresEeB
aTG4KbPsKodfnZ5UhtOqnCYDexQkQtFsk8xAMbddiy7XNxZ1u6BaYrgGujyNIJPm2oNs4HlQho1Y
SEHqtR2VmDo5iiK9CCjY1FgxlcVhnUwbCNWskkoTsteq/GLFLaQNvEcVDPPZATNJeEAuHKwhgzqT
tmlSuCZX+O7eaqVB6mzaGtbEzspinltdVAwFRysviGjXkL7mC/tuJp08zA7qPoAS9mXbzG4kAYs4
N57RcLZhL1wqn/IKblfkEROsvLYinWHemjnzWeq6culmRK3DYTXRrniEuzjFShsCtyEct/5cmGSD
ob79SNqkW/hKujtvHPSNMwy/4ybJH9NqhGwmXNg7BmmYX7qJ8SPLqHz9Y2iYcy0SmUPJXxUL+4CB
ljvIR91PcpiOrHD6LdOwFPYhRfJJ1qH3VStdrIt6DOG+l1PfQx41hrxusnKLLltBGEduHLUbs8Y0
ca+zIobTJdtiSI7eOhO8snqswBPQAjVwG8WNE5xW15aLfTEsfOGka0tyJyT7ThYPp6Fa+IYbSEIe
g7BHty6axCpxjVxaEu6SoMtM0M1JVmleRA02EhLk3pMdjdXMWYdkpDGkm/Ct62hyU4IPOk/rhECc
GJcNz09TDRxVXcDZjiJvFvEKA8dE2JoLr8OxFt0fc65Jv8gSw9d2Hr1EBCqo1fOcRz+4VH1RneY8
fw5w/4vC/YN5yII25tIwtrGUfYqdN3HH8TSvv5qzVdKd86c5p3mLoDov+aWq9Gp0crru23Bb51CO
XDp97V84DiSAItudCricEvcKLr0KRjeQ5gNO4EgJH02B4xPtKDB/GQ0gRWtSUJ/HGJGqVokIvuQe
r58HQ1Wn+N6yT2g9uCgCPzqpnHzBBRgAL7/Nugav+rbRixZlxS2k1ovbpvwSwPd0bQV65npLFMh2
acka5e4NKFtBq1IWU7AY+VitLNZBUh4KezHcKZi2cijiZzUYt+MqX/h9U66FOxS3KKXqcsL++ixR
NlMPf7OXGzsWuEzhAd7InFara/D2YcJWtU01i6C62G0tVmk07ieSfTWN6beB1xQLjIJsTZSmFyiv
ykOq2y5O9SKp6m2Qy/bOoKqMCl5P37lZFRXrfkyFeRpR6X4O5MgWWZtUR7hQFGyhOsLW2FXptU74
BHNxywe4Wr2rZqWsF2s4EdzHjHpQzVCmvLFP1pOkF1kGcTRc6F3Xgd+uc9ewncr4d290myWnDtoM
fkAPAqzGitQpXjpVQhdT3oQxSoLgzumWDSEd1EBH/Bik6CjLWqWRRlc80PCSM92suHDlN6dPnxo0
+Pe+RnlMxim57dLUWSiTo8vAM8/PTiu3vnj3XNGnwXVCTRgzzsfPvYDsh4uTd88bG8F4JLt6FU41
Xvms8FatouMiKZICatiYLeg04Eenx1EyuN3XsKvYireT3qBcys8h8S+ach61DXEMd0z7g6cHfFmJ
nEYnzTnzyZvpNglxfcFIPiytQlmt4fZQ8EBcXqywGrvtnMT8ZEL/yvIh813FLW7GI6+RPjJnKuOT
YpheG0zYJ9h2aqsRz1eN2yYPSbs6KXrBsHR7Iy8w6s3tyNv700RKQyOngheXT+NwcFmDYzlPXYzO
hRR99dkEfNq4weSvStX3X3O4fmkFHK8NoLKPy/mCZHMTBnBxyT6qo52KOvAartJ07Pf+gIqFZTi0
W4Vwan7pA4+sg7qd1jzXzhdJYOXnZ9aNbBaGB8U+TU127TsDXBGeX7T0PBFN4Pbd+E7Q7xLceqch
26yEDdfxr8r46Vqbut34YzB9NtLdWs289Ch4qmUJYbMTXlZ55kYGTNIdLau7ZhqrSARNuZFprk71
cFsUp0pVUcL9cnMulOOU3To6cLezNW2djN7UcxMU4Ns1XuYsrfkUECff/F/KvqzJUV3r8hcRwQx6
BTym7XTOWfVCnDqnCgkkBoHE8Ot7Iee9rq4+8XX3C8HeWxJOG5C091or2/hvCvDZbUJtBVt22Cx4
qelkWmlOX2YsJ8/GCidFjlM8YhpuGneHZa5zjLhOIt7SN+5b1lNVtA9OrouPKWrw5VQiTJjLig8p
nWmnbDFtTDQUBc8sf9YHE9Wj/4u3sX0x1jqiO8bFW72OqBeA+tchgg7XXYQMUIRALqDa+LGOTyCO
xScVaKxOdTe5+zFSj+4akHlsddlvYWtq93jph6iAlMgMOZVA/jFw/3M609BOh2X6p3C+j35R7nOl
RRo0xKuweaUDQB29t+uQxwdwtOA7VwPb3QeNeF6kTVFctR+/GtcWtueTEtnNdmtvStyuGw7Y72Ow
vn4pQrt84ozw5zEIioeAkp8q5Ii5KhYbd+hxm5kLYUP1t2oHZ+MSpImYYsh6N2H5wQsr3AiLNDtj
dmMe4C6o2pMxJ8/dMyBAnv0mX4tQ7aaZ6+qjoLI6e62t14V09REHcbyTdv4VLflUAd2UzwcT1Xb0
l99Q+Wi6WsVm8ezpXYJ2cUXq4c1cR9R+dzQfSqzjAwzy7x/KRIV0bh/KsqoJi4Wq2+UGq7OieMiK
7DFmPbI5ybGT2dx9MV2RPbEBAhlvYeWoza+NwBlcsTz/HejWKF/HZGujQIgl64ZiMy9TqgQpX4pA
LG9IJG6qoVXPxrLHBks0FjwZK3a8AzDB1c1CovXkFc14NbF8II98buJHYyHz/IKCQ3Ozcs/7UFPk
XEysLsQPhwbsEi3L8mbnqFj13AeDYb18bEue4NnITybqiEImNZmH0+0iqpkS5vD4wURrzPOJI3z5
cIuGQY5nikdH7NjttzAiHAjc8xDK6gBUUfO6hFEJ5oXtZMYsuD2cY5l/RsgU4y7uqqSYc/vZBO0B
l2q8nhzr3mpep0o327qc+hWf1LyOuSdOQLkCO276DllUxfzVNBV1XQGmXWDhvjalatQbD4jBrYmS
vmuOqKxwOfYX7vk045VwMoBR+0vQNeA8qPW0pLFOUILJtzdnRwEVSrreuZYCGGC3qGcwZtYx7K5I
hCc+gdE7TAuqFHWV1y8OGcWlY/RiW47VpJIv2LA5XnQw0QBM8Id8jlmSi655MT4X6+RAuOpkXIyM
+d5shGYzwOz0+95terx9MfrktOE2p4vKjGl6uGAmVNp+Nh6HYq03Bxyw0PUCdK7Gq9LzrblpMU4R
brs2qPbGjOmgz2Wjn5do+l7nejgZ92CtuJVl0kdjFn3nH3PMMIkxzWGU7qs3cH42VyIL7/cMs1d6
b2EH2TSKDDcKv47+ZG88W+kN3jTdth6aKDMddeNYz+PP21/bd2TJZuTMtmYUQKHdx4qXOxdp0xfT
PKiXOnXtxf36+HHhYw8UfKBCXbTpsoRb4IxTHyCv6xR53rVCNvVErPh4d5mzagLq2wVnwlg316it
hLTTtKOd+ureV8xD7mvW6VRUB9pO0Yb7hbolo0wKyhzyPn62WZ0fbzko0aNUPk31VzuPqHGrokht
CG1ZNlaFc3YCPpyDioqsmjj9Oz8YrMk9bvv6f4yb/piaBTZ/vNkKjTRlxxr/QQGcnpjyyN00gN67
aUokzdp4CG00XiG996jp26u4ySSxp0M8teSx95xfHfXmzzCmdGtJGe6CtQCNVdt5lpw8D1iFmlZ5
Gb3No4O8ohjJFslw9HGdN63Y8ASeYffEPf5OeTV/tmURb6MWWCKFqfOT4ssKxzyhkd0g5VjV187T
qPNbUpwoti1VxWi7uTdhTgAA+0S7bKJ62sxjg0pKROprbrnlIUAN8nzzdXU8nsNp6DOXSKoO7STt
jdtO9k6HdowvrQSEYfHtXVzrOBty7b2ZaBWBSNPGbsKRP95O4B+lrTU2eeK4jX2mFdk4cpiv3nqY
BZuvyEn/mF1ZHY1l/LFyv7oanznYoTWh5siix8CrNECaQHXOUa9fg0r1K2up346r6VtOdAjLgqUm
2vglAAfSB3gKQeNqUaAgnu08GStvqU7IDMhn2Re/j2Y7W1bI8AlY0QGw8bNy6/HJ8az+eQRB8kDy
wU5MzPjCwqpToGGREFrbGx+pzoNU7kmX4nLvGM6TnRjzj45eHdg8RadxvRLLl68rmQ6lqPN948Yx
v9RYNtSj4yCFVUR7y6pd8A7H8P84wwofxfn8fbEHZI+QSUOWwrefQ+Bcx04HJ2OpyQoeqOP9ZSxz
iHxnBgi49naeGJ1nrePiWSOfunY2w+RssNanm2XAjCwiXUccaBCcADWgzyHdBhavT0ws7675k8rZ
DTOfhvHGXr8+cyilfOCeZ52Nhbq6OE2j824sCcbcSTbxsuOAUJxYQbEGWA+odX6dBYyo3VB130wL
7nRffmPOnKeB35Zn4GaHxLA4F5RpE8Kt6DJ2nDzaa0Cs9M7Gz/0EzPnoQpuRPOrJ+epRluTX0rp7
nQf8oCEc8uw5i//kV7t8cftnUavhOcKrHchxpFFMA+Mbpw4YJb/96tQDh/wUkW0dncNgSsPKZadg
qP2LOYxkArx2KYutljM+9BqgcQUm0rxGfO1sJg8pNdPORK2xf9V1jl87qKZzTUIQ08L4YQxBpiMO
OGqJCRh7jVp58XccFPqJUoB2ajK6L/ezwppp1q4+C6yPzK/I79F7u6kJTg0ZftC16IHk7JSM+Pkv
xGHuc9eSJ+OXgFwjbda3e3stblBsk8TUhu9aYcEzNwRb7tV/7163ugDAN6qugytjbAjy4gMbiRhL
JJzJ1WfOjM9ETbtRS/pnFFS3r76NzGVKRururMUrzvFA6ZlTOR3ndt4Y191vzppwKM4q9vsdCarl
1ef52Wq76Z/1pEIBzpzQ7ssTSS9OSFlo6yXHL6FKRY+WdK48xx6CmV/OnPZk6ZI2nkckSPCbhuvB
BLzFpUfynx4x/tJLKAQg0yBsy30ceUvmNtOwG+POecVPae1GXtSZMXkfDKcAaZvEmP1UYZuGlUIh
matSz3K341iWTyZIrEYmHZ68B2vwnFczsCw7JFZXk4YYmNTItefI8L66CwDWAQBfLXWni8HJGfic
HQAc5icWb8H+9L0PuyyXh74SLapB3P+wwhrZWqvu9kPeeR+y7b/NgcevBfKfr//SyXJmO6sbNzzX
KrMsC9Q1ZMaLQuPE8jNmTsYlw4wV7kMvDLbCcuvdLHKB/DjoNMb0eh87q3XyNeYwkC5dBO2e5pn7
R5cTK0Xtf/60bdWkWgUCmPhZfzjOufb9+dO0oq0PUFtLpk8Sz8igr608bZlWpvO/tfKszslqJ6TI
hlT6wwc0dx2hHdTXZY35x2XRqudjs+2s0clm1xWX+6H0dg1yKue7RziYxxOgplIpg/ZkAii015de
Nepktxo0PoFnGfPMGxt4uBdzF2wr3w4+tewz3kv2o4wcloHEFJ/KKHIfJ+1HCZje7MfaM5dl9QY+
w1dPJxe3nqYBQMdfPTtXeLeejRPTHx0fnuZm2LO87P4CunEKcvoLrGdkX1odvgU96TeNHtlZdlb1
IK3J3QIm2rwg04LaVqRBJcHezvSqmvmbogv7GJCMz+pgpBfq5+0RAhlyl0fAEZc9yvKF4N0PBrQV
cvfsV5VjRrXa/nNhpMvKABzGRkX6EMvmGxb9IusmH7koQOHSYpjj71hw7tms2C8nwKRRSvdbLZwV
ixCwqzPk7j6Oq3DfeA6KRAy5wMAdp29+2JwJwdzqWPk3hQlBOQG55J3TvOqI5Wk7V3zvkKZ5tVGq
2mO2WNLWp+3rOI/246CrBzyyzatpEUzxvlhmfjWuUJI+LeOYHkz7pQAvuxMOz0wUSXyQ5afoyVzK
uGI6ZSBeqydjDdQjScXs4mjGZkxa27Apg8yYYQEpB120303bqRHyIlhgJzGK5g8qZuIVqauL5nXz
3WN9nvmAgR5lHHfvzlJv+95pvs852LG4i3FTtLX92do/THPLidluirGwN2bsbKNmGL81nur2kCTo
t8Y9a54Nfik+aincQ+PSbmMG1VZwbPAwAsg4kE3p+YdWNtVz1fhRyvwaC4hI6yptdI6psMNcjWzy
czs0/JHOeoOs/FilQGKofaxHCwXS1f5/7Hwbar3avw7gFHpIyqE5IOGBlOgwpqWryVvp1P1ZOW2Q
GH/tTEvWFqN3aybr6bdmQ8x/bxZisXQAmU2eZ+ZhvZGgiPgPqwaS9JGjTmpY/A/wdJAZ6Nm7bRP6
GIYdTZb1JYr1gd6RsgZGfjXDLgiSComCkzFz700X4fBOPelfJlGANrwOpsMgiQAfrtpSJ6GY1d99
LzPbrZGcwPL/oYSiyHffi8qV6W4/t2EEyYdqsB5yApyORE5u67HWeipnR6ZUVeX3QKuLa/ovVZyo
kcl/2jqA5kM0jG+TJ9mmzQkA7O2sDhZj877M++FRzJbK2orm7ygQ/RSlpr8Kex+4Hj5H57hvMY+n
z2h99qy28a5l2Tk7zw/VcaALPfe6DjYMchiv9vqiQBlz+mGF/dbqkBPzC6L3lWfn+9kCsnroXW+V
Z4n3bYckhDFnD29AcBPKm2m5ubd3SV/dzLHAUypqi2d2U/pv3J5QLffqGvMrzCEoJ5hhc2scoVy9
78Kyu0VDWQx7yFvgO10b0ybCOo/T4RZtQ1RPIPegbn29fBL73Lf0LSqCodqr2J5uUUJati8ca75F
+YqiLbRj36ILL/MdSuzu7UIyQiGEdZ53iwJhHOzA0wxuJmW2t7OHMLyZmNuc3aL6+Na3nsZl5wY5
uUUd7U5Qf+j8hM/9oY/bYQ9y9pszrCofnRb92Rzw836dlR44xst0+rOFaUYp6LEo5PGdMfu2t9Oa
Bjxrppw8Ct+Nz2QZUq7b/BGTrxclFMXNbVfQ5eY07cyhaMofEQucg7FMj9DKkfoV47Zc+9+blhy5
KF6iFnb3mbPBtV/dmo9H0924+oVZDzEFAQ9I8CgxvrysSdbJHJoc68COwMsnYUFzEUHRP9wvljcD
e+is5lphQ/7b9ccKk6q/1OXGtL1fLHKrQxD37enuV4UljmFuvZsr38dmtRunSIw5tzGilzxyWuS0
K3U7WMxXJ0oodFpa4Oz/4+acBkNibLe176cBSmkNJl5QMCyR2YCFnG6npunQciuhQ09ukf9huIEz
gL4KlBbWS87rOGGhsCsytj9bcVrUBKyfMsbarFo+yeiQQ1fgLjdmGFQR9k20OYMYUrxLwOWM34Gy
yaGTNpax47x8Ov0AmmYfqzNtlf8mkA0w/kqQ6bBQIL5vg0OGETUSNibIgWBBC4z2yRzaoSQnuR6M
OQwBcJc5iF/GN3YditSo8QOvDDkKZKbK6FxGQ3SueJ8p4i0PmIR95MbWQJhHeoPEF+aVqsY62zQ0
EQfgaNOarn3vfnNGcuermzFvfWURHEEOmTjWRv1unl3rBEgDj30BdhcOs8/q87gezJnxMRSMsiKy
AVP/3wMUU/Jv3UoLaHa7bY5/+M0gpivK5PlWYrl8u+K/Xcz0dST5gQTimplD6peP+by1V/i3Ydbd
uXc3Qh4PY3IIC3sjDZnv3mb0Cju1iTXu3D4qQccO2IvlSojwtILvRlrwd5ZXT14xi7+XPi9xWwy/
tyB0+L+0yK1uyOZlgGoEccWJqAHJq6GoT64dQdaj9A93V8TLsE/u9r2HdCu1h8TPOV4HMf5b42i2
o0yLzk4DpYbr3GKG9n0buUbkTgjKfTLaNyASJt0cDNebs62B13YBAjS+Zg30EvBR7LHtzAxzCzhR
lIRAv27uTMzJmu2U81yld9+NwmnsP3mef3JDf4ub9n0PzY0/hvtzIGP/z6xQQx81JFE8dZjYTZe4
7qZUb0EuBIgHFZcpAWAe1ILZEajsNJ390JWQu/IoTBNRee+qrIBSaRLgV94aZyhDD2mR2SuzSrKk
9cb+uWM23iUuiw4xqZAuGWX15MafJmY8HclLgP9Jnd59YcD8hNV8Bc8E8pkCK/DcPJvm5sCh/LFv
7Di6XcP4fGqXaRXRfu828bh3hA0MjBAc6M2Rn3vkPvZUzR9d3jgj7t0YRxMxbYBTHtLe0V7mrK1N
IGqUs220N6Mozd1jE1S6f81FKTZBZ4f4mooX6AhN3xxRYZsWiAF16E5uJ14AIFH383HuqnCHhWNx
heSCBBXWd94rbJ2TUfjzP14JAhAJxiLhEOCIJo8As+Q7ScWZerVyFPG0J/lljGx+sHlVHqx13WU3
XbPxpnl6bXuwilgY0R9OXB1uI0GFAMmVfPhHKzx+XNSXfBFZ4w3tgxe4qONGM29RHfqPbc7MoYey
7N7vvYvfFcU5/O8BqbXi3E54rQkWuzs77r+Z4N3/R9tl6uiKbfvXMe5daRXr4yDcjRn77jdnd9/S
xuzE4pe759707jMfplrOrhXXp7s7rgHo7cI6QvEh6M8xJU1iRYW3naDTswHVuskW8USiIXixmiF+
bWv32kZz9WijkPraK2dJlmjgD3oU5HXJVZ8h7xLhO0DU78dw62H5v3FXk8wzOSwWIDhmpFJL50wo
/csEg4iy5xyPC9bcJ1kF7UHMBSjelTnmTIgHVKCAZTC2ORW4iY5AtA4PwTSRN5FH3/FQjlAOg+Uq
50XU9vh4s6iPxFY8XW9WGO3F0thPxiIVMiQh959rL/qw3WbZiHFYHs3BBRB2U+eeDYgCfHXnfwUk
EJUQzYnjzWAHKky4iTiSJgXY6/v7CF1VAnpW0F0N6YDT3a/GlmxqD+hLMnZ1BvyhvxnAqroOAN1c
/SaCph1kPyB81AJash48ZEXOQqBQlWM3glUpfMordp5cIA22WqZtyXw3kSGr9qEq9VWpLCyt6WSz
ecwEMls/ygx75/CHVIPK7EpA0sNqo8usUVYzgS7Am8nr7W96DDwUkIefRFjxbu6H5ihyDSnA307L
ABBclHX7JS0LF7pVTthusEHJDyvpYKi4uoaBbF/BoWtQMatBBqv99lVggbOTfThkJiqiKTjLUbwj
Gc2HVIEYGivWQ2wN1dmR0SUJohF8t4KIXaOh2ZLUqraPPWjgt0NVj7+bP6wlFGntWMUDskLFgznL
l4b+ZprAHz6+9mjjumwS08VZhg3eLcFeog41UYqKxyzANqa2fNAFK5+cQOqEdn33o9fhK5ls77VS
kw+Gop9veavzD+hmIS3Qyh/dIhTAWvNwAUPFO0+odqadnOrHiVG73xVQGtzUQHldw3HMD04PqSC/
d/Orux6wa+ouo+dnXYl0/wYYWCzS+/FigqYZpuifSF+XRzOGOUCLBCDwYosyFXBp1F/e5dJtC9+b
v3ttO24UCumHKVLljmkgwvOVQFJ6Jbs0HS1S0FlDZCJg3gN0NYU/APrkzYBe/LeHBYbK2QJwM+pq
UEHqPvr0inzErkdGD6CRth+j+hGubmiGhAe1JgdRJegSIJiLvWML6xQPo3VqQfI69UBeb8YCjBcT
MD4TDRxscxNjAw7bpQTcF0ss0SMZgBCPI5/9sGf+3HcdhG4A7dr3CySqeFdbn9DuSE0D8JWqTHWV
fzI98xpQnUJhgrDs+lk4Nuq7N6wNGQKO2a7yHsswcB+RkRy3hbDEbz4TlSXt0jWdsZ3JrKtNhZ2R
nqcYNyb6mkMguXshzasxvAYviEQA9HeYmuifSM6q2mDdzTf+EIvs3qtb+xdeq5N+zqOdCZiPkgP7
kKACzRJDKAQNB2jNnr7P7VA96hayBSjoI+Esl3kXdX20Mc3iHCUCqNFh3l2j/9+9IJ/SvSnVJ5bn
6iu0RPUVbAR9BYnrQFBJOt39itUoFC9LjO0gmplAxW0IFkTuwXQyfvy9834exjXFFXmPoF4gwz7G
4Ycd2J+CN/6vkuxAao1+WkVPAQ2J2/eot8JME+DrvIKCsljHeg9klvcYtP1Xb3yjn0AP//IK9RPD
FWdwocsxidfTqBP0TAMZpyznFYRF4bsHBj09QhnRXnnnAAP38dkQxwwrrNTurrBZfDaW8a8u04os
NN/dCr9u3QDwt9I82tnNnyzxbAgg5rCspJAS8i43UgjgosgI5N2868pFv9JYnXpnmB+DRehXhap7
GgMJeDBBBpHX7ULBzTJRO+LTg6i9tWiBrlIo+jwDx2WCxgWmBaC2/vxorCBHjiHvTzm2NzUka0dx
5D4pzhqA0gzKbshFrCbEV1D/Wc/A98ZXZuxpbdN31pAuuV8ndhRPBwmu5EscQ3vAtdx4iyXv8mLZ
IH7GZHqbV8u4bNd9r7uGn037HrfsDjQvzDprixgwoidNfSTwMRgBmUK6GZBibkonl11CkK1GMeHt
0/Kn2Q6xevTZGXUpO8MHGp+WABqRkM/Ae/NpkroFuNIFJV/MINxb+hNw688CImTX6hjiZfMUgZPG
5xnVVi6inY/s+jaG9vDWbzhAAq0FkH5opRTlyT3KsQcrkuyJ5Hi5Q+Bu/B4j0e0P9gySn+9lDbay
F3NmBYAbda3rbN0QP2sJenIqvbbOOMr6yD9hlkYqFpkzTMmjnTfp2Od+FjcusrjViiTfR9PTTNYV
EQGNuMD1kxpQ3aPnyiV9c1n+EJclP+L5nxLA2P5eKa7Pre0VBwgxfCO6+IuWBdnlzCHQc7OQ28J2
GLMkw120vAVs5rtwBTzE/XQoZYu/lYRZzC6AtwfJLFp6bTuPbKm6ulUO9HnnvCrP+Q69yjixgQjL
fJUj22lFiYS8aGrPAP5AvTbVI54eZAlqmi1DX0KoUtlXQmxIgaJOmLgLBOGArhk2AD1H1rEF8TND
pQMiwgrzss3LhwmwxYQ2w1khHQ9VPPZPFdQOAIPesCkap9tCHUMkUFhOArAOU7dlADqxb06olr+G
Tu3ygB36JXj0Wmk/ECiZJZic9IYwWSeQ3/mVq79kLViKve/PcnLwXfTfagiIlqT+0AJgErdVW2+G
uizQasko2yZxrY+irtJAdphWuuEsG+r/xevPsK22Hr6ZmkjUZaL+p41lQhb472ADdEdAjrE7kcxO
/FIjZWBZY+ouNQfAKvjuMncB4BtrSsIaCGHp+RvYkZu2xgQ7C90fura6sBDI6qVA3S6o+q2cGrUD
WvQva6zrV5X/6kiFRKLs3yxkR7FOWC7thASSYAVY0BPH5LFEme24F+Ax8ZcsXbmHGswMiOT4k5eF
vEA0YMw0f1VaO29edNRAUKZWTl8d8EKyBuRMiFyEa8bTP+AfIVz8ZTo20MR4XipxGaFgtHFAkdks
FX4MFHr1Duqa8siKA+mGTeS2/iFvpAfmy/ikHCax+By6HQtpm2itroB+ZL6cR6CQ/aPTxFZig7EP
pJ16ifAfMZAOapYMwgzySMsRChjA5toQq4PcTVpayt6PIzhmjV8D+ApcV94QVPtZ9FY0LcpEg4qP
QgcKr/PwEkdL9xz5G6q6cDcodiQ1s9MQCEhax+F+WcBj8PGKS6B75hyxLY/TUYFT3uXQPQJjze+G
GSgO+wgOd3/EKoK5m27uoAFWhZOE0gdOO/DeePJbbHFtOOom1DugNQ9Ni0QX0JFoakaB8CvCtwGK
WkIKzU3EtIyQjGb1cZS+hB60P2UTRI+OlDB3Gyj70Xbb7ggg+YInjMXykWN/nPUgRe+UO//EJBaC
JrOQpx4S1amFlUGC2a84hu62suoizdtoE1Me//NcT+pbGWMDN0cdS2r3B0jmLxA9TlzU9A6Fp9gm
KvXfbY+fh5Ll2vohO9otoKWowDc1TwGbJY+SQyF0iLdAv9LXmi3dhisAkaX6KaIKKYwBFCBmte1m
sVj8qGV+EEu81vwTms/swfHUWx2ANl+27beh5tYmynv8eMIB5iHXZzukGiV8FKqdvnnpmf5eSH/Y
8oCFuypEQaUd1TbXsk7xeasHIaYdYfhCRCtI4opAn7sGX5bD6asYUdd3O2xdcrqrSrFdkFDeh7Q/
CdHILYS438bWTmmZi+MSo7jGC9KiollthyY/yVa+zBAE39iOvra588ncCKmaXj7Y2G9AU0zrDZiL
wdFyLYqcfeUfOLXHTA7dL+o0TeKDfG3LXy6kXpPJL6e063lG8uJpqD1nX4qjLFSQyS5pov7F5vS9
820GnYsJW99YXFgUQvXbGyGJVACbKok4uA4WCVVcfQ6SLLiP4jmN+lMLneU4nMOEktpNItHG2wbl
nosCZFEW/XCpA4Vsrmi3+YQ1FHg3dkKsXr0hp19C5CL49JoCjCyknB6pTfYjTwdk6I+NNf+EXL8L
Ge9vwSieq8AbDzUqTwmjKBdjcp7SOQCcr4EWZYo0NFREa9zfUdUlHRfdQzkOeAfHk78N89BNlDWN
mcedd87bCdhViF/NMcnKVvNkrEBOpWP5YA6aBuUDqqMPXMjwCAiUAIxXv8QVCBbILEHHwUrUIH+V
XvAejPPf0h1QA2P+CWDshxYsRMh9QKAghIaSl8uPHmI10AjhrzFTwWXCdA/BPS73bdGLq5iBw7OY
eqJqSXwl+EZgUZe5IGZlJCgh/OyMwNIKKF87vdh0LvWObRNXeyni4lRSVNn60WMPCxHBIcdK7UhZ
5RzL0QNDk9XLQ1NW476eyhnKmKG3g0T+fNZMFFjMgtYKeEy31ePoAlLdO5u2rKKrGAq2KSB4rEDr
8WmIYuqsgmfSYklcd169Z0CKpysKMh0qG3VzH5D4gNLgNfTImI5QK3/r+722QpbWdRm/DSjapzIK
1LssmZWAl08/vFkHSQlE/cfSYefkdLr5tDrUREk1TIc28IMMlNc+GfC6/JwCMH0YeC2foBUPACcD
+wCcKhQZFNSNMIGpZABV63MKlUpYRe3PhgUqCZAX+SwCAXxzs4yfyKdjw1Z1+tMhuU4EUFKfJOiR
W1xi+Vk0eEVMOe8+QSGbEkf78lpY3pHNWCFB6J4gIRHlmTFLuriX2gKLaGKfy1C1KXhJPjDdxbDt
/AmTrO8fWYg9cV74+jIMbLz0+FsfplhuATjDXhkTUNYSAaolj4Iz1trIKJGrtUjrdajwlY1+qkN8
yjYvq1RV05i0llNBeMxbs6AKIE0qAfstetwhk++kISDjW9u2+i10kf+KNUeJuYc0S2dD3sde5q0u
iwGSVm2YdkiRJtrx+GMXjFEy08rbVEgBJx6k6dymIk8TZr/t0l501c171Zf5ZcHfYpXhCZjFN85y
ekUiVSUcmwgsNyz70SmUxGO/XEN/xoTdyDlFIgHoOrouqnPsZG1dqhRkhmHrxUFaKKjR+bZXPYaj
ag5kceKjw5b/xdaZLTeqbOv6iYigTeAWhHrLlmW7ZtUNUd2k75Kepz8feO3lHTvOTYYyQViWIHPk
GH9j7MZ6+VH11b6T1XJo2pGIonY/AAfvejmmEF94/sMFxO/cODH/igAb4oyQRkBro1MUZknkhTmJ
VnwRZqZ8yFhpCmUoDqGs4ADwIpTspq9Td5STuBJFL1eZmJ1SS4uFO4b4QELAL/vQ8nu3sD21qChE
sjx0KIe+jrVLUt0q9m1v1N5YkdSo3MjZZVUkvJbKctAmtdghEz6c8SkTT2mspdx0C7iFlnSZZjKh
loTQCE+k19JoAOka11nprGCw0L2E29GgVGtbfLJnZZiaozZnt1hpw0vHo+rZUf3btJfet6gyHgfV
uCKWTgp5trUAf4vqUEVx7pvpeyu05iWaJ90jo/aD2ZsK8xjPZwQQhnlAKrWNlGdRt/1tEpPilZTr
n9oY9V0d34Yevfgzdm3QYUnzZJ18IdsNuKEH+FNJ1zyWVh0ebE2LHzlqTF4N/V3Vshv0xj23xHTr
WqqNGajEcxQ6pV8UzlOuEgVGSu4NjvpsktAJDDHPntYp586t3uNY2NeyU/7KiR9qsjTjyaybMmjn
7E9rgN+R6Pbtsv6l6mV6zYdx8pR0tjEqGJ871n0b6rnnqqI4F6oZBjNK/rt4gCndh+G5HOtiF9vK
X3MyxwvKb8ZhqhM/6SfLb2Puk77Wi7MSD1BADRKj81SdnHkYIelUzdUctZsq2VIZQEUM0/R1JU0B
yxKRxYW4yMmdzqjYS0+TQ3uAZBskEyoSThMvx8LKW6CV9VvXVncF6QXf6Sk72m37XYtz3TekZvKE
5Tx8LppF/QRLDp0WJ2puYs2J9ii8BeOKX4I6P+9Udh+1m8RnOEoq1avlR9saYOUIC3Y8FAg8zszK
yzTFO9G73/OwNL3OHsh1dPtxyuVlagWqIN10mwAZlkyw+9yJPmyEdoLJ1Ws/jfNgmSLBZnjgC8LP
YS8wKAhiO/+oimnaNaTMglyCKM8T0ISVEt2WQq+v5ZQsQRuyRBXCNDw7dPO9kg623xVp58dhciAH
l5+zpTwJVRcXYnzsTazuaKbpi6FpyqHmQYJF9JID4BiLNL637Gcji0IzkoWs+fBKuqZlx6pKnUif
nV1tRNOhqIW2SwHYeLHj21b6jFWKRXjTDn4BQnJn2dk9ceMLYp8y6Nwuom5dqHtsJKzjYqsujN8G
0U1MSzx9yIp9b+nB0otqn1B59iKFby6c1aC1HelBV873iAoyk4RxFHRp913LBFqRfTs+tIK0UAH7
ptH12FNdN/Q7Q5B7CtNpl+vywU/lkGNxfpL+zBHVq3fRbOzsHIxMRFIOtL4tgzGX6W7SsQ8wkin+
SMjPwHP1FbCBgNo76Q+EFPvGSiCNowQBOrzqXpv8CoqVQqBLzV9OIOjzyZw9lUja7LV8nX9+IbMw
XuI0vyths/iDqoVPcWt8FyZ1+GWoz2mfxSd0xkzPVIBzVVQzavtis8uEenoZDHWnLaTDm0ZTmfdC
qHMhOKWsPXd6Cchryj2g+40XCks9qAp7lqGx5GdjLaAgzKoYdmgI3EM3W/ZwNCcfK5eCQFZhpz4V
KUAAtzlp6difpzEezturryYSZn/GM4GMTc+TOdmk28G3H+Yydw78uPXZyNX6LMh37bsFL5MpW85x
w8KQFmzaXHhJ/nY1p6MY0OfToaHAaDruheyF45Hqv8WaK89ZU35IpyCBUpqjPC4JOrks1D90J5/P
iI0g5mr0ZTCgd+pVQiuQobFKjy/BPA1KPpBeOEzzUp5ZRUo2QVMYWH31IRJQAR3uBVyfVEtroQBk
Vr6SVAiZzk543hrCV+LQJLtZpN33oaLK89IjzZqP1kEyHZ6lmoFdTAhLvUZWb8jc/267sv/8rrZX
29eULJZGpBIujkfiMT6EWlGyo2Wfsb1y1u7EjoPfeyfrcuJD04gpHM8ieofUVDPRBVpfGewuqMq6
dvphlFGp+a3aZKeuWyi4Lzv8qO6a4qZBOfGPUXyztHpVgiCCb9sw9Jmk1g/QPA9Ve8sUpos45Xg2
h4WXqCFiTnlzHBEu9sMydLw0OY0dvESFYA0Y7GSct0+AmAd1YXt5p2xXn1kYnMXfXiKGVrP9DQ3U
/wFRIhUC/futKl22VqNJvqZ1tDNAB/0cwzH3axseW/PLWfJf5F0cvtlw4s7VLYfdMf1SHzzU1ePT
9lvV+lSd5dps3a0xEfPgNl9/yv/f4bDGK+XrbOTj2/2MaY8DElqrR78ZxHc2J73fmrkuAqGYCIyU
2RF3D5eiDidEdXdeKif18EHxpCvBZ8Z2A+SOZgDxt5//xGF6ogI4aUp3RRQ6OeVKkXjiua/RNeuT
4V6G9TVjHjiXhZH7eV38nAsEARWjdbyi75Xzoj+3hYsu5aI4gZ1JxQMYTTkhSpfXsClK5u6lwEsj
uttUxcLikdjDu1Qd4zCsaQLVsorzFLneJKV+mbVlB4XfHe1HL3mG3cEBL1lUb+5Gg7RJIUYQKYfx
pFQi49FxZvyGEkRpbKUlaiLP6CLe0Az5GdUn9YgYKWEVZKwLX80JLRjF8haqzp4yAdJyDN3L3Mh8
TJZX1nV2dqvlDz+27c+AVk/mWDqeo6fdLqFEpo+dexvjxTiQVK5hjfkpW4idJdvqWS0gNQ5so/w4
R5mpz6Pq2UqpOFcVivN9eYBov+yowriclYSeMcWar7aUjpfsH1D/8hKWqemHaGvsWmVprhnCGYZW
KR810+zenqRzyju4G67CTnmxlu73lMUHe+kOA2CZh23H1YFHoDyG5NE/qhIDsjJVfvahWfsIxw8g
RuP8pqjse1p3COo8iX9GuLGQSfIrezK/D1F8F2Fi/y1i8mmsC3qpiOc8JHwpo7TxpDofG7MVv8jM
O+QCmKNsteuPJEteKQ3CcekbiFZkS3ZV1GYnXaGmaRfmcuxDdzkslA52oDSN3aJ0bUD4uKvqMT2o
zZrvcMlIlWRau7gXN4D+R6WJh1d0Ae9GWiXfQ5x+YIJTTNAfWa1WK3klCVRDLK/tqH7vWu2fcuya
SzhAmKTaTx2mKqA8py46QGO5izKYv3GaFZBbs5lJKujmIr80RT1erDV7NwP1HQ3ZHN1BKu/qnAax
a5BShbG3C/s8mKI0egcp+CvunOXJlBhPGCqC+fOgjoHTFyAbrSrZ53Jyvkvy19J1wNa34Xwh8Rnt
chM5pYEK8tGYyVDj2PezdUfDtzNbe2YHYJxknbSHFu7ZIzE7WO9Uwv9K9WhabvpHztwwpFiMu1vl
NYophXl0EY29G3hk+Z0Sl7/z+i+yAgk1UtxJFincB2hjlNwTG8Jws5QE1NnyTIrhz6x3p2WOu8fY
ds69R9giKcEzzwPLQp5IpqOt/p3zYc9bzTujlpZ7X/3Pw9uZ2+DW35rt9K93f439fy+xHRZLuM3z
oV4oJ/QNUStVElaVz5fVqBFEr/3t1bbeDInKSVv/f738Ov51+ja2Nf9nbLvONjZrXbkz1Bqvu4Hi
vAckuGZRXV+qNiEM6dT/GTUGk4BgPZ4rQHYDfT2+9T/f+tnGM2VAxVL2URY3562p12V2NDEm8La+
2c7/01dilyhywJVr1qNXS1N5HJzC8AERRa/bWF0IZvfUHA/b2NaocNPVZAyvn0OFyF4iprGvN3Wj
655MHZjP15vKdpHUd9jw/6+xFHdATRvU09cYO06EmYXxXJm5FiTYwxysOsKcRGmsm1qb6i3E6oKl
b+p+Skf7KAAiP3RVmc5LGBeBKGNxr+aF7VM0e8iAVt8TEBeH1KizI4URWMuwE8dc22m6O+wGmZNL
CcsnUQ3t1Uzzg8Mae5FiIkRasvwEc+yQseW/lNJuD4i7vJcyt1d1SDVQ2HYxrUTiaeymlAhffcqm
7owYSnFxR2LPhs3NERTVEhiuJrxZKdCPq5afsW1EPl+0+yCh/4TVtvodvbVyF4+iDNRFe6Hc3LPF
7GtfVNmEmUZTHkxZUelREWTSdIhyhN67bBjUd8ztAIx22cqmIJOUFxZ4eDMy/knrP0bbt+yUATT2
kfWxjGa9K+DOveYJIgX1VP0il48I7TokI72/uTkmXmtvayAKR/sW6vduO38b63r93bUGed16Q1It
VJimp66bXXBqXbyrimx8LeOwhAabjIGCNuHrNpZUBLuAo25bz+2b5pI0xV9kaP5zwjJZNnIYAxiU
9RpbU+j/JqMV37fLuDUiiComKN7XCUNfr+G9zE/bGH6PybVTwpuLc0g1ozMIe/dFWwrMlmQ2720n
WtMTTNvbWGQl96KkgroNWdWwXOK8+r3N69tQMi6zr9aafti66dxWrzNZ8c8rlNle0QEqbZjXDeQK
HPQlrVP7mLbMr0i2/A/o9vOUFtlUUwu/fY3/3/NI8ZfAIQ19v13v68RBSx4T1Th2Nqhzo+BUPSEZ
aJ6MadXPaXCa2Ma2ZqjU6qlbmyhVsPrQ52XVfIKa898DXydr2WIfa119+RraXuEcVj19jTlp8VfF
QtErZeJ6jmzTp0qnZBxPyX9efY0JpQNEIN3zdoZChenztDJq8qOiA4bByHEkT22Gq3pL9x6RCApC
Yob91tWQ6dyzJ4F3bVst4vThCvJZc4XryckYF8c0jgFVr90x7uvTlIAzQaqJvVcs3g03B9+Goctn
16SoftRbkPvd2Iv3qZTjEQH4ZrednE9tduxkPe8iE6780An7HEqCEpGRnVMVLUYkLRdv9lCyBXPj
j61nFVr2WOsEWy9xQvGGWjcqSV1x34aqPiKaKOrlunVBTJl+NlnfG3QedvqECq+VIGur9IkSWK7r
vGmERke1JKjbuhVSL+ivEeRsJxtMFy8wGC7bwRBEx9s3ndt68MfZ4Lmq6xd1vWjWEe52rltetxMb
F4+ccO6xkwxF7m1jmHeGQdyiQuWyv3eTeoBEwxI3bQvbtjY5Ou6wn2UcrB2V2TeEvhztvN2jsJqD
/YySQ4layFs03utaFntXabJ9Pq66l6N4kCSwKP5qfVCBynpXsoHsVK5+QwuU1X0ui3dLm2bifGY5
1xY5sbhhX5YEurO9dgdlotjihh9N3ufvQISru9ubh63X1KN8s40Ts2MSiKU52KCCzrauu9C3Mu04
lWH83k5ksvKGkhQ0Gv2olZHtx9QE1iyf7Q8gXYIkN/s9aaw1N+YQzhePuTdK39SL6OjqO7GyUIU6
yPvW6PnRMJVno5Tfel1J9pHTzM98aGQ4qol8dc7eRTGgRaYUj/1I1FANdTQEUc2qfnbl8BKGjfqW
RihNgrjxpOmGj4K8VtYQq6tKw/cza6CL1mZ7Fa8xhqjMp6iM8s8hbQqTs2IMr2mb/66FYxxbw4Aq
jlGfNxPiXoqm+IfYu/3tmPFtmArtr0S/IXNbi83SM96UHgE5lp1j1wGXsNBl11Gfilb8dVxKL3I0
691M21MCkPe3ViAMp7zkrmW96qK6SE0t95VGnrZU0jIAwFJT9E6+EfQ1h8GByBB3buyFMLtezKHC
mC4RyW8Z/1SjRRzcVlvR+aWzm1VyhCWa7VieOCRtVZCxeOdiIDCWb2OfruzCPD5vXVwEnii9aFeY
9+Il7GfqUP3YwNUwppdEmiu/LG33oILTY9ugEWIp5dEYstJPcyGPJP1kYK60cnbmxiuhP39+oQZJ
gWIHCCpIFQr9FLUwmdK7hOSN8Ez9Pirda7QwAxlMtfso1KunMS1BfSla/Y45c/ssi/JusVt7HxZH
u3etvt+OIS7qXnoMWbxJ/OmZnN/N2HYf6CJ7Aqv798Ey5seihN52bEIIjlyz6m89Fb3F12Ygc7++
Dz+G5bXUy2Dr4dRav7Zuto/D2kIfvVHu5PcP27HetdS7jRb+Z682m3s3LidTzVRkLfRj1uTLrVib
Th3xeOh00jX06r4d9oOjCLSMdHGbdM1mzzsXHhkdNAO2QWM9klqsMfNcXApdips6ahwN524JzAQL
jc/+dmhrKGCabTXcts7npYqmtSiqVqRRsdY9jkNBWrKNK5xKLRlDGEI5bOtW6x+gCCB49wp7pmoB
nIju1OmcvTjqcurj+e2zux3RZD2cEyu7Ffnwj1ml1akg43UbhuY/DQqYdlBnovH/z4FRdacnnY/y
dW5n2JrhtZPWeADIkRZZr5J0JIMmPUUwAOuBZyNzpn08QKbUcjV65kmCJCCGZb4mwKu2se08Z66j
562LR90LjDuyDOv7v8aXpkW+SAoFXcZIEsqFmBzPYQzjlKZMuxKAMRTLMa8pIq9jicnsiRBQBJxD
dG+FVb7XYRPftp7rzuEKrSzZ7HJw7FLloIwiZSNd9m+qKPUnUdvfQIx0gF44owGWyub4sXViSY2p
kNly3bpaB5QDMl5+2Lr1XKancHRBDq/vRMazeF7G5PMPb0PCmv1E5tHr1rOKkRTriCbK1k3GdAqE
uSai17fHwqrPcDGEt3Vz3bZeJBTcrbd9vi7Sj7ko5Mv22YsV5zVZqXLazmhWYNGsa3WwdetYXbg1
y+bzaq4okEFKEYJa/9R2tSQcXvKaFC+FZUprllaq2K638iwoFpBInhvmarNqj6qgMhQJLX+3J+bo
NIrsnwCIL5JXMQyTF6O1ln/JW3zMZEK/1z10EYry8aNE183DlKPyBvYrNxAc+bGuRHjujCVG3FxJ
jtQhy2OFiOezXqQfOfJsfzCDQaE9nj5sp/5TFpXwKjObzhoWks9OCvqG3E/y50QhviWDz8ZAi5z0
lk9lChInii6USA/ptLyJpTQ85DiBb9S5eOqWvlq8otG4vXlSh7x43hpFiPyZbKgBoOqnjcKjP2Qw
0J0RkzUSmgOAK6DncOhUNDZ7WCxuN10Ayy8n2Ta/6jZXsMUp5jerb7jtphctlPqHWOLf5eKgop89
DXMd7mMR/236IntO0gTd2txW9tD01Y/aSjWC1m6vObp4j8WBklj+zViWcW8oq3Ghkl8ixf1NuK6e
TZn8NZPqVz/FJuWdxj5qIEapsjlBWiM0Nsk0R4EJ8oMbG9mPkSJRPlsOUKSGYqXNg501k7vTY8pL
DUCA16o6kJFPKfnF+7kr00feoU5MlUD71iyRe7RcKp8A3/OgiZHHNG3ASiNY+LYdwqv1w4H1fRtL
7RUXlTNE9MajChXt1YqMmIXcJYmXiXyvSmwubeN5mn7oHUHSveqEc5yLHvnDCYCy9MkzKkdNoa4G
p6nZw53XkQcJjfNvoB7qLScDtkNfSexKUXoGapUnlkckNkX0vSkc+Vh0Fm2G9Gebwj3gbjsmY0qj
mFN8ndz091xikz6NaOcuS/3vAg2m7nT3R9RHrW8NcXeneKsdLFwjz5FVkpVPamcXlarxAfLzFyZJ
9b8mKpjUgv4mfY/BlL36qFU14hBj13sqInU4r0Tjq1ppyUsDSmXrbU1jddoe4jzJsfWMrQlrHaTL
5F5CyCqvyKhowP7SI9iIIBUjAY9mqo+Z0mrg6tS6t66FkOKtSN2nrTeALnyMBmTsSQzXbciAfXCw
E9HsWifTHu5gdKA8ARCtvW1IMywE37o8O29vWFefk8HKTOySHCstXNU+6/4xh0BazaS+b72q0KIg
d8Jyv3UndjbUq7vz1nN1rX8kSg5CwB7mzzF9drXT4JYCJC9X2xqCkj2PRvGyvSFylDnImkwFjcAZ
RNXpS69TfVivpqzNNJL4UyANnLYzSHWP57BCBerrkpGTnxFfzT4/c5GMlZ+482NOSXfMlqY/2tBG
W07G57yIWemqLv1XdAJdaWKnVzsWr/n4p3YX442cpj8b1vTKOmG81VP9O84QmtiOkaJVfcQp3SOI
UfNNaB14rgHX9u3c0tCjc4Mng78dHVUqPWqbWNjLv7De14Bh5Fzgr0AEARUted0axFGqALvWKsj+
O6bPSeFFjYt4t9CT1zmaQHmFLtrf5iGPE+PhVL3xyBaFSR9My2nrporbn7QFeMh2ijYK48ECNttF
8nl+2VJGnlBpPYr17U0k98DdQwTR4bY1Sm+/bk2Wtsx27Tid7Ci1Xzu00W9TqkAz1wGgVWYEO7pY
yPOs7yAjGN/RkmNPE3alD+q3DfiCpgBg83+uJ/t/q0IJA5j9AKP0WXmFS6fvFa3tP7vbWGfKndRY
z7aeGrXVYWkA2H129ZB3LcUhBLjxvA1NxkI5r09VH2e06LGNzUt41koejK0nO2U4dpasOIM/ujWD
mJ9rwCFPn0OwIE8j8b9n2GXyYjs85h3aWWLGEZDaLpViY4xet8ZV44NaGctt602h095wiDhUep5k
/tKuWWDZ2N52tEpY5XNLJ3XWZun+a8xws7+uqrLoDXV71/BB9v7a/d6aWvV1a7iPUPAYqFZ/jYXm
+C4Tdbqi6KO+DlGYXqUm/vk6IWOfgvJG2x6+xpwdaf/p86LtMCJYgYyQb01ivupJ+tJNbnFjDSzw
xCrOAySI89bDHFOo3vbSzeNXrTO70/8a295mtdUv2YXRTqvxp0cS2r5vjSPJEtoQAmCoM1arCiBd
ajFy3GVwVB8yDetHmNWk19w0OWxjRVKSq0yBmMdlVftzE+LmkxThaTvZNJwfUYVKsWEC/6lV0QU5
02wQ9Yl8yKV+7UgUPqH3Kh9VhsitGSuhr0IHxethvNi9OfAFcDAGPrWjkApSShPyoc4yfW5T57Qd
3IY0x9BI3rfuSZvH+jab00XIeOD3HI331hzrszvJHlTQHBVPMqqDsg4Udax3bWvLnWZFC8CjsN2b
imE/DRkUjXTAj74w1cASzbfWCCv48MM1rIcna4hQbI+pScFL+BX26d6KETzILHY6FREAhuvNcUow
7HFKEGzypA4RzAklBtOtDvquIwbxW6KP0v3RpnrhLaCEfbxCIJKGrOZbtQ98DOx6Ewy6qoxnEBPv
mrSTQ8SCQIJbBZIOSHkY9Iu6oDXXaYpBcQF2kqMc8kn/YN/FZAN6YVcb6q3o89Os2Mq16WvoscPo
nIoBApxhvKftmLL9c9gng/Yshth5LIWlnWcq2uQ7OpKJRuUV5dzBmfLUyejRpCFbD52o3bn1gOny
whrJZvhJHe5a3LovqwjfDIlBzI0J7zEyrmabqntlRC64Sj7QdH2jIrRLOq3eV6JzLkNhzJJEAC+/
mnlEAV4YzQXRsm8gLKZTqHbDvsbj1QOpEd6G8g+Xic/IrRgeus+jb5sGldtK0a4FsWphTerdyLny
2BTLxUJwNooBiRTKElS4q44QUI+tNsqz7EMZqKYz7lrbjq65I5ed2unfogn/ABBTfRDh+dKoS323
gH/cG918V9KkOWKb112RSQRXwpoS5K3dXeuqIkuij/C3ltCPmnm4AiQ49hJBxk5mfinrg1tM7qk0
5gaHJwBRYjBjz0jgRsihP1rNigiMei0wR3ywAAj/QqrpJ7NccTSpkvt8W4MPHK73UWcjg8d9I1oF
uF7WdReNFp0E4FpoSbBj7w1We0PAtlF/NZk+w6sz5WUEaHBS1oSH0d63iFpbw2pCFG6jnjpIHiPM
UmJwdkrGTn3Xi5+DUG55Ds8XcRQ/T++gl/9dHKM5U39TWQkzieaaep6rRns1YXiY3PaUe4UcM/A3
duMbZZxc+7KJztFEhFFoPL9zXPnQO/EXdMf17q0LUlb2gCaFnbzP+AMERkYOVTRSHmIx/3JWA7LJ
wZ+KVGAXkwr9BDu0ENzkIOxTNMQ4QkSQaTR0ObVKrpmSbxABSn9Mkz9tUWMSm5hH1vIhA7GCvJXc
84X+K3MsYibS8FQfMOXoGuuFxIjupaDLdliOPjC4hWPmtAYPsVGdYsk8mCom7n5D69c9OQFZvqBp
ql6H1WB3M8+1zdmiVA+1o/RiPQoDswepF2s6OxTF7pl7rTaIsszxAWXtkyr6o1B5QIkhQVGIVMbv
wRrrjw5ZcxbtY1+G+J44cJr0iBqIOkFPdQmPn6IWIM9yZ0fS+dQ9m9rEBjIvPJUcZJ6qMX/etlYI
9W6GXPw8uSTYpd7PVIWjV4RVWD67BoRSiFJ0jbLUdQJ5iRkR2CySsQDGVTg8ZkfyesmjvXBX9dlm
+BM5YYFAmQG80dExDkZjCuBheIgXG719CPNer0Fl6v6OkAYTYL9Bi4FlLIVN1tn2zLJTfYSmq0Ct
ehDKvYIBi6YqyEeiFxNFIYWF2nnMzfw6xaK9kmrES7GfEUUrumfYy69kmlvPQk/+5M46KFA9tE62
cM5KOLhnJQuds7XidJq0/9k67rVOmGbNFndQNW+a44LCUqfFuDFXzqHp+x94HxhwgkUUKHU2P414
FV1tksfVSiCOcv2R284F/MNMlL2awunjj4ldO9mNCPgSjoG60YdeW0GiKNKGREUXmVTdauvYOE3l
WZnoDkDXK0BxrgXohsVgD5n5bJcUpfQKzS2kYx+11TtkeSptl6XpoZ478zDIxv0nd9/gMvVqF/5e
hNzBeWctdVeIjPI7MQa/tIrorE/R5OuN2u7YqbvHAeDZwQIHCu6EkpQSsnnrIdzbVkXSQzV3RIBP
7mSNL/mIRpFNDzEZzITN6K0sFHH5apqxsj+7gsj/JCQUMblYNyskdnRHCxyjUwD0bFx3H2Lg68cu
6msaU5/PltnT1YhHMTSNyyJTyqZEH3/yUg/KKJvP6oJ8E0JRdy2N/lqrQxRUnSsmWtvNyO6MhXht
VvEcs5y0q2rK7j4OeA536Tpz03PrqLvLhFC3kfmhjmxs73KbnxFM2Enp2H/0Q07kYSUfWa6jc2hW
L5Yxif1UJuy/1yZ0nha3h4fWaWnQ9vfcbrNzzPbgnId2sjMqCACwsZOLJcy7HhmwN9yJOwoTsBHE
Ffm9NBgVeV/0kOQaORjufwTOtOK4YcDEWpGGKgws0bRWrysQmP9tlJ560YC2KZ6vPKoxklphDVJj
KtyONAt+DTay52shQFn0QA/PSoPhFhyJPshcONbRABprjsaZHWfIe0mNXBGUPnGjVpfWnF9Wp3Go
HaHYTajS+NhVTtxz1P0Gkx/LzB2AZnacwyvpkZ5cNNBFrlldQGQcxxlGCnClW2/2d6XD/6k002yn
9025+BtmLl4J/Bb4s8Ae5xJOweLcplzTCAX74tmlNHdO2+ZjAW70jtcGaMPqZzwm+bta4gXjdn+c
KuTm3rIE9poqkIvOTifnhrJdR3vampklDICVq+zC7Ww0wCOCyq1VAHuGIAVmWWJau16hWrQ3/KHL
U5HWTNlTb++klQIPoaQACK5a/ArFtMSuBM+F8E2mvKdRg9IrAQooPcCqrOXvITkSPqUkWI/ZEn/E
SMEhPrrHdbHe2fYEwX3FGwHQ3mGz15zR/80V1Lfkv+xruks3Fgc5SZZJUIGZnYUHNYMk1MHjlPJk
x9+rsja+ISGPIuf0qmeRdcxH5XUhCbDSW3FzN1fjgfSH2hvH1J1iqvU7N13cU5xYt5RSmp/ryCp1
aonwnwFiXFwcU5+vWp6+TSq71LiJkFGMoQyvJk1NiK5N1vL3gAJ9fCpARIXs94KCN1iuWnwKR+Tz
v/1oaw9guw7S2MrMRsBkntZWXH2ZD+2uyoX7AgvAflbntwUE34sBGEGUUbtv0uxbTWCAfCUWikNN
MXXrLrleEPPVBQBNBZfj3omJn4wc+Iu1K6Pe8Ju6Go6wI6q33pTtEZtPy9+6ema34I2l5cWt0j4R
LvP/dL3Y6XX0ZxbKfKjSfLkg/PEyLIC9TUdkzxFSLs9Rq0kqw0hh2oOdB5YUzaGGBm5EsDOUDIm5
go+3MjWcEalgO6bIWOHCu0xFwC762SDPwSy+K4rnPgYs9rMUb5iWdadixczUK64uBmFxMu3nZMWN
SmNWTwAj4hVJujWznnwoihEG6X+HtvHt9GJ97OS5jvhe3Q46HQ7hOe0G9Gx1kNOabKJduJ9Vg8Aw
fktbkALhY2qjfB9B5xWdAbdonB4IlaNuiOfdp67GhhHacEOFyYbBSW2UvFftje1AH+aQJKdfs9P+
P8bOa0lSZNnaT4QZWtymzsqSXdXyBuvpmUZrzdOfD2f2pk79M7+dm7BQQCYEQYS7r7WCO+KyrPnI
YpVfIll5o60KLNlFssmMBQkUFn9vqAuifd1Wh0GoVM7TElLIWpbAoZ5w66BB68HfJYq22BGoDYjF
OuJV+e4o+SFRA+dl+tPsB6KYlxvXLGeU3BafaKO1Ph8lVFEqxzmbsov0jJyWOwMtYvD38e1yEuml
heq0s50sPcivTOCaxgEL8dmi6ncOGvUsDCOOtwfkPlyJ4fzVLc9vNCPnksNGLe5gSRK5/5JFVTnA
pYXwnRSzrDqHpaKjP7P8ppy4zwDtjItcUn6GFzyFUTVATtJXR68s/5Tj0jEAY748xvUJS6XES+U+
XhdrAY1udWOpd2eoVtBkIuhjjf2V0QDsFg/1OKXjUdXrnxIPLMlAGHVXg6/DngrlSFYNNmJElZMy
x7vNUZzea5xXqAY/epCLR69B6x4aB6CNbdK8yrO3E/dpwO5zmmuDad0aIvj2WLrj3iruUoftXxvC
2bY9NGKHdUKom+Agj0uehuRKzcWtK1kZBVao+/iVu51X9Pkduo4e0WeSXRKACIwN5Vxp7KLgF0xm
AhEIc07Z0czHd1k52kGRgkhk18jv1uyc9kRD2dFFrjc2DTbq5hC3ydd51O/kzq13CWjprrDS6SD3
Wu5K0hbs/1sN8pUlxFqeiRwhOalbh4OUJTFSFEOaLiREE9LHofskD34dmnJrttEgLTWWz11FDPtB
boX8SL2vuT9tUOh7LOiscq3qj3aRDYHucr2/Zu70M4FXxglBeItR96pVeQvSNjzlM0DnVp8+6cvU
IZ/tLLad8xzMRAIjx7dTgXPChNvAJ2QlefH/XPjdb5AssleA3fVQX3uuTw82mZxIE0M/yBQg3/cO
uvGLTUDW+CkFy7ve3DWc4t1b8y6o4uMdNHDjFRGoybk5GWGuzcfYDX8oXaYetzvMJHinOy6Q7m1y
UfvnDBHLk/yW3q+eUtSRT3A09vO+ycL7dtAVwjyWeWh5reVIyf1rndeVM8QBYXKQkdDH6YklDFuX
ZSDoI9ROJhjrbfgsHexqpoOp7wco2C4ygsfOGi5TbrEtqY65MyB85C7Blf96XbtIr35IrLCXG4Qr
LAEp29ib4wdXXwIYjcKuF3obprdlWpaRJMWtrsD6s8xIlj47R9+pBmJW0mcnUJgjpb8k29v6boiu
WWmfK2+4eI25l5GwHoKswFn50jY4CGQuZMPenGHovm5v+DaWpU6KwTIK1b4/NQTpnUMnOkmbKYNd
emzHfxyCUpanJrn1GCmv2Q/tUvxQtw7bsrLtv6ceZOVw8KfmNQArt0sJjylSgtx6mwjn5cOhewBN
A52N6qSf0KHAT8+6QJ74YOsIgzpP+dy+OKwN2B/e61gsZrXYtUAncoJShrq7WUus6jyWL/ngdifT
nFlKNLp6UIMC200PwcwOB+9JkAVTvshFmvNQH4KofHKy6t2Dl6vKOFhfp60sldsw2caKdCmGtL30
yA/KYJSkXqZryekJ8CUzBvMkd19OUhDPOBGzwrDrfWD1e3lLQLVTK9l3tYNrfMstSJRk3zKhGnwE
VPfdFixFyA3rYiW9YgcHGhIv8Q1jon+OesLdoTE5yj2WRB57vCxPIMpljzylf+STfufFRnZS5/GW
mCUEZV53kUlGY9ZuweyWsOcewiJYvwBG+yeg/OwqJ5QnLzlm+nZBw9jR8Oc8eM/Iy7lrzLKf2K8+
mmenXEbENhmomupcOW77fXo7aod+Ani/3cUyc5hJk+Uzk7mZdfAt4EICKgEX8I24ZIOVuAf9qHTB
twbkxIAXZdSs48pjJost4nWr8+Q614nAHPy5Z+CRcBRH9j5DMWxdXa27qEgLCnxuurZOwmCpH2sj
MU5yfvldvh2N11Z/mo28Pamm8SJPdXu0ksu77ldsTNFuLAqY/oGQ/71B2yYORb79Ul4XdmxPSxRp
2D4Q43/UMjsHnd/mwwOE7OaF0LTqTlA7Q9RVd4yF32WYZevzlSexzTHbg+ED/Rfa4ztz8uqDBUAa
WgzHQOGk4CVwmcEPMAQeS26ZPBkZ1oGK7dEiPNgv0A3572QuHbYZfXuS64Be5vvtJmytkpMu//9T
sVYbQS89yPskKwX5MVJc1+JbWXJr5Rwh+8GCFmIGWegqnX1R0ViULnLZdcklWRQ2edXWLH7tv8Pq
1w+l/M53q4z12DJ394QF3OMQRB6DD72sX3GOYLqW12QRn5/3wWT+gGsFe3LYJ5eiCUP1KN3XrL98
QSOCQbogXddxMlJlRbclW900Z7gcNJgiNcLElkWY/J0tWaMkpfxuLbv++nIeQeI8jAW8bj35hvD0
k42Xat7D11vghPrDlR9i1ne6q6tXudmyqJPcdu+3OhxBcF4HAEC2znL1rbgdK7ntMW4N2/k+HBvl
nzuIOpjDmDNl4oTCjdgiKcubxx1P2MYv7euPn0ut2EXKoL5bRsojXEfe/DMAaH+V4RrpqkPQ9PIM
wq6DckNGyj9n5eh1qiIop7m4ZXr4CAUJQIpsW7gPmBABeEjr1rDtAaVBkq2fFAf/16DV+XX99ctI
XsEe2zuzrmfWwSy1np53+E/++95Jbu0l2Y9lOWg967teHy/w8ShFw7HR2m/aDNWszCvb6kGO/ae6
rYu0rutsyW6JPI+tKDk57l/P+m47I72l44dL/VPdh7N+uFKwTPgIzdVdCKJvecXRcMZXUc3rXlVe
eEkwpQDOBEbE5n0xs23JVjdnaIICv6NP1Rpk104y3crJt67vWiTrmwERQrjg1xEtL8v2xn94qbYX
aHvRpG47TI7417oPh/3T6dfXdc4XcH8RE+03HlwU2ljWLmth+XBtybqT3crvbBX/1P1D3bqfWE67
XkHO86HPeoUh8e41Zfitdl64l6lB9qCS277RModsRcltC7Kt84e6D0Xp5/cQBvS/tBpKhKSwAfLx
cuJ7Z3krQ3jNSq2UZ0zZbKuzKjvpXvG6Te8EUwEb38rKvMDIpSwzP2uhAIuSlVnuajryA6ud9zI9
YP2HkrWBGfhvuNo6adgqNgSZXYpyBoQJ+dtBnqQk23QrRRkKjmz6tz7bMNjqPgyh7TRj0KSYLFyQ
XoM6m4fO0dN5L/vfhAADzEXJ+Ba0Q3Ra33i5KVuyTqtbWW7XvxalYXt1pRhgSPl7+pbyhzNI3Zwl
xE5oCa/RNtmvC+u1XZ7PdmSDVgmbt+xqYRgxFgvJu53j1k2OlUQWBltRch/6ySS61b3749Ly4ZDB
q5TjbDwQFfhcA6VANUB6YCk3NCI5lg9XiSJe+ypTl58lWXaRO1MmfZ5dZtXZNZljXeQJb090ffff
GTPfLRW2rpKThx8VPRa9tdNq5ModSE+MOIImRYcre5i9EncMbC7a9Civ6GqnlBEwznrcfJMX+W+r
Vq0GR6SzcZ00OAfzPLsmUASDEge0Jknd4K3cbWXfChT4z0JrVy68w85sIUDGhLxZPixdC86m7t8E
s23hAIhUuGvkrspzqTOgTHpVvJUxOBPBk+vLA55bSHfa1Z754fbLTX33iNat63rXZc8i2fU1j3BO
zp45HeUuy2W3RH7AVpQb+6Fu3dVJy0cw59ZTmre/pIehvreR1tshY4hUXJD7X7oiHs8GRIBHHcQs
RaBnEJAWV3QmabV0fGeGA03P0up5hHnqSYJ2Ux28Rlp21pZzqEmdPZRB3e6k19xl40WZS/Og9hlB
esNQ7JqIV10SL3PNve0R4KkRU3SfJu5JjUIrP0IZhOAyO/sjVkmihifn2uhB8wQmC18zpLEAzzMH
9aJYvU/98W2JaP8UAEr5BP6mPsAaN8LKQVHqMgiPsgT3RD3CAhHbVfop9hyYBc3uYYrhQnAIWzjp
+PbPnuXPz2nV/ALveOlNrfwy5iaqWqn/Iy9ZktfowN/5gUqkeNa89d5s/fSw1uPZ9QMcDloLO84w
7IKmrr/WMzG9bMnLz7qa2nsYdQiviqDtUotFFsDElDznVgV/k6oeKiiCYYYqieNGiLF6HJcWTEmI
CQwoCoSJdm4Ku3ycp6R6lJwkWVE48J7lOcTCGOGtIg4OZQX9kD8N302cZ+dWXaj8MrUykCOBieOw
GIB3rs/OLS5iWK9VAJ+Gj5CoCoPhoc0KYoK8dmA/3BTuHZEauNc8jO0trF9TP0XPw5IAdImefTX5
Aa2mcpWqMkOkG95FWLkKiM8MC2+NEzw3sGE/q3hCn1NF0/bTOAbsIGiIbY/QqtTmXuZIiqIhu5uG
oXvUks57mpekzgjbsxlboKvpsTWEepbutdJBFW3AO2NOiM2Now4vjP/XlETz41oimgPmX4cxtx1f
RZb3BMtMtK/CdgfvqXF0NMs8TFOTw/FGMH1haOad7RDqTFirdtBtPWl3SMFDg4ECeOmF5X0F1O6+
WZKtyPg8JwU21AFqIxtsWqnf5bOZGnvNNLQ7SYop+E9l0VfKfvJAuXthirEZUoO33idg1LXH/nsy
5N8MXOnEhQP3590ywTMTmUi0QlHBEtPPf+Hu/Brmif59ahKiFSDEeQvGjLBreLCeZg1fsjUl1q1y
8/5O7+P2kqZx8cgj0ID8t+qnZlQYXFlqPqhG/1bDGvTgRsnTYFcN0Fel/hT3OI4cyB6PUpQGXKGf
oV/Pj/W46xHu2E1L91hLEeWLieVajsODTZWjALtlzji8O9jKfzjpbN7kVHVjao+OF14Ah6HUmUGL
duKDUx22X9AGye8wnJP1vLUxt09N1x5zFVqbvY/Ech9krwgVzhjti4a9sm3eAFo0n8Ce94+Yjq9S
Qmi3/YRoHWCobISsaekhdY5Rfjwocd9UFz4uVAMJ1Ab2g8ViySog6O7hT+vv6wGzcpnCdiINDkwW
V2gwE6LZuBW6qbRnyDa1vRTl9mSpunyqHGLClvtjjyOBLtWy0IvP9vh7/Ttpkvtnu6jBnC33D8Jp
IvKyyUOfnjEzDibMKZKVpApmEO5bWUbb2EIh+a5SmqWlA9xxGJ4InCECL4DnGlv9T/hDmZT0+ltd
B+Glt4cAjvew+lGWJ2mPh7A+pTqsTdWsOBisFRe1cOyB1yaIgvtuSYYE3hPX8M/vGvo+RU7mS+Db
8REIQ3wrxwwNwyWRnNSZ7LILQAEwqsVa1KA3+C8d5ZC193Z0NyIO+H85JHUH4itU7fzxNG1XQHL7
Mj6WKtbA/YdfJ73lIlNR6s192i44CtyOptWCgIWR8iFakhyCiQcpTr4PY2HkD4DX1Rjj+tJcqjCX
77ZOkkNB78aHr8OPzMGxi1UlLCsPTYxJUe6cLxah+DBLSeuHQ6UoF25hHb04EIGvh8rV3h2R6eax
KwnQ+Niw/KqpjAE7vsyF/S1FnpTIpdlNb+1UpTd3jAg40WDe7DL8jCreimNShNqrWobDvavXf+Sh
pr4OdqG+6mH92DHBPuKbBukC6SBfv96A/8upW/1mE1ryxc04Fc6c8iGFzeBLVClfwSMHT9JolsGD
X8T2s7QRKXxMAdR9ypeeY/0lGTTzTfOj4rOWXKUL35zsVW0a4JePYZ1O932gpQ/jkkDupw87M6nJ
2s28Y84mGm8pSh+ApjhyfPcvNRlQL3WxXYJcSr9kXg2Ptma0eykafTNcDFRTD6VpwYi/s62u/4To
FdRF1qgfIwCVX5oeWQQVvN55wVd+IRSsPNiZb15GJDOfS3t8I4Sm+26VP2e3cb9aitveZWUEdZKt
d9+bmUAK1bHyZ0h04NIN+9+BY7ffCdnSD3OMirjd+G8awWdw2LYD8Z7k4rA9zkjDghf+TxWwyL8b
P9TplkNUbDbfl4NXH9FrK2GYc4q3TLHsuybtJji3++JNBzH9Cen3nTQqhLG9EYHxFSSv+iBVtt/g
X3CH8izFETaJq+ZNyV6KdeyazzNeOinJGbtBfVDhetNBRN+CaSYuobBC41bDFQMsuvZhYbPzB4zu
cXcgFg9aT6hlj5U/OHfS0re+dzS1wWLcoXYy+8w8EMZEX3q16vdgfKI7KTqRahOmEPU3KdoIEaED
qfv3UpyV6afLN/9RSlOfPTNf589GTHyPPwaXMBqUlzRr1YfIB0Yc+shVDXn1TKDPEdqJ/qX02s9J
3Ko3ghWGF11veVViWOWrxL2XDlIPL+KpVOrsUaokMWE5imwADHWnI7haoB6b2cGLdI+Boz3n5kvT
FCe3cysEC+sjNOblzZ6c4hZ1gOUWsuDypqgkTVe50Myq0yH2UNHS7ah5CjUHKfDJeoMhLP2uWpV3
hDezvEgRjA4h9XrxpTRHKCmNnliCpZvWT/4OTj+iavIRdWW1JVC8Sr8TRZ2dgeM7Jx3fx3fbMm65
q1ivZpg5D2ViEWCxdGsn9a+JaMkrnzbtgWWdhhoROXdJZi3191jwGuJ3/1O3dZGcpbR/Vb2unf/p
eL0lAKaz46d6nJvHUakIly5cqO+I6jL5Ev2Vq/5ncxzsL40zwg+U68V9Fho2zMZVSkTcMH/tK/dF
uo5Gel9HhvetbnL14Nax9ZCWHgIsdQ1bCrywn4Ej/VIgvzrGxd4lbOheLXmp3DH+2WkEiFmG2zx5
ZhfcKbaTnKM0VF9hVal3cnpn/qaWXvOrw29EGJEZw8M4GRdstiWsu6X14tlwjvO6OxBbavkuyeoC
Zlw4qu5L5tR7uwwPva/HdzXk5H83rH2kudxqwZEQ/AyN/0GdAzU+SHtI3OO9nC12XCrtCjhh5ZjX
tSjNuqcl44lXO1p7Bpr+YpmJdVbtAez2dgrLMW824eV3Tmgpx1QrdGSpBudiEe97ReumudcM0znZ
STY9T+i4HPpWbT7zNqqE/rjOD9bOL3DzKL8b780dEpakY2GdXl7ttjB/gUmELNJknmf08dJmiQNI
JZiPdVXVj7He1hfTqIa7yG0t1H39ElmCzoEfi2BVJj6QmXoJLZbf+9/jYPycRKbyl0Kk5XqhLNeg
iiusP6d0+BkqivNNs5sMtmNtfg1tuMFZogRPQKjdc7aQiquKn976NLbOmAPSJxcoEDHOjYX9jInM
9ufwOxPwD8CHyp96gA4y0UmssFmEJ4Fr/pXBjKx3/VvwahlN+6nviFmGp7h581r2hF1faU/EbXSE
56CwBO7KOWBc8/2LrhtoUI3OQmmgptlt1rrsJjnHqXEBQoHw0CXQuqBf80lzBu8tT71v2hQrD2bv
edwD6HvrMK3vpNgZMM/lTtxd9biHmEpjXXbtSkLdisb1PgcA0nfVEKoPfVX6n6N6/q5bgf4opXmJ
AHd060m6eppzizTLf5ZS2AfnNi3TT2ah+5/9GV9iYTWvpeE4n/3z6GfO95hP5bkd1fbstEPwo9DP
9VDbP0oispDMqerLEAzFN2Tu9r0VuZ/YR94j8lA81r4CeX4AeKPrQ2231i0NUYHHGWXdBckyniE7
mniJIF4zIuMvkTu0IFMLnaD7vHVojNo4VHZnnQYkBR+7JWFgTIcGbeSDFKUBh23x2MyobSFZfSPY
iSsHXUV0A4KjO2x3xaOxJDZUvDdXMR5yp5o/YQX41pXR9GOKlkCPFjwHPFBQ7qX6t3geph9jHVn7
camPlvr/3d+Fcmnr77s+5yE8bd8ELoRv/zn/Vv9v5//f/eW6ejWA3PbMo5lb8X5gw/5SDlP9ojum
fraXOugy6hdpyNn8rnXSBaLI5qVc6j4cy5cTOivFO8c630RJrAVt6VWNemJkZH/XqchHe7l52rpJ
4xh73q6uwRsE5ZOStRaASTBfo1YPwdHhXT/08NgcslErniQZTZ5X0X/Rd1pTHfUwUe+DCiAek5QU
YGhX79slkaJtKIDu13JWHXq2a3A9/qdV6reiHCF1cNvd8oiAtq1qPdNWTpn05tF9KrldP3vkP2Ak
874n4JkYVGV+9XywpProfJrs3vtpQECHtdAbnizXRXA0gW+lSNUI7ytoYoDH16ZUTobuzV9hZBjO
HWcVwtMvwLKuco0wI5yvr1rrASVs79HvNBxdy7kRr3jSuWufiRuxUB0wjJPetOOdXodwdv9XYWcV
17HCAnAumy9pkKSHq/voEmQFEr13rmZqlpDrtP5L5iTKCwTR3UG/eMiIJfMMp4sBdwwk5I65YwkC
LiYe67NSZf2ZzR+0+Mbvymx/QDEyfI1ilOCTru2foqbXLmrcZld/TM3HMNDRxFDK+Usapr8JOsx+
c3CIHPydYpqwYyH9+4KezNkYu+CxKprmpVgSQ2V5GBbQJS4dDH2BIjWEbFht+ail4OKhTFaPg1d0
j9JfuiHwdEQ0ckIADXKaZNFkJ2QeLdk+eQkg6ziiS5k+QzqEQISFMJrRqeMJHbT60Qq65FwBrXlI
MkAVxmjO945LZDHoePvmZEN0LaAyvnlmZF0xexR33jQPd1k1jldFjcpbZhQI+/h9dJ80PhRPg+Pe
J+WE1muNkSTqEv8Ut62KAoNan1yvGAG6QroMAVT/jH+iPKax0734sD3BG0zsIDMO0UBV37/OHVI/
iDuPb5EFPXJn7vouxCgVFOrnBh/0PhxV48vounB5w3v6Fe2ZfldF0/jgo0MFBXWeHqopjGDCgj+O
bxOADz+d/0ga9+ijR/YN73UDr020YO3n6JVY0t+Rrc5/KInxB4Zf4OVWgKE8cPVT1vJx9gfz3C9n
cGP0O4gDK5F4GNlQ2RMknYSY/FEQl6h35k+PWAO2gNlwgxt1fK4TR1/Y+GdI1+oHz5o6qJB5A9gZ
lZes0SCSgbxvfIxha2FRPl5yU4nefMVzHh0NNK0IwYdmD+TO8odLnw7TN9Nm76RpwZtb8KZoU15A
G6CO3yICAI9BOfQXOUqPk2ttDNpd7mjDAVticQciKGarukQGWx6CHH67W6vMCUJE6SK5d5X20iKV
H1u27mMm/IRcYDuP1FWVCw4NB94+QzHw0SpbpBxbpfvSIWB5N/pqBn0FtySDbxu75QDSYynCaOcd
p7ZA53Ip6uYEaMm0iqsU/bTWdqAT4x0iD4DkbIdNwZLoeYjeU2lO5W30kgoFC3KSbH0kJ3UojdO7
0QlRGnKisf4Px80QRpUA1P/XuaX47tIOOgJXVkK7d3XbIXL9MSrnuyz91kxh+Mac6++K2LGuug+2
os+NV9Vz/LMxhMp+znnMjlfEz3ZVXKQkB5mG99p2mfdgWcoF6qL50esaIIVt3n7tR6faGYMT/GwD
5Q1AkfenqWmn3GU6gAd8H2i5HtEBUt4ui39jzHiCHST+o4rqmM9O035b5O73idWVD9i5byok7g8A
BaqHXKvCE3Sm8y4x1epha5BWFlh/9zOR5ClaZ692XwiRQbl5OYMcIh23Ym+Pzs4ZanyW/73Ih1Mr
YwJeSPe/pMSoQpi5XGQ7gRTTQb3g/IrvDu6gOPfdGCBAhHQoii9KHwIh0Z1nEybH59ReZl+tIMLA
DN21DqQvkkqpe3EwFTw4KsIlsQrV/1pc6lDqHh6iJZE6QjC1I7poeEGW1q1B+kldVavZyRxQBZBi
axv5MYIW5tDFE+b9qv4jArjgFWr9XQsm4G99OX1xSjbt9dT4r/mc9wdCxfoXvYthw3TG7Mk1IFWJ
IXF7mKx+uBRE1cLgGBGzj2zV1Uo9OEGWWXxw1OgxT9XqlLHXfVbh2sVigPU6tWoFw3qRfebXhXts
3u7XxIYBxZpN8weaot/8JrV/lZZ/p2LIDGDCAdeU1AlL6c9F2drQ92FkwKHR/R4n797P8+KX0cQ/
FRMrNbMlAfREDVlWjxqWCdWCBaVnNmfDZ78eGjjN2UBI6+iE5S3MgAJKa46E573fz81OWuM0zNC8
hFNOWqfWTh9rxfyRLGfC45E/pXX1Km2x6WJzgmiJNXn0VLaq8hijJEQ+sOboSXKSqFnwfdbV6rpV
SQ411PAQo+OzHrW1qk7mnGMcUTupc5oQukm3AXcKOeh+67ddRx2yh8Ys7Dt/1uk7x6hSgUR6HROv
xEXk4zzRUu3muZ12U8FRgVmPtHM6QxUjDZKMLqxBe2XpUyvKVJ22YzRf+VXOJcx2/z3Nuy6WE4Mh
k5NvZ+uR6dj3zlQe1vNKs5/GXOJdz9lWlD1yWObBsD2AYMvplaEGIgiC9d2B0rBeUn5gmKn+yTPN
L2udIb9gu/jkJQxB3+nUaxO2h3/8T1vvv8+r/ZkF8Dasv2G5C5J792OXH7f+JmlZL9qV2VMMsStQ
8bPVuuqtWLpJB9+sMfNIVlokmeT2S9Z0O6gbhj88PEIPSjecWG0gpzY2D00SVfsaAYsgAmoWNPlP
q2gmOPSIaezVqx3689nxur8Iy50OKcSKavSr1xOkI00bPQoPfjBv6K5h2v5ZZ753Ys10c6EwjSo9
Omj2tFDZer9sBYnsuNspNRM5RLMmdPiuh42xQd3KrZMv7DMvgPA+m03v7XpeO3g9prfarwgu7j5r
wcjJgPnBiJ089mpz78TgLyuinjDoHFOsW4Wp/wyL4V7B6zkVSCJOUDCUi8OvUHA6JOB9L+CI2aZ6
yS1StJe6TZRnNWbLW6Jn9Fz5N5O1CPJyS9Uw9sCk0uRhrdMQcdnNxZBdt6MCLHmHrIZyCd1U5Vka
wKD9bGcQV1XbA+WcX5vqtUnN4XlgIdQ6NVzoOVvyYSZkBPKymB8SfFZKRFZQyEH2oOocmB3acTcC
NTU94g2t9LHXRhTAlmRK/Zd6AMefFTcnGCyi/kkKrMV7MGbjSS/gGpO6HAaG84zKGgbT/9R1MwsJ
KE31c4WKXuFa/lO2JNBReKVTPbc2dE1pCy/OyBrmeV6SKDXKizs5006KzCDGcwwbBYChZq3a6hvb
/BpZrXEnVa5S6fCSjTNyoU1xlDpJDN3XcRPB2Shd3jXAmGdMzXphqbb0Av/uVORXubDU+eGws73W
OLRTjcd6+ZHSGCVqfrNsCAiXKguz+qPjKIchCOOXojwWAIKfW02LXvCZ/x6jyr8OmvEAEXl6PyJW
9SyJO8P1D62Vddrq0qnPEXGDmT9RlVgB0ugbaF53d4mVWM8Y+6312C6yj3Pho34Uts0+z102bX6K
xtBsle55LaOQVJ3qIjX3xPnSHpaWflsWz3HjPs0eq4N+rvAVVZ357HmJ8mRFt2ApGFH8dzJa9fcO
q+XdZKbLthC8D+p/BGZs/cYElqN0ZuqVEzlqYaNdET0jeNc9lsV0WEfUXEYBscbtDlbk5qmos+DF
xEj2osfFa+kH4026ScKSTN8hC1RepCh9NVjWD1ZF5LgcJXUgKlIgCckDe7hx76mB95zmhvcML/d8
Zxjdj8CvYQlZ6nUn61GSind+7IL8l24wYF7x3IcP0oOV37MaacYtmhl/xRS1FyXw7GfAos4zCmLV
UQtdtAzG2XmWBq2F3FMtcc5IURogTDEfq5QFI8obCsyxYYsr2TD2fcT8m/TW/dY3xHaKmFnjnFO9
ik/uRMQEdJbhSwka4oA8S3I0HJjR9k5b+SfDM2AOh7/lBarn6MVsG7ChRoL9YMQe6hopokKLlokk
rF1m1LJQ89TnkdVGGSCHpyAW4i9MfT7Ew3/nliL8el/zFi0/tDU84u8WaRUfceg7ySHXnOG/vmsX
lFC3hDBKTpJBAiWXhE0tgZNSCXVtd/Z0PN5jDOFLMb2Fa+DVEuetsuyuv6n6jJmlZRe7AB+2hDUy
UAcpZ4J66M3sq7kAj7oFSVMvPwFtIpBHtuCPrApiN9ggMQrAu3sniV6144zAUb3wb/w3q6feryjR
4cBocmgfpbnvZxCiko2hnYHyP4lxc0Ccj9MOlr31jrkTEiQJPCOxa+NClLu4NkP2clusMme4T5A7
AGEGfME8KpOhALHr/po6808ftoi0qM4j8l8HS3sN0HW8K7r+m8NtvUXIgZ1azfwRTqZ3HJeo2oTT
FN6NGSc7yv/d7rbk5AngwwqPZsC9UlBJu6mdfqiTwLy0CLXd2UZRXm02CUkV1ztF7c6DaX9O+deW
NYLQB9Sh8oQZAlrNmtyFkH5WrENcA2JeQGn5EnHtLA9LchmkDccKWhC+u71218BsEVQ2ji6jhIkv
Scf7dzcGiDL3zfYaKBQdba8omY+9H4NbFVq/zCxUjoZ1Xwz1eNeE9rAmhhmNd76+3Lls+pFpenUH
5Le68/IK0nHJ5q7Xa0fJivSq5CRJHL8i2smDDWOJnS8WOZbSqADosOj4x4FVek5+jTKIABaM6PI3
JZE/vBW7zIBZRkM3018wTPMSoyi3oxDMqWTbGYNXnjnTYXsyMk63ouQ8bUDeCgAvk3cBTyCJsYT9
bYnVmeG5M61bssTeyziQJFqKAy6O0xw191JV+hbiDoHLakRkDXpRNLCVnufbF8WnVGtq1EeNHAzY
ghpbs06nD9cEki9A8tzThR+iMpExkESKcQQLsRYpv2uWlMMNYch2NzdOjyqKEo83xy0OBjJdbTFO
uyBDWjdEn/qguhW7GF31z9h+/vTS8U0rF2Jd1iPoxhYIzgGln3CdH/WsBzeaPGRFFe7gKMNROpfh
vU0szEPgd3v87c1umLLHTOMTkXuVdfBgWb2pVbtnyihxoWNZLKvuCt3AsrWd1RfQ9/plHlAQsl00
aZ2vbd3mJxMnDFHsXY8WSxOcohYhSpTAlT7DP0KY4IEPLpNG/GTqmr2ftEk5+kqLLEyvn+D+h55u
/myY6TUvS+x3SBJFjfm9Gio0C6f0BP1SdLQA+hVtdx8Gtbrj4wgyOSyKQwMgI+zuIX4lniTGpauo
uF6DGKMKWKo9pGzRaagWjejWIAoXEwXO6f1c6gP6xm5zKKGoaFxsjf34u3G4MW7vIZXC8XPv3QdT
Eu8jBLb8PFbhNUWiNNIwV/cqxLcG+ucToplV/zv2QWSrRFLtx9lyzz5cN0rZXlo95CbAQxeZNnfa
DMGKN4NJXMzwxXMX0yVCkKzHmj8dPt3L3KJpcMc49jVPzoYyAQRWiPfvBuXMimLe43/8weI5PLoT
+P1SsRO4iQjTcWfWnibYHBd6NMI3+eNB7k2XxH0ZoUC64PFU7wmmRT3DRYFBzXnQJShdMPNdAGGw
G7gqWludCecUqKdQ+d36aMvU48MygvTYbh/ScP7LonGfN3woKzbZiuM/Fnr3q8pgR9J5Rffa0CPW
NA34G0MHxRw1Ng8YRO+LpEEB1wYnBoL7kGJOMExA4XOipnu7XShF4FrejXr71ed7cYDldYcuM/qg
GS4cl2vZlRfBCTH3e6JyJhi9rIeuUk5Z0PgvE4zrc+X+Uaao6gVq8HPqlVP7P1yd13KrQLetn4gq
QtPArUDJkiXndEM5LXJODU+/P/zvff6qc7NqWZYlG0Eze8wxv+GyEZyMMVgLwFFa8Qmv3M724h8N
DuumUmQTG2p58xoECwRIQ/t1iEiEa2QlR8tAyfNS/R7igutbcx6E8fg0G+6OIFzsIzFWLE3odFvZ
IWnZd9YYw25p1BDMcV7vNPcl1spyY6dFuG3zEn1mLHe21KrzEvOCU48ymBjGNVJpD5pyPg76Jzv/
2PdmZ9wO7WOXEdXakteFnr+VXv1u9CN4FgBJrkXocT++4Mi1gB2lsU+KZ7GhGjT8Bf7qxiMwddPP
qtikTnywhaZvRpBdMhUvgMQagUkSzFdOfdToQZmSvuJCDNWN4WBYkc335tfIGz/DqGmBOlU/6fK2
mBnwtTz+xpxbBJ35TITi84hfkq4LtNTp5IFMXXsbvRrcAK1NzYODZIYJWIbmP+QbECbyPZ3sS6Vo
2ufeWZg8rTCmW0un+mdNT7cjqcN93Z3DZSBAtpz3xPNK0mXL+DB/kZyNXv2UlcOHMRAor/fznUip
/IdlxfVWCIFEo9PoE6zQJZDJAc8wYMOIc8JvqwEgWPo5cpA2bU0osGZpx1pRZMXCaPx+z7HXg9xB
8CdS4GTVu7aww3uyDfstrZ3UV43zLFURWOXAQqCBoc3zNzLu88DwaHh3bZ9suq54xS/KkGPPHlpl
CXlJuDdlS5DwmhOLM1ptOy1/AeZ/DzrN3XSvo4RA1yQZc/fT0U3Mn0rLforE/O4ai7DAFjK/zh4K
hXtfTsO8cwuaBYmBl93N8RHFc/RmoIKqAtjfNFePetpcmlWoKue1EftrdQ7RCxO/cIxVthvFBu5d
u1WaXMed6+sYp5ukkqglq1G3idSxMrgpFHiEJPA+WC+smjLyU+PYFsnVwYixqfPqUmTVv8Jyjk0j
P7uEjZcSd7GbF4HQ8wNGFfSgsCevZQqZq3enm540swhUddDgQN8OVgqRZxqzQGqk0ZtaP280u1RB
aGnfLmSjOBwxoifWVhAqZfaO3M+qfSLmjTZ0IfaoAHt7QcmMy+dS6TtBqvfOjSX+YTwric1pplVv
nl6lN6Mfxe7KEHsYrRjaeP4yL30ewJ95itvlu1Ly1azm+1H6ZiGbnYzU7QKaM5OQ5zryJw0pbysw
1m7VwRmsTDpqojtmYYhNW+6nRAvchKz79zmpP7wof5L1cFYST6M+vcR9fujw4GSKcyLtux1INtA0
4zkGHIihDTBam9tBVrMD19rAark+ocrb+aHpqgkRd4YZBx8aaADZFZH9Mffqg2zqYuPk2nPnArLp
E/O9K7LvCZye1ah35st+se3ii7X2y5gcB1E8zYyR+7lePdQD8PIEDtOY4ajmeDwKQsT2FW0APH8W
2lG37GlAAlPrjtEw3JNpRIagiz4+9c5vJzrQFNxhydgm6r0UIH8BKG80MRF5qZdgm/Kz2Zf3GWie
jbFM9lZ43l5J7/hedAD6oA0dK2X38PYzzPIz9oiYHE3S2E+EYlQX5oax8Dlg002uyDpE2UEV7u1v
vejPmT69DfxSbP1eE0wYkD7zF6/VTqx8j5jL6s0wOBz66GKQTF/Z5r5Pp4Oqwl136KZy13FYWCTY
+dM7VBt6ewn1/wQK2KkvCSrVoSdPTe8IFlPeOatgfQ5WRj+l3E0JV+/khr95ToRyhj+tVO2rHPqz
6fV3g5v75Dnc1330YRfsGxkhI7phyt8dZurhk1ajT2uGlAdB9OfCuUFHAGx8SdnQGhMVjdq6lo7B
eNgL9hlHj91yVVyIHm2pAxIdrYrLZXiVPaLykrtqA4fnmqeq2zQOREBdYDiyiuipkvlv3at2U/T5
FDTeQGIkQ4dtrB9H3XtwLIrIOYacXUbjyeqosush/Bh6rrtlMHcSmLfTjbcW6h3klCwAcSe1nG5o
E4ISxTsFcvcVBiFGpwgJzUI7bEeLg+xwGIk8WVjQjSIYTMdj4N91N2M6FUHx2BUwosZM03emBbOh
a5MHAuD7ELY9NzgqyXvvR1fDcDYAkbEbsw9u2D9pYga76Q0fooc0PmsJvpfho+28XTSCFO0SMoq9
zAtyJIKWBkeOMT4odY2LhyKsEanfRCgCg64XKNbZoVhG90jI5KuTAO/hDj6M9Y/RUxvPE5dnBV8n
Tc5Cq0iYm2AoppwuTfJgsPwETCfhaiK/Z0mac5RU/wgZjTfCGGgrWc9h5xJUUn4ZkOvcpWVKwiAR
LExc8jnL2yFqTpJiMerLy+jRNCRfBNTVLQNEL9TaLy5NC9+O1qwIU33PNjuAzB3VxfW41cg5yNxh
TRjkbi4JkEo7OKrNa2Y2XB2TL9tFv9pjoSjG82wjXGowmePbiJJ/I3p2f7KrlZBlK3hvanq2q2lr
mLaisCI0I3FgO8jhTptUfUy07M6KKMjJpC1Nu9xbKFNNs0wUtPG4Z0jb6mQRIAg9yzj6gm8FOzXD
sxcbDVcAJ432D9HvM6myYygtRTJwT7fyUtRgzEDci02O2/aw2FEbdBAxvSn108W+bQcPb+rwa2s3
RC2fE4JZS0RogI9477J6yyjjXToKsdPL5h3Iws1QLhCfqxXR/NEIgquVZzCsX8XPtXCohPBAuYgE
m0aPqDurBMwkFvTS3WNasomGdCY/lQz3yJmpEPszHUBAjtNMZrs0d8Kan0xdnpuUKzDmCGeCUAm6
kr+2E45B3kMcLraxIfeJVB+LusE585zjSN2QC9JsC4PjRJT4hUkMbCML+3XJrFI/rxK8/apB5lu9
bT70kDezO2nGThJ4tPFs7VFUYjcCuF0XqWoDB5VRqBkD9X6ly5H+kbGwadYJdOD7GFtfptTmXWiO
wJIZIYVoyPY0z8HbURHaHmd/pTE7QGFCbGLM/Ao1fp/EMJIy658l+3IjFXK/DTWJdRMJ0QYvaOr3
iaubUOWcICPldKN5nCWObX4iuPySoVyfxoyutUnjfiaqKDONB4B9RYBVhgFKywj0rLLXH9gmaMSB
adLYd7O9sOHSGkodHGN0qQPS2gc110FP6d9SowFH3Z+0hLOtasWmy+vnNC8ZR5I3gDGDpaJ+nnqP
VF9Eio3M4/1E4jjUzuUisbDX4mc2vO+6WNIAI1vNaTrcO+X07nTTNyTRwzLPvjSNj0olNrTkCUQv
wxeham34JFPp0wfRa/E4Zs790LmMZaTF7egONFAanUa2957aPYn2hfUU9g+D0EF1wxAlQYzEHd0J
AxWXt7ktzsKQXLpRT54TfYxWd641u46xKqcgTvQ7AkeezZFUTG8od1E8P8ShPeIFdO5pqBDgkoYw
m5c313twpYZJxFxZfEWv/L5PKbApMMHXRUFqVsEMxZaY883YDvQb4r1Wl7dl/gw2z6PZGR44J/22
jq2tSg12YqPBU82k3GqmtHz3posAdiL64V0gG9wb8JyUznZq9Dctz2m1DOY+VDD3VEgYXg4GrXEG
Pxr777jBem9bR+qLrswpMCZnY1NVsvuarnp2pJK2oQ7npFQlnm9Uo+RtyEPIPc0P8eaWjWX4rpv+
zE78FtOnnOeh8LURNmDqmfPRmV8rkeTb0NzngoZ0yRwqM6jRVpIDU4nhLSujVaFm5x+mfGqebH1u
CPRKWgOllbw6bZ8yRDrL7Fkp7t42qd67eqLkGGVPm7CjPRwTEu05HgzlnzokIyOL60sfxTuLIJGd
N6tTnZlfucbAbpxCfl95Q03/jSPpmYZ4tdPwqGwarvitpznsDT0upWnqLuW886AAzzNyO36uJgiz
CDpbxVhgwyRCTlcr7Zj9y0O0kCT5qcL8rDsaUPO0JlkotGk9Jd0hBrCxwbTkbNrK/JkssFP5syGd
ksQt48MxtIOzKPQTDzePVf9UFahTeN0/8GY+qainXWPGlwXkMGTfLPNJg4VCsFzbmAjXO8XdlEuR
gcPyE0sM1u/xH/mWl9AjYjlhjTIIOi9G58Uz1GlugZHAmSNL3mqvYys+Sz4skCj3SeaZe22NXI7r
+ZzbOtT3pBx2ScI+Taf2r+vphWsUGwim+nU5lNs2mvf8HF3wIQJ8Gx+JFXrODFMLSMDavzBIGm6m
JsQ99OOp18a1XtG2n5xioNrEmGovOM6IrmZ04pRnHttUlqjQouDl2sRki9bbtNhr3nVpfjQGXqoC
zwSC7UPFwduUk3Wv5RmSobDeRvqWRjSNAek/K0/Fi86xLZ6iRR6MnAJdRITysTpRAUDaYw/rmrBb
m8HCaAxJGMHqzouj+/qXhTek8zMxWani8T4X7NRkyzxNOhGLIvS3uCWoYTYr8qCmJwCk+Q4P113q
jGfaCgz6aflF5FEfsAk8Tyu5dbYejc+odD+doXvpdE7MzH4h++LRlGUgInIKiQCGAk6Q7HzTtVwt
jHXhED90lv429PaX5ozoyjjdOovsulRHjEm5/ztLYjExMR6b4ZI1cMBZALDBrfBm4z1cN6+uFp0X
SIUgtc+ZKReEu+67btSucbSXnEjijRNbkz9VFN66jZsh5GyhihnKymNUXOgbW+Q3Vdh/lYIRinhY
gFJif2qHRycXJ6uQnW9qAzVVif1eB1CtUk0LxJrPO3jGllFwoujT6jsu4gPgips2iXd6Zv/EbotO
1dIFJEmVKMVkb871JZMEirZNfqxHIlMHvd7iCv/MjA67qElCt51s04zGc9rjfwtLwMH2ll/hNMRX
JykxCU/nUjPgO0kj3jD0GE7WQ9gzQhGG/5ZSezKJElKyip+07ANmYmkvpq9FOm6sybzMsMcCqze+
naE/ml7yWE101pkA/OnD9WDH+cdsjK9ZyVw1aQvQryr+5mS6zNl0W6XY88LokxLik2DVeONU486u
54+hXufydG7kWuHhCFwq2OMmbjtq81WpVHu6eHFgzUizemISAG+iJsQfnk0iRdaV5yInTqmyHwp3
EnTQtfclms56A0LaK29NlnDhuPu+qly/mIDclf02mZK3JG+F/6+x62/byr/CusZraVb3BbTG3ilY
XGRL2pLdg8c7LeW0DcmPx+XErLZRn5gzejS1EXM6k79MWRzmCSxhTDZomuqIekM5cjbiOV+EFej0
VGFwRcyClJOv+/2iUpISk2y3RM6JCcpPKZqPfFmuI5wv2mrylivkVWbQ2rQh8MoKD6Yb7c029Z1p
wHCskRaVLheGl26g1i77xra2NngD7j8GeZS575pcXeOijwcyHaDoYwNX7gBknT+qtrwH5SDeOOgp
G4uKjrO4vLXyl0FkAQGqd23cv8UjLfD1FFxmIqYwlui7SHKiMD9xWfJwjyL+Fjr9BeX2GgLKZ5fA
HFreGFtSiE65KB772HwvlBRs9GLKWuapXA/Kk+i5MZbJ459VINIRZRCP6wO7sUdCtd/qPv1m9/vE
FGh/BJtPpvISBsy9vNn1ua3Dd8oD/BgxJUqIUH/WaOS0BmErw2xnW7cwD7iMkPXS2aJkaCLyIbVz
5dTahb3mqyrQdpfB2ZGXXQaVLSf29MrbFQsomkXk2aFsb8tKo0HAC2zdTPtm37uZmYUQSege1KIx
N1mArCQkK1JudDMmE5tGyAn09jW/Tm1ii2d7P3eFcaPldLAaJhHoRDhs1NxYZzzD2M+z1xwZj0s2
7UwGkzKs4kGbO6DxTtbt/778z2Ng6FOuyy4PA4cRDkD8tcm9qids3CkqsgzW9Cf15ooEGDcBFtJR
s99487FyGElnyOlDoiMbAv+pYw3agb9ntxgUqoMIUfqA2LO1eVnyttuPVOjtxD1sbBEgk/6RfOHP
oc/XyS7uPos2HYUxensn/OeQ2enPufGJj4x7TYfdLdVFRM5x/q4NAFUri9JeTsZvWLpcNFTYRRh+
WakYfCQiNwAbIDwLiLNe8jdJliW3uUmmtWSLtVPs4OELne/YM7/HDvv2zCIcDuEREjOAdBSr3jNf
vQzot72rZ+22Wd8uWTswlsQ+NUG+99wX+HlgD0uSJZbSH+f0vOjyoaivdSrGTZpPj2VE9zl33WNb
CyRN55qZTJM77k+rbCD+UXM32/l9urYOPK1ANlTtSejR5HetxRXhkQLPVNkN+Rhl0ESNooffBxTX
E5e1dSxHQaCOze7tYEWxADaBs0OXEAkMp4aJmlkOhMao3aZ2fW3T8U0Va9CiSsd9aBX/pmTpbntI
GxHytm6zU7YijxvsbNEfsKytF+tvyezcetE/s7PoybbkoblsOOvELVke08diegmtBLqQyx4tjqxo
w4j1RvWwHFSlfNdL2Ts79rShp7pPE914zTxWa9ix7G6RWFRBPpSRnMSA+iJHcWGP/ST14rUr3Hyr
tSLBaBG9wRhhhN0190wz6T5GD5bB1XToEDuEcohINfir7LkdTYbVTT5jc+22LhrBkHaW7Qky5afM
k0UvbKe78nNhkr+YkCrDkeYKCBVG3Om4T71iD6eRu+SWuetnUhpMNI1PRg4QULdAvoxVja0Kwcqu
f7K0gf1STod8Rmc2cts7muLYF/2wmSMaU92C+OQ42eeAyMfdptI2JaaHLq/iY5SOawFtvtuMuGxQ
KyNwJ6q904uCxoppf1Vr6yn8aFBYfCPTqF37c4dmiU22vYkYDRwoRu5DyVlZVoidg87cyXgZma/z
8ajUW6+0oaTPtD3kmlgzNCh+yTJM9Ms4YSAjZPs2hlJBebdRbTbcN2SmBx3xRiuQ/4QufxvZjZ8P
6DYKooYxIWtSS9XHdGwgfnBHiBsR+s2Q6Lf9pO8KasrN7DA5nSwklgv96tXC2gt9aHYQIo9Lkzob
mZXb2CSwZYm4OUSR6E4TenvmYnBPM/UiS0ymev9M14zPv1yw/qDIhkmX3uQVsjr7Vji1qSR6ZdzB
YoAi0ZTJuXfonzYton1tKY2hWHiQuVdsl97iZjx1byB6tqW91p8Vo3HLeLQzVtI8qV5KuVgHx6xw
M4tqvhHd2hNqsdMQv4GHz8la6tqcPHFmN7Yi5rTQJsEAdocQyIXGNkvaL0XeFr5jlKEPcqXEy8nU
a536RLaVAKDWS/KaK94im7mErby1fSHEmqfQnG2RvvaSYxsavTykSYaBicueMZ+XVvIXNzZvyTwR
SkwkWdZoyUh3fLU9G2NxVpxBfapTVN3rSCicUeUm5FPZxlkH7rtr2e7x3kY97wgaGek6U2U59Hq2
0q0rP43Gg2DjTrxwQcTqIMo9zWILRszOG2+rmPAWZmU/dSmIezfD7ZjOr9bE1OXojM9dyKwnNqB2
XxJEwxLdX1Wy8CTtnyAlCFkn+qotOQSOO9xE9FARDj0TMEo0I5vL+gd+M4doTu9GfdAIn3aZgBld
YjdKBhOaGj+tiUJnEjYykLBZcibbIbg1LiSm/utbMfcsN6o0j4BKqoWywuacE7XxoyL7Uzf/jWr5
AT1DuAWgcLu5WzqpQ8YJ0aHDT+Bb/LQw5U7PmaCgZQi9pmPIBN1Dm8bLRI9ZkuKTxuO2i7V3rxXu
djBaAteSrLql8+ds88UlHU/Q06Ht5esGlQ77HIZ7qVjZ1+4B+wgfJkYWcNs+plY438hQp7fB1keU
WHKcqFI7DRY8PuTHXsv1XevewbigMNTnl1EZh6XTUYVV+9yPdETk1PtmVHa+mjyDQjFf+O2j27jr
33NJi8z6Z47Jnctun00wd8VxVFiN2A4MigZ07GnU7IeWufFrRB6JVhFmTbhTMHXaT1uN71ZErlce
3mYD3kox/Ewugn6dIsHjrnzqEQXIe/Pg/pYS8cN6HkO2hyn0hi0DOp/aOr0WO/NJOUQXFGl6r4ka
er49c8otdbWpsKIExsiez1mZ+F1d/urW9NWPOhWLnA4Ga89+hW5PVf6Fd4P0Suin9HvZGZtO+8Bf
lHJWxSnyi53vYxC4mA2DTEsPhU6gcxtad03npTdVx7ltNUHEQd7MtYc9kCa40Xj2Nu6n6VK7Wwv3
bOAqQdrG8DnP1ZU7bEoVbG1EzfhcW5X4QOrdnK4Duz37DkLbMMgv9U/KkBVbhfTR1L3Qjxuk17iy
E/6HcJJH1XAtJZO52jda+/ShRQe6rzpoJ3EZO9psiyq/HWdlswi2Rm2HsW7kUzH0ZR95S3dN1n9s
1LcCJ+3N30Myb4gyQnmoM8lf260RNKE6FNgf8eSarKUEq7uaB8W/HeegbliHw9p4Sock5TzQXzvw
EoFhmo4fWQdXSjsQi/caJbFgyg1Nu+qKaduGbGSKiTmIdNOqqjk2qnsanXrZm6mVbMc2vygsY/SO
6c5Zbd7suXgINnaHDI6woldLJ44SjjWWKX0wFajDW6vthstYuw95yQEtl3xT1EZ76b2+JsN753LT
d2uYLD3tDahj1zacEfmRGftYfU2DAUXcoS2fDsaLJXEW1t1H3UByYaKLUqjYeq1zLeiIBfUiOp+i
dRsyOjjSYoWZswZtTL9pOwehHHviC2+ydlA7wN84F8OLt0S3kWSvwrZsl5l17E9ahh5jTDcG+QMU
OeqXJRd4lOPeGVZ73wwZMoyMXvKZ/qfgvhRBkG61+Z8iPzgNLeOS2NYY9GUR7bScZITGcP85Nh7N
on9R/RhuBBhk35l13+lm1mdr+RHKPbQWMdnpP0dygi5F/t0oZmt1p6f20wgxKufoNFn1c5thpug5
uczuiTmOk9fi8InCeBsmLRSPwdw4nvheJ04oxKGTdJ5p+aHpnE2c1zn9l+0YyaOH5eeGQcVnY40Z
j2qNbnvFAXDET5czbMkcUYX4ulOhC9QmzZ88SZ/adMgoggVyI6v5Olp0D2wRvsd3OFBYVfxwWraD
iXV/bG/nIcv32DKO8xheiQth9AUtIjMUVh2H14zm+bUo7d92UbdCDFeqVLDF8SkLeQZnp4YhqNtl
YuDsXqsz+ihXmcaCcrYrUE6sQ2P3R0ORg16oR21ejNsBL5CJD3hXJYeipcTtPevXzKxhU8ruVav6
BZ0r42bAcTOZzGwwPbVufOrppaG5fZqi788GYbFp7M47re+9oFsq3xMxZ0tyn0Nm8CPW+qrdg1U6
4pnkVp7pJvP99UcuiRMLlUXitPYb2cNnJrKvvo0Xzn5zPzV8LiIhvJC89Z1cuo/IQoRM03WcPqWD
ZpHxZFZu5AsQZSgMdGxtDvPYjjuMT6ywN2mfPvP5Pzhfbd16QYRegEyL6N95+kab2FbZ0a/q1ENn
Or913r+6c/dIFyL0zVSDk+8QnOVBlGpCtgPCWN079FE1UoOlwJJN5IG7GYqlYcuv03V2QusEKO3L
CCfXb0p8Yms3q+wZz2enlgfE7hxHJYE/3MzWvHe4gsqo2hcs3KHU3qwh+QfcrER5btS+0rG1Mf4e
t7+l072SM4UaXVbXRuyMkDsnazp0Ze9QiBH6cfllZi7edLUd3ARLnS5qchmYO63X+BltxmAXGj+O
+UtD093Gi3ersKQFpQEaAet10uh4er34RtmLsUmT+LauNFIrreIsmVbLyqbY97Otb7HN2VQXkz+U
cm9MKoI2VjdEsDQPJi8MYY3LPxM3LZvSiIlO0h1jBq+9pmeF3891+htXzQqd6o9WqfF3k8opJCoO
5S2bsDUDbZ5ejCX2TigbvurIHnftxNgqp3yK6/bOGgiCAFPNr5EEU4HX1UUtZ97bvpUZW6GGdrmf
zDrBVVZ2hql3j/0b6J+q6VgpmhiKcCecU/um1+rtVF/7RTdOZTHuplKLgiajKKu7Q1Ua1K1owkmZ
8OmpcuvGy21SsACFcVNu9bq/iVyC2yOd2AUcR4andVsv1xhXHt9y1W7bsaME6KM7zaDon8rqJ6Kh
16SEUXqRlgTabH7KvrkKvT8UXj5ve4N6N+8ziR5kMSyUQ2QJp7s+sr5qcYosVk1yAh3aYf88PA6V
sBlzH71fMlI+Eb9E477QQdkrYuCYaTlZbErjiDJCReaVgZVrPOnXZBpwexjHOsqLnYE8IAt5p0xv
tfJQjtYNQYozXte6NV87lTzhsKQchUNl9yODGqW8lIv1GFrpg2BN2bnOsM/aZe/Vxk3InZxhUX+o
aJARTblNU9RIEjvTpN2YjbICbJR85UYUOzW+mK5ANWeWO6ni/TwaO6fvqUoQGz0yCza1lp+Fan/C
dPzJOnoV6bIxmoe8GQYuGkb+wurNjOVPouzfYazg9ZuBpef1Hvg9/bIZsELDrl3GX0iyNOzrskU8
065WtTzFtvOSOuqgm9axiSlVtd48g99h3EPg0Rm4IdqdO2zO/wyhbRu95oYBGmL0xM5uuMPq01db
gg3MvoQlyGHLjoi699JBicv76nUJvaCdF7GPe+PZI4e1abz3eFgd8Ul81iaMFBjtSIEo1NkuyD2t
TATuwn3WobgNYXUFeDTivBofmxEtpo8Yhq0cecvgGIF2Yf1QMMiw8Zb5XA5ekCw2KUo8hY7J2YKT
QpvV3dlu+2DZxWfbkVWm6Q6sfQxp+vjkCeRly2OswHYfp96gYLMDllw60DASsOGK54yATsZNwIvZ
VvtZ6kOg4VJtSA1ViXmVhkNmKNzAFM19qMPDesujL/C6lJm9EXHJbDqjPmFj3zdWd7Fb5fr0Gtl2
E1q30RrrLh9kty3x9EwuzkfVn8yBbnBEO6XVviE5EPWItrqZWgiS+FJNh492ol+e5wb7UueIBM/a
mBg197VlPxjDS6EjgUFFWifS9xqD3Z0nKUooFCemVdY2IDypBOyEHs2IA1S/YffRuMZuaMV5cBx4
KDXJkBlrNkALp0LQHPrbqRb9rVElwy0CxEJbb9IO2EemTafV6lh0on5IhZY9sK1e///3QNUx/win
iNumDGFBhnFk+K2td/v//TZP1NS4Jdawuf49hB2APoQt3v/7IukUpazjrtraS1c/oMM0D9jFHmsd
eMffQxbxrpfG0w//ecL6rJwA0x2/bRz894UQ0pnSn0zt+Pc8zNbqXjXE16+v+vcPsyWHmIFK2tb8
Zn+PdbLrfRx2NhiX/3ssT1zfAOpz/XsG7K4Zt0uKoG1n01Wo8X//YW9374pyuvn/HhfUBqB0Jhpa
//d8o5FQLMSZPql5+e/DOdFqlwiH0d+L/j2eVzPRU7F9x15kV5tNeJeS6fnUhBinqnrqb/6+lF6V
rRlwyzZR6fDktVF+Mhu0xDKaBu4cvXtPBoKfM37T+6WjbiedxffvR+fW6/wIs97x78s099I9gw0i
+M8LR+F0JqsQ0Wx92zaHOpcZ/3nq31u5Xv1K10Xc/r3TlBDZuIRuhCDB06ehKQ5spzX/78uEydPb
yTOfi0bj99D1q9UY3ePf6xj8JFJG25z/XsguMfU1pRfu/r7bp7Y/4+llqiav7v/+sfOm3WUtlxao
rDj2B1nBupiKzv/7No7m6p43TA4tGcys4utzimSJcV3R1Prv62TdrNgPlHtECnPX91ZyRWKPd9Wk
8jta8KtzoK7vQdQ5QRUl40MGUjPooCo8zm0j/ZDpmydqr9aPJpm/9KhvXHf29Bov8Oyc3HbeSmWX
m1wbqg/R1r+EyjIu2Zav7pgW36ouGRtMrZ9ywcieu9W/XlFRFPRU6HBU/qjXLByLfhcqKppNe0at
wpJbQKERMsV+QDQx5c7Is5dqH9ML+aURcbL6pfnJW+feweH/lUzpu1vG7afOnoDqrfPeTXq3myzN
511SR0SjeEZzT5g8XM3cYQlaA5f/HouympHKRaP4GZvm/u8bRmQ4LBJhvf378u8bbYI4lEa5RrnD
S/3neXWkthKLWfD3Zb++QOWY7nZULkS9//ceZD1X2Kfpo9lTU8X+0jr6TrMMKMTrc/5e36MnuFeN
Pf7nV/37RtmFw77s6Gn9PeXv9ZWm4/MfY/r9VYOfjYn0wzJmxEXSAr2SFlQchsZOiQSt41suM23b
ayp9BGKQ+K1h9x9Frl1Mu54iesT3ixvG/5rC/sTg7b1O0nSJQO4Zm52cHFXFa05aWVknx5zcHZvX
keu/MOmLW+PbFI5vdgXKJba3TA/wAS3Zcl86tXxX0qz8KJqWB89Iqp0nC3A7RTfe4O5396Q2h1di
TbvAajL9BUdhCjApvmv07KFcTPNi1QWgBUtOtCboBQ5Z3Fw4cWgURVV2yf6HsjNbbhvZ0vWr7NjX
B3EwJYaO030hzqRIUdRk+wZh2S7M84ynPx+SLtOlvbs6+gaBlZkAKYpMZK71D2ydNgZaC8c4NpNN
W6KSkmQUuNK4H4+xMJqNkYEqyEyK/62ppUetHfUNyjb+UXN1a8MPxb6PY4gAORMuv7J9BuhkU0Dt
3xoiCh5ZjbCk02zrm5/s0ZWwvjfsw+/qxh8vcmgoJoWszJ9Dh67+MNSA5nxR8fjedI1g9m3jJ9BT
0T3eZ5veQ9sUtWXSGbKNhOemK4s+WPXYhS6LSqXq5/WPqV7jrBx500oPp/5RHrCXtRcGchJrGWrz
OK2DiesbhdgUTG0Yd0fkslH18Xd6WA7X64KIpLKje9WeIvj3CTc/hKrI9IP1PzeFi+wNPCV2g842
x0UFjGUPGRhewqOBqvAS0M6wkm197niPrO7B6KO4SU2IcbLN7o1lPyLPJKM+8NITEmVbGckbwU9z
txHuecCZuYc8CFN4GDfzG7q1geesKOVa+q79NY76x1JH2u5BNhWukyHpVm3zCgv1IUmapar3oCtI
oDRrJTL532EHGaxgI8LHVKaYXJZeP9g8FgACzI3kJuPFNa7LCgE+8rjXkTJEOJ9U03y43UJ25MJv
HixK6mhOO8jA9PWD5o3qVibuMyXhTfDF/G8afWGpW0UjxS8vlAPlQXbAQ6UcPF88TQXw8di1dv68
AS2Dyjh15H8e/LQE1oJq4BeyhjVFHpGf9QKhCjHBx8lbCo6Gnf3I9Nx9DH2IN25JPl22p7b7hNyH
+uTOy92yhBajBC3js/yQF6hCiRG3aW/MypVsbwN2RH1bvFHFsREnGrBXjShdpgLLWS3olUNt8226
k6fNiHNpNnRImQvlIJuqKKZXxtdT2Xrr71yIa0mq/PGhXYYf2oTuaLu0jFe9Qw4V36vxEOjjz4Oq
1o9hy986meDF08AWn7QI8oFaxMUXinbfhVlYXxU7e200rdmZlmFuHC0KVm5qoPqBBvyrmWuUz2B4
ZLrDfOpr6DJVSfiG4yWmxkyYoDKUVW2MBweVLW+MjCWocOa/bDiNZZn+GAtEPdta/+SLWgVBmjvs
2Htl379tda1DVlSldH+n9oa/9dKMrXUDtcvR06+Fq33Gn1y5IJidHzIdmcHQngAkDO26TIvkrVMp
oo1Koq0VKFxfLG/BDdJV+9ZVfrHXyipZqxDEdnnrp6/OOO5IRmZftd7IYT153iENuujimf4f8uUm
3eE/WA75g52n3cnzqTIM8wXz+wBBSU0rAhuYWb65QU7yPUKS9CgPRja0x9JsgdcKB4kDhV16CUDy
aOihOdzJMXA551Ng2nDgzMPP8Nct5PC0KN7SNMm3t1snBrBgU+maVVtCDRiGaYdui3uSURZDQLM7
ZO9lGFWgWICn7nqnPtkUBJtdTQYEdJgaLvJSqd7GjrpqlJnlZ3uibh0OSf01T9I3YB79Nyyajy3r
0R91Z0HJynwc7PPpLnegCdwpbOTndLTrw29JBxAyjm/OdPsUnngDT3kWl8vtEoU5XSvuQqylNzK8
dcSJkuKDDM6yI939EL4qHTbiBoLU944VlO66LoD49oNV7wKj3ctIHuQQMY+TYTmzi8zeJ1/W2I/h
oCq7zIHXlcJSZ5feIaKgQ75ahnO3HFMpnrpIEnKilRCM4bH6jS29sr9eomvJotJ98XAdzP/ppOEs
ISphP0IY4ia/XuN6fe+lFd8sXqMGUnAYiqZfLxpw2Bc/TrOLN285QrUCq/OrzanbZhmTAgO6gyQc
zBX9XKmOc1/qUXUPl+WNPbF4VqFVoTdmnYvaRlI2Ak9u80W8l50CVfslOJBiqxbgBJvOKDaZDd41
aQz/JfRye1V0iCPo0QCPCnon5jkdVLchtZ6nBJSNm/vKjzX1Ne9H1rEkNapGPKfcawVANr4fhBEs
iyiBQARS4Ils5mrgXmdDGOJpqjwSp7bODhOSHXtzRN0Ns4nuZK9tUOkcG9u7pzyPwGgYJqeitqqT
DWKNEnoVvpd2uq+ySLxWRmHDqfCRA5nS8K1QSCDMA+y/XkkttSap7gTv4EWuV1rMWItirPUztSUy
7naZPPcJDCUEPMPHyPPQjdKanBJJYm/60dIPEc8I4DBpS0U7yu+Z35rNmKr2yeTzWdlxbDzmCfZ3
oarYz8MsWYQe711Zms6mbr1pvEtnD4bWHrUjpc6ExCWqW3NTBoL/WMyH67imMnO8LZSfV8ieZhxx
SO5NDwtCyO3UuFcgEtuLZbTBU2GhWREi9LaSoTwwwLSt9sLKfmYBITx0GyDbGKCZpAPJgPQ7z21N
nGk7/2BlSXXsgz5dxWnSvOph9E3+qzXjj1D0wfeI7yrJ9BGji/kaB6migzlfk9jkFKrIrF8nYy4f
9N4PM7tek7mJdqc76c9rSgtcSpxkByhV7kFrRvdAyZP6Vq9TkCijzF/HPBsq3LDpymTXx1MWwcZS
acN1MpRpi0mBCY8PV927mr8elWd81EcfEYY7oTocs7nhdmiSEANgUK/PE0TaVTvguF6Hg3GfZ3q8
CkWkvEGSf+j5Fn4XYXc26954g7eQURav/2Wol7YPculqBsO5cMOfQz/c1ZxUPNbzMiaN+FWvMuNF
9ari2e9+C8Luq9ZZ+rVHc3/r+XhN4Rb9pq48QChT2eEsXqsDz1gY/xREVXMlT2MNQYBwPhRuhMKk
86Ci23Wo4nm/Jk8zNGgVPFX/2ipjlOGr/WSQsnZHZZ8J/wBlxNwklIr3VOWVvWyH+E7yVDZq6eCg
izyPpujnZndyVGtprdjKAbVslafyUDqCWpndRncFyhk/x8ueUfO/tG4VHEbm+bPPT2ObDCTmtLTM
zl6mZWd5xir0taGYur+1D56vbR2Dwr289K9jQZv+HNug3XuHxkGL7LDjH+VBIPTJ9yg1V3aZol3S
tHC/5eltTD1S7vg4RnZbqkCspcNYJgRm6D8riL8fsqxRyU/Pp7oC4kueyUPt8+wCnhTc3do63RnL
4y2OrSleRyk6ZvJiKI4oNX24D+lKijR1bTFdOdTIfrsHCyd7kY2DCr6mgKuFXF/nhmeEDLKzrwbZ
uUxGG464ZyzdUU9/79g2HQJ+t9bCMOwllVZjKS+UB6SVs3O9reaRsqHuwYdZLDk28DRSnGbeJsqN
R8wQyjsZQmXKN7WB0pIMdRPKqAJX816GoRUueUDqz4Wr6+c4NZ9lcx+i3dqYeMhFYza+1RqlXrYQ
9k72KkJ9wElzesQo23yqs+l6azcx20MftQV6SlxExWNcoSvEfnR+W1qCmmAuFOPU46v0pns4k/zr
uzXnd8syLFhTSRrebu9W3jLm3aY1As0lLP2NVEJPeVysm9wHFz2LpV/V0Wc99VtY1gFMNBcIjeyV
HdOQMLPLOFGzz4mWZFsZjWl5YKqE4pNoKzdirQstMAzPaLsNy5p89mqo7REoU5AuPIQKTjlLIayT
PEH5oUI+S46+XmgbAdjp0pl9PcKzUOrwDN7MZ2vRP8b4X9wjIH9olcF5U3VefnQHWEeuey67+KWe
mzMXnk0VU05v2th5GxojWpCID+9lb2NFeGKM8auvgZ5uTCx2hl5x3ipIY+usioa1vErXe9KRbRSd
XCVxX6foXr6ko3TqPUqvVADnl/KiiEJulSkbGY7x+HnCdxYNq7p4rn1vJV/SbaiNaRPO122X6K8m
rLE4dI5NYlDxUFXIxRhZHXHKto99Kai9RJrlgQs1n8YxMZEb+tU9KGAYbpdM0zQyiSKxL3i0GgLW
SdA9+UHbPWG0ROowARzq+YRI3mAg049fbyO01nvpIyM5yvG4ntQbo4NoKcNqvuFcxZ3vJa/pq1Qs
0BRxN64hNk07Vg9DBt+eBQBQ+0rh16oiktkalv89eGyDLv+Oh1MKTtCfvQZM2LZT40D076MXYdXv
rqFk32NPB/5ilZ8MXZSrBmXCe7KR1rGYtBIPJNf+EinlUg4tHep8eq86lynBG25UQ54kouovU+F2
d/L1LEiKSWeVX70CqKJSDizGlFgcakiVqzy0nDeAA0c5tIn0z52jwkHULY03RUZH/g2515cLm33U
n39DzB7q+jfkKWsq+TdUsIZewqx8B77brb0yNteJGk9bwAHpUkfY40WGXRVnSz1Q9RezqX/2Tq5v
/BaqsV5uKRqla9jO1EkMJXpV8UlfqqNanQDD97tSi+stssnoiCphsrTRzfs0jt0bEGjzD6c+1Iky
/WhKpglEyCMI5Vw9uV51qsln5i2CC72Rfe3TMtigl5Uif5f0xT2ZOSyj5rMPYYvIMzbDZrNgH8Do
suxH2BHYQHtNap0SzVh5gxLeUzZyFgl515VsLx0dLBBE5+zeEPkqb3osI/yWKww3xPjFHZzrDfqd
YZu4ammzvZ5tq/emCRZ0jsrIB8WTV+O1s6sCbVVVHYoEc4ccInvdTs8PFBBQ0Y8oUKEEtk4qXxxN
8ptHaz7IMEh66zBhLikj2S5HaCn1I4o+NsrUWQT1fb62z/E4CkS6DnC9WUgBdpiuLwVC/0+hD2Cy
1sBZSCF0e6pfLNeJnyinB9f2IrEXrabXX1DbgG3efUdtnGcY8JdHvzC9rY900MYJkuwp7ilyNIra
fTd6dYEAdPtVRbVpiYyjdkI6FQe0NgnXQ6nUr5WqvfhV3COpg1HWmLlvIsJDJdLs+L4tyh4PEGNE
tX/0z+wxIGNn/iO08v7e0BvrUcwHUwe3KPLHMQqtWVGsPQLBPMD/A2tZmXG10yeWFbfxbV2Ha7Vh
yybb5GVdAAp/DNt0I0PZoYbVD2Trxf42zAZJZdd5+gB503pMSq9+cDplcRuAsgxLs2j8drtNbdjl
ppkg9cmLZEfbhsMyTgIPygU3km1akw2YXYfpToZd7lnrLCxAQ6h447i+eHPY0h16FxCADOtxDFYo
1ahbGdpx/tJQ7jpDpvKeYKiv66YVb8XoQ2BzL9oQmUdKF0jw++ofwLDUTVQVbGlkmzyEYVbfw7mC
tsxYdcqNtTdVxa7pss9ggaGeu56+1FQnuvRjJs6m/t6SW4A4g13FDhkzKK9zZ17l8UU1Q3WpUh1a
ybZrh1d8NkZdO8gIKUVxdrN3OVy2hEJTdyxaf79PlOQqqIhGWVV210EkberPPhyq6z3YXADXLqfP
kF+cReVSmY4o/WvzBBSi9/p0izzvGsm5akDl4tbX/SX6dZ2c5H6NlNdRc+qf9J5a9TwB/hp5fb25
bxbc+TfXuYMP+tHvd34/xkeYjfFRxN6lTcduixxLfLy1y7NrWzlQMOtBNjD81pxVzPR3Mq6n7lvi
A8zHn+HopSI/yjN5qMsRTRU9aTEQ+7PD09Rw+C027XCbq366j3p8KK+3ud2hq5VxpUWzdt98f3mQ
92JR0N398x//97/+37fhP/wf+TlPRj/P/gFb8Zyjp1X/5z8t7Z//KK7Nu+//+U8bdKNruaajG6oK
iVRoFv3fvl7CzGe09n8ytQm8aCjcb2qkC+vL4A3wFeatV7esykZ9EeC6X0YIaJzLzRp5MXd40K0Y
pjjQi8/evGQO5mV0Oi+ooZk9u6T+9rFca2d61/GAAV4rh8iDk5bOIqvA+5Z3Sti7LFQwCUjWfhSb
p2oSxvWQTtrJZGrdUxvms0YtyTyByi82iua3d7dxsoOaGwaaeYhkchGSFBXZtsyc/iiydDjKM+PX
2TwC5ZSMZRy404CtydHTtV0TtvljEQKl9czxt8jN1J0I3HH995+8cD9+8rZpWJbpuMJwbN1wnL9+
8qEYwfH5of29wsb1aOlpfupbNTnhbjGfw96uqW/MLeVKjDiTAdsYkA6ZDz+bo8pFNrCsvaNCcXOZ
mqpA8GaoH93QrpBQoG3wLAGcVO0CWH1/xkVbfSuTqsV9Jngtges/hFTDX1X9NYmb9sWANHWJwXLL
VqdtoqPmQTGUYaJRVBkMBfH8+RoB92DlJ3UFeb8Vr2AtksVkZ8lB9mZ5/Nv9h+K3+yuGuuvbCqKl
p+F66nkNYh11dyT7/PcftGv8ywdtaSrfc9t0NChfpvnXD7p1MocFq5/9ICPSoxfD5yc/YT91+VAF
UhYQ+1DLk5/xrbvPkUWts2x/HRfULUxhdET3gTlV96R14MPGfOFSa2wxzZwbO2fGD8tTzzPnU1v/
OaoQ1o+uZN1V+oW7Q7PKWHVOM31tmruxJh8+YRCzVlO93bWp6TwLTzvL/pRdDhlzvYDJ6VmnCnnj
Rd0501evjp8HcszPzAEfbpgAP7iorgHQcDEk6JZOYjh3th3ct31xlBEigeP5Z3t3xucZBb6uyLy7
zkD5EZiLsfTM2xAubczseqmumNVyYn2yzSNQHgHSIUjYh8NF9crncdA0DN46cklOM/8tvvLJtldj
K9TPKur/W8BC1jW0xvCUwWF9MhxMgsJcpBimcvW/u+t8eWWghfD3Xw1N6H/5bqCwY2kOE6Claoaw
oGl8mP7sVMkQ0UJeo+D/tUjH2jqoXZgBcQk1jtdzyxPiAPpaXQAPA6Uuu64DZNf1UAkMd3uo4lUd
YDqYZslKTpiUjsuN0wSAJue51MPadpMrGIHLadbqIHTL3gjX4EfXHdaqXeWnABrHSZ61dftS2W24
u7UXCERfR/R/dsrx6ID9vEiGLluQaKovuZ6xgItDvN7gQHXp9InsfLoLAMYvDb8aP7n9xFNIHYJT
7PbXYcpkd8d0QEHZy1z1vq8jde0J5BWcOZRt8gDkF0EfJ9WubTK8DZYdsu06eB53C293duY7f7ip
PnT37K6dB3doTnatW6iFUXlW4v7NrNjQmZAd7jFCclG8nVdkSpR+qo3qFKKX87VtWRbtMr/xLx4z
KWC9GRcpwCj3urrX5z/aqEW6rcdKX8lQDtNdiMSF1pGD89Dk4VudnrvISc8jZi1nuDIvXTGoe7fN
befOsIpha6Q8xeQQeWjmwYGVv7R9ru5v7bex8p6kULmBIvLr/SLEgFFOCqqFNSXxxYhHbTnU+HwU
rogu8qCn4ZcpNceDjDykxc9e/EkG8prARoUaPEV9d2v7cJ8hi9XV3/+AhC7+5Qdk6LAaXU3jEWYJ
68PkGoN9T70gL75A/k156GfBUXr3kJynMFW47lLUIsMf8Jfdz4duGTaF+FwDDTugvkp6wX1AdqS7
yCDm8bjUEbPcyFAZWsoG3nBhvvCKBcDvH2Vu+/dd5YjtqIEY9ZC67jETBGlrIK287KvR2pZR+xay
AmCnjrJIw/QFUgy4BVB0483JyJrINkvL3YdoVLR7JrONjKbRbO8SyhZIs3RFfRkx8DGBPrvmI/jd
lXxTTNsZFH4rWJGg6Z68vA0e+wikTe73T3JEhbg1mMUk38mwtC1n35d8dWQIv27mi4Y9YiBTdo+x
4bIxnPFkFeN4msqmwFQqUJHEboH3Bw5A6aXsqhX1i1s45nZ0MZ73cSHb5iMOFP4waJfArhF+UBON
AtoIx38+i+Y2lEL0IwkMbTzYsebukVDX9noSnCX8QAIRJPJAtttRhFoeeIUJBYkkiNyDY8X2eVJm
hhK/opo837ojN7HRcMY6sFawdkGGukWCFr+srzR6Fu8CF1NMnr/Bkzwg2/sYx3Z9lNFtBOSL4Ele
9eseckToI+hl8ItHB/DPeVFOdtBLA/ad3z80y9DuUN72u2vfbcqU06js89rvtzlVnpXmsaudyjrN
v28wp/G9YQNhd2ncWpHoj6qWp2vfSYbHzg5CPlQRvbYBmEC8hvKvZdqcSbl6f1jNe5eNFkltIKW5
Nenf60b7kllu9tkHkb7IrMDYF3oULfU5/TbqkX2M5hRdCO1ql2nxo4MEy4QfM22yI3OerABdwk5V
SGHPprKLrNP9zW35PWTJOocpyLfg0YGA/O3XSeJH15boz5O5q9HsByXAXNhSE+eosL5B/K7qgZkK
yO2yEXEU3kTZeMUaTEb4GEZC7AsV7FzQNuiZ1uiALHHxdCnAivrC7FM9RuNDojibksXF/W3+I/Fs
rcOJOeE69XWMDhyMrbTI3/VhDLNlAkbhme07uvNI9ml+fBGmW+9tFTx/WWXllzkPIUfkrRYum6pC
0AxFp5PlmUwEpa3vFAcTX50V96FIM2ip80GGt0NVqpveSILdram14n5jjFU4vWpQpDbC9lemqQYn
an7o6NuGcXaUCIEfhNk3nW3C1MmdqFsHpaUuZLc5DwyHILpXVf+khGW0cULIeUZn4D+XVEilp1mG
kAQpTWiLfHkAYC1q4dlvpS2+IaOb/ShiaFouOEHYuONWKavhPVZCvIja2sMF2ES4tsurpxwtO+oC
ZEGg0D9hQRGu1DaGcjZ3GmFjk8lz17JTNmEZhEq8VRQ7GSpq0h+EP8ua9HFTLKY+eUnmPO1UFtmy
ELVRrzHIS1chRi2HIEGBXDUt1ATkqWyUB5yEUBefD6C6RX6H6NjP4bJRhky31sYxBypkXgD6ejCr
cB+E0SfKPe6DB8X5oZvPSC9SeouLcSU7+jgftl6FhYSWToiMeyHTijOMn3R9XSIi9VZ0unfwB6Qq
gdyBcjej6XXKVJUvrh5d5MFXXloPWK/ShfGlQW/zoI3Vl1u/UUEg7YtBX8o2Xa2/OvkQsVCwe1zQ
khEptd4vvjYCbroLshAsPwVuMon9gm9K+u3fjCh8FYHYwvxkmGN+8V10lub0rIwi4f8WzX2sNIxr
X46Axy2a+0aoKzhyph5SIW10hnpAiWH+vZVJnW0GG8l3+Xtjb9hcsro7eGa95keansZGU16FgyYW
6gAwaevuomrZLkly5RV/xOG+NKhA9/OoqOhxyikDSKZzbxKBjQzqQrujBureyVvreZKctaa9vpp8
ya7v8k3lgRyWYQSHZIN1fXSHzh3aQJNObsWGwJ+NiFt1yIOtNIAzF3lAlOo0FLlAD7F+EIY5sYun
WosyZqPDkGdZeW0E0oYyoV7GeIxGPMIQIFmFkK7PhdFlbFqU/gFVJdlya74NDTS8HWVHkmrDPFS1
Zzp+ASJ+G+YQxYYA7TkX5eUfZCTB2Hg/7NRBdNFqAKUls1Gf1k73Q6FpB8Qfh3bBIlFZ5qU+fjGS
cO9aU/ei+na173znt3ZzMKIj9P/31E+NCw+fhZoY7rM2lO4zuMKFG/bFRUYoaH/SKK0cZaRjhbLo
2jLHv4ahnQ/jrVCmZCPDEPIYag22vpR3s8Zq3Nv6jL6GcbDutDxa6Tp02cmrBGIZo3iobI1NJ2S1
d357j50W+y+I7TlbdNYMlPby8jh6JFTyJqNwroTf7YTcI1Nw++RNPsWmYBxBmlvdBUp1i+AvQ6K4
g7zKaiPpFf4jXdAcJwTXN3+/mjT/zWLSVm2bXTqQDIEQzV936nCyMx+6Z/IFh8s7qytbqJ5KfYFX
G++LGiVUMDTNRbYVdq0x6SftRoayY4JS9+GqQdG2Y+42ypMAbJFNC2dwU9Qj29uJaYkUA0dfB4wN
nAO6ZlMf5IGkW7nOhfp1UpT6kPk2ghTIFNUHdT7IITJEgpzr5Ont4t+ukfcZxurz339cmql+XHzb
PIdQG7dczYSq8/HzqkHzAFAx+s868nEglTWQQ/N6QpsP8qwIEh7rodpcKqibu1ux71oLdFq33tgK
4AZZIJSVw1Q3gCp3Nlug3GczamkPH846PdGvbcOvs//9uF6v1o3wp406Y0BIGThkTqzoILfFMvTN
KD7IPbQMY6DKv4Wy9zb4dm2TI734YfAt9OuKF0L1bqEOmn3v5Hn+4IyIpkL0fZIHGG64HrqGsRGl
Gzwlk5s9WEgtmRiRvcP7VdAMyBqqB52O1jabyMAxY/YFhgFir7OoO97V/Le/WzHCbGkyRPtCY0q2
CjT54GZnn/yRKV8JBm0jw2ywn5Xczh4zfSovgWpQ1jJS5KpyhEaUtlldw2hCBKH3xmMfdeOrkf2I
0in7BFQrAzPmzN9sbq00abjMHbXey97RxDIsyKoXmOcD2wnegbyZmoawoud3cA3NeYbqssfWzcpL
3YlT6oOwFyJCV9lPtGU12OKQJoV3DqMRrEhchu/8OD4DSTSeDDUydhbSUutaRNUXx35XGjt4/3Ah
trBvf//9162P33/DtiySpJYudFU3HePDfDEZzJoKSP9Xa2DZ8WpqjrmugwhSj58s2671DopleIeg
Kx8D5E02MpLtTdraeJfMvTKOIBtAei+Mbd+blILQkL/LYDEhJAK5EbzgVO+MTgyXsrSKM+InC0SL
x4tsAp7frTsF9yAZyg5Td5+sqtXvZZNt9919jTO7jORh8LQChUSyKqD13VWke/6a6p+9yYHIIehQ
GG8sMpG8V8GFCHLfbwPCduRTxpewM/xdGdkADzpEATcmfrUwmm0HJC/bhetPXv6UwybfmGZ18Fuk
TgWPpU00UwBAO/48wKuFEJ0g4HDrQHgPEPp8hT1fIQdnhfWuGZ5FBawAUtT5bXlQZzPN5tdZJXtk
jHe046B+aUPEcaO1HKgM6gll/POHPIAMb20oHU9AGe5lS87j6HjLKDTYlh+Q80PiAdoNqqCO8oqf
zBeTuf9BRm3zgNet84I6Svqo2sEDVpHKq94Gw0GlLgZprlVetbENN4iJrOpe4xlXUoG9MFdHjzX/
EFybxZMScSiDPqf+EpUH2ZYW7iZv0nHjRUV3UDylRbFj7A5uojvF3S2WZ7cxzjxahmz7ToEbr3QM
p7bXTVxA8mIfeMXLrXoiz8yghWKb4yh7raH4bv3bOJGDekTuaWJ5oJkPGpWMhVWxgjLmUB7UBtxt
ZhaPOZDT/ViJ0L5rOhxKK1QPPgyLShTpVeSCWSlOnnmI6yp4kAeUv+OTM55lQDYQUoZjBq95q0+7
bOpT80722KETLDVTQ1VgvtTly3RwqBgw40QXgDngnSF8yKiwkMjxyUPKSB7SxC3XCAOVszZGdJEH
s4CM2RaI98VdcMyq8XvtdcYLMv2OjGSNJlKm36Lgz6jGLO0ljr3f+jov15ekXtOlX1jTHskSdS/P
mn6YrmeyLZ56lCP7BKxDm5R7WzgYRuSap64su0Xx53qOLlG8SVHtRfyw03dOCQJ+SFvk4FHy3pTK
6J3aPp1WCrXJC+qJ4dLMguYlE5TzvL6KPg9d+CNiP/lNZBpf5wHdHORV8NIJ2XTUCHbZsZ/Ck0rw
eSkV590K6j/QD3c+ZW6OqUihpS852fulh2DK/5DNg+z11wWFYxiOyuaRSZXJlO55wv2tGhhbXpD1
ZW2/4J2l3slHb1+0gPTRntjL9PWgIE8KSCjZy0ev7E3D+mevqqFDLntv18pehLh3iC0Wj//u+tsF
gd74YEMqfTxkJQ4fWYN0V2qb/jHSUBCQZ1aLaTab4U6H+jsnsZzIhU6ph/WC/XL/UgCqXuCr1r+Y
bNrbdlwqiv5gmmHxNjnhtB/sXEXxiZBMobpyfHQTZGj5NkXbsimPU6Plb0LkCxjKsL0EoG2/Cayt
4dTlRnS69YIS3UVuBMdmArbfhPUTnh9iW/tIDflNZL+gjXEJFavZ+iIwtwjW7dU6zz4LBfsNqq/a
0TRwH0LyTqzc3OpeAdG9yiz3r6Fpnf0cikiUdh3qIBmb94WyFI1uH034AtMSSwjUD/P2gNoCi70W
86ajrkfp0Wh6511Pp4vFj/IdybQfdjBYn6G6tXdu6k1vHtWlRWFZ3QvykKgjuXr7lEToXZUtSQpV
QWQL/xPzIcuAIvV2FZxA6qqboTWbe6s37a2uDO7edcCSG0qOc2zfqwenxO94tHAXcsM83LRDYZ9Q
SVRAi4zTGY15f5XnfXvJojyBD+s0z3Wls5fXs/6VictA/mLQPoU2cud10SsQj6ZP/CXVNxYARygW
9g/R49Hb5sHep2izLXv+nA7o9cOYj+VjVpTv6CFp+POaKsKDWrmHHzGDHfs72Z4Ojb2psPleD5A4
Pge+2CIkFjz37cPAjxtAxRhtAedMjxjhIiVUd/E3s0RcrIyxXCuhkLZWW0ANSPy1DnjygCgiyFlf
pCvMe/23uLdee3dqfyhxtG5b9N2sPNK3I3sa9IXj9pLmnrE2WrU72NEYMyH6BazxoHjC9pXpEiml
d1FOa60AdoKoO4rz0N9BQCr29SBDhINgGFciWMoOzdaAFMpTNY04lYOup+58OdzV7BCHv91GDnbC
Br8bNU92uuJivNhTofRmzdUWbyzkPpz0GQ9c5PMUM/thBJ/7KZi+ZTyYqUlm6qNeTtkW+puzNRVf
PytI2M4a2uV77VcA27gmc5w/Wl3NX4rUjNctX72DMIr+qGiZvUSkayAdXak8FqMUdsrwJDmKUmnJ
mFcpsr1qp6db0629nrQnGV3pjUlYX+/x37bJm8hXGLrkU2pATbBCRyxt1fCf266sT03qnHUlCp5l
kyWafR1r4wNGmcGz41bpUmBTsZGdkXDSvRlRDJAhOl/k46yNaatRvagh5KNEcTKSqXmwGqVBHBXr
S4SZqb112J5oCLh2c1aL6nIEWtmtH0oMJZ/01v9tWDt2MCfdNyO2x21Bmg7PW4rNeulQgRbjz4MM
03jk/wesYUn6yDh7Wo6ZQLhXhUe+Ujahq/bFUN3mZ9tk8UP30JNGNI8LWGUUh/9hga7/FeNgOqZw
/j9r57XcOJK12ydCBLy5pfekXEmqG0RZeO/x9GchqRbV6u6ZnvjPRSGQFhSLADL3/gzQEoAjBjen
Apjoz++TAtDFmIUpNkq1TzJmxbM233WjvTaJu90VE9hixDjFseu30tR2K01tomc9vdb7P/X86zjR
E2y99vR+hfdxQSSV665MxxmeBKRT3KYjveIc5Ko1jr1tDidRIw5DnA9rCQDU7FNDZcbsAkSg2LYT
eQHBHaqu4R4RMwvvucGRvy7djSiJg16hqMmDopwrhg9gq63tBs0Pe4BTjoeVadnYUjfO2RoCdxdo
4V2Qhs5ZVIkzKSBd03gj0uHvDUS3yhWiVvBnnWoJA1HFjZQFKyjpfAEvHJtcKzUefJhle9YPEf4X
6veSOO9joNi/RiTKnkoF9fQB9Z6d4kbGCfFDf6HGXrXNs87BKszbEsYw7tHizR+iPF1HiZk9m2kX
HoyG2KAoQjZXeWqhllz2af48jGowlyZFqrw5SXEKVBXA9YJomMlt3hkZJi9Yr1f6Ka4ktCPAHS3b
ROmy9TCO3wwVFcEhgpBHZNp+anL1XiPZ+iNpSaEg1Vg+mGi5boA083L9aw/il+hrINeyLrtcWY34
F+9NNUmO7IHzJa4cyRfeZT8FFUdVX5u6qS7Qli1941p4c6l6bhC9iY1LF2fKLiRSgjxlZbzIyJf5
vZH8UCSYWKIHn17eNQOsMMskfVXlCLv4ScQSPM+HF0LqgIRL9spqHgQvgzYPJLvbu2KZ4vqNdwiG
/tDLXoGRFlmUWqomN60Qzc2hU397in4izBx9L5HOx2zRcZ9tFNbmLEqjx6ENlIXLH3OJA6depY7U
Hg0/GTZ9Lau7IWj9vdsb2Saz4YISboxXYekFd/yPNYtWI6E8eIlZrViDj0etGMZFpmba1pOl4QXL
rrmV9w4xc7c89mCx8ZajXnexQdL8nm7Tg6svkEt77yZHBbJN0xMM+Ciz1bgliG5RhClX5Pzm1R49
63yFijaWr17cxcvYtAGShAXoYyVy517cqN9RYY892fwRyLgDjhjEnk3PUXdVXQZ8WLV4jnAISszI
/JHE8a9U6spHqyjy/7b0Nf6MEpoeVY6i6apCOE02dEX/9Kiq+0ixsGYanmQjcWCLfbG1hgdvin6R
0TooG8ZR8ZoEYT4zpbo5t2jh3/Wq8izqozFCMQf3i7zEKCHvo63YiIhiUBkfi6LVzOp9EeR3zmjH
B1cJupVf9giugEib90Q7XrVkhGOco9Xj2NvcsIrflZl/Q2TKfpZsBaJGpyRbkj+/67qS95Jckbxp
kFb3rfS+0h31oZzqfRB5CC9qw9cWmxdkgDqZ0LvY0cMVkVcdUrdzsd8X238SXP0xQLtta8aWXsPm
kFHQMrRwbcUtK0sDJYAjNuTlWzDd6pSFU7st5uUpkDxf7ruDKLte1h283mjISqB8/qlBdDFzkyGi
Y40e2jKxe2C05gVV+OquTPXyrkFSE9SReZHCtrrzUR07ZBjELHJZlY+2VSORJk+bIVnO8cUJ+p91
AEcWyulvyy7uQ9eWXhI4IPMoLJXLaE3sRWTDSV/+MRxy59twvrnrcNPw9N8leiSjNnhnNLO7jRX0
6RnRUZgynpm+lGWAppRlJmuprNIX3zJfGxdD9KAYgwcHH3NRPTipvYmjyl+KQenA7k9XS/eA+V79
HGQbXXOTFwca/J4scYk2LcVeGh6kMT8LJHhauicrNIpHD2XkfacgZSjqvdQ7u0pVPGpY76UO0moo
VK30umYJzkr+UA3dx8OtDgnDbqlnpTYTXW4NotjYmPDm5CUWaVcB/FaT+M5BKmbJckPmRTk5v4UJ
jlAF4sERy8JdAnJhr3GDbrSwaY5+iX6G7LXo+YTYBg1J2N+j+uvOczutntCYdmeAu5oX2UcLN0HV
+pvqTjngPENapVoN+MyhqgSS3fDwv9EGd9ZEHn5E2K7t0QavfzRe8KC1Yxr+xqCD5eqUP+sr8gJu
E93JUymzA+QjzehOtJHRubZpE2T4vU3k5P46zolKf9F2qbr0cpi4OEYgQpOBcdMnnu6En91lud8i
xjmRePEEgywd57U74xfZPGDvvWUZ7/22OPHdLHglFoKin9RHp9iJtZ2sQeNIQtV6sEuy2JP8zi+c
zrj7gX8qhYyObird2wpMK9STg13vufbJK1hvFmo8vGaFtw+cuD5WcqStLSJ5MwKf3m8UE5IUNRTs
V18zksvPVhPli8JuxrNm5cNm1NR8q7nQUyMpRtQxBP4f+5Wy10olOMpo7C8BfUXPWhcjicJnAuWC
9InufxsiS2FnOPhYT/Y8aQo41F7ZaneWH+EQhGXVd6v7ypIZHVqszrtj0MNPApeQd/spP9mlfo9C
Cg0ggt7OdGXoZ7UB/V0eDPPSdvVrmTv9S2sPw8pKdWKNE6KkVvQFGsTO4xB3KDLbWTCXaz14aTJM
MDV+HhtRdMYSZr3X3WOpVKPtET2oUy8n0+JNUsPJEb0I3hH5lPwfqdE1J/IJfBU5kuI3kNSIqDqZ
5oBY/jvYCvX/BU5D3VlUIdqB4BFmTOQKNDxZemNHLshZ63nFk0FGnQcyXvMIdc6cobfWfa29/C7k
1+EhObdE9CXzZ1jf7Aet9b7Xo9Jg5x7oT/J4ui4McFXlQf3FxbHlOa+VcdMkKTqiU9FxEFOXcH3Y
X1v5s7rUM0//eZ1u/uXdZ2oaAWLVsC3FkVXrUxxdQWjWHMxCeoS5iE2Pi538UIztWe6SaFd15eSj
7mePbsayRFcT62cOLtCruYlvfQcD7OqAVE5h0B2yIkp/fjzLM828dU9k+23qWEIb+Np3mtrAV2NW
ubU6x6PRitEExA4njuN9TcT3F7yDXd9k0de6avU5igTpBYKJusnYd2xwC4J4aU9hUCw3viZDuPdY
lItB2DZFREHBaYzgJgRBIDeS4BFxqJk6Zef9Dmm3qCP5Oz1BRNt7CVOzz23TOFAu1n/BoQKZ+xR4
m0RANINXj6nxT5c/wegI37g6cELrUSO1u4iaIcqfYwPRZX+M1gDFqj18sjHHgYfTsiEdWU+Ha0uq
D85cVHZxRSZyHOy5lxggSc3xKHAuAg4jzj5hYj4Vu87ATmKscQmuuZu2ejOZHJNPe0Axj0Wn3TZ7
RSqsA5qSSHGbiv4UJHjpTLugX0mO7UZm/BSDEilgkIWvFIqfb4OqyOO29G3tyYpzlvrxWUXp92fT
dUtbrbhLCi+bw05JfwVYUVjoH73gBobUgSYb97AqjWUWBeaxRiJvM+aRvI3kyD8awAVW+oj4iePr
X3yXgFoMyOZAiA6b+ykIIyVj95gCF+Rd2Q2/EK4Oa50fCHg88B4tgq74LC3xjn4bRCA8uA5i21q8
DxoEUqDEkqiEOHsdhBhyeZi2TdcruarUPcquSYoEANC61ZG9R5bQD76MtfdNMWzl0GlRuBvz0GGx
S5SxclnLVn3vbUQMsoCBMjOKwbnGIJMAIArApKcc99ROBr8pSQpGcO3vKm6Hr5Cp+lVJPGVjG6E1
VRdamF08PXrBAMA9Ae0vt1WlPqd1755ElTiIopPEKwLv4eFTvV6p6rxJunKZDvdRgwaNALSTASkP
4ux2EHWR1+abKD3whLJb9m3yQ4rLGvadrnFQptSuZYKnVe3UxErcVJ9E69DIxqF0Hryyr7ZqEmnP
0eisSNKZD3Jv+Xel3z3Eak8SDF21jQIvGfa4qi2lpg9WWV6mm474+0LctYo9pBtnsJtrUbQmJrI5
yrA28vq3MW3NelcGXw+MiyqKUqgcC/Cf9272Uxss6VDhR30UC1xfWQWWXByva17VxoyU6LzaLghO
s5zBO23ZYT1HpsQHXd0NX9lleouh8v1DHvrJgzGGH+txATv0qZE8TP2NJnFedfUQD5p9TGo5fYoa
f6mLTxQk+Zalv73otFbemKPBf0DiIzBU19B5Iz97kmr84aa+Q9rk24T48LyL1OZh6P18ndtauBKJ
QjdKNIjmOt6ufGXPaXjJZWWYqBePVxAMWC9tMWq4lLI2tnaJ20g4wddsL8O6eDHq6OJNsc42zHcm
4tCvXYRGGDIhwblwA3eLLG21DjxHv4/TGFFwsCo/a/wko+p36srGa5rdEwzGYOH9BLmhTzUfm+AI
pYjhfOiTFrX1ilXMF5FyAPsy5YhgnIqkQlqRMlIDHLJEa1tugV4O3228zwb26i7/nXNYjfUpxlzn
0EAhX8a4zL02SQmDHC+rJEMnw1Egy8cskgACmpA84SE9JXX7KHpgAM2GNYif6hxpdQgkwVbBGey+
mYJvooeFTH5utMMx55m2wAy8OpfToZPNbiH7ibKwFR9prsgMqbRMDe8OK3xK+uCkqXFxES+fjBID
8ov4GU9ttxLqMx9K7+PwXGr/y8vHka2/vv8nuA2ZH4VEneJYE0viQ9pHMySI1HI/PI7OrpSUrtkG
CZgkx9HbBbIG5l4QI8SZ17hsgHQ1DhZh5UpgyVp31aSuAdi9KxYKsYl9gY462XP5MbIi/Dt4VK2R
JQlXppsSFZ7AxAJkHI5edcZ+FyOWHHKRPFZ7kyfrF6g8X1I7Us+iJHuYdKThYxQQtVHM1N3x3Ma3
IrWM1wEeuAVQ7i53KukUjW0/qYWpp8GREBaP+ju/bqvvid/8NNBzfy2JrIFdaIfnEGFsDETjSzR4
3SkLjRxVGDs7lY7lbkKlq7Ylu1O8uSS4KkX70KvyeIgDHNlHtX0YilSdh7i1rkyHrELOu+6nY1ZI
/4A2ipQQY163/j5ggXCf6AnaZ7oHk0txym8Kd3uq5tazPug4aulmujaLvLnzzfwYA+V9jRNEjSeA
oVx3/nzoMv9ihcVdJ/nhtu8Dc++mcFHEgdcnCEUEWFlnerxCsyxof3cq71syNEHhvPjwzZe1Jpd7
9MvqMykxXqVNMCyRvypWZeTq55KnEwSswl7hI0vywXZ85ECbyLq3XYREgcF9UwDMIIo6eZlYWKax
uFhlsv2MLUn73baDbFZ0ZbUMxyZcm7CK5zwBumfHRKyj1P32h2cM69IrOn/WaI9tqju/jVa6Yye9
qcnOLwYLxsIQqfO6VhDUTXx7jWCUs8+QUN+YtrRDfThdKsjfjDHumzLoalSBMQ5owcWtMrdhB57W
ZzUHv1cBOvzeRN3FJtn6i5QTMRvLmSPKjz0xOvI7NASAchv+iQ4JbmJZ62NmObbQFuJD7/nhnTgU
BfLdUgSEb6qKJKnEQgLdIKE/1FmTbFGXv/R2finMNH8EePuolE58hn4mP2WS8iXzFOukhnl1HIzy
AhEASD8WHGzhfoVykx7kwLvHjGnYelYS6LMyyPSDRADaWY44u792JlHjvJHLlShKg3m2c7aHptp2
p8ase3xz0/RVl8LJe7Xx96rTHIFp2uCf/+Dh+A5nha/9jHLfW0NcfePnCI5NRBCTcM3URZQdv/oq
WbhstO7wRGYkPRdx+MTqpDoNyGXNWT4pO4x72i+yzZMaaHiyJkjyk/dud5fYrXbse2tjxLqPEqRZ
EtDTgaBPjTj2dndtb1m7fIy+k2OkR6cYw9YJIpB2ohyoFibNFaZbeA60y5zI8heWMc0S6D2vtalo
aiaCrI7SwOgZ81Xg5MO8qyspIxWnpfvrqaXjTOOy4rLn3VQbebygbFWa+2gndr6zS6vhUgyhcbaT
es3uc6k72s+sw0BMDuvvnW60l7FO8skAoFyVwetYch+G7HSGJqx+d/oDYoDdUxX5zqFwR4xTcAtZ
9BGewk3IIz2QGncjd0Eyy7mdLxg955d0OrN05ZLw0N+LKtHYZlWy7lDnm4si4KbkJCnld0iX+2xS
KSsjud12Fa6vomgF3kjkLfoWSqn5GDRDd59gVRBPpTyTgW96LbqUci9hesYBNNnbWRxp7br1zW+3
qlu3W19HywtSG1z9faSFiSQo3t9I0tq7vqjCrd24zp74ZbIJdMU7dkFQrf1Si06kEvE0yrXiPNql
hc6hjOpM510c3sybLMmSfWqP9c7n9t80QWYftGzAk3XArrUvapTWwX3cYwqBmLLeyY95fIf4PqgD
e0wQqg3DTauX5Tb0nPqMWAAeA05cvqpuepQL7nTszLaNklZfwxJ7XZB6yUUj7boBSCVv2ryJ5gVW
OUuFKOpWMZmtM6TplYEYh403xzeozEtVLs1fdp48KKwh5hVBxUunScsOa8PfOqQyn2fhq9fyCTs/
yi4YUTabcqhPNrfSOlLtbt0bYGVkyya2YPrqs2xU31UzCX+n5hGUJoFcbuaLSe751fLR0S9apbof
0U1dFQi8H2ys5pyQnKDrSdUFhlEzTysyAQXGbThdxL9kNEtnTsqaxEQOewW9MNuPo2YcEaNSFr7T
KS86UrTEQGwSlY7CI3tVyciVBL4xImMpFzvClBZw8e4X3AoelGTt2RFX5l1SNeFeCxAIt5N2OCXO
tH0xjO+hknvQMupho/h1szY9lkhKMNw1oHR/OMDksJ9JhvshQUgkjpGQLdO2eSY8QYKEHsG0cLaL
LLlTO7yEmr7ayJYXb60RmVFlRDmO/8toPci1eXZ0hEWCrvCQIINePKgBSvQ5cPw+cNxHQ9eri4V6
V5SHs05Dk72YVFX7Oj4GY6GuySDXSwHuwgMmW5hdUGwF9KsJJ3AGPNqTaK0alHUsQ3+U5TaFrpoR
MsWAzCjbeK7pbbdtGsVbjraSvkLE+EXWpb8UDtSOTPN/BtMz18DXN2+lHNsX4rBoYJnbNmiHdd9G
6b2ndg7xyqb6YTp4FCER+guX6V+FHFhPhayPKBZHr/aAv2uWas4lmQ6DgraWGvJDxa5DlVChRYB3
LK186bulcxEdHcdEQDTUndmtLpcw/SgNHizTLKJbbPTmxb7OfZ0sNpW1B6qh7cZntFb9pZ3lKVRx
AoBwBlk/t1p8cELnqxVpzjHQ2F/71cOoacFcHdXDWDl7PSndneXY6PJBUJmPg68APan7jRNXKpaH
8XDOp0OwSYckXbE5DjY5O4UFzH312cRHQiv7/jf5uRGkMgsVdtulFON1XTvZsiP2zeMy9kacM3lQ
65Jx1/Mc2ciDFC7iwlSezNCzNm6E/yk/ee5XJX4BMxMvRrtiwSXjyjy6oEcSzbBWoan1i86IcLmQ
B+uQFU3TzkjJPRioHW5E3e2gVPYfXSpbJa6GnDAEnAors6p6tquuwutVD760ZZYt2sTQLpHjs0UF
CwGeex1qIxQBCAnge2Jv06lFhwlzfexKjS0gEaqHhDzTrED4civqlEQzZ+2IjDEMrgsuTtYvclEL
zAhr17PvPY1VcqDK32RJGqCYZ+NOl1gIIt/O032YQhOF1LEQjF4QrYpfO9kHsA4caAIu2wTA/R2o
9HbfjJo5j3q7XJpg6A0/ICHpJdho5n26DcaU+yGXJWyURswtfMe9H6zu3jO9I9xoD5XwUCLAEjVr
VOOzO+JpUJIlBDMlpZZgYrBqglJbPmE8FB574hqEQuryKcoz++RE+iO/H2QxB9g80GXtxovOVkOw
Z0ivLFrBByvYxS2KlgSwINWKuhANg1Od/xAF0/flZWZ10SRBOV4iz4VJpdQ9zARtvFzrZMNcq7EN
9mLqIhrYLehnQzqImrxDTls2cPGtpQaYhGMVh6aJ385iLY+WWUveFf2JahKup8/1lCcRv6tYblcx
b8JjaWAZihMPSt+K4x7FgZ+Bs21gWmENMR6N0uQFkIR3WNPgS5nxWBSSp8rY4/zFN7M1Js1TUVfb
2U6NkGvKQludFzrMriY2ycL30XqUceXKCoSLdFe7yMNgzDWsHu58PvV6sIZ4I7G1LFRvhI02TCGE
MwjWRWvIOq9pkJtOrsLFCfXXFlLf0W9/DlpGorVBjsSxCdzmQWTtKrdiLTadofxUpddKURaH2jqR
5R1WbRPUS8KmpChymJCdFL+6kR99NSSC/Fgy1F943ivzOnS9B7AowVIPS/dsyvwogugbmysS8A2O
MWpj8GqZiuKATQGoWsMhOgCvjSa1t8xdijB0F6sXrboP9Apio2zGUMz5gkMnxGBOdsp465qYDaej
gqJ8PhIP0CMjxqhE0u7EofChBLLaala4Kr7VlXUDw6hXi20fl/q1X6fgC9YTikJ72FnlaOujv6ro
O2xUxpnjDtmj4pvVfVdh3don2aNutUsnkqW7aaHuNpXyrIFYPRAgcK9FI0+wRBu6cJWoeYjAZttL
yzzzsRGU45hcbPYDp7xsH6bIM3KvBeyY9f7OQAkIa/t4XBuOa++jUvrih8j3dDAk9aasHvGjKR8z
0Ei5hnpT7knlo6N1iKQNQ8MTlqJNHnittIRm3No94ZLUHaFuuac0NH8q4xg+e0lYbgMZs6TC8SLc
pUn36F0VbEQrjAicq3w9B71CqysZCyIu0oNs6/I97w9gLFT3Vgtv0UfnwWSjubekEcBga2gbQ6tQ
QXNlE8ZUVG0SAEwLeODmU0IoYQMSX14Q16cV36R1nvF6lyLLIMTil2sdmOhSjFWd1lvnSt4sr2Mb
QGe87YnzTZ1Z4VWYSYKMF61RS+xPR4PsWgSmxQsLWceV6Jx2MfnNHptj0Vn2MDctcYpaX8f2PY7K
JLTXorPW1ioWNbZ7bY3NCmdMMyk217FBR+KtJSUk/oRoxIaNDGu0xtJtY1hOe269wVphfJEf7GgP
+iR4lKp5q8jdo6RY7WNS9l9gUTnHTE/7TdFC3pS0vjvjrrxFRtWBOyQF5rWuVr7hBJGfrlUtYgUn
nWSzK+cqzu7smAGa+zukNbuzmCMtEWpj/xys7bSfJ1bascQLLNR2w3jveRC/Yb39SAlOfctzX52B
8jDOiWuEm6C3d3U9JpfGiJ4aOfKe4SMj1KMrGN6hlPRcRvglEWsfVqIV8AC+H0Xs7ERrppcPSZW1
Fy+wtS/Nt6pIvI3qIxOVd1jQoc9ZIt1c4MoWkuREynocdk6OJjKGx9Yfpzh3DDsdmVJ1/qHDh1M9
UfC/GwgfeMa9Cwnzi8mfR0IWGG/veF80fm13bpztREkyOv0cYpEgSuGYZicc13+IUskfDX07wCm6
R3J9LItmb/fk6MSsYT0iswUyZRGaknYeXPntoEtbS+q8862aBX++i13vSXS61aOtqSz9gUzxp4bM
C2UM3mAL3DqLLsQj2OuY9qF7v5zbsmE0SkV5gg+/Crp6eLVH012MNaDmQUnlo6wS7gI7vbBD9sj+
UPqYkUGCF4diUgIRZ4ia29zeKe9wCxUQUae8n8VZgvB0C6HkU4PoLFq7RvI+tEL28UhhdxVRCWKv
11mrCj+xCpnzsIFUTIBlGFOsioK3A3qK6S6eDuLs1nDrd2v41O9fdLlNPwKIjzAY4sK3caJ463O7
0r/o8mmq29h//JT/eLXbJ7h1+TR9hb3N28f/xyvdprl1+TTNrcv/9n384zT/+UpimPg+lHYoVo0f
3Iuq28e4Ff/xEv/Y5dbw6Sv/36e6/Rmfpvq7T/qpy99d7VPd/8dP+o9T/edPirxDyepQy+YIhLC0
C6bbUBz+Q/lDE6koRuGq/jbqWm50DFnELNfydcCHYX97BVEppvo4StT+bf/bVW99ZPLO4/LW8nGm
/+v12cyw9e70kNX57YrXWa/XuV33Y+3/9brXK378S8TVazgQRtHhl/7+7d8+1ae6W/HzB/3HIaLh
w0e/TSFa4umin+pEw7+o+xdd/vepwNQ3aPFieaCHQ3Vqet9aliDiMWCliAM5kgF6WoHcoQhGC2eT
wnYXkl1l6jqusE6sSocV5dQsOvaDByYO8AoisnW5U7O61xei2cMxXo+dI5hfGHSiqh2deF84rAJz
NVfX6oC6t05SCZ/tYk6aAeglwem9QcB13/Vo1s/wFyQfjknx26nRj5E0F7XioFpvA29V19HTOBeX
S2leVvE3N8CDHAc4Y54mSbQmJ0U8Sk6ye1CZG71I6xNiS+m9RPTlYDj1RbSJXgV3LuZWZb+AFp7e
i24qyq8zn2DLTnTBqIMlUsrSlFlFhzjPwHDpoTK7TfQvr44/zcUyVJcg6t9c2RlQXlLd716qEYGb
BBdHkFjgwCaxRVG2VMtHhM55a7416O9dTF2iS9bTBX+46zAxVhxEP+d9FqOIsJHTIe8qOYwWrQzJ
AohTcSBKaIVQZ2i6Ha6dIts+gr4c1h/GgDz9o/uHWrQWY3vea3I3kyo/Za+pm6cWM72TOIureNa2
ONF8qmdBFCxYn/Ib+jSgr/1DG3moNfwxh+ghDjnbW1SgzHZ9qxNnfmy1G2iQvz7Vi0nyyt6X+Wju
RKOosuJulcjDJOrcGWAmyRMa00ErUb83S+daLxpFvTi7HYDXmXtRHIUAnji1Saa4Zfg2Vgyr9MBd
BFqJz3SS9CsgAFiThKPqzNDXqy7YbBMkwdZC4lcLhJqwndmvQierL50n15dSya2d1dqPoupWj/zW
I5LQNnsNuopDAhx5ZepeOx+mkaLueg0x061SXMe2vOF6HdEg5+MLis4VzirQdMUZolB3b3zdT9Rd
RPicfHZtu54Lzq5g7/r1ANqhXjhFcPTJ4e7kWtNilPyLpNpJhYQh/MyV5PJP5zUW5fJcdHfrsu33
tYIQpFe1uNuE2ht3OpIaxya6AY36dtDyql8ZRPNF1Ycun5nXot0LbejYH7pqktuJ4YKIjXzBLHCb
4CvRuxyQMUTpKrbNvT+BIrA2lL8mGepAXQHF4b2HbyoKTspdMle3n0A/UQL4fCUqrdHPDvBfDQIg
i+wdG4Sm0R4zJzJHUwSQO+U+IIu6F3E9cbAQ0NqYcd1eRfPyEb8ethTxfU027NoPqEW3RPWkQjou
r+4mhYJVUJfhwjdCZExBCqbAQfBc7lynvMu7obwTdcpU10Dq9ucVMdqVKIvmT/P0cnjGYcbbtmbV
HVq4zwenm2SURTl0fW1vq5j2Zn26uDYQfAIP0FvNd1+rAxL3ajuXJS9f3GZo0vBtrk912Klre1c9
fao25UBaSyrOwtOrQbwuPrxXrm8b2ETjnBiC8uENI3r+hzfS9SXTuYE89wA9zWH4WXNXImOaYDCG
2GqGG3UZkV7hEL+fDcDtq9mtLJrbLrqO+FQviuyg2zXI/5eqa2wsrXT2u5IDiTnRA+l4O6Ru9VbU
vXrWABM5iEZRfx3bwsaZe2M5Lm/DiKq7izYvlDlySui04tyMpRDo9IWqa0EACFjBOM6qXrUBldFd
nVrdIQ1TNqZBVWzDMS62kRbb8n1nEDuQsWSZiz7l1DESVIVhMu5pyLoRhzyJKtvHRJLFaIc8SKXI
ydxB6Hg29ta44TWnnCGzqmdxliCsro4Y+d7qVQOEXKIaaBfR1ZEB1c6UPjfWFh8bih+VtwNhPf4S
UN+LQHKmzMDUHOg4OivvVxN11XTJPpNIyXC12wfwS1TD2wofxz9/MD+NC9Ax+hwGq7od46BA4yPF
ha9JEKqUMJZU0aL2m6T7buOJMC8h9V/c976BZo2f+nbWS8ll4sI/mZ5CCqCpEEeLnYpwUuptNPSa
umtzYQZEJEE6vNVlEKuyvohXYsR1sJgHs0aCeoWPk8c0V4mOmbIQM5q9vxFdPg+Z5oZaG+zFCNGK
fdwiVi2rN3EZm9wDK7xb+a8zf5o+PBElKr75Zoiuh1HF56KMql2v+hhuw3N5FH2FXMuf+8rtaJCm
AfogqdiyWAqvJMEZqNRWggwTUZwIBTJe89dWwTYQrZYN0EG0irFZQx7yTYbXZZ65Tp58hkGZCnlY
JwJfgJ+6FUVrgQTJtTXJ8n1Q6gCaKmUdAvFArBmnRoRKYPBMZ7eGW50/tYLgUNZmCFtB9BOHrrbe
GuBu/BzJ8I1dRxL1NkBc4tNM4hIDaicz0SA6364dTx8K9FV1LIA1aZaOde0AHC8w+/AVHpRTD/Kr
xxdAsjDQlwDwldfCUABZ5cPDkHXw86QIUbPWQzI4lS2Sn7J79OJRvlcCfrDTcDFrWqfltife++9m
dXHlVnpJsqw5i8et0dnGWnFbmNngszA5l9pDoAbeM94DW68g2l/b4fiYFdm8n4TR4M9lJxVzlpk3
9YK0yNrZxFtXtDqYavCnMKVoFVPCyusOojXQ5Q9TpkNKopg57Dr7SUohJsPgZCDoreZelqJ629i+
uUoI2H+RxuAk3sO3HjHAz20eWMbKrwwcM3TUqTBZHY1iLdbJI/bPe91K55/WypAqWYGPsqztjfCt
9a1OtARV+aFl6Hn9zK5LdRI+Gy2r8KJGa0GLUWSP9WqHN73Und6LJEW9oziMqbWFHJ0fTckBq9bb
2aZS7OBeHBwAHnkEFk+U0LZQMXOs91qrVxE6y0m/Tpqu5SHLgJH7/97CZW1eB4GyzpCii+ZDLe/y
urGOosugut3JtMf1bYCKK9SGJyisejHAlTNjXhtFcO1zve4YnfMs86+TaMg7nv2BxKf4FBYw/I1T
uMZM9BUHUNPxAmxTt9Kn6UfJRn1bj7wHKV7IIdquWVN1D4NXqvOgM/yNqOtB3B5ARf3EIK57EFVF
piMVlMhHa6rqQKdjq22yipyKOZu+e814EW2iu45d3NxJoOzUsqvvhsR9RTuk2zsYGu8HtweFLk7F
gce7JNX7W4fPvfDxfBsq+oiim9VeMRNlpM6CpWqM7XXOW58kCwd3fhst5jXK4W2y6xSinCfWo9yV
3vpTF7OSeaN6zpNvlDoyyY6+s1spADs4ypyKw60s2kVP0WwhlfXWU5TNW89rk+hKQmKYKx46I6KT
mEOc3S5pImOnzf/2aqIne1Qf1UGQibJa9WcLgcEFlprRUhRbx6eu1fozMuvWrEODYvWpwe1i/IfC
ePu5Put3fp4o+zItY3MmJunth/9H25ctx60ry34RI0iA42uP6klSq2VJ1gvD0yI4T+AAfv1NFLXU
suy9z7kR974wiKoC2Ja7SaIqK5OpariNWCQBTsq9TYCd5dk182YRNtOwoyEd0s6HfkefHGlUQ/32
3DnjqkiFuCv1KLCj6IzGzOuUGiwcpw7CcqGCxs8y6CRYBoL8m4X273gJjpcJPxEGsj+ari882mLY
tHEOnFLdgBpeDufGM8UFjQDAVYYXOvDElUAQOeE+0za/BVB1msD5T15U67u7ImL72g7eJrAeEAYI
+uJHDhNa0fK1N/WgjdXTgb0tjn3p/XONR2sg4F1ue6aAuq/VMuqFuqHhJKsOYDQ3XtLQ8DP+UFRP
eZq9XQ0qbjXSl66345lMgbopOZI2vlbLAJco9Kyh6rMCxXp5IlsMDeURW/l/x/aOo1HuRIZQT6Io
GtKBx24CHE0ZrT45rkNoaNkb4UA4unnill+dRsWjM7qKUWwCK//SAfBxJYd22qAKLy6hH4uzGfsL
KNDlf3hprt0FC4rNuB9daD6a+z/PpwgBcto54nqF9+uT87oGQMHg8gUIPXBi9AcIcHilTQqifxfN
OyffkGt0ZkQgEnCGH41Mon2iMdYLiu7c2Fsqwcd7Okiwpp6qsF2zRqr7wkWTR56EkO7R/0JQTH8N
W6c5ziMfZbTWcMZFSn+Ody99uvwv3gwpsQ9zOz0XmsLiUkCs8Aa16ggdThlab9Kq2QMuCG4pAGAf
RrHMYl3w15bSTIK9Oxb/kGsO0nrdWe3H6+ucaCizheqjt3XIAXLV/4/rXK89/s+fp+sncwlN+Hpd
Zw6UOFu27aHNspMhx/tW1vf8qGosg1evjB8zlyf7ES3AhXaQaSDvHEPhNZpy1pYM0Euip1AkrU1D
Y5xMQAQiED7JtFZrMpJ7viKFj2hCWqP5CiLsfpy+3aUrBZzPorK5uukmuTbtOraXSGrY+7jOHUC3
cc+XER55RxoHdH8nP3I5yl9XtZQ3b+814RjvkOUzbvEDie78LvOhCikhsfNuM7XDjRt05jRsthdg
3rHn07ycXnrmVDuaT7NogoWvzwrfFNCi6PnkGPrcP7pMGRCVHNHPAaEyYCXq4/SuW/ZpSA6yKbBa
Q74RrbX/cywtnMXRN88FI1rjXiqDG0s6swFamc8Kbasyw7nQ2f8izvd8A6hgJDP9bP2JG4uGDDBe
o4gBmH3nzCJ7I/roA49WBmhBBs3LFAJ1J8uLqmf0Gi9sOwfGebQ5AMzJhWszZF1TiPQiJUpDp0br
PTiSDACYp/KZWUjCIwsEwlEdjDf6eY0J7zT3iScuEZqVnnFI8bO18R4DhQsXQuPmtqy8hzZ0m92H
IZpDdn0EQpOt0QazNwJZ2TlxbedIeiVQYj07incHkjAJtUhJGxtgwa5jtvJIw2RM3PQIpd95As2i
g8+zeSqNaP7opMnaA5RmVfl1hlxnp7alFfNzhUardVchT2Y7DgSNtS00oFxXlW47h5BDYQFoQAfF
vmLqVxc51h6pYX4GqeneTIR5sjrpQyn8WaFX7Cy1S3XSOFnueCO5F8RL3ELVPjXYP3OkjWYtoNPt
cknXvH6YLALXdwJYTAUM+4HsmQzksobEx3Ze6vphyE0fMPGy+YNclyufrSD1dkXCIhAmYMfI9X7S
j43+BlB/9G0Z2NIvrkZLTcDd0n6RwoH5RiRI6+eY6xJXx9V2XWbSy0z4nUKueHxCCu0ZDZXGoyyV
sy07u7qReZM9GhM4ywB8/PF7wBhD8KKJkJYhKiBlok+Gg8iLyABN4fKVW+cfh7YeUjB5Kfg6JO+n
uaULeLoExno5aL22PAUeaAz9F+BbrXAfWaBLRxMPWL6aCvptJNaG3C4/UXQ7Qoq84cOhlP9kpWPv
BSieDugkxX9VbVQg2DGGEipY2upzFJWQEiKv0iF0RoemRZPU7Pk8dmPJ927/owpAay8pjpajMZJI
HVqhoZalItC1R2mfow0aBz5ZwrgZayTsJzxHlr0DOax/sszOD0ADV0h9xnl+aIGIWkIHGKKcelLr
Z8E67roY71aFZ9inujLRtT4odABqKSk9BGuUugtE2ImlBzFg8jpm35wnUJWf0ID3jF1n+dLlybSw
yjh87jrAkay+VM9hHTsLCOoVz6GX+YuyjAKoKLRQwXXQs9txdDShbBDsLY9D8k33adtJEs5Di6ge
QEPzYXj1UvD/dm6WRfHSG7All7r7k3eAx/AGUuBxHHgnV7OdoHwGFLtCzfAwRPWabCMglxO0d7Vb
T8n7EmKSegUbDV3rwGLN2m+M6gb0Kf46RdvuV5YmTy1aDM5mX7M76GVmC7IXeW+vchMw8kCDetH+
jFcz6yWcarnHH6CFUkmefkV3W7tooyC8BRZweqgMeSZ7xPJ6k4W2g8QYLhK3ctPZgBNJ8Gw+x69c
JOPPYYogV4Db2rmv5HQD9ZP6xrTz6AHbQWDo3cL9Gb8yCf4TigS9mTq7CWhh3t6swTeJzqdCiRUo
LDL0QGXIGjW6h4+MaDXI1kp52QloPO+uqKFwaUQOnmbvZ1GBVCnZ4vezq3c+S8by1BUgx4oj9yzw
9rrDd5Hf0gFN7Patk4Tm1s14qcWqPzpoqJLwXFW5v6PYawR43pEJc4A57bPoAeR+xcVqsmQdmoD9
ly0axxKjqpZO72U/5JgsJ1uNr1HSJOupgbTrNaLVJZL/GkE8UVkSL/NYqFc7MtDwUYBqcwt2mxy/
IsMUd6HegbQi8FYOtLCWrpACmVjanHh6G0L+MEJ/gxE7hwCcoR1kqeEgb5D5+NFAYF4ZVYOmEL2n
+TBNr40a8Hhom5OM0/wH65Hw5XVQPSgAE3eDb7DNOFXGEzJYcwRH088iVyAechO0RBWoD1uabx3y
c99QerYOYNaVD+BRVLfgPr/hBT720ixVuYF23bCiWDpwM/sGCjuIQ+rpdRdP6KmEwiI2pffYXC77
qUFZMsztlVTe+CJb5OFKjuzI1Er1xWPFilqgQY+K7TDkVFbU5ewzz1r4rgt5PggGZsLqjUscKrUG
637polMGtLh0EK5p7g1HH4A1z3EXwSmwtTZDS0H3Pce9EZUC7aFw3dP+n06LSIHkBe2w6Hut1XiO
9f0aZF8OajiZg209GheKX1Moi01bRQoErjhMwN0eJsiNZr7ybsjEOVjEwV/5W0iR8PGQKWEvJrBw
rK5zr3F0FqXtNnlf6lNY6t8ZgZVDXR2UKyxZydxZSekW906VYaNpp8m2YVAoblmMnaaZoXG+M6ed
YzffhyoPNqw3J0gRQB8wHfP2TDYZ9NPyKhz4H22mnosOP7SmXmNoraxph2UH/bYVFR6vBNFz2fJD
HVNAvWgTDsMXqlrO7pk7+s/zubxpc44mYVqyKzt305fdFz9egfxy4bAxOw2q78U6NdDqCeHBz8NU
dxlDLTU/QptvS6P3UKnvY3Qze7fTijQiO0W8x5PdFqy9e4+nS1Jo8OrWIGCqNGs1HcoqdNdt30yL
q43ONH/miZUBaGwpxvHBS4h+/bd50h/QFESRQ1pHp3FIvXVZa2Hh95jrihLEa1tUo35C+cDd17Vz
O/89aAjWK7RF4w9w/RehyjaHkckvPNzP36fOQ/J8siHj+y2MmnphscFctxJ3NmIXqFr+E4D6/i4C
tBgYVggqarLyNqpzqC+DJ5SiaJIX9WBf0N4/J8k2Pb2VSqzYGteBXaDdrUoVNKSiUi3Syh2hhIpx
BHmcTa9QSiSboW0fA9F1vcbdSounwkNu5IQtVBaRfwP2moN4KPllo/K2MwrF7+kwyd5beQOk5K+2
Bu11KCGa0SIvTBvb4j5aDVo4jA7IVoNvtUHOuxhDMDhq4TDhpvy2GV8p4IO5660N6GzzJdmuayAn
B9xT63nzGuRwCys4sQivmvpS3fv1gALKNtNkQy/zdwfeOX6g9NrvrovXAX4Gld3hyxewGzAogRJG
06qB1LA5c1aiz9qz79oCJGu1PugAMlEAHRLvo4lC9USAlZ154u9rXZf/fS1VypcgTqy9z8TCc532
gQ6JVdrbyAq7N10bWYIUiU2Bveu0pE3f58F9nwudo4KWzBAN9jY0ET2PkbhCLb6w3qI9tOPcl9jK
fI6+Xo9mmHp9sil7DO5HrE+jrrKe41w8j2nsnccBr3t1ysWOhtS6E0zeAV1o7Yl6ePIkgBS2daAB
BQkw06OX0X6MbfnW6IPocJv2QE01DprBlh2k81ZWi18OzaC56EB+u9R1KX0pD0ncE4VZshTnsEGf
n17DROfVccBl8kBXtsywgB64AMgCOP17kfdQzc3UgUx0qMDqtPWmlIHMEWHIPAJpkSDOdDp1SA2v
3tejnXj1xip794a2Eik94uiUDuBwDFfSsqwFbVPIRtsSOrvarjM+2WgBG1W/hemX3VqgARSQIdCC
fSANQ7Oot2vMDEoMmk4M7a5vhGGlataOw0CR2UNccGOgf3LT6ALplFb5Bm0G6abW1dSrV0Xsx2gB
QYOSXrxEn5K3/gSTpyF5K5QcZ+8VJk9welRpxTz3k2NeSnvTCd9kaBsiu4UuImgaPU0VmLpCC4z+
fm85T2HHXiHIVNyRs5NsAZI89ljnUGZVTGzJLHII8fEBfbgji92nsTTbXWFW6Yq8TtQa6yhIUEfT
Fwi9+u0C85Kj9+kCKCZ+uEDst/4GVKZAvaLNRR4dkS4xRNqFhrkDQJ+y2DJL+72hCv/YhSpetU4c
f6/RyDEx8J9CCM7eDKx0QWpRpl9GozlTAACUHsguIn53nQl5QPG9trAJDkL7JZtyZwNxF3ytHLDW
Z2MOfpgYX7teg12uB7IVEF4BvW2xvdqDuBk2NYCSyHNBHOzTVBoaBKbUc9GnC72o94XVQxLjy+R0
UVMtOq1PQQe37JCootMmAQRL6sPVTTY1RWI1DUgEkePzEvM6VYNCMbLQK84a93g9DF3f7vsK0KV3
ewQ00pGPINpb/XuKlsN+aj/ElDIet6kMvpPyMLiS2akxZpXiWXjY1WrQZK/zLQWRhc5IERpC0eyE
d5urOYKgJDjtUGT9bdEP613tvy0aQRCrL9rY95YMnVN6T0EbECf03e04pq/zFkXb6ezT/gONwi8Q
/QKeVkcAX8Y2cTIiW6yH11hPr1aL+HXeAZF33s/09bACwMk/JDyvkdIpmkuboYHPNCY0o+S1Bx7h
2ntULjrTQVjzDyTs/C8W7p/I4VnhcUqa5sA4gJDQL+IX/M2HhTCk+dOQd6Tzpec4NXubE1pGeGyj
uDlMaQnJ9UEtVV5iV4yM9qvE/XnRg8Tlrml70HmYEXZfIp9eWw/cD+CLVMusBZejN6hyhYpKcgfo
8bhzfWVsmdeWZ98Kaux80IfFA9Ata/IwFQ/3Y9+yl0+TLNkYYFu1y7NswHvgK+bt7CFQOVQn8AKJ
/qDG26ROwZ/SZrzNlJ/9SHmKTkq8vT2AX7NBjykihGHyp2bobyl/9reI9zX+YwSa2CDOji7gld+l
X8BLkd8T0KFbm6huPTmqbdAAJh4JUFEK092P4NiaYQ55xQH1hBrGho9gr+rAt7uteNEvS2i97wkJ
kRTxvCjNlytaVAEtSYsShgKNnd68aGdB1D2BaAmgxXhNMb3hPjLr4ghtA+xAIE42D9FD356JN9aC
CbkTMKxoE9m1qUnM4khLvK9DJgh6Lr3EsPBnBn2/C9AjGq9A8hEdJ5eld60W0uuEKH50ep8ug+AV
YsfhKsNGa45wpNkvBEA6AZB2G7dN0ED1nk8FHUB7V1aZBQdk5BTlT69GBzzYkLk0sHWh2Sja1AsG
zgf9QI7cVTlOSK+pPL/LK3CJNprvrauTEYCqPx2Na2AvoR0RMmrzjLQP8C3Wjiip7CPj4CE+jUhV
5WVrtpe3/M7AvXwzokBNenersFfmN5k+QykUHES9MJdxoKZbC/imIxrYQRH2FlD08brJDOD5jMTf
KtltHFN6B1eFjrdCuiTdFCBSBMrIimd3bDDvEOPfA/oh6FVmaL3bZQxN7PQvA8x6zYH+f+5GMH1c
7eDGWdtZKp7/Eu9qO4uDEsjGFlxkJeg9srTBr1TnJGls+lGzQNnYgaAdchdBZY0L280lJGNr/tyi
8tJIJCGRHLgVTVctiGVT+SkorQzwHdLQdu3/Pqm2bIDzCnVCkqoE/a0+GOCpBLwQ+hly+temHQlk
yqAIMwD2ZEIHHezGleXXx6RV6iz0oRiddVuVYHfXIzoA8G/HLV46tSXIO/OuQ62YRqB0BB8HkH2Q
RI4OV1MyNvlh6M2vZKKD2wXlzjeZnGe2cSN2ReP8gkRPdwD3J2SMujHtIQ5adksQoTuoMQ0V8u3a
SB6KpLM5nMZ2lP8qMtMEXiYdj9gyWet66ocFYS2tAd03eC+Hh8YUQ2d0AEsaeAvS49UM+t6kW1Rd
9zahaSGxXU/mXco8SBkZMvBwTzYY/nJdE65VHfmrJOXqse0F8qhOcGYmsFxirMAe6lrGgZzTYJpo
qITQOnl936lvIFodLsnr41FzcpX3DZ3F6tEBF/QFcgBl0zTdsmyMu3oAtxhFlg66s2tVmDtahzX4
6bTOoNbkZW037C30u4INE58IOI7kPmHVnpalCCAhQdhn1A80igsQUWLLWR9pNeSsOpDY1wo0Wi70
Rm3o4TlWj23YJNiXEM2sKHjEoImCEunNgC/yjoNG94SubNyam6h6rEGOsTAHKLOV+KOFSPhEkAtq
V2aUjDddVABwoVOn2E5byzgWNVjxMMxZKfgCaIb0hIcS+FoqG802hu2tEplYyyzMfwsUHkQAwjrf
mEUNFWAH1TdDl+DCyRkB9x6WQT/KWzKR021BYGMG9rChCHK4HYicaD7ZrotYTgeMbt7dkt1sjQGS
NNDMQr++dWy6uripRHgOJ8MG9RdRWkU5A5GVBY7UKUx+5HiWg1xFe0Qb4BRaMOnGhXbwgozgbkY4
nc6hoK4s1l2HshTkqVdB8CxKqe6uKQBl2GgLCGPjhhIH5Ihbe4QQdtuscIPl9+TIWIuad2k9gyAj
23tlWeDGF7CtnXfBbSWha5A7MQQVwmlamo2XPMvBLxfelIffar++HQYk5Bfj9Fphw4e/ainRQdLX
v1I7f3KGtHjtDPzXon9ZfcF+IF8B4tueu75EQsB2rJMvxulGRV63r81ggCov++PK5Wh/vLKjr2yI
6rZSJfIsZfaKov3HK/dd+pRUublMCruH9HexAYkZ2Lgn29japTK+8QHf86BLGciwG38Niv/giJ7/
fo86OkQFh8S8T0FotvTaunpx2u5Zg7Yx/x9QG6HSOaXfDMswn6PeS1cMP/r7KAuNLfq3k32cJu1p
lMm0doKpfPRECMJoYVvfIaTx9jEsfAwjjKLvHUcS8NPHUFPwx8eIbb/87WM0eLE5cbwnL7sRv+d6
gHwFihD5I6hgyzOXuK3okR2YOADLV3iquCUT3rbaVdDybktDmi4mYJVoKPk4T0dft9cu9VQ0BqDH
HKTI3mTHq54LBwLxVn7GVgvABOlcoCfgXPpIJ2EggnQgWxNFGvWrua5AcnwBwig/u+HbdEiCoZ4Y
O8gm2J157KT9dmj1WQr4u2v0QJfqkRv3E3IrGUfiVHtAzgPVHsvcmWCpXJFgg20hu4ASyHQEGyw0
9cwfZIa6KKRidBTp1FBUMSl1rGrzjPeWcBlXFfgw1WA3x14zqNCByb7H+zHIoGPQP+6uDkgjINp8
j1Zjsy5leAO5zm7JkT/bUfEuS8F9BYYJH2SowFmTF5zXwY4KfzmbIMfrg17WDcP1DByYBiEWYTj4
2zK2Gr4i8XdLG6Gp4G9J2J3E4umMvAwsbgupvbUEdqYbJFTXQRJ2Nwn+yIilVo+Uaz4ShS359Ojq
05Hme+Tv8yAwPEdWvOFoJAMsLBwctU4lOJToFXB+GyTjGFfQCdEvi1Qqp8McbUuOLl+U5q+HQBlq
rSq8/Q7CvUlsgwOkEKtXALtWVRakzypuKrT6wU7ctGkcgMmizma7rzTDmB+qV22/xlvM/oXXtwH3
MOReRs3YTgeZMnSLDF2MdBtsV2+k43JPTgA70G6xyHJxG1l4cEk5oNNCl3mCIIxWI8/Znqo7Xnk/
Tap9/hQ1eImuLe4z7ODPBv7TOu6icOHHnr3yC4ECpxZmHXg7nmuF/1Iqa/QMezYqr43c8M6ZbfIL
WHbWBp430ExxuqORYb9GSjUss/A6xwSaiLSODWRfCkDTRXsgr8ycvQJtxUMUCZvWIHMPadGjyLEG
LcmRBwMeKc0XuShTKFh14lKpugb9DoBKNY/FpQRxP8ha/OU0gn12WfMemoZh6G1q233zpthW01Qy
/W2+jiCnhwa7tQNNmqBZNp6s9D+lnQnMvdKuj/intDNnuemI5kjeSVfGyYvqOIJ13fzqpV8TDYXH
Ps79WzD91nBXS4/DoYi9cVm4gfFoROqPMzWyN9vwfvYpzkig5T62zbhti5QfxOiDdEd/aYGDeFDV
qC5OL/mh6lQGVUN8ORvQfXPsXj7Y6csc/hs/JOACnfpycM115XpIEIHE5DC1gh0Uk+4KkvB8Qbar
429D5BJYvaB5VzcvJnclBRSyPzksvX6GJ+5K+hwSX4Yl7uiQl9kj+lc9IB7/NdEZeN2CJTjls3VJ
eplkrJIWtCmuDwq036NjAbB75n6/mrmK4usVcq98u4LnALulWeOCJYtEtqYZ12DXyC/RkO8MAyyb
6F5KFnU+JhsJlU9oyflsJyezvjV1qdYQeXAwO0AMdKUXT9r2oQ1A8cadGrqtOoIceWvvLPSQzZPQ
XtytWoibKWsKbyFHKhdGFlRfZYVypMNyccjDvnqGHtlsbxRUiiBIZK/rtKm/VnhXtayyfOBFCLai
XAFprO29no4OqOg6vYbk6iVyuyeIXJQraO+ll8FEuoXOyDZom9I2Ovt/E2eUSC8UJqjLx1FYy4BP
oNvXdzRnO/VKvthMqIMygVkma5rl1nIccEepBId+xbqbQIIdQITHAEHepmkTa0tCF5PHbx2rNB/S
fEzv45b9JDNF+bFvbgvbVi86ygy8Lc+BhykN+4J3TXQzO7gJoB7vXMhWCrEa0eR45g70SRIINa88
oK63FEETbIV0pxaAvZBNT+hdsLfOeQCfRTFAfOkarN3iGXDpZhf2DVsLnfryYHek89FeYlv0quP/
Zh+mDOqzdbgQo+hu02LwNynry3VZiPwLaAz5DXQpg6UIZf5lEA2alr3IWxgBhskUIimhdY4o2OLg
8+nz4ZacaZVMDylIyCK8Og3Q2VrlUckeWTfE58GTw02fur6JNJwr9xUeltlisKJwZ/Ot5bRt/5Mc
Rgm6q0PORrmfwyHbB70ZiFABjFWDhWWqxls7LrtnuXJHe3g2jVZCcGrMoGaCYVR1mmHSgAysHkKV
tIK4AlpZaJiPUDCLnOGCynRw9jv3RGb8dcFQFAHkXqUNlvShgpZDCOaGvJ6lXkNbyU2aYX93fdwi
O5KpRYwMCbQAPjyG6Wl7ffiG41o39X4IIJ8gBRY4J8i8zM9qmsiQg45BhnS0we6OPaQ1bHpdZcu7
UT7EU7iRnYjuyNSZPvSORfOTfGS6Trrafp8kx6k+WN3wk+L/byfFHdBiYHvAR+taH3lSb7wLkghQ
j6odeP1dNdHBSPC2eSlCWT4WafiPpd+6aq+JFz5eJk+gE+Tz0P19SN5rMDJW7ek6HFJ0nFlZVK8C
YxfaurN45P50j1FEfcb9X0fcK4rFkLn1AyAhbOnkgp19ZqkNZKWbI4jg+v3QQiwn8Pz2DvllvjIA
mPgy1RDSUGXdfPdrsWst4G0XJeDcICmAUGjOv0N5R7y4zGPLFOW2ecne0LSPXvG25DABsNQNztuS
aCk/RvjuxrIdXoyS9aBmxJlCD94COgfDS9HimnQ2aNtf40o+gSY2AGHpcpS52JA2WIi0ysn1QHFR
gzh5TcOmayAUDkVOUgojzbAqZ97p3U7SYi4SGHgYpwneBU9+AdngBU7sEM+fBaQ65pOPrv8SYwLw
s++nmG+ijncrMXnhLg4C9eJBzrobyuqptcrklIEhejFC1+OFwmIoPe7AEQydTdtbVKwPbpKUhVuB
ZsUVGpPtdTxU+L+usqlb8TKD7geNlbQ70IrY9nqEqBB0Qd1pzU1vCyzTz9BR0Y546wG6knd09m6/
msg+OdYcTxT3ZHI0YGSEHU/VaEd2MpHzf7R/Wh/f8Q+f5/f16XMGhOh4X3tgziZAV9vGMlyohb8f
ehDZKtbddUUK3vd68FG6KJLvDffCdA1sO/I/TQeSET1hjuFTAqGXxIMqTIK79J9LXS3vy83TE1D6
umMOhXCthmCXjv4WtdUysPxsQzbSTujAfHo7ZOaC9wy82HiUcjuydiiNmjNubPAze+G0fnfywDL/
Ja752wM4qd7CZhiZDgtk2Z3AGuJ+Sf8Nm+T4x2q/h9H0MozwX+zi288nbIyhwHQnKwea9Lz2znEb
22egPQf0D+OLXprHTILZgiJbm8sb1+U+uBIZNiU6vpliUB2KBly3FKMMx100LdB0DDWWOUZfAezL
zocrmKs5PBvC6QjaiHuKpmXHAPctPheHzHbcjx5QK3Zo5DcZdDCfzAolidALoxMNQfW3bXIZXwwo
0l1yxVdK97imGWfoemrLBQ2nyeI3IGM2Z282CgBhxqK4IS8tKSC4caKhXlJl4OSjJQvQ62RdJE9O
FIIWxQiQrBBLRnkTfWibHDBxyMEdKZfSRdUETbw42tDQSsVwYCY0i/paFI8R6kYXO5tTKRTQ1KB8
vk5v29pcBl63tiSHSmGUBOexRqsa02qh1dCDdsKTABp3Pdgf/owYfHloRjzqP0UAOYW0uC55/GUN
D/v31Rhz6MPjnSVnayBxkFJxuY3jpGn3+8TYEJH+bJv9INUHyX7dgAXWKQxr69Q2qhIMrKboCK6P
Hg1RMpmHhLAhTI0YnNl0xdS8TyK0DkW9m2hEoe8TGdoRjiJCK3XCyrsuSw+QH/QugAZ7F4+xJ7Rx
NSeQxHqQLK/9NfLb45qc0jOCk0LKSmonmYoiuy29jIGVFrPT2EnWaKlvNjTdN1sLO9Hm+zxbT4KU
xhbw/vieTKbf46UKxM9b+gRj73cHAT3gBXlpDYYaXGGy/kymoTLQQTR46Q19BKhr13uHuSYAIP9+
IjD7QPXLeCCLNHOoPk3fwyTud5SAa0GQu53qrpoTeEPM5S0etGdy0pcM1ViIvifiTF8wkUq0ffw+
vc2raiVcBvrmIvV3MZ4DwO76OxnU+aPDkuIxx3sSH9PxLqo5vuMOs5cOE+0NOYGQnm44iBKWNOF9
Ou5XOUhclbf23TK55fxCoAmGh9AKkN4J7Dvgu09rFJWbYYy/gwb3m9tB3wdEI8EuF1Bj9LLMesVE
8tNEVRn+ykkAmilWhpmwnaMh+JZRqxuUxS0NvWjPqAs7i7Bqso0P1oIBMkgvXRpzsJ1mqGDoyqLU
Ui7aDmQt+2D/PR41wxMLGtHt0Lo8AsKaAqmgM3+fcoCVF1dLHqOgcXV8SBY2lAn0BrBqFjHu4X1f
gktjCM9Q8QrProUqC16Pg20PGdszOAKQ83fR+jX4wZEiWJhY92P3bVKOkyyzQLiaPvxX6A1usnQ0
O3Cjl6RYWoOWdOoGmn36CnXPkLztoN4d9mh60zs73JdcyPhFckfDhpkrAVbYLzF2Hnht+TOMHhW9
AwXtIJd/Dav1agRkfg/T+5h5NbLTRY3Obq8XpdW6HozKfToAOAFhsq2c0vQAXbDskFuGvVVAIdyJ
oQSMvbT8SxcidV0zp/zKYvE1FkP1q06gd5d6o1jwERDoRpS/uqD+qgxRfM3rIoE0TupdFMOPuTJE
dgeBirer1Nb48SquHSdr1MEa0B+/1tx8Y42B0vRwAGaLOGI+mKENOdPK/M1GkzQFhx9ZkNgI/HWG
3NsFIjHl3kHJBsI8jn0hW9S+yMHuHwYLj4PAgexwM4EL6xoP6StAGlsTb6mN1Zznw3MvJ4iWlva9
o0Z3z/XLqgvsxsZKVYIy9tTeodg+Au36u3EWjycj15HJ2t6Pre//LFPzaILl5HriudZsCf49+S2m
TAL1FMv6ld6R6W2ZXpRVD7H5NjR3ZB8C/05wH9iHbPraRZAduKZ3KQ2s7TaD2LntRhvqPFDDUxVB
qQJSEdYqRp0RknPJdMvD1lxSgBM8pbK2l6JAs3rTRtmyncxoM8WOfWsAcTsfrICJY9Da6z4Pkd4i
B4UMkFtaFviRbcjWo/9vZTpxBGG6rr3rB9CFSCcdN2XR4u9XlwYSkK3a46VRvYA914NEpWPsOz1k
bFMHo/dcgZbm4PhQ7xNaO9rKJ2/ZtaDwnzyjABNW9atS3HjVJ35avZ1Y4MdNWwiCOBaqi4WVWU+1
L+VKdK19N1jQFkibON+jYABGh3AK1hWDKkJihcUyq0C+E9lTg28gzjofaG8AeTA2LRT9ktG01v85
hgLpkCRgOxE6+roYnYn8W1HIANstfqQtZ1+K6Z4Z05FkyNKEqXvtox0m+RqGb4venL77/ts88KGA
5X60XxvIMixAfCQugof+RvnA2AygMTyxJIjXXd1aT6XRfcvLMfzFYvDg4a3uB+ie+WLUkwz27ySA
b8cTGnoSMGsa5tM0jvMkyKrOk5oSCS3ATYywTw9x7RjLbBqSJXJO6SEKR5C0k0eGiXo7JdeUmkig
OPm05yMKaIVuqywNNILHFoTXoQUWH4MQDBpG3jYPhp1Uy7JqxavKhzvPQa/Xoh++9a0vf6Fl6h/h
O/6Tl3HwMPujfZd6Zgrdp1bs8ZetTqnibN3avndhSfsch9F20vUjOgylCoCtEegbp3HGUS5OnXFv
UQXqQ8y7W/hC7WkkTSjOSxVMW4IElSN0yvsGGb0ZIaThQ6Bk+butdcFAQaLUFExx4/tcQh3RehT3
H9cDt1d08lN5BP8G2lNMz1hdMyy9bT6CJR2YG52kKWyAAkvHBVWZRkfrA00Koe20/j+sfdmSpbqy
5Bdhxijgdc1zzpWV9YLVsItZiEEI+Pp2BbmTPHXq9rU26xcMhUJircwFSBEe7ottysKbZXyrse0+
pUEosEs2jQF/w3gzNwdVsrtRlRkqd9MQ4QIQJ6X6QB1gsotWjseT/SdvrJY3zVj018XZ8zWxdy6e
PrlByD3dDl7ZgAv8FQQx4bWthOesOsQDjqETvQrbjm5ji33LBvD7HXNAPja7oOZqWmVpZODpMpYb
4IkgarA8nwa7ECCz3tKDqSO7O0r3xouu3CjtTD1RgQzcymwBEMza2fmPhx/NXtqOBbJFlKVrtkOm
6RFjm6Muk05NIj5cusiorMwFqg/YDD2ENPA++SW9VSUbcvRSC+VBjvCdo+2q2TbP4Izi0ECmzU1W
pSghN2FZ7n2aT/XBS7viyB1vvJsgBAmNuKx+GyD36Bux8U+g6gOrbP9b55fDmgaVLKsPqrDAPBLK
8c7BlPOg0mRXeiK4vDsgRsTmQRFwbfdhNm5tKPStSl2pwHSlAh3EUK8RtAqvjqss4Gr01h5cGwno
r1B6AELGdz/smsBc0ooaeHOEfFYfg80qVXvoo0HeGOmcO2CGh7syV/XVZlCob+2SQXwHPCpm2oyn
KjQfqMW0ic7AW1IcJNPlCXooTUId3IjznSkAv/Ojhr/PEhZFt7ElIqmpFUTplrvYaA65DULC5VLI
LeHTAEFzoNmGMTtEWdbeWpAqbINApVu6oyp9W5kpf4KSm32hVhOF3ZXXErx/6KNDWJtqy4C42GZV
+G5D5epDVBnBfC+iqpZfxeTckT/diiCPb7dxourtMpGK2nsHssVXmgfBYdBvjH6GIBMoVYTmv7Ly
9HerMv/e6yHe3UZgrSd7yzx/bTWWfW5iPrzYWbLvxsB6K5QFJWvejHtyy5FCLyxs7Jupt0//07ST
bYgVU6DhomnLSPGTQ7DAxpDOAVWD0bb0pm5HLGTUzBBb/9RMdJMoy8ymjrZLb6QQlDD57xivhZce
mkKnNse3pKabIFpesQCFCLo38zRHZCKAS9RNMwP2sNU0/dREyiC95qLL52Y8KvMaC+OfeSZkPG5Z
zL9TK24979Z35hd/mqaXjrfdnQEdMepLLCe5b4rwRn0DkIv3zeiAMwBXBKNG/YAF1iECwcpLakwG
MEXjjvrK3rYeGQgDaZz0ZPM0duma+sQUp8+s/C3wy9urDFh3GfH+SZU8By1X0Z+ZJncCbNg5ZLYr
oKUDvqjZBdU0teN5D9TKeGEDA5haO2r21lDdeB7eqEWDOBboKwQI+jM1aUo/kA9+nj2Pmvak6Jv8
0dBRWy4Sd48FRg+5m0QcB9Tu38gFSZnkBg2K4zKgK1tzj0IAICj0JHSQZdrOk8Rl3R8dQJdXYJgI
kcoWbJXVIdDMwnWNlW14CUS22nDjyim6F0UV3aNasjikkDdameRT2yiz40LeqJcO5DyeeBiz+9kp
b/BwafAbmOfNQzAlmV4eH5ZBy7W4voyVgcI2zLm3QcEVMCRhbNpnD3+cj7VAqVKgtan96e0/pGOx
lT6C4KIz95ks+gNDtdBTnHi/kmwqf3IzRObAr15K0KX9zSFv/JdwrMTsgBdvfxAjNl16hgKbpUcf
PDKrlEHTnluxuPqF4bza7W6KyvRV1EN9G9IYOG1tllwl+xzA8R2SUc7rMui9idV6hkjWNFXn+c04
2CHukTSpUN4HeaRPBxkB8Jb0I1R+0dHodyudQebdv2HDkzpDuCFLaNtY5+RVtY8KDjU8zw0h61q0
W6+1s5e2xFIw7eLuV4VYlWG77u8WaSzhj9mb1yGoUQCfjZ22xPYQy++TJRoU2+nhEcRu5uFTYDYv
SHn026zAar/RWAim8RFt4+J16csbtXwTbApTl7dra7SA79C9MlDvvXGMcvnaq4CY0kM/xofBwHdm
CAbTFBTWiAWgEL7XNSqFA1oV3CBPyNsH4IrCXqD3bfObVM/UH4HbbWM74XSmgYUe2FFxyzQ810U6
nnxdVlF3Ab95+oyaMYtwn0b9xZqgtQ0WDvAz1pW6kBt5TEZc7TsJstgjwEdyHXhljYznaMy1AVGR
VavUMtW91QfiBuyLATQrUqdMiQq/T6HFSf8d4cR5+ABCQHCYF+5Pvw3aM72cZJOGN8ig7bsEb/p1
Y8f9Dkx6zWZZ6ukBTBXdmUwKNH07M3AAkkZ4tM3Y8C0qxBHEO8Y/lmddIFw6vbVgFlj7qPe/A2+W
cfCk2R9QXgrUph7ke6hbzMz6OA1JdTdFLl/lI0+uha44zVPAoxUkgebWh91rPd5uSlWeuAMuxYVk
BrBQ6PoY0ge7qslP1FHg57WtChc5fjuCkqs0x2sNhrRX+VsoS77G9hCDIxesaGEdOq8t+L92maWG
HTmBtfV9jM1q99X66cbFQdU8fZC1kzzZpQNgfGGCvqrJ0qeirZoLnjhv1DklibiCovrKB1ZcnDEv
NlDGhcCiboYSb8AVndIhMjI8wnTPOOTo8SHcqYV62JaMvfcDkLjiwR39+lYAP7rq+tD8mjSDsalq
mx+pmSNjAXVM9ZJbegsGnO0qATPM1yirB2ArzODoJ0F2RtUpW2M5tJJ5236Zyji5msYYgkAXMAAI
yXYbowriU6Wb2q3VbmZcJ1fEK6GJFjdIhgGFtQGVTXKi5oebpWcDWAzcaAQqmJofqOwAw5aovocM
MXUdMc/MRgFpJYPbEPLqgoo4tvnwQEoCJQCZUmumPaIOlPLkAU2i6ntcv89BHgYU58BFBI5kPJDM
xw7JtO1UowZkqGrrEaX01mPRhrsGUco78ijTzAHiIBxWiE6BZ9fP2LTC02Y8krProDC7HRtgrjCU
RjR6ToQjm61bqalcC2bsht57s6GpdcxBx7TqNDOMN0XiTE2I1Dgvnmzfm/EwprsUpcqboW7ZQXAI
htFeneFbH9pKpRvayFMvNWm3vji7nYrOCOpkK8pqdW4HquCM97u0CQyAlEt5al0nOJtAbc3ZsTwC
JdeADCsNIDulzppxSPcjMEDzTMuAP+dEpAiqhJs8wbLHLgB0S8o+vw9zvNGGyX+oIw4TMATnwQ6+
LaY+Y5BEcEu1jrtCZms/KdtNZnT5bm6LeNKc5alznNtWhJdvXfEbTVGVLL8fB4n9oR4MvN08f4ES
W5DUDaciPZexyi9Y7bwfpiAD2OfPdlIJMK83Z7LTiC4KHdComkQ149x8DTaf+giCwT5qKZ3IsFdk
83QH/v3VmgMUtV1oQOgMYXSkUYG0S9LyafJG73loAZMZ0zsJyrlnsjjGdAR9hLxvtal3zHqVCemf
yYMjI7FpWiihNUbDsKJCqWRbg0OKhiaQkj2hGCtcURMlsdbtf7mS79TyPgXEpUEWPpSFh0rpqS7P
nT6kg4O2HJMSmKGpPNMZdVeuHEBO7AzgbfwYE5M79ZOnmAT4fP48pX6j6estpLTSvVvE+YZ0w4+l
rg4T+J1s7MZUVwkA/tUrinxTmLZzHlj1Txvl8mIp+X6IM1deyMYC8Ot5bnGmzkl7SLA1II724UI9
AyroQOkMXrXSeFjSVFPvJ2dzrN/aj8pyF2kGMlGaig5GB4pK7UUtcqWBU9LNA+eM1r9zLdP/51xk
/7jiMpf97xVpZptz54xabDw+8TCqc1TeEoI3+Ghiu2O/ZB0eK0svlhOfm9SLhHhS2M3V9Qx1Hew2
OuLVdursDIgdss2nAQAqx8yyTmSjA2cC9cz6gDIDkJS+Jh12EODtav3xxQD8PsiMV9HV1Q/uBK8B
fgg/QAU9nwBPOp/8R5cZDf4XSGWcdDfXI/+XKf6/+0ACDFVe4O/eetLzLvXA3BURPZRJkewa6NTO
7BCOD2UXIUzv1uErf7GD53Synde/DYoCu5nZIf570JAJ5zV23PSiOIovZWkM93ToUr+AVuZ6sUwI
xN2zVC/I80SLvpqazZILa2+l2KMyZY2fhhZybUR1Fc1T9ha4OsxBByX0FXRM776OEmufRyCCJZuL
DOWq6XwOalAutj1q6o+R3xZfRmPa89oGqFXbTScPF7uKq3e7D8a2Yw183Revwh7yw774/6e9qlG/
RtmrOfGls1egvIQm8zgny2rQ1l5k2Dwv+bOit+t97wXDesmfKaQwEYVNg92SFJNu/FbE7nAm02xP
1lWEijLKuU1GlF8SRzwvl5Z44OzrOhnXyzRN1H+emjpGq5inpolMUDnfS2avJwsVgi2bEBgsAEm5
FYKxtdG0JeoAhug29+AJNR5R1/JSahv5NXYEBUUgSPY0wzyWJviYRYHdBwVNetKPA5an80yLaZmz
TvM93jf+mTqBA3vMvEJeepTxb4bSx4pbL2TmlQdefGJ0kZrVpgA804eqGEHVpZu0XPF4jFybivIz
2VgAggOAwu+oc3bT8zKkwneLjdu/l2mNMfg8LQ0KDQSzMtXm2EdhGUTT9mC0pk46dB/TRi22CqPA
qmroDO8oOqzsaD0TxMBBUJPWM9RkQa9QiITUxNKkXtSy4X7JL0GMXU+PCuJ9NEzfww5botg3+wsI
xbHGo7avjXRGhzTikIjNmz0NjcCyjteGHkLtZYaoAsG/0zePf9jnmT9dZCzCdOUHXO0Q4uiPgx8/
2W5vfvMhxBpGXvqzlFm/boYsuEECuLuAxgPlhGMVfrfqKzl4UCVeVz445etBiCuHjsiGOtjegcbU
Dyg71xtWq/QaJnF5SyZgD5DaSn8y+7kX1vTdQVH6Bjq2XC+boz1SxIg9tBDuxDt3/FaabrtKcye+
55y5N+rAFgC1FbrDQInd3CEM8C9HNuoohvrkWwmoFT0NgRpa9Ug21XlA2Y39+FgjMrhzYkPdRUVi
31mN+dDqRW2GVBK1VGckOwOM+VAEhshj7Pv2CVGVIxW1LIUu1IS6s3cC+fncSf5kp8OI1NLJS9nh
T7ueFuzQxqmyusMnf22nC+STkZxRkDN3/jEc1bvIH5tq/nhLvQ25ARLJz5Mo9su0NjD11yxQ69po
hytjSOgMwOTf9RFe1yg0Sx/bPATst4Jiw9CEfG25lnj12wZlfKopvgUBUABK8Z9hDvIkzuRv6fJN
npc+9EMfkQzKsEsp2rUIneg3UmeAcRf5jyH9hRq9+sWVctwmeDReapNXZwvZ1d0UuFhUgnxgFZdB
99Ox47UxFeVvcHB/kd7ovobGgOA+Iu83ZpjmEaqoxt7Hnuwh40G/Vp1pfRvd/qiYVfw2/ekkx7D+
BtAmBLrAfujLdpWofnoybZ7tI7fOT7Xf5ndukMQbK+zVNyDp96PIi3/MMfkqi2z80qthxO7T4pfQ
ku4Fd3a19Xu/evUlwoHa1emmY+oHybluUm8t4kyCAttrz2lgTU9daz2Bp8P7Bo1mqDlFbneBfph4
BE3bD7LjyyAq09fqykFb99C0CYDUabAxQhTXgQAzvhklT6+1lWCz7zj9j8bbsizlPwGugUyWdrBb
Nu5RQ5lsMzvn9yh+4fdVhAIvBBwE4vVeeW9Bey1YiRKfeCruyIQaLgOZaRU6yWowqkNsdNlOadAH
/tXGgx0U6QphY3Vy9Htv7ohQLTBF1T21EhZV19JOrsugosJbf0xSkHh+TMSRMN7gZsp2BkFEsKB+
n5h8/MRqV2XQ/CSyt0nzcYpcjueuXHFPU77NxG/zkXzo8Kkthng6t8C6Sis4QcJm5TGweFSFc5sx
CxOkMRAcyHaEcYi53V5RoPGFOsnEEutqO/27fwuEO9JksXc2msBbEx2FWzVfq9S1Hm0EzS5/sfc1
/2zP7O6rV7Tv/jUAQGtir8Dv5msYZfbjEKOaao5k8ahv3/ldkQS5+AzcoIRJoFK1EvwLXdOBeyJy
7/GHqV56SDIdOpRw77rRsb5OePDG0k9+4BUG+pQ2Ny6j9KY7qFQHIMpAQbIeiZxu9TLokW2FwFDM
xDySHLwIRWA00gGi4k5mEB33/x1J1zR9QBRppJcE5tcW4CNywEoPtRfxtowb9xEI8WyHf0Z4UXkK
vmGIVx+c1hHICyQO1MKlCT1qB/Sqjp3/hHTRbhT+FKMmMdmCo8v6mbmoLARiNvviTabahLay7yoV
G/t+6rsTq7vxgjw7xMf9qn6s8ZhHeV7P37CMeI5ygHtXyeMkGzCGCV9oVRH3rTVMvv7bZ5uk81+f
LRbmp8+WGgZEdnXtF5VuJUNbrlsn6U5zcZZuAjXfnajsq7WNR9SRtEeh8lytEFkFhRyF64LGr7dO
CsaA2ciQtt0GQ2KskMbm2LV2/m6AmNk6GSL81cnYVine0bF3mbSK16APXJr+ro0hdu6LYe8MPj8Z
gIRcFZPDlc7oILMKDGURY5ulo66jH2lrRquy8Yedk8XOMfBF8hiMuqRtBNUvkCcXlHiKV/IYXcdG
ftN5QfWPWkOPPT4NeJQ4S1r/U4x/PiWnCU6UAvCz1NupIcG2H2x0I4K7nh+gBiUqtrWGFbdO262s
DsjAHrCgZ+YBIu3m01dyi0zQnHpCIALXY6+Rpl1367RbH6OWTw//m9uAO3/PAUWEjJUvX5qy3KOU
G3k93Hk720umfambqhDrDLohrzmvzVNuM8iOG5P5ZnrDP2MWBvdINA93YNNGxbr2d6yQrVvpI3Ol
py0l35P/mPnv01aIGx+mEpXtoNYGw+4uAGZsjexieqStLTWFmWXHeeOre1GxkX5qIpaZHrPaRCa6
RnVpQMDVOPX6lWX13jbkoXnxCO2Kl0TPdijPuH+/ItRpznGHOE0x2d0FRSaglyhBVH2BQGdk72KB
ovLKH9SO+ulg+On3jAl7P3BbooYFh5TH/bVq6wql/IUHBpmADSsyplX77uMwKdeibZH91d7UIf14
AP8llBZygeQttNblVaoIYELoS627ChKNKgeaH6l7nGLl1e3A+NatAoQmhxUZG91DZwGQMseq9u8W
u7BsUH/MvdLZWAJAwwErAw+v8XNLNxpuoeTa5S7uOTpNgifhFBkUzhA3pwNyVIVCSPffdgd+IQ5e
f7J8GkntKU8taJavaa5lDISEEIrXB7v0na07FKy4gR6s25ngAr8JK3KupnyxNNyLDmSmsylRzppl
I9+mWKn42INEwWWKyzW55GQbQ95Avydxt8sMTWq+YHeSgKYvkHxlQJXsFOoDncW513EwKTAYsZ8L
t2TtpsYFfFd7eb4LpfN2PJAPmVyv+nc0Tbm0yYeaVVV67nrpYZZfbSwGQclGIWGkePp+yBCNbFAv
j3YxBDUIh+J/ZltBPeTuNX6160vjN0UgPwUp8zSFyk8C8vQOaPYL9o6fo5l/BDdpcODFL0ZqfAEK
2rnaBvgBlZOMUIofs2s9FhzcS9J4QBGava67xEaMp4hXYIzkv4Y43wKkyIH9SCFc40XJPzKrf1Qx
6742I/L2BkvMRyx4AnBPtib+j1V+xEurBwtOg2p+P98yvFxxP3gcf4tMjZf51HCkcbIarKl4XqOS
SPfQgSkgs0bQ4g3YDXapjaI90GG8AXj5ALHO5imYRHhBsWCzJrshQb5YNUl9l0fOdB96A9YvekAC
rgBkjCrv7KK++DmoIKerTP4SV1OzGsDId6HDqIzyYurDYqOmVLJde4W9qyYAwhVvry2Lq5cQKNjH
NojWpt0kwLVsGsaLF2/oqhdEXgFvFPKRHOOquAElFdxRq8maXwOvx3kS6NWBVrVIcB/qOSu9ocWD
SB2pWUzetAEWyN1TswsE0oMIcO+oOaZRi91YE2wcfVFwhaZHZDecNfUiE2+c6gr0FtQbsD69dh1W
qNRrDnZzh5DBA3Vi6ZquhDeah9IwnAlsy3mDgozm1GFxgFBSmUdX/LaiK50ZSnwFX7Y62FblTSu7
jnoE4EcwwVslNoYllJn1GR1iqAKcohSHpfk3v2UYjSAXGrY0/9+nWi75x1R/fILlGn/4UYffKnns
racogciyAZWQakWnywHEH96mcsSwglBCcV46/BSU9HVV/juE2kt3oGdcmnT25wWKDhlJywfL4f99
mqT++GB0Ffoks3G5KhlZU7vVirnWwyRT7N30h1iGUHN2oVMaIkT2CuXN+mg4aXXfQRrSQyrowjVj
Jx3E6AEFYkRiPdrOu03RWZbvDIgaXUd9BwAbLdtdI3PUSnyMpRFVBrTc4NvXxT6ZqN2eCjyJ6KpL
xwh6HcVUfuNBgpW5THq2zUUarucrfkyMKBUKt8HhrejaheTYJddWtpmnosGJfCt8ldzNUxXSEtsk
NerZJTTCmwMSoj0YJuSJSVOe5jO/6N/P/mIjlyFw/QI3NsbRgX+cLTamp1lmpY7FVoMldJ25uONB
7xY+it4HN1UCJnVqRl4ePkobEtoqt+8S7VFDXu2QdF6/ps7aDcLHCvGWslbmdR6kJJQCUcSDyBcg
oly2/C5wnBtoUupfYvJuBjPFL1f6t8THCYcliLL24qcFuJlCMzr6zfBCgHSCoccai45IwGxfTORB
9rKe7lBlvjJHbAgKL7sHgZ77kKWZf8MDaUstOhgT2JwLp/vVj3GOTF8HRJ4I63YdsAgsBn4Zn5vC
1fv5mr11H2d5Zr3b6KwvXPaWJGOxMqvSf5t7471phU+5lPmD53n5A3iv2aXtpjOZIA6RP3QA4t9F
eJZBNW+I1+TW9w8JyJjuyYsOXdMecqdSV2oNaZY/NLx6rXwOJg09M5mGFpwVzLDj42LrK6dZB5mZ
78mFOgpZouiiQhEP2WjOpIacaNy5+Wa5auxLZ58PYKBe5oudwj761gC8lhXgA2fVFJxd1j3QMPpK
wEXUkDkVn2a3atDwZvNHWL5Cjh2lAvvXbTHxqLkfQj+5LJ9M+lG6skCTiJpU/MHIt2VNtDIM5n/6
VrUdAUZqg66KXOgQTuAAaa3Wmr8VTer3IUT3ylKul8uaHQ8ORg3c+vJN+6Y3Tmagvi5/OARIwfsv
i+Py6QbuhXdV/EZzzf/DcBA66jrezc1JuCcwbChdTKOOvg2RBKMqh+9Z2z3bRZk/Z5BsPPmmCYSu
tkPPzjGq7jZhHQ7wZ9DuOlAZHYNSuC8SRHfkZDLbWnfMbK6p4xkbw6vKlYQA31M/WF9UN/Kr0i0m
wmkHrAiYk+vQemrY0NwHIL3qgtx6IlNvgdorLuP0TLahj8WhTCtzPQ/w7PhpsHaRlBaYOAHRw7q6
z440OThx8xOiItaKmjQgxI/FYNbwQKZ+QiixGPpmT5Oj2qS8ZA7/hzrp4xqpdUYKN76br945Cmiz
lG1pssDP1c10xY386RBm2fcq960LtQYsD/eRb/egE8EXmowhfgBSZUOdZKogkblym2g4UTOfhHPw
UwTryIU+gkJlnDk9kcHwofES1pN5oA8AWg/zFMsBW0nsqVT6aqZO/zC5vrwXk/oVqTD8Cmn3cQtF
wPEQD2gm0tiAdAsYzSwML6IpocCHCuqv4Cl0QYlbdmfRp4Cu2Q+zuYcCn6xr8IUgRrN+33GDQu0w
4/QWbH6O1Me552L1CajnZC3ExC3n0cDHFnH0Svnr2OQ/ZCurZ4Ek20G2kPhBlDZ81g6U2sYa8Ifb
fjMQ5PyReQBA5sr9nTvFXVeM9pvMuhF6oDZ/YE7a74PaHk5RzXLEKXITrIHu8JyPUMblEOj8qYdD
o9T9nWK4XyIYjJ9otIucAj+NwkRJgq4jTwMDzBZWjuKzIhm+QKMCXM6wL25KV58XoY80IgJqsxtD
7T25oTrifbZRuy2zpdnPiIgOIHk8guYb5R3Gqhx/lX4CdGlov0J2uAYo0SoP7dDlX+revfjCSn6g
nqdYC8Cjb9K3zWtljUitOWP642OkKiBGQSMrFgO27TjmxsgyJIhiXnyhMx6zfD5Tf7H9zS82LRPP
TVF8yrMZzBnPYAY7fMrqzTk2b3wyvIkdKb029/rIkm09o0aZyUeOjpxplqJuD2QfsmLFJyR2b6IX
Ys9AP/Bql2Lms2JFYG1zJ2iOQCFBnLeoZj4rrKVhzzoQaNuh8UX7B4iToUoNMAWPBMRtoeytxs6v
ExaCB7tO8v+hrdaZXEWpjM5hDtkRQGXy6lZOHhIultpQB/KE1S2FhqCzyaZhAwxVdF7cotFLdmNc
+OvBRTWnAlDjLMu+f06UzbdgKRt2c3MCEZvLGnwk2++fpbImELgWF+qkg/JBGIairgdq0WxDbr3P
5lrqfbbYMeJdL3mHiFdg5yvizIL80EUFVnOjVmsW7SELy2ZNTTogyAtizri9uXUIwKb2aEEgtna1
lAjZ/jLH7KEH/Occf7uKU0P7VfTgnkxGVzwZuXUmboYI6qSHHLVW20HfFNDoS3UsWt3VEO1+ctV0
NiH+usXD0T8nbZysu2ByL21eOV9M0KXPtHWSVyewUIpNDNTcV3KLitq9WGa8D+yqR1E9+0F3TNtC
uKJGzOKhM83u3MV9sDHjPP0hy2tVO+G3Pgft6tRN6cksC/6kB1J/k1fQ0LEBF3LSnB3zAvOw1ma/
YgR8kqRTP5AtVeveDZP7PLAsiLlOYBl1qgkiyvm7rwdFFgk5Rr6xkDztwdAL7g/X3Ax05mCrqrgM
EC7A2dyrz5zku9cNUHEPUCakDyDFlPG+BaB373UukrIST6IOywjw+/vTPsRz5qH2kVrXfGnzPyPp
xk3LEHSl/2WR9NkDlOW0Bte9F5retwJcuxBTVN/saTDXMs8UtPRidehYbxxMZDrvFErC18jLTW/1
MFyIQzvkYO9MK/XNrAvIQaL+wlBZ+cxReo/SbZzFjYBsKB7Jz0Ym321LL51x02y3ijdgBnLxoESJ
Rnmijxyxoriwuvk+f2L9VZgA2Rd5lIk8QLEgewlLcakqI3zOQPh0whNF34Vq/KbthYm3hZ0k7on5
oEr5T/uERMaqstr6gMffcMWCf7hOHlPQh3arfW6LdFWbA0QIqMdP0mnV1V6yr9QIXTMDOghBqINa
urnY/LwYD8C2NQ+9PrQg1kf2AjZqUsdiq1q/3dWR3a8J5UZ4N+yBH3yXRUfCty12w8+mvQns8Kog
mtZF2Sp0mgfk1totl3h6xIZl3/HcM7apPovZ+H5Gtr/1AlgK+hxgJfcZfj2nAKmDXTv54qVp+C8H
UcZfad3uEIhT36wyyjfAT403GQSI7FlVu+OFz9Y2n4xVFJTWJSBGBAoUU9tDRA7rnPhEJjr4OopM
Z0hTQMtVTBCiBXh1l/kS1cq64I5AXGQDAQD0bxx2RSCnuoX68cul/WZDWe6QuR4eycIY8qNrGnhL
1Dk00Ps2diGmY2W/ItwVgc287yJMso3leeUtzM3gnExVux0kl6j1Rr041Dx/uW35e6z67jlI0m4f
RVV5jEsPSml6MvKYHCiup633HaH9bBP5E9/4ZjAeQCFIGHU6hJzX28j37C01FYr3Htm7g+t4e1aW
gIuP3dPEI5T252l5RE4DBYZQeHiAMsi7rfavRpQdecK2f9OsiBy8anXnpFPxPk/MDSCLynhCdA1/
BZXGYkO1/zlSVwfkem28wqDyBCLF5iFBMGa2UZM6gG7vDs7a8EGA0Lu9/YIy8P7k2kJzUwcIHzaQ
hliaDASK+Ls618yJgZAOWLjONcM4pFq/sLaJn3yvKy79mEdrYvRm/9pl5RSXytHyTIjAb8HlW0CU
UKxw21o/wLchgfm3i3tfshFcL/hHFF7aP5lBA8Ih/agdk3ffPgGjsWPL5DGxQF4tIySysDecvrkm
lHkGOb5CLubdTkAMcGTOdvKfeBZtY2NCjUHX5QdXpckOSQ7k9YIJz0XkysFug6KQvCgOVl52X8kj
6VJ3n0Gcb4XFVrmeqec7wxz2f20T8TzyZaiS8YLwYDNQwyWshfoZ/Ull87lJvYj4qyP9/etU/Vfv
H2MX515PVQeG3E/xdFIjkq6QQq/PAyIAO95YzhMHJAwyx3z6VUV3YlDRP85U/3a8IHiRhYWdZTxE
F6DAm3mMLIWx5SMqleh+M0e32WdGUiH2pNdAUi94lD4U4eSsTfP7UjO91FULkEkcyxriPi4qrxUr
WwgUj/K9EnvxgyYD1uZ9+eKarYnfqWrATVM6u8IDuDjNa3FFETzfAvZUf2l86yeVNhrsJx5b+a9l
jJlOycaIvDfJ8M+kqjUgjOvd0gzbod5BHjnZFX4cX7wRpVfe8Ero96rqIU2XROMtcAN1sSU2Mmkd
Wd/bfHZwhidzsFbIFtRAiOCWqLDCRFjYFReSoSl109NN6nV61HZSL/aK9gv1/m1szhJkLkoOAlWD
37BMwLoSArR2PQTnWppYamq7ahgIA8burZZB5fyWuR88Qo92A4bbuHxIYl3AINMLmLo99ydHDfEG
tBrunSGg+jcafv4SF1WzhZLUdEXJV3FiImf7SVTOvZMJb917LHnrbf5YFpX7G4X9wDeG8ldS/zvc
TyTgG31ug8gf7wrwI4QIxYTlxev6COiB4Qvd/mS3Xc72vmhm9aFwtMt71HafOYcw0iJIVIqk23sy
ARnuBEGipcMSLgQ/jHsw2ICJSvwf5s6rN3IkXdN/ZdDXyzn0ZnF6gCXTp0zKlFHdECpH7z1//T6M
rO6UVN01c7A322gQDMNgKosZjPi+14DaJ7jiVkY0HEWxnYofRUE95O3wsnV6XRStsQw97G+vLWYw
OlWerZC2vTIaK987ywILNCKObHaVhdeiLA5LF7+Y832cWNGVwuJT6BnE3fDNN4rwZA6jfi/PyY0Q
Q9DyQdsCG403oteUzd9g6QUn1rbnXqJanTR6jSm9lpXrn2OhX3HulTeluensRlsToQQgPNbyh0hD
G47ftX+Xhw163Ez+13BkyEH5fUjQZdCuZ6DimCM22n1bNK1XKPn4MXa0596xkm9q1XL5kocy0oqt
kpx8NR2MVsfAkDFkC/hNBw3aKMNEmqRXomtfkZ5TydfPC8o+UbKrIg6fxTJNbBBsWK6urfXJQSzW
HJ1nEDJ8uRZqXkLXqxv99FqqeVUsyl+ivh07qB1LvT7Y3qWrqMemM+XF4FQugr3zFtJM9sHCXjxX
7PBz5kODttBiu4nTcLixIVADNWjDzzHWAIaM9oZqRf729ZWJEs2nPNM+5KxsrpFgyq9Z9ebX7EDi
nTFK720tio5aHG0CNase0jTuT2ZiAWgZcAYdibl4tS/LO9Eq9UZ7FQT2p3OrPJlfG8gfRxZH7FpM
XcLykgiZ6CsOCNdtjCGXbkUpqhxz9ds//utf//1l/N/Bt+IEjDQo8n/kXXYqorxtfv/NlH/7R3mu
3n/9/TfdsTXbMHQ0LAwH9RHTtGn/8nxPEpzeyv8KW/TGcCNSH/SmaB5adYUBQfY1zv0AblpQEbp1
9J3mLKoKMOnv22SChtt11ldS56TP8y+9tDrvY4MhTI4wVraJWGENhtHvgJoZ6Y05h9nWFrpy2KXq
bjhV0fbsMphE7asyPOKbECDMZZkRJ0a8IhuTYRCCMpE4BIn/sk50rrJ0JfOMH7AnBj27HIw8G6+1
5TDGbb0pmPRQZPqjNa27j4jpZzujl1mxG5lZg0ey+3MXca3oLAbATUF2f/3V6+rPX71p6iZPlmGQ
gzb111898niFNDSW+dAO0bQjCRyAmlLmdaZL1VOdkDRZlhPDDA+6svX6JHqYcJ6gasvAxP66V537
0iEL7RfjDPIis6GNHWbF0sEwmvApjWp1FWvJcG1hiXmsSnQyJnJT72dEn/l6za9LV/SnwXgvXWUf
p5Egna7Ez0ypp9sujLWDrqvMuVAarH/zXDra2y9Hl4n68u3oQENMwzRefzmDnVQ20Pn84bxIN0sD
Xn6hvydDUdzhKNvfQdV/J6bDqMmljZjyRHHpBVwrv5tKvIrV0HkmBtytTSPLUU1jYgrzBrMGw2g/
ql19bS1rRF6K93ksFx8MqcQyqBzoOhX6sbFOoVTUJ4D2GxL2xkOxqOlXaNsid5D4R1GHZFiybUv0
H0WruKCOxo2x6PITNcO1to50eHta5hGcivezlaPa7+dQHkcfzQxtSGqv8WERhu0D3vXGw5u+unJq
THVv49zxZmkvHObUznAOS6Own5v7AHbSQNCD5a98pejRt3pwssd2ORApLGsjRgCMQhaZvdtDPTxk
Tpk/qp1SbyRlLtaiVVw9DOn56gLx3ttzvFEvVXmt6m3yQly+b61lVlbajWioVDn8N0+E7rx6IgxZ
thX+N3DMtqAhW9ryc3oxUzGzqBNSMsGDwSsK+zh5vBkU5JUFzzCq3itOoz6LRZgu9eNVYPjjjRQ6
LNGkGivIOLkWFrBnl1hhHnu2hxWntVOWpdsubm8RIEC8d6oYc5mkOoqLRIMo/m3debBATvxt09ig
bCbNTnfWMCtHWbeVozjTx0Sr3DyaQFuRKJJ3uh3vL80/9TlX6HW3/Tdzz+tpf/kyEYAyddm0HRUh
Osd8/WUmYS0raSb799bYTKRiM8dV4C+c1EhyAH1nyrpPnfypkI21WOuKHnUdwtIb9AGFW4RnSSOW
Ntzjvtw15BmWebZeZtcXB0hG132HeRsdRDUeHwSdlJBwWjDnXp0oyLuqcnanOEnkimCLaJAz6UcD
2ZmIKAGy7pLe5V5clmjZ+E56Z4Jz+fW34lg/PWKabsmGpahI7sq69uZbYUWlB3mbmvcydrnX2mKY
gbRJAoRtcbkVmqiBGcersbyLzDldvZBeLjA0EHLJog79PIixNlLyQlrZtyZwcKPZrpo6ltDizhpP
QAELA3kOrJCDo7EgBuNga3Wl9eHSqzFBp1ky1o3DEhoq/RhRjEgKdqLYLXWDDUMpnLSf6kS/cgk1
nTsv/UTd1NgstXXpqV7kvV0rmPUHpmF8RdQgRqnLrPaiJarw2PJrbLhE64vejt40GOTqzlXYqcsj
MH3icSo3sdrMu9wAqLLUy8VoMkcQVEQ1hR0/gv02YHzDdvvGGR/UhUBSQkQmdctOaSktbcOEg1La
EpbDIiwMcuSdB8XfY+5d3nRthMz83PpHO7M+pnnX3ouqglfXKiWHsRFF0aCkUKhk5fnXz4hq/PTT
cfDbcBTMBRxDZxe+tL+YhyZH5nU3adV9GCpL1Dn/EDd19DkfAB36oymfyPxEwPMAAKOvF34uUcQg
v+8/laSVNvimopJhmdHj6yudupfZwExXTiZFcFzRYjGHuCYmhVytKNrRvA7Lbn7oQwtVkSDfRCiB
figLqbhGJhao6VJkh9HubGtRuVmKWY34aGUb404UIRr9GFIUsUJeR0DN1rbGUy4YQZGvNutoNtsX
1GvY4qyM6vpMHCJQNe9THarbmXptZAhJ4ASmnKnXuM0Vt75mvKBel8HYrLsh6863EPeZIOaA+1YT
60lVre7OVJ3gNunhv46QeJ60TsUpXJazKxAK1qMSVHs/LJUnVEXaDXOqvxXd4hj985Jc19Da4J16
dhCi3tTb58uwWjATAV4uF8OWXREQii+vmk6fwY1i3ThVffiI5roOPodoXW01+6khIwCtwPJQv4i+
snzK3Wyu/HdJP6srXxrT2xxs6K4renUvRjJaMoCXkQY5C+6dcoScjE9W74+eimkcwWm4yfZyEPVG
3U7rxtA6TzHnH3WiQfQbuUqTZe08hh1tMbFqbu2ACEqud9knBOAPwhmyjdujMc7OEyBG04utKYQ/
gX2q1dbKbowI2CuqpvEJ7OyTHTWHxs/fQWZIbmWmw7uJjRGeFxhcG0X/SJ4rwM4uKB6LbG6wCSj7
rSiaVdrtmx7guChiwqydmkbexJ1W3BFhV1aFnFr3alWkt3JlbZVptO5F1Rj57cpX/XmjLXWqXjU4
d5y7+0Oa36hlvhfBWkyDUDdMzb0IGIUiQ7bUtaMFNrqXIYSzWLKRbnuScuUuqg2CekWz1/y6+t6r
ybMWzzac18b32Kbrp0rRmq2eNhJ4oBm5BlicmzLqivu/GidN9mNWVlsCFv266rHEy6PyvlzYKMAg
cUleiCi5VGDa2KQ5PynqxMHAOED0NWdmKTuqyMmP00e7KFbzVEzv4gSChl2ZCrkWduysbnUIGgUv
0kXc0EjLFcSi8TDUbU0GbuiH5LqJi8prFNm5Q5803Gp2GeE4U0xXiUp0Hkii9WCqJArMIrQ/w6la
p1mgfw8659i3ZGTE5cABnDs9CKMtgKZ58+uZUHv7tmTVoMuazIvBVBSFOeX1REgYqmrVUeoxjFcI
sQ4+6SVBGUBu6uSEnbJDKoyIiKjr8Y4K2/5xbs0KwxtU8k2rVO7iPmc9MFTZl4KnEnCZ/uHSAwx/
QKLaj3bWIrEidFY6RFbZ//TOWoiqdAHiR+IMC0eMcb2gabLzOkIDfex1+pTcdGGrnkSDTAbk9Ouv
QXm7Ll2+BkNm3bD8Z5pih/3ifWCNIzhvW+5ufmDaLWdhkvKTl3E+RsSLMICmzuhlXn70aaCt9FGr
3k4G4ooyBeQvfv1hiZ4dmbLY+/VH1pU36xxLsRXb5l/OZvLQf9p5wjRVMBqM4pvzgn72rRol9CD6
REw4XYLyqO0k28rx5e0f1eIdXytAqX6uDtBtPFfLWhd9wmrj0ruJW2tlRFWORtNahDkzy4neqQZa
LkW6nsIG4WBSHqs8UcJ7Kah+nGGEoK+GDppHHij6alrOLv1yLPL+zXZc7B8ukRCDdzrbYJ2NhWY6
ukz59eM8TPMY1bOR7CYfqpfhaZiy9DNW2xYLTQJI1v0wDxjqLoSToUtOgN7q95cevqTP5IfU0R0C
H9dGFSpDNI5YOYUITKe8c2CBFuGDIWfVYVhaRVEcAhLBkzkGV6Eu41X15/X5YCTwhBXlszwcf/0M
qEt04fWfy4/XtlAJ0VXLgpP1+s+FapFNZLKC3ZnDpZXeOSJDbN+5VoOcxCUaKvVySOagQQec+n7K
4bQhUO0mJiqOQdcjzCdbhK0DVdtOaDmH7Beg7r4oX9oFJ8yuz0/zf72KYTUipvWlKKc6CsL2TfFf
22/FzXP2rfnv5ao/e72+5l+8rvj/l12uoy81L/zv7dter8bl7j8+3eq5fX5VWOesQKe77ls93X9r
urT9Ixa39PxPG//xTYwCk/Hb7789f82iHNQ6MYIv7W8/mpbYneLoBEX+DPYtN/jRunwVv//2f+po
LnKWt+fRLpd8e27a33+TeHX8UybyxxLW0tHu0HkChm/nJkX/p63o5nkr5ICn++0fqFi24e+/adY/
2Tyyb5RB0iqmteyhoM2JJuWfmsq04lga+3RWyL/98cf/CESe/9X+OjCpmNoS4nnxhMqObVia4ti2
KiNo+dNuDLfuphkTc7gCAtWtowq3OHHAR3w+KJE6H4AdIPFSBr3nSHINUKvhIDt/nC3FaE6RuECZ
GCtZJ8VsMOwPSBSwbFrOiONkTRYeWqnKYdrO+flMFJkQftRZ2eAkQCXoI1VJt0UGeU+WP94QFnoM
iz6YsaIAfi+j4VZ/lNX5Sg1bfxPbWn64HBSkZBJXlLOZHJnb69kHXZ2tdddE+aFehg8tkHquCfEx
cY3KROhYkdD6c6LyIA4E4ccZh7ia8uVUTZ0vUcK6PcAgLXVFc9/Pw4+ecZZPs5cm8bSKSfu5pgpZ
6/yN2VNaofMerGNgwSmZO77FczOv5GOTH0Z5M2R5eTAmvzgA6ygPl2KahilQKymMD0Rsk6JtD/mc
GDILZk4DKBbpuVaUJUdpD/ZY6bLnQwb05gIXlWL5yy8HxVz+fBhD5O+T5es35nIxokc8pUPl8BDC
vD1YfVyixdnAwXGNwFTynagWHS69hlrF+1ST1jMP7warvXu0DOsDwdzmIM6UP88iXEBl702zHI2+
sta0ONtIo/Lo211zSJBL4BFaxhFltV++yBdNl9FfjJlry1c7tVUFxQvL4jd3L8/Ny6DiI4kxzncS
p5fPKS7Mym058awlUqIeetBs5zMJ5tBBM9KMhPxyKprFoZqhueuyv75UibNsGUCcGbD2djinnntc
6i8XGA28kqLcEpQpDmNu8803Qc3xfC6qLwdreVbO7aLyL8svhhKnUYWsb2Joj5dLxNl5nLdDvLjv
T6ex81XLhmL/9g4vRiKnbIJiUsHXiT/mF3f6z+58+dAv/u4XY1/axZk4vGh+cSqaIhMZQD3VNtby
/ldtfv6Xx1uc/W3d+XfxtjlKYQu/qcSp4ccvarLSbvbe3AFzl1pes/vmn1mvR3OrMqVdrrn0fjOs
aDDnuzAqjT0IoeKQBmpxEGdKzlRyKb6pK3Qf6Ka5XPLTqegqmsSZOIiBxJCXIsbpzICinInhxKkx
tIz867uLjuIgbmPo4aPUDTheLJ9HTSqz/yhO+zjsZZRrZ2UrD7jspXJ5MA178el2shTMblrhHUCl
ONipinPyuUn0ErVgLIzZs+aqIagYA45vkQM/iqZZRsnuQZzKRpAVty+GUc1AJtyhJGhzQm5DmYLb
tJKmu/GxrpH+SCIER6ZUuXYk3M1Kc/wc1fqTP5ewapXaRRtX9ca6+5wgo+jV7TgS5f2KQq6XYe+3
ziR29lOZq95gR0fUVMt1Ouak7mNy+wfNCr5oc99vcl5B7kA612PLba1ffMrznzGhReGCAoUTv7zS
+mUe75d5XhT/tg4P1VddlivEtecr/qLoNKHPW/T10P/BMGREO+Tt7J0Y2REvW3Gn86moFcPY4r0v
bvC3nySTo0OIvv325adpxmJTqtN9Kd5kMhiyg5ON2UGctcsHvtS97XNpvvS51JWVabIUeT3Em2HV
vub9KSovQ/zPbiM+7eUul2FEnRMnT1li5wdiofAVl1eXurxNxZmoE0Xe4EjvytPmUt+HDVso0eV8
Kppi8V4V17wZURQz8YYUzeee4qJ5ua04O7dfyucxQ11a4ZaVrtB8SlyrkIgflMZRkT+Fo5QB5wOO
MOB1pWQTYb5uwF1WHjSScYqzSZRmBVJIXs0+gTnITbDuw/Jz0pvzyp6cyOP93K7N0BpRmU6cLXT9
q8Zxil3fKlsHBy0vSexPuI8lqzI6JM0nU7L3SlJm+wFGARpZKsk5vGtzbVoCQqErNdWXeGbHCy48
XUcaLK1gPgUVuSTs6Q5JneLEE1WPsoWBS1g0H9NI+hJnDTKQSudgD2vcBINsezFR08D40ACU3DqY
3a2NAcvgJNzqXeF1KbmXPs1711xijlX4JfGRLpsGE5ELidifP+DfmWyyknBtD7B6k1v6rkyqE1qP
37Hl9F12HLIbm+YVWwQ8swfHRFQ0eZ5Su3INO8mPESvyFRm8Q6rKHzItGW+yqLySpwbUetWuIHwj
cF3Ee6PaOCHe1lVROesMTZy13k6J1w/RPSA8aWUSGHOf+7zArb5DFWSSZGWjF1F8FQ3zxyKNnjGP
1tbK8CQ3D/jgnCodoZNqV2Ryti6tZZ4DdjvXWueWU89qMpKTlWH7EIX82HCtGSTInW6mO2hPPL1q
rXoaRH0PrNQnklbgUtpAYlpEeXUKtTtV+0pcRDtkfti/Sy0LUFs43WctXMyoekKQfFx1NvSN6Q42
0SFWy2Ncjt/LTFl2DLC1jLLq+Lcgdq20JHrTEM8CPw8jjHtoTab6GljzYWiZVBF8yDekV7ysc5q1
nalk7SvnS4xPgKs2qk0UARkqswpg2hTRPrTUpz6E/lEjaRpFHfbPEJPLst0qRG/0AFNr+Ptpztrf
iHAqj/izTFhW42A/5aEa3/ZdOd91H22gal2/taIJv7FG+iaFO7/Ky00ayu8LZy62tY+QTRDmOMMA
AUuBB+WbwMAkYnRKJCGAsaEBhPN6Gc7kAms8vG3EocFXb8I8bfYVmBs3iqOQbESNFmLVY7wQWSsQ
BusBSWMwJu1TkCDmm09o3FZthzj1bS+32XqaGuPWUHD+8vrE8W9KrTWPduCTpE0jbyy/SmbgbwYn
3ZCCQigdLWp4+crBacrveYWdT+crm7LkcVgTt27WOhijrZOcqrgHRF2rqWc2MfutMM08LStRvvaj
aNXAseaLY2ejA8J0bYx2EOVU7uE+NS4xNcaByYG82lM7j3dma9brJsIrGcOtg7gCl/VwFaJSnBfN
CTxN+WSjDBgp87G1LDS85Q9NguGFryduE8d36LlkLvhH+2gqISwRDJ4TGWCPo+rQySflqMax7/H3
4NYXKF9Go07X/gCTxwim8jTm5n4anWmHZr28Km1c48e0u0NQAHHDKEPorC1Cz1Ci7DRF/EvomqN7
8KHezUPPO7yWCbR2PvoWWqBsK0MHDDACWozbh1oLEQiZDxny4ro71SUiBIXBhowldJUEzbWMZFEY
GttRS0/jwPavT/RpXRTGOzQN8k09g2MfkmI/wmjvCd96bVA369JuN3PcP+vEY9wRPTD48cqMflpd
IPHiZq1aw/UBjWUE44Y4e8615TupayzXaDX9yq96vBWnTxqLEVNrcuZTgMeSTWzerBkg6lGZCtBX
bvRqo9jHhKdxb5C06ox+NRlMCUZdRl7YpR8KBCC1oSvckk+20vTmuhocMkF9W7l4XgfunCuEL5Xx
Y9v2mWfEAyLuJb/GPvyG+uy3vAivo37emfH44OfVqfFLY2u3zjGVKmtTkgtesUjDwrxoHwtV4qHw
cQyREefbtpr20GvEN+fI2eeRna+ZCqcT/uSY+UToBiVMuiGwlk27pEbLgpA2cfNN66vdhuzMNkjb
dVWNN4DdP2ZOrHh4SkZu5mRugWb3asrV+8oq3/Pri11WfqU7ODKsREqt42+KgbTplEQ5qjPBMUb3
cawb8rZT3ntjFryL+JluO+1ZKWAcDS1+H0plFSDa5wesQJKV1Ye2N7UhDoYtZrhQ05NAeVSQl2f4
/gqGiJP6+bZU8bNt9c6DE4pmcZ09aH42u0GdwJdEfMIL5XQLmNB4IPLd97Z67G7NqpKOAz8wfmna
toqjCeoE5vZT2bkNpuPq1Ksusjz2OjDv+nkEelvym8QpAzXuSlL3o3FC6/+mGpN6VVk8e0PS2RhH
Jfuk/VCzivJ4Nco+0x1o7k9sEApvQsbKaR1nU/gdzweI15WeaPA30QRfs5LeExdederUwNWJ1lOs
x3dJgIptXsfuPE36MSpCf8UPb9WRw/SGCmE6HNCutXlbzK3jdT16vZ2FBVvvv59NJCD10Xk/qfK8
1lOspNMuJQzvP9edcQRam68GEj4QFM1vWZ1KKwsFao9fSr7z2Qm4AaC9fIzAF/tRTcbhqCIE4uqV
77jtiBBeG1bJOlYwxpBM9amyO5zI6yyAnUtVXco22n34eYx58URELdvPPSsikM8byTDfjf20MZXs
XT6PuovI/S4N+BdGqBTakjNfgUfDfdpoHvNOr91Om1UPEbabxC6GdT8ZmE8oke81dm4jWh+stTy+
re9lskU3dltsrBgzbaRyNlbiDxsmknbV9s99F60DXx9XkemfNAv9EzZ4Bg+0fKiSNl/XxCuQ5Zp2
Uacn2yaO3vtZnB7mWLqxOv2z3o+bUJkDWMvh8mQ4LriSejNP5k1RS+lWh4tTmNMVFC/IIUp/U+QW
m6WSmW9oPaVsh3Vuo4ai2dHXUomAAOksFADuV24r67gYFWXt2pIjeWpfbjtMHG0CRB3z8cEMnE3Y
KOjfkSmH+qN2a33ISTvJwGm1UvUmuXhoWDlUlVmvWgxfAZnXbtBrHjIL5a1hqu/RajkWZLUxbGQ+
w77Distm1cloRSYPXaJc0Yl/Nu1uNGAgovV+Fak99AduJcf2JpeTCWyrdah7v7pS1PAekZ+eZ5Rs
eRx+TUbQBAlJifF7OkiTV1lIZZNY2TcoSHqanlhurJOfz2BieON3bWICgZ5VuKqlv7Od0CILHd74
vS15oY2OAZr65PzzGFGwXIq8CG+AfcUSWq5RgS9B3puIm+2KHqamXbiWpO27MO3Qqb+yuKM3dzWO
ekrarHSs/hC0HTczyeQdc9w6Uxz/Givhe1vvv0CH5gFQEjey+eLCNCLXLNWsfLpjFZrmQs0Fu7jL
0ynCJkpeBc0+IRd7bJ05Zz1feWk8YuKcSB42CdqW7YOn6p8GOHu36J0ydaZ5sjXHcZV1PW4eA5NJ
6PGN+6s5sB/ZsZVs67ZFg6RioJtsXLL7ESjoSsrL60CT72H24QIt5w9G133FZxcTlVJGvS38mMZO
CfA6VEHYV2s5UrtdmOGtXo1MzWEcIvNu3ECQmUZIULaufKyj0EFzuDLXcQI7DetuNzXRKLfL2OsK
x3EjFgqlHpbQXRodFV0HMSBsDJtqKGAwfupbEFJGD1kXuoSikeB2wAvgcuWvciPYdek8rVDMKZnz
FjFi/AzWcq/exmZ9SgNexqEm7SEJxNdl3N8Y0dfaVm/qQTU/aDl6UtGhlFhvjwmx7jn+Ns1a4bU9
qXfdwdbFNmae0R6TN0snYoJ9Mks08nogOL2wULpVhT9jYUYupMyElcmdog6FF/vqDb6lpO/bmki3
X+AXA5UXZCWCgUpKpGEA3tHJeMu1pJZRaV0PwXTt16G8yYP0Q9jNwTav58Tt2P+oxCvetcURoQuA
iRUPmKN0xiodCHeMLXI+SfjcTdGjHBTmKveH72qrXFlOr+yVqf9uBu8IxyeboZm+D9movTeQ/PAS
qVwWlqO2xuAKl7FFTcxcxQreP4HuH6UmuCrbfl473UIZla4zZ/jsTE1yTeQIbpCmH5QR1aIkqnCg
DPYBUeEdMfpnjEomd2hnw+3lvRn689Zyum+lXU6r1F+HcvQFJEPtVrpJ0MZZBGuRwgnT9isKac4G
JuXRRgU2Qrl9pZi8FErL+WJK2aqAdwxaHscIMA81vldO2rqNH9zZdfK+UP3doNjv9AbIVc8m2dWs
6bH2K/5V0f4KRgYDQePioHfTy6iPxCPGoC2huzpewx98j2DIc4iur1RYWNH3sMFROywThF4KKW1c
FKHCXa/q6rZ2+CeTlLu6TaQTqVQfwYAqRQr7qEuOJbmiahh7UGZpcn2uw9AeGy9MDPeXq4JF1CKr
x3CDn5N0Eg39rD23szWuqraH4zo/NNUDbibDaVCGbQsZ1WWjCj9mTnoXO9eYDxK8k8o+gGrIKjau
8APo+3Z0x+iImY0bESK4wUIpuGuXw5QiHgp0L8+KoxUMxkkcCEfOXkyCeKMW1o+63Jyq7dyF/OT/
rOvQCHNVPVK3MKvcwjb822w5YIPglFZ14kehMuWDRR8zVUUEjwOh2XJnT9bkimLThtoJv6LodkDq
VVRd6htT/xCx/D2IKluq1BP29fMqG5pifemrqT6QpMAARr90edEACEFj+XKpMVS0M5A4zPfixqLB
h5bBakwDk1KXK1ElGqNEzo+GOSFvy+c2sjK6sXAdBGkc3xErLKxkOrWKEt0N1fh9hAm1HxTtGp24
9GocDXyAlgPaeZ1XtCb4sD/rUNXIt36jpV6ChTCON4RdrjSpOyRGYpyi5SA6d2hjzAX+8hMZYi9f
tINcPw1MdzZKe3su18WMfS8+MV4p2sPSUFkZjSfUIm5nhzkE64OB306nnxwnkW6N6BgsBY3tzfnA
1godiHA+TAg2SKxCFhBUjjjHpd8Id2mXopR0HsiSC/MYZNEJez7Mq4ppdX6i5jIKPEDdrpMidFOw
+rrTJTu4U+PiofSD8Si6iYNZFRAu7bzciaLoq9h5uzKQEVqLq0SdOqkpti7JddqN+D7IgXNKc805
BQkfWNO6T4FfOydRr1pZj+txDPnZlvk7lm5+N+1LC8Vb0YNd4EmOFI2wDc8fcsntTgoc81SVhXUq
87BaKxAJkDmbrZNoUNq42culAclm6ScaAKzrN1VaeVqctBIL/7DdNOj8ej0uSVXSG1eXvmFVWUi6
NtY2VVGZsqc4WKETH96VuWGvRsA6a83y8wAhIoQ0EHvtvKaqIkx6OOht0+6JKeX4q44/2Bj/IxTB
/wtA4BXu4O/gCP8fogggV6gAt/4eRvCufQ5fYgh+XPASRIDhEGl/UzF+AhHIpqw6BlBqxwYh9SeI
QFf/CeMIspEp43TsILp9AREs+AIQjTIimGzf4CX9T1AEqmG/JpLw0XQHeRINqLuGJ5/5FtNdVAUO
aJM9XZsKgVYsl0icWEu+5sWpaXV56vZRV0H6X07fdtDTrZa5Vsf6IME7qLDmUxSyIW+cot3mFjtb
c3De94XBdqbQYcVCcMLU6xRayrCrO/uqrqUBu3AdkUZl/g7xJzqRlK8xM5uiLSiHeMMmBTMDfYaq
AITV02p12sZWgG7I0B2GMH4KpfljqMSWm/pDtCt1EAQJS24166oNmCrdc3Sl2aaVSXoI6R62LiLJ
tPypdoY9E+a5nJLBtWe41pziXojpoM1Ld9X7LbriUmmSlVqaoiWLdf4qXgwjml58S6KXqAQvso2W
lBjzJtkxa8mZQUwlZyZO/SWRppNRw12JBP6fh2TJDMpLUvCv6nSRtRMtqcjliVPIHWT4xJWiLC6/
FEXd5Ta5uFCUfzr99d3FQJdxgyWdSVZr3LcD6At5ycmKs34pirNLQ5MsibnX/YiVgpZ4c8llGHGJ
KAKqCD05SmXvrzorhjnP55YXI55rxeVGYHEfcRphyjpX4fnDvvlMl/uJu7y5lSiGy0OB61rP2vmP
v6ccdb59UQ5xXPHysveJsE9EfHJxjJZ036Bj3MGygtM0JU9kAnlLg7rYiqpzx3xpuHQ5jyF6nzst
zZfii+ZEpP2IARRkVpYMoOj1ZjhR/PtmcYsXnzJofcS3HbCWvKrRBIuXZKRAoIielcgROoNUrupW
gSEoygK3IjqJ7qIIEDc+DPeiVlRcRgJTD7hFlAkMggz68yA65iLZeLkGar5J3lWNgdlLt1opVYcW
g2AwL5dTHD/rQ6aoZJyXyhHfz1WJMos7SAG6dUqirXriTatBkvpVot9lCLztBaBEgFZyrK8tQHsb
qwUBMkejx9YdpJO96IaeT5UF12TwbZJQLPo/TkVtiBkLmPFwK0riIC4U/S7FF0OKStEsOl6uE3W+
mvRIb+UQ8YMZJ6k+Kz73U4Wuu18fZ1QgmCnYWWJoCx8obT9h/M3Mthw08q2pW4ipXSTZlYx9bgGg
zUNebTigsjoedMvH1HeWV8lU3cx69QgzdVqdc6Ui3WkaCFA30z5cpFPt5e8WZ5eDqMtNDdy6CqEA
GHh+IMOUz0QMYib2Wvugx1XKe0Ixd2FdaVsIzsiHBRxSU6k20aw8RtmIUbsdNDJ0Bf/RMY27JvKR
pq7BTLURVqjRUEUrUcxQC9Jb/gq1ZweBnyD7F3XAVgCtCWChfdxhrVcWh1IFG2XVlbMNnG7TAqXZ
K917Q+ufNaJ+2BsHsNryrjw6TZ1g39nyhpA1fzMq8wMRWc8sO3lXVXPzf9k7ryZHtXTb/iJO4M0r
IO/Suxcis7IKJ7zn15+xyO7O2tW7T8d9v5ERCqRECCFYwPfNOebekSuyyyTrH1P4hPStRQdKE2O0
LXr6htnE7tRwW7jIL5pSiIGWye8X416+aEM00/hlBFgeIoQsX1Pfr9WTpKy1TD9/ddhFTxtfWrOx
cjhIFlopIi9kGdTKpZJbaWPWZulLJbEd7pTRRgCB0niS3Pt5jW+N6IuvHVETv9z37rdMLa9BG5pc
q9ev/tWSD1JRXDfEfzT7ctL4zrVDY/r7+TJV0QQR3ep62iJB9HHujPu0tMQvDLCO+leUrOLleWTz
r7EK+FUGyDy5brX6qgm6yp/knJ6DPUiKJ8/6uP+abKut0zXqLprndQCZeh/WdFDDUjbdMOQAjHJn
n+Ie+nqoup0+TJyQu8TeQ8O0940264Syky1RtBqW93HWGuzYayn1o3FFIBxM3HrkimarTLdNsp7u
5dwFOt3cj292tOlgK5Izmnvz03UL3hpKt+aD8Je5BaHq8RknbnoD/q4MXzraiqNfy9upe1n90Mpz
1YNVwVbryxFNYtWD8RCv0B4aGE4na5vbHgWBUL5RplWlf3bBe5+JRSe1p1GxypGU+O0TYJVaWsnR
e6Ydu9jNrygDiXOlyky30E8c3yxeomkH/kBVBYfVLaM9xg0j3JF4KUteik2MbrHdrwf90dS3ukGg
H1bNZ+unWe4m4xGkeNGt8L7UyakwnyJaCNcj8SKESGcTPOojLPRa3pXylsJi064oVcIqn2d37kjU
1jYNm5PsVSoLLkKRa3yCANk5xJt72uxJv8ZSJHuS9dC91KOPZ5slBuUlytwMlLfsSd1xsu/y62bo
npHVuF14U7afZr+p9/bBSv2K2mBPWtk+oWo7+vl1F0kGhsGt3u3bbB+mdxbAGN0L5HMIq9beoswJ
7K32PoQEkxUbQcRNd2p6zJpdX3mFfI4cD8xVxPbVHmLtab66dPqI+cGd52zkwm1/0eeUX+onW0LU
udV+JSjguF67KCfCHaXrNiCUJVrhNS+czXX2+qfkMDqr4RJSFnpsT7Gv0WoheJGukUatZzeZu1Hb
lNEuS2il/SRid74ewuJkp54Sb4tgbc5HW/1IZq4jGSbp2sxHzCwFOafmxq433K7WFpTXQxLve2Ju
bM0daUslKbT1J3pwIfvRgc4y2zsBhR1uEr6b6Uq/aBVSuGcMk9hNx2hfhl6orUx+wB4+ycH4xTGr
E9BMt5cqkerb7V75VdS3eborZ+rYYoOxnSQCSIN2z96pWtvK3iXSinAKrfLwRLOw9q3ocFR5+Lhp
dE+tJ6FwcLw8OcXdCh7doHuWfZDbrTL68rG8g52l6A8O/Qh5q0d+s8OGF9SYp9ZWcbhSuay5dDji
53Wb2icZm4KZTjzG5K7Gt/Exqt1kqzirq3HbqruBqkPfA0pZAwIZN3xNdPpgN7ZduwNthyxY+Zmg
KWFVcRs0G5W0WPVuyI6WuZYfVMnH2innp9i6xC8EFdB+Mvu9YnIF7mWvqBgaDoVwkyk3JY0rOb6b
qUnPsKk5amvsyHEJacknH17vXGvyrpk/DAc19EGaBwr8qT3TyuRNmtcRMCIdk/qjzTYpzKtEeehs
QJp+nWxxFM+TZ36Wmes82qhLVtoZcE0QuRbnZscN6n0UrEp9PbzCwgNmC4OBdnFJSFvtFS/S6DoM
nKWrmb5c+SylkTZJ5DlXn21OtdezTlCiD9km3wLmIsoAzZPduXi4aae74EhGy2NNYsnVilXfPnLj
pBGscuheDO2l6rbWddVuuzv1M9BWab1l1ajwlgJXYp/rcsM6QXkH2Ur4FjVp4FOP5XNDOyreaHR2
D3K3CuR1QQuOpAjU1AzFCpFnw9GU19FHF59nx++6HQgUfq6qlWHqbJr4TLwnJUqL7sdj/pydqn10
0R+wc813UbymLq9Wb5p2oYvYFZ0LBMxQVvQc+wqd4UkZ6SWc6oB6lZuVj1OxruyVJR3wQvcEIKVe
dhtnrqJvJTibpUu0Oo2m54zt/6N4IqhO345bfVXfg3Ah8iu8hcSsu7OyGp8deM/ThsbwkK562804
liU/eZG1vTmv4lx1qXY16JJKL4iJAfLT2ZW4CuboO5bSgyF53UzKH7rq24Gb0uYdVFsr4D9eRHyW
wY/sMbuBXp6YCNQhxf1DFz1M8962Sd1tvTjZd9eVZW7y7j5Mfg3Ta0+vg/tJN46eMxq6fYsj5dJD
+5d5Iq+13qNjfLUB50CX2abB0Ry3gEgK2hQyDKb3oTwq0qHBlWSvUk6Ftov6Oh5d+pGIHxqiTkh7
Z1px+0/7nbW8RC9EQbB0svLouKMD67G4uNGD6VWb4Q6NgqL6M/SxhC6tm3OfjUZlVZHu8aFYboE/
cpN2/gMFQRKZ96DT3WRtEVLu/zASr3ymsG/ekOOw02+1dD2vYaEfiJkklOYt2LaJVxietWJPI6uW
YL1POo3JU/iQxJ58bwEAXrHmisfBED0TzB4EW1DX4SPF1M9yG57C08/6uZNc4wxOSgndGmVM7kns
sTyRVpIHZOqOEqYXbDOPbepGHqiytXH3w/1Zrrofzdr0d7SO1RvtjEr4ZmJQ4ALgUR/EEYO9+VnW
kMm59bNx1weeZpFGggV+FTyYwn27igSKxx2KddPvaOWmG63wg5uAOrv6SMfOTjZUa43AMzLasm44
epFPe5FgjpZu1bDaoQnIBEHdK96aTXmJcVG5srwJmztulwo3p/Ye1mucynv0cR46XrrCtb7u8zMV
T8tDUv/huJU3bxN11alr5XkHimN4g2CjHadVuEWx0JylH/KTQqxu7DbvIYcBevZbY5vdyo/hPj05
CacENzO9IDn3EB4fi03CWm3iW/tV4s6QEfc5S1dV4c0fZDuGKxq0CXXIYld43GmBpOKR10AY+PFt
g3igdXFFGc8yRxhlIu6eHpUHsuD6e/WpOed+vu5vjOMIRuQmPWCS99nZ153j6Ww0zzhqx+bc32C+
37xJ5L4f6biftbVdeeFW4qkTrU4c3mgoUnoEx7F364c24JzhrqG5uVN+zxx041zudI7GOnptd6Tx
NO+E8+yD/VvzPh6z8+gTK2xvuPo4qvv8SNN8Xjdsx9STVlefFHEXddMp8DKXWfzidF07a9VLbtod
bcnyIT2XD9JLfIfy7T15cNzkwXLlX9XTsCp3hlv6Qqb6Gj4Ty234zgOKHBPlTuLzmLVu7StrzhrP
jGTsOmxhneNKZpRljx1DMYYPN/NdfbQjr9ylZ+LmfetoPJQ+gjEv3zg3uRevrVeJ97Z+dDJrb37t
PER/ruQxQsmIolzzVdK2BQBUpjK+1QZa9hqg8IHd4Sl5aI/Dr/Rsb/pj9X7lqofK14v86yU7x3fT
KvgVveaf2VZmSzDGGAfj0CGq9ubcZfy8706IpNfdm/wYg6HArMkPTwQejw/yz9xnRnn0pkfFbUb3
wfno3ghT0FfpobolUfZdf6xfpzMDIQOk/l6/Jj90bzhTCR/vCQA9qI+m199Ut/pjupI9NupGPfHo
zb7EB3yUqcfos6b/4VMrNI7W1vTQ8b+InW4rPeNSZ3hDvsIIV73pTJ5i0BtiTYBsbPMLp8R99ZN9
tXi85u5uPiTr5nE+hIwx7XORrooTZ6f057Lft8/JJYoQILkjR5E/HoC76QkKBrc191rgxQX2XISM
Hsdz/JMma/vM/ziYYsJKlYPNPQqbRkfD4CJkoSMMDXf8mD+SeynwktQLBlwYa7DQ+rQxZHQmHCbS
h3xiXDY9OkQ7yNkcLTfmPtyOu5EfZDqPn/UrhDoIMGv29/wBCJj2gx4Q2O4n6UJW+jrcFpyREmXb
oLJ6GrSXdCPvwl28G1eci/tqPa+0vXTSyG0CEXyX/Zy4tGv8yPlEQ4HeL1M5ZY436bNt0QdbR7fT
nbyxLvMReWd6qukoAu1LOVbk18IjGGYb3PwUTS8XdU+Wugo8Xi6V98klvp2fx2UAXEaJgKtbTkS6
2zwWP1G3MKiQL/bR8UY0JsQhMX5wGvwYTrAx9ad2R9T8TuFW7b29VHvnI7uuJMkb7pzUs9+Zql+j
F+NIi4cQcERqR9gdzV3feh0A5srt761n+RFmQ+mlpIfdiuuDN+WjemMVEzIVDb/62U/H+ZkTYv8x
8zMmroQJ3xYDG5cIMG0ZlsDyu2rtTvtp9dFvucLjXvMOebKP/oixIvLCVX1hLOU0+TZnp2HaNI/X
C0Pe9TKc2K7pVvaqlXToQle5qPuII5RLIE95k3fAf82js7J3HPg61EiPjEM/39KZ9c2Nc5E38rkg
JdA3HsLnel360x4vAuj15incfkR+uUJyGHFOQ3x57N2CE15yYb1HmlYMkrI3rrkbe6bfFH5Yn/Nr
O3jGp/JqXGzO3cnaOefP5cHctfChPedOTVYDRrxkxSlNveFykDoMO+3juNUYnuvd4NU+4JZ7e1Nt
uEJlyZsb2zfuuKYYftri24f7/lBs5m33s2ec2AJd95DLbZN1ch/fprfGIV8Pd2t0xsqzyi6Qgpbw
gaRyZN5yzAZP1Bb5AfWfWuzn8Up+mt6n9/KmfkjvsnN7zBkFrR/OJXqw7pVLjQJoF+zNTXa2bzGj
+MnrR+JLdzQUOZy1rfiDRhLR56w980l9v95IBlgrd0Dw3Lht70kv8nWrxW7KJZQnxe6LHZ0408hP
TQCNd8118d7cp6t441De3XG/cJuslTOXmey16qODGn3NOA3AYHwI9/rOmX3SKVUbuCy5o7FHjzMV
iZ6XufWth/bBcXxkUuxH6BkeijvnmZX4CDdc4CdJv14cF2nPhZWpWhr3RtwfLWU3SRQii0GYz8TD
12vopzVAstQK/mkrWqa+3T1f1ShbQSE5JLfchVCE0kU5eXlYKlHfT5epcBpsVx003VtKUcv62PJ1
30UOeQqWcp8O87hb8HHBUO60kljBtrF2ysC1YB8fGumtp5ijzD3BOYIcocZbNF8hXGS2EWseS8OW
MKFiK8vhRaUmv6lpK++XB25dTFkyd2GFH6sWpbxlqmm0egs/2FdHGgxNIqr6ymL4qRt8Rstk2sox
ZwHENea1KQT611Vjmwqm/RjadbaCOkCFJM/vaIrTs801bnjnhH4S+JqbWqc2GJtUHEj96vaj8MNG
RJnS9k8/lNak+qIi9o+4oiYSkwYVKkEuymGYpdfTVJpcBok1pqpFR0BOCAg30hjtYVDGm3EuzvBG
GHAr6UKNdluHBPvGEuukhQRoGsXz2FsWyPAJQa2wt7bId6lti8luNClpxHrJaCq6dUuNd6nrLlPW
0qEbquqQBWG2STTK38vDJPp3Kj7ar6fLa6XUxds6It0ln3BhdsogwrWMet+Lh+Xp8iCjFsB9wB3Y
UgddHkoJ9QTqWuqiZhDctiD010td9qtWqwp/q1rFPA6RKW3j8lq6soXndxSV4elfU2DXqX2K15aH
P54u8y1vE2qjlAISLCVbkGian6nc/JRH26O3ygCQYtKTZM4zrULYcKuqewc2/+KdWSwvi1kG3sm4
IZfmnCG/6MLEVzuNkUinTF6KLs7Y0NlbplLbOcx5lIoAgptCNnNlFVRUGTMkMv1B0bpLV9XKupfM
aj+rZbWvqKrza5hPlmp3u69nyz8c2QY3FFKz/+3F5X1fz5fJfhQYrRJ0MzVXgwFfRZK+R3EtzKQG
4nuu+sT08vLyQGASVWbx8P30+79VE1Bx7a+bZbbv17+WonV1PXvf/zKH/NburHaN7BRlAqIHr59k
4xQ7dEHxVUwpVQa0myMqP4RAxR41WrGX9F5dkVr4WhDWuykcfff9v2WKSG9hbRQeyeUNmlk1MuI1
FrA8VKrEj6Y3KCmLsgcbJJa6vInqdTt7ytJGFLOPiwfza1Hfr349X96wvHVZaGKlnIaXye/lfc25
vPj99u/3fC3+z9lHA4pUXff3f7xl+cDBqmtvqKlpfy/me74/1+y353+7Zt8fXRnpdaM6CZ1nsd2W
Rf629r99u6/J5Z1ot/65jX/7pK/JZYavL+h03GcSAaB//RzLmvzHbbJ8srX4yJdF/PbJ39/zjy+z
zPhva/D9EfPb3OqPtOleG9HPWALvZuH/Wx7+eO2Pp383Cz0A6lp/LEZZDH7fsy9T3/Msiy0Wo+D3
PN///rvX/vyYZRF/LPZrHkub71rhb1ygBYQyM2SFwv9YNQleVOHhFOfb5b9/PP3CKCycg+U/9tJF
XWb/mlxeLag1qcKh+XeLWOZYHr4Xszz9bW3+4/v+WLH/uJhlvu9PWpb3/RqQmGi1CGr+v/bovxBM
DMMBpvSfpUfe+zWmMp/Hf4GYfL3rn/ojSCUKuBFLUJg0SMaIjP4JMVH1/4HjA44EjZGuIib6q/5I
EDAVWbVsTZURDf0TYqL+j6FpsE0AnID4A/T3/6Q/+hs4lKIqCJ0soUFS9T8wtngUC6x/3XgG7O2s
lEJGyjrqx14ux01YRv1joY/5rtNj269iJHBSbVBIbjGo0RS+74mUeMjk6w+M4Md+dCKypfJzbGKi
i/Dzqfklk0kbDfTpLZbskiok+PwRYHPjlI+DbY+XPJnGi9Pa5n+Bfxl/4IPkBf7lCHKQLutcbgvE
1G/UKz2fyhTGV38G/JNtBu751Vb/Meu1QSUvzI+FZdFDyLoEhTY3+13XIIIaRuVcRvrPNqJR44z9
pTDL8aQqsNQIo23Jh+jNU52WK3mgp2vFkRA1DSk9FoxctQ3zGxDoJ6aoeCuPXNVanfJgZQUyKrXp
V0FS9geaou3GlPNf+N2GQ23S8Jv0diXlNMXDPk8OWjckh7RtOhoE6BCnKQ1X5qgEBy0aMLpKtt8E
vfbYjQ7h85YeHeh551K4yydbujdFhFoOfZiqXx3/l21q/h1QzbQEktUxLAitf5AlyQaOiMWY2nM4
EzXdd7QEnF7vaLtZ4UMfUtUqgS5JM9JzzGEozMrkrS2GT1sPm03sVOqhaXFsBql86Xuk5m3R0qsy
MUpVRAgJ1mdiXtM7IDV410xu4xyaznVgvOAi64GJmDgcCVs6hKO8CnWbYtdA6y2P5eEhLdDpR2Zy
P16jnDu0NMRbEJXk1Agymz4qEa5B+l0cdArKCPt66Y3Al7u+TfwKbbc7qYPyoFlsS2e+sSMze5qw
TvWcE/zWKKNTqhQX0oz3VolDANFNu41U4y6Nbcq6UZs9qVi5jK46atr1PkZtt/9+6IW8Y5qolv82
2PwDSfQ7G/1vyG6WrskWezmBgqa2ILR+28etSQqR/FypQBkfGB+Kg53WGpsukbiloIeOgSE+9Lph
nsaevlDKiQGq86pSowPwrARTvAGxVJePMfYlLZI2Tus7VSU//d/riVzzL5wkS7EAulmaozLG8CB2
q99W05DHUC+bMAc4JzV7eOmn3MwMQpuHWLg0nf/ycaoAof3OZRKf58iqbOk24k00mn/9vJL9f65g
f579RlKii6T8rMDCk0gJ1E2pFf08tSlx4drs3FccUC5WIN90uuLgyAR5dKTbWHc4jMKnVpOznQxD
G4PeB8p899oSkV1EVy7Ea6KFikDOVw1JEKcCth5EBTp0DSTy03/ZfmKF//qFONZUQ9XRtpribPLX
LwQSLoYzm8VnQ9ferGsUHayInX+0yT4ro5Cquwj/syyjXzV9KR01RqJDPdNrSMzqLo5FbxQ1RKvw
Jm1iNGxK5WZ5SHXnp5K31k6LOQQnZU79QcZqOc556zVRvYZAzsiu8O2sfB7WQ0eJLaiGPSbpzMO3
q+xnSVP2clzp66Ymp0e2ggonQ2I9O0A7YMvB/wyis0JSluK2V7vzs9YLRUBs35fNOiypbCxhVNJw
pWjhyKtcIdNQsUpIQU33q20wdkm13HoBafXgBgmQt3G2IepLZ1Kurs0hKGA04iTOz//3djf+fUcC
GsnpEeCeCnhvIX7/tuPKZmfkeOel02R7bTCqOEiN4dY26hc64Ay8fQKKpLYpgUTTZ6rYyU+NZg/i
+eGd0CYFerRuXiIpkXfpIPWbVrWCu2SicxyLefvGGzVp+uy69IyNczeqZvKWFPbkZvYUXTDwTzeo
tchyNa6MRLmpv+tKgDy9vNMrG+dQ3TirqZ8tT62mm6TMBvr1c+fjGpF2Ya7cD2qqryF569totntv
ruR8Kxlytc71Ud/GuUm5Nh+24xxXK52M8nNIV6gP6lfS4soLto/6Sbdua7UZn+3GaE+y8nVd+Rcw
3u8DmOpY/7Zra7rGiGA6XOtgxbKEOvq3TWzWdizXUUutG1O7VylX5eCgCaPTOdKrDGMFrQfykuUf
y8NoB4GEj5p5akmaYHX+6z1KIP0o57L+7aXfZjGsRKGvKt74vTRYsYnXW6Bev5a7/Du4JnzEb3PO
JtVs3M8w8k2HaBbxidJQZztJpcy4rND33F8fuaxgBMB87ej609dr2rIG3x8+OSk/RkA+2K6JWv9v
v9P33P9YrvKZhfa0/1qHf32Z749f/vG1Tsvk14d2ZXYBf6vUfbcxWhsrp/gOywyBXuOaXCaX/ywP
07L5l0mdQzatzqgpw43SIyUKcJVJWnCIhc3MACCO6awX9jOSH7RVIixpbd8BBOc69qk35l/ztU1R
qDxO0vCrL3QFG592TPT5lzwCIO8nUNN4367CBBel40eZyQbJpNjnBwuxDmayzpHLx4D46aQR2Y+N
SWW2zp/VmMtVKAgncG3Yn5Vw0+XZgRM+pjxhz0tyaYXVSHPxs5uY54WJr+IyIcXXpwqD30QSrjD8
hchM4quK+NmkMQtcwYPgLbmppbuhjWFQDWo6kfJ4P+QMo52wFca2VXgyRkNhOKyE9TCj/YsTsRGW
xAZvohl/AnA498KyGONd5GfDkoybEa7XpQvJpSWOkL5Zm1NHBHjiW520yRY7pDBGqjgkI2GVDClk
cvi+6WDSsrrwjQmGRNzbnrHYLIXhMkGN0C8WTGHGzET7U9gzU+HTFIbNRlg3Ud+/zKMwc2r7VLPO
YdhEB3KqMvcKYNrGsrqtBSMir9WjUdH4vBbpSxrIoISxjSrX8TMxyntVr4mRMNW7JKxPDmBbH6rU
3SzMpyUu1ErYUWE+S3nwEDhl4OPaQ/2FdRn/KiRavxaGVsyTC75bu2j6G6gaCjhI2tqpxL2rja4t
PL6SmW9s6HmHQmZkhNwsLLR1KXKgD7Ww1nLGJqkbsy3OXWy3yOQMYcTtceTOyfgjrq53mZVLJ5UU
tUmYd0tcvOAK5d1kVSjKRnYwDNWDF7THTKhZCJbZjREuP4BYcR2i4kkMTu8RmAlj2ph44nddlcCl
SnNsee08ucqYqNTmIjxCXcLVDboUeOGPijAmzwuiFNTBdaw9SW06TAf4EgHejl5NMb4WDudMeJ1n
TM+QrvfX8Uk3kk+zoC8w1v3K0BPYsgVNZmzThfBPF0NlkwJGAAjWao0c7ivmQLojdy3neZcEo2OO
GbsnIlV4s2M9p9k3oLDTUc9JmI6vxtOYRNVlQPBSEn/FT0YTf/F8c6c3YwKPhBu8K0x84XV5loRT
vBCe8Vi4xy1s5L3wkzsYy3sM5hpGc4T8ISwSFCGdcKG3wo8+jTm6GZ2hNZmvn7OOZEct8a+PrTcL
P3spnO0VFvcua1Ma7PIx1NA2CRc8kUNwkPDFQ/ak9BapuLHscD8o0zpPrI8esS0DFnLMJn2aOinl
zq4EDqhq+ymY8pWREjyzuPKFPz828bMVsG8sGmdR8J6ZdOM1MjHX4WivuVtv9/JUrmEZTef+wUqu
QhW8khkQgQ6hm5pnZOWN3Q0rY0zOXaOrQG/gCSSABaqe+0FlVo6ShSh/tDiUR8xxM9eXNGWLRy62
1qRMPw4mrYn8WhwVucl2rVq9sg+RuZojptRSGs/4FOlUgoznBG28SjbbbwT/sSpLoskgCgVuBhgJ
+dTRNgk8Q92ruEWn36tcoYJ+yfNtL6uxpxI3iDDV/jk0qEBYwxz9oXXgdugD6qJXiC0d481Y6bb0
JMXYoyczfO6BPXArhh5X8B/0GclnchoFF6IXhIgJVEQimBGyoEcYgiNx5a5oFmSJK4iJXrAmGgRg
CfAJPPMxPwA8ClOQKUrBqAgErWIGWzEKfkUHyCLt+8FlQzaCcHFtnyOAF/h7bbcWDIxa0DAcsBiT
cVMslAzBy0gWcoZgaETmbTvTxtMEXaMFs1EL3oYDeGOSrxMCTVnb6AqyQEHn6C+DYHVkpWcJdkeM
JCtkPPQiwfXQBeFDrTP0cbSUA0H/4L5oGwgeiGK8deBBVMEJSXPtwYBqZAX8wjMoEXthigi6CDid
e1XwRkZBHlEFg6TX3jnA+s21ix9TBk5vErySFHBJxFX1LEgm5QDTBJ/6JhPIE0E7mQT3pBYElFqg
UFL5DpDK/JojWkCVjvpYcFMkACo1IBVc1qsSsEonCCsWqBWCvsGIC/pKLDgsgyCy6KBZRsFoIQZg
InoLbosMwGUQJJcOpIsi2C6xoLyUgvcyAX7pBAGmEiyYTFBhwIwc6JQZGwoTNzit7xMAMgUgGRmg
TJenP5WuiRBHjFtjxnCmAJ+BLotiQPBoYp0mUFxGhpuM3akS1Bpd8GtCeg2tkT+bgmwzC8ZND+zG
BHrTRAb4dQEpq9cMMHGp6T+G2Nli2VFeVEPqV46sDwioHemcN4XsLXMsD8vTdM7Di2xG4yEwZrAS
4m3i/Qob5ocd8tn9PEt3hEONWwhm1iZMw+QhbuVfyzKaYaK73HfPVaVHaz2TIXlgBL9M0hUNulhG
bt/22bX9IKYn9gtDic4jGXTHa6cFvubU0muf1egPWW1rzpDx5459q0pjseNWLNt08D4PSZTL7mxd
3y2gAp9qphzMuGlfJB3Rua1KxZGyy3CSZFTBDmClN6hR62VWNj2dQUgu95jXJu7ehlQI8+vbmuYw
8AqxtP6UTM31h2pJg3fFv3iRc3TFGJCRr1BqeQxK54XsqPpT7sgZCgBATB0RxaMcRseha41TmHLK
KHWIRXN4BSdgVp+jVRXu1FXdPZc8h5G75tUUUP3ue0W5lTukqMtssv6s6aX+MTWS7GlxXl+mcFT2
RtNW64GoEdGOe1rmNAiQSLJIfe5Ce1zF1qgfEJ+T5eCnkk56tNNLbxjb/YLe56cdxshjTC25d+pa
2qjTpG4tDOq3eqUq7vJddISRtZw3HyOtLwgGdnTprMLZm9i91r1ct9zB2w/LBlKu1Q2nq+r5apA6
yHFA9GJa1WfDGhJiHtT6vShAroktVJpQfXT4UHdlGly3ZqH3W5Ioq7ur1vLLilkcrnbtyA7eJSMm
NVKR9LOjmelBkq7SqrIL4ykgPnyZNezCuyERZQPg8qu6NIpDxn53rrUMfpvZ6e/t1fnHhrTRi+Vz
3t8pwdxsiR8st8rQyndBgZJoWdoA36nsbLAmIcswmsz0O2UiKUSu9HM7jROooqz4MejP0nxV3/tA
pOj2tXwEZt+eVaqDXzPk0qHW9OtHArnCl6Q6OPaSFJ0n1tELJi3/4RTcXw7KR2ZGpa/rQ3Ga9EE7
9YUimGF8BG32nh0O1y1Jd3Y7nwLTak5DZ+KmSCbrA1nb16rUHdXV1nJONgTxk1J2jZ8VNudk/PTH
oN8uc3HJZ3gtn3UuRkk7LjPITmK/T9Ldsj5m0MhePsXyGTZoe3Qaoq+HeW7e+56637JC0Yw9q4C/
NpVKciTfw/Hz1rDfLH6sZQ7qECRz2Fl1YfA0DtGEqKYtpvatGZuvb204Q+Zx06lcrtxOQ2mxUI8y
4r1G7JXLMggCjlGW59FNaBvZIRNDk7i5fzXjglnZMHPLz6M6ARCmULP381UmuQ6j/ms+devluwQA
Pl2yF7ZxQsZlrFXzvo9zZ8XORMTSCEBRLKeVDMGxMdNbY6qrfcg5d22aUvLSh/luWQ6cSDQ0ST3e
NqoU7ifQBWsj4fDi8mC/zJGGYOpiDonbuUJSrWbyuE7QQnWqBS6DoAoiWcb32E4d30AWc6iMQr0z
KvnHIKXjOwePTD3ADC52xNW+jFkYMwhvkNXrkbqk8XhVtWCLt7ZdB5FKknZzWN6oGsm4aqlr7Dmf
X1egeZDw2vnj8s+yQDQZo884D4bdnsfSyL6WmqQzCQpy95DUjQmA8aqvCnBK7+bAxY0Zvrdjna07
GU2rc5WrR5UC37L6sol0irKWdsrDYLwo1xh+oljNvh/fWsNK77tG0/ZxYSer5fWcwOVr0w6v5VRw
dZIn7XYYDfVphia5rGKhTQQuh5NyTNpYu8E5hFpWLNEUSbF0cu3bODHVQz8xVn/9I3B89dpFLzZR
SHT8a2LNHTN9kcnVWxbZj9Hk23NM4UCu0WpMaMUck5s0yW4cUAYKasimwvHQxNpxbgfJW777iH+F
Ms/8VOQG92fKSJ746MyvpcylPT0/TNpc/5g6zImxrNU9jIjsvrOl16+1ok9J+HAxXOTY0E+2RF9g
+UcTzec0tPLHfsaO1Dop97hjl75jA1jWtpsHwjCa2ADqUiCjUgNqxGpx97V1GmLO6rBsGMsD62xE
TfS11FrpHgcKo/eYyq97cHvD1w94lQ4qJ/o3Gz7FWtNydpmxMB9tUqiWLykpmM+WXawLh+Cy7HaT
za2hmmxkNfpBhoV0FyrpuHd0qHtkUL60AdrHokSR1XbXclcn5pukJOU204zqRI4mlya51m9MvbBO
5AIba9uaZkbCnrNqd+fIRrFLLK11B5mbVez/m0HWI7d2AJxx5WdfEgwPU1vrpwLGpWyXDvSODkjh
/GGSRE0KHVka2mASM9wMuk9y2v+ydyZLjipblP2XmmMGODgwqEmol0LRNxk5wTJv5qNv3Wm/vhbE
rRf5rr2ysprXBAN1ISmE437O3mtPW9ov3z2/pj1jwTwrBh+Rth+cknRA2Uqw0nnskRmVrAETT3tX
T7CqjpwOMFlC4222+2cjd75Txjjmqe++kfIabWy774+d1PY+9jhHlVuPu7hvu/OsSf4juKz+3ESL
DdejnrT808ozBDWa8uvuuPT2u96+tCOirtXW+nX7Px+3PnjdrIbEz8MO31lUzpf1aesLrLfPa49/
3f26kWE8AD7gOnjDFoe1Wk3QPQZAp/bIOVSUC3w1XXmtajNKI9/1WfkGxZX6C+bTTWzo+VD5mnzM
bwUdLibEpKa2Eqy/6pz6DAelPmedyVy37pnzl9lwtkKFg1YnfLmmsXV9oEU+X9E+lyBYzem0cv2r
FtAQFqJ6R9pfx0VgTHd+f+85nfx8ALnuGjMjHtdi2ax72cWkOHUUo/2c5agzCdw6a/N3ZRh8oHgx
tq4bohgBvARAcqPB3geD3sVdgRug6b8lKgLTg4rRDhEReWrYOW5zX3ji1oMxeVi/Hs4ytbMzMChV
BmtVGiwY0qZ/XT8c1dH6jEOmMOul5FjNZ+38zDSvarBSgX+bvFo9oiel9IuZ4j/5csI3lol0MgUi
lViVsV8d8+u9pWKKvriE4w5VEZmeG/LaIKGWHjbK26jWYrO+sVjgc6xqVnEV0U3ENqQGsBikr237
ojJuFgqARBH2u8ru75w0AevA0tILwN4utOUvs2oVceGtSrDDoezCc5gh6qJ6Bb1u+X18vrq7qK3W
4yKxgk06ut1N7Gj0xSnWnjA7zlZX7iKGKlosRO7NdK230qXkkCY5gufZW+xmqdr0un3snLI7mDGN
VHDnICiUdysNcnFuEvKVbuhC0xCpA2M/t8Nb4qDUrxr/WEVBcGax6Gh8j7GZknew4KPbHmXy2CcI
vn3C0tOlt1fXaKGt1J7gzwh5Nsbwr0GpX6kXFhu/azPaa+LO6cv60FbyPp+B4drj8LaKN1dW9Yrv
XvfaVUADfaMEiOj0O01wzbFscUgmgbyG+a1EFvZgVE18Qc/H/DCt/VPHU69qAA+bq8DZt43BOj11
nV3qJRg8rKQ7EJl0VJ0kXRsYIwbtDAW7RSqV6K3uzgAEeyJ07k27HbjXVOSXUjn10zw12TaZInl1
ZSX2ZJYD0epid0MT0tsDYxbnvrPEORxR0U/YYAihYGnMpQHUqSEOqAnKe79z92VDgRi6dGXWTQKv
8yVyhvAhq4J0J/K82rlmPj8ZJVVG/k59bjtqtlmM09Ka6HCkboNvarCsY13kiLKd4Drp2sOxCZ0j
8xYtXkeG20GJ7JIuxu11AxXtIVAmwNDKvv1v/vjMsMrNUAUtH8f4K8qSVyJecHeJJjwbVfcmY2On
spFmAwURMi3VGfS1Is/jO+hoaz+N9kO8iDk9hWWs8NNjLFjo7Bpm/pzXOHcImOYLsq32MIjqttCT
ff7aVBKNwIx+9sYAHBDG+A/LCh9ULP3P9z8spvWxzwWuwh79eJJiol02lJy6c+K9BVU/gs2q8eFr
xPtl7u5zG1LlelP5770+SNFheO7bDI2WquI45USW4CEHpKTOZLNjbPbGbxF5VgeqNQ+FlQBjcaJ6
m8OephysAA1//s4XzAujobHk0biGgIw7myDCs+niFuNtlmKTNO2QyZHHZbTJg+5zsx4u+Twktiz3
QF3k/0zkxbB8knVTCMPdhiUoi9GNQ9RnbMjJyXdF2aG5M2MCBNHoVr35ErSM8nHIW1g3vun9vRf+
e48XE1BV6eVnqR7IgbGG87rnjOGfh+sdJmktRSpxpi3y4HUjFllv1hSvkWMTWm9Bbl83RcM4FjJj
+zxcb/MzTB9pHOEZbJY4H4FsNwZ1fhP7HgY4IV+7CFNROMNO95enZjZDSSzmagNGegSh442wTFlJ
WnV9IV4IVS4s22JL143SqM/YbpsDZWhaoPZ+Hqo3p58p1DjmY6hLwVyiri6DhStCT4wX0dKDNbRG
7tAujVK+q3Ujma3fVGZSfH4lXZHhasgDqpTLr2L9JBkYskPIct00jiUkhv2YZD/Mzk0vbh9tmwk0
0Ko0/9Scc3ZuK2qGNELCB8prkPxmke9WhAQ5pOMZoQtYymBAUj4H5jlNC1IsQSCwRGLQLjxONbs0
kVOvx0GHCTbs8pM9pOXWpKq2cQiHKZoAgXW72MTRglMr4Mfe2QKEg4cUNA67l0/1/HKurMPBF9Vh
3VtviyQ/xEA3dFz5XXS6CnbEcw/XdC4gBcZtTAJQVt7SK8SniJb5xoh9QLBmNB68wtR0d1mM2ZXz
ksG73JOk5N+P0t53LHN/0IMhIpboKwrTeua/EQ6noTEgzobWtRuTjhJwxO3E3Upvzm4FKp4l+Gmf
jHHzPShsUMxh+1K47Xjxe6gN2XPsBuNTqWYsH2gMKmH05xRIGfRAeksOLXEClyAnTUk03Q9NjWlZ
GyUAbokPCBlUs1P2QJsm72NqsbZ7a7nVoSD98KGAz+szey/woBURJeV0Wa7A9UTxMjzaVHh3o9+Y
2z4fhkfPdVlGWWZ4jOW0t2ejfCigpE9SiofQb8qNHdC6gQKKu92ov5H+RWhHs4zWKZQFN+uzWwud
2I1FYtxe2jko1Tqa6c749rYvouAl79NfrRnW1/WIWjxTwIpBBRIpljGybPGGOZvJ8KzvnWPInXAs
1Bd2kbyPEErX2726p4tgx9ZJiqx9awtEz1XqPgVD9dFOkb0NMkFNqdHyaE8IYOwZT57ptu8Off5T
nVgL+bhU75U1uwSxljSFlnv9DBOQm+NEr4MSNlw04bK2YuNkwgzEBTe1754Mz0zng5+NgylKinkH
+hjflqljSjn7pBjGJ32XyZQ0umUjVJ0gnhiDU9pkKCXqyvqhjRbxQIFfqAs7FgZMPBSMl4eOdjtr
j7dGG/4b+MPkWJKvSSOl2xlVTDLksjclc7GLk7E6tg4mX1r12VkBMn+M8xbkL9hDrMtTtUX7pfmq
VbOBVjDBKiXonCzsEIIVI1DeTe3JjF37qMocanNn4mmv67egz+htJIpim4O12haIznzf6ffMGzRw
gyz52UfPQdYfo1qYb6OfnIGCxZtURs2LZ4/5qRz7doOCi3qyeaeU4fImPC4jFu4v0phnZH+jvsKO
wnOR4WfM04xLYaDVY9sU3WW0qvC3yKDpqzWc3FIdicpN/dbS4MCfkN87c4roa8SkH5RPdKbslyQW
+kUmDA04wpJJp/A6O0Xqbfosvak4aqHL2/VMT6QPQ7DcexOU3onn8F/jUlc+5WXeXYXdXtcjy0O0
Z5gNnRsPKrWAGCLCOb4/EqbrvHtjfmjnqvgJcHXahH0a3fX5+NGM9XRLW5Tatyu8k+e79qO7bOYe
b2tKHb0wHXggrPo2dsOPLEhzTZJysumQVkAbb4dtEsrpURAmdurjhdAsMpT4iEXKiYa2HTL3DPtS
fLMpVsIWxHRZW/FPH8ukEbY39LW7D3RXEpiDcgmPIxg3CChbyMb/Hi2lBEqV9S0NIpIaikDuazLQ
aH1M019+Lnf+HM8fQdCjiMrjYhv5otvWZqX2hjPpZ100jKDNnPw1Atrwa0/+NlKY5XujH6ID0zOf
3C29YyCLPxBARvvCj4vz0JnBY4dPe3bHdyuIxGvjmgkNRC4Edmzar27Y/H243kuHkyapy1SxUmHz
LEcG53FyvkESng9NGCFZWQ6bdvzWt9ZipB7+pVxzxvCFz68P8vsJMcDFT0kUEQ4VYFcSzkDVstjI
NqJXmkzUTSjvmvKvoKB9j8QjfnFCGgF0SaZjhEHkabbMpQ2DBdQR8/BSHlyXwFpT9z+JBiGkD4MO
MR9jcZ9HzJKSoDRuCsIgD8WUpTQb2j3axPTVScYPM6tSDK2Z/8NW/mPj283vQVa0ZkLoEnN1pPgT
YsgFau3WLsNylVMidbMlaCNSGHOkfAkXLHnKjOBgeMQ5R55B2NvYD/dJbn3kSTSfnFnpqzN7EHbT
+g0Gjlekzmsv5fBccM6XwtH3sGUx2k++deJHhNPb9atda2aktqpOgw+V7qXu9XPV5C9WI/QuFfN3
SLrgBXybdY3SyZMylLVtu944RnPdv/Ocb1nr4MVtODFaWsWwumcM/Zr61hTULNFILnqfq9G/cdQm
U0J+E3T4i/I0NqZ1LxrMwRGA5MYJOwqm8VFQSjpSZko2rhycY9mX5nJ9rUBmZO4utqnLrLmcdIVZ
MPb2uHGyECBOaXvP7QQhV1WlBJZIFK/jVt5ZZ110ono0g6Rwr2lmxh9xRHzGnBs/Y8ugR5fiExPR
RPwOI/JfavzljAM92EHUV2E4AO3b3rpTafc2GvYCIirc27RT39vWap/zqK7P4VLflH7r/vA/xqqO
Dkq71stg2fkl0IX1VHLxvGE0zZn5EhpPQPiPtLa2RlzpGymlvZsJsj8BoCSsJE3Tg5opzPlVo0+9
K/C3tgGrM+3nB9oiXMTMaLpFKkNdIam8A92v6up0wEdcx7imiLR39ItJgW5Fu/d1BcD38z+oAbES
c/oiCzVufaCmP1SS7lEjGwd3iPOTXy3fiimemywRJ5PA8Usd0se1sNiJ3h3JsR+NO0v3h/XIlYAn
uKaoq4L6WkmsWTc0t7bgzsSvbK5+kbDu7Av++8Q8YjvNlfdjQBILA4Cp2MaD1nqnNY0MDGuvakR4
gYnF+Qj6VzBV060cIHxUocL3bDrFhUyVRUpkXlQx/+8NfD7P6H7TySCAIkRYaAimFiT6AMuabnPY
k6+JMXkXA/kcSIQ0uJ+yLrjnrJwQf1swMtBs/R5dyIVp7MxH2lTpcw7QuYVY1U5ggCLTeFYi4leo
FBVSaYOOLrNr6bIKU2MZb+ZQx/sMVvnejhv7Zl1Mq6LTlzAHizOo4Dm3DAQwSfLQFcgeRhmoO4Yo
r/Lv8oFlVb18QvRPxrUJmWA1wy4dXgtzgtvdp/6d0l7BuqJ339o4PhQBJnxiHusTTWNIxw0U5aTk
udptgjMv95qZw3vCourNHglwDodyN4ZN/bF0Hn8kcVNunXSQu0lNzNAIUAcVhDfSqYf+RlNfOBvD
pA9uXf5FhRcsTmLDR4n8fUZ5bFur1Dx0PqACF071jZbqXBKL/iahriRRAYZ+OU16VQLhT5rxMZvc
n2ZdyGUJPzwisS8uDlP7TRhbyTaq1AEc+/LJw9dIjKiL0LH+FS4zSmM8Ssu3CWByNpX/KASW6Lbv
+5/+kmHVQYqgXpQjD7KSh7lf+vehsSXEtHs1wnRXqCrhUhdSUZoriBqMfyC6svTWVeLZ8eiyyMSY
720jybcDIuxjFIzhPqf3QQtf/SgGmkBdW/yLGg1dNcsrbgdi9M62TJ4aIs23JNFVR9fvh00pGLBn
6eYXh5jzm05E3skw8+qofMviuwdkeDMbAwATexQwlpxt7VX5u1ualFio15c645ovdfDT5GJhxlHx
XHvkTnjK3Dq9DO4TW2jSnOP+MlVJdCmsSB6sin6q3dHLkv1HUTURzdsiv4yedVCB5hqWRN8gag68
4RDVN4gZq1bXJBW7nPBc3PyCbHg7dUkcMjP6TzCcaj42b0q8RnrW6BuixzrNrB1vHXN/yPAFLdB8
4gRux5tM0xl1HBZ+Tnu7SsWLMm53RqKyrZx7i3ElDg9YcPsD1w9kUZ3dXkSj20udcJWv2ukUIcA/
MOMIb6zAzncwEttNxj2X1h9bfPfyzpBoskI9vI5tfm2yTpyYm4AgcYAozWkMNw0mm1eoj1g36cPY
uc3FzIxrHtvwMTKSngyS1K9Uvkgkys34NstJ0yi0upDxcbLMwngIo9m6GXtO5Zxq2HsL4Cwtuzcd
7ZM8wb4OPe/OaGbrpN0Y4Dk3FRm0JDjiG7vOpzsSGl6ixPReelNbyEuD9z5p5WPSvPfjYaR08pQS
rXKDE9U+9CO4p9rJdn5FncSzjjquOGHqeduLtjxEBlOdwj3YtCu+C0nHN63c767smqe0ZrRXRSF/
mo21EVUUPWeTtwR/YaOJku9p1wf7xpXlUUd6fNfoktJyDDZF4eQnw3DUc+byg6X9cfSDSMmbyo0o
/RWiQe1SPvNtUJQiRPmCEuYmmn7qblnuiu9jBNUkHcH2DHMwnpMku5165jlV65NAg7MCoH2Hgjwr
kdh59qWLxxnjB99EOnXjO8YTogfQU9Bg8sZ35iwIKcP2qXPE1q6j7JE1BOSmsg12spLt0aWAsdQO
ouu6SUbB65ZWvw3At7WO9l7WTUZpdwLtMECkfB8KxFBNGqWHRMB0iGSABccAUUk+0lWFXI4dAN0I
8nR2zHVsnglusbdFoervVKoetAi/Ga5xZC3eM7ViKEg7lq9+5+d35Xd7YrhLuyhBTuVDCaKdgyAl
N5BtYd+diC3iPztlL3qmUROwEugboF2mY92FtVFQsXdYqyfFixFkFdwt7yGNkG5rFjRBZkywihXA
/rqtL7YBGzyJTDTkgyNOGtFeqS3rOimWmVXuNcxNjPSAyNblN8m6bRzyx046+pr2wW0kCRqwuwqR
WUHD2UDU4nlos3XdkNxI4TtQnGhZL85OljC79ulRUcQMnnylwZJF35Xwgreu8kBLMx1BI1qR8jO6
5f6NRX6JuyUv7xGY7HrPHm7BpgIIuI/iJnt14wRgvDlcG3vpBgK3vG8jxzs1fvnNamPrHh3Lhcjw
5iQ6Wb56pXUuxyalIdNEu2Qaa4oVafJznM46PQy+Hb40wzS82CRj2G32iz6WvhpupB5ZAWPADwNC
ikKD8kJRVZh90ubqDTReTTUItFkdLQgTnF+pvOSYVSAbGDxgiWnc5utGEqVxo8V4wRlU3LoZsDfm
QNZlHEfKZ5VLe3gw3ZdY6/uodIofgU0cGU76xGuj51rM+abvsuqD3G4aOJ77W9Bml2VAopZwmcW7
waEp/fRcuJV1pUxlXgtaLVfkePo8tMatLptdSTHqw+sR1jY6Ti5VFL5rasJHOniU+xb8WxM+JOTX
Ro0oXkJtd4/C8G/coqRLzzy0MFvzR2eQ1pAb9Iw7y0TcRtf0RFY6JaOmEG+mL5J9MhmU/zOXfB6J
XGAkKfd5KCxK9b76RbT4q7cQ40gumlm+qnpPU9vZL8hvyw5vldX7z4VXX+Os2FG0cvH/UySbwIkm
LiPdDUUPZm9mJPY2VZ37sTcj1gTqXarKuV9vimPl78qqr49uXVEz5KqZJ2Q5c1nNNroeqGois7yd
bPcvh5LWpuqM96KZgc52zfCQONH4YLl1tIf5Ct5Ad4iI6Canro/ufzTzN1Z8d1iVmm2bdNmRfox3
oxFeHum+CyofkbxN7ebeQwKhfTu6Dti1njT1DByNxqtHsPasXEhckQl1xBDeVXbJBYFz/SRdTqbS
qLa2QTCjHeQ0RSaKkyVF1aNvxcEBb6MNd7J6teeck28uHhqcKTvHCRhjfetVJklzBIbKhMGq0DJM
9ZGuGGJEgm53VThH19wJ/t4kQQsvtZyLgnGq/lEUhrysG4PgCvBydU/JBXIgcmzKCFXzjNjfevS6
CjxNAnaijnIJ34x1KAKIhFn76DuPE0ww2erHdNk0xU1jOCiQvEZuNV3VrUUg4WBmH1aJtHGarH4n
p9k6a2YrlLpFiorTSNHcQL4RRVoSGNNZO3IyYZeNtX2ftMRd4PbTx96gbDgNxnBQ0+jtWiqpGHhK
H/N47O/J73ruJKhJStr+JSBrY6vSGaSOJLhjzlR1mxjl/KxSAHyMu5GV+Ie+GNoXpCEs5BXkKUOr
X4VEZuJM8byth5E49xyxhvRVcUSlfg7qRQVT/lBhEV2nfolRm6fufkg4MUPzVfSdvoYZ0qussY2T
YUVP02x4d2PVyZdJc74nGMU+19U9yZaQiRnFZjRwuv0eNP38MUrWoG4owO4shwhEbmUFz2qkRHBj
VmV8tkfLua8FkSqONTub0q2/CaXFwzD8Ggare5hVhJWhQg3UUYK9spbcZ5ZXYaeaclanQbP1UZcQ
2hy+p87Y77PBNE920j1wotHJt8EEhx16UdmG3sFafqpxBYICT8R56Bu1C/ulgZ2EzmVcN+MdVR+I
27RWq5sYOc8Rve1ZZrZ5VwyJ3rZD+VbYA6EXpS8+ZAPwZxbyEeK9j0jqVFVC/nKiCF1xl45Pg9fc
MjsIjkMCYjCtsvSVdmBwlyxycl+04IeZW/tO4DyVxLfVLTW9TMRn0Kpxm4Y3XpiihRR1dyAckx6/
Xf5KmoglT6Lu8nQgHyiK+5NFQeXsdf2NcOzgCd10urGy2Dmuh4i9+q2HNfdh9q3bsS7RrPUEsGY+
54owzCtq5gpWYg18bMrNa2X2cLgGmIRFyiXREpF6HruPwrCTJ9tT6rliimxE9kcpTTBokq8iMsq/
99bbjN5vCbARB08byCcxXRFrHVwpo/QfMzDrPcGsCJusdlOOLUGyUcWQQTjgHjNqRwsxmr5TGH0W
Qzs+J40aKKNnGAAkguVuKNp7V9ng9vJZbGbVu6+Oj1hzqqT+xkeiMZak1Y9O+69tFD0mnOqH2J2p
L5r6oZuxn9BmYdmuQxIP3Hj0fy4uWTv1UGjHUQ6SCs2TWSLeoRoXvjgK7bQdy7MX5+OdMDGbxYla
nANVfsJkS4KsaYXnbJ8LZ7hN876EOgv6WAO887pafutT19tXWv4aPCq/VpejfLERYDW5aTxRQiaV
ay6zD4SL7xHNyUs58xIDq3GAisgTqsCIHhk/kdtn2Phy5EbUKGkV5M0YP68bgwyfm2gOvDOZZM12
9kAyDbWX3K6bpKPB0cTix1rBjdFZWhDit3XX/bYZIk9N9KAZvY6ZMXbHlPor/fTe34WSNrMwjF1F
pw15tYULMmkAWs5WcUCJ1dw0YUFTtyeLqUG4wwKPeFJfe/pgpgb1J8dwD5Le19Gl7LvJWtp4TRyw
BKIzefR/4kELHjUFro3K/QJMsad2DGliU5HzAYLm4i7l4cYZ7JvVevj/iQv/F+LC4hAGQfB/Ri7c
/e5//PrxZ97L30/5g7dgCoFL3XI8h/gWuAD/5i3gVy+B6sf/838sAS9MkCTmO9c3zdUjrKpuuUu4
3OVKbvUdG4GcJf9fAAuWuxAe/sO9K7Eje9K2iXkJ4IO5iz36D4tjrBnvy7YW1xgBQNoT++q14CYj
2vk3EeuXDfCtcpMW5PKRANfNXJSzGNZ/sxgO7PY1rBqogEvMrCRvtmRFvkMvVS9BtPSzUdS30PUq
uyULwxp/WHFPm3RQO4gG1mZgXJhN0Fu9MR/zziqxFnmvpLRNuyANwQJb5UOoKvcAyh1XhLr2pOba
S3zu3NJoLNdMXXM+KxGjr0r1s1hid1vXefHXIN4lktdawnnNgZhebEknSPjm2ULmvEdFoVhity+u
6N7a3KzeRTDsRTneBX6oTkEHclr0xDuSqQWkyGnuY49667QEB7skCHtGEO3CEB9OAuKMa6Rzzs2u
eDD8JcGACOLA7vxLJ5n6mGn+yOznRi+BxaVtvnckGKckGQdAqasl2rgi4zgh63heQo+5olo3djmg
j0c3h9drEcLPj9nw4S6Ryfwk1K6ZiVHGlfMURBhW1mfICO4nU6J5Y/tlsvXcjqrMEsrsKSqpepT5
pl0im8PswZ0hZGhWSjvBdDs5WOhYQDs5fNn1vzqyn9slBJqUsBqPa7mfEUViFP0lDYwRyg83OTqC
y5AhZkYohwluXiKmhyVsuqSv0aDqbZYYaicY/oWq7GNcAqoNkqqjlMjqoKSj1I0ekiDirDGWxKD0
ibieQ2ePQQrL0RJ/7XlQkl248vFgO5ucijJGPe3dEJxaqmxnax/kQlew4vaQ6QhNTyGd6Q31BirV
lgalmMjd80nzk/lkkqyYUXOKAiSR/Tl8iBZpc571wOv5birmmgBgt3VuCRogBRCIoec88KcOS06Z
wU218/yhbkz8GxUY8mffziLmfksDp/uXS2jotbGqnyUZkwdllv3eTrki5348nMOaa5KjAqyag8PX
E15mM6iomE5UGSIWP30v7gQ6hKGIqE2JZlvNg3jPan+fRN4xad2M7uNSkAzEJRUpa4DQmbcWBBF8
NNFrIId+EzSCn602WckW5p0dj+oQK7vYhdbYX1v+iyQBB1xz7RaVYwYgshH50RT5SRI4Dai79R94
10da9pzzQ+7i245wsmblO5Hx6taviHZX4oUuWvfRdCVthvLV5DK+JcbQPcKPUFvK3PR/oktrGSQI
xK23H5KQdGNrmN9Yi8Csi1rjhyHQ2A9MRnIT5WptMYb4iOwtwzhlsCTuWEcNh5DZ8d5Pincbzca1
sP1qW68WAy91D3kYw88s/NvYsYvjMlyVzaYQLWHVM9j23Lpq0+9+N11d3XpmeDv7FdPZNHdvYgT2
FxQIQLQRZ29NQ1dXsC/mAf/th+3WCxg8GXfDqBCeq6w5h74GXj5J4qXpsN4vBVlEExTtktrJryKH
cd6VTFjRSvZbl1nazlXK3sY90QmNjMGVtaW3M3r4wqblWoe2p3KQFgPxbGH4prWTvnRwXRH3MWlE
s7vJ8MZipYR0HqkZMReWCcE3gbcER61N/m5a3Ma5Kz83eZpS+g9PisJuU/IvN6RFw3agbhCI8TdK
W/cZzoiDmkjvImaLl64EWuxqhKqm/D4ZtYOFtbgw9uPIc0JanFZgbFdx5LohUV2du1gNKJ6W3fV4
3SuFRFa0huB83j+R8sH3hXRnvf/r8POR643emhGy3vXH7nrXiD5gr0YLJQcvsT5kvf0fr9gJxHQi
s1/pXC7kt24hvwUr2ixeSHKfu8YCiVuP1731Qevm6znZioBb7/ZXgNnXXV/P+bptffZ6BxRJ2Ggd
lDRKGQtPcPlb//0dGOv7Wh/w+efWV/lj9/Np61/53BVA3TjdcwrWvOo/X3o9Xl/jv37Wz5f4x+dc
nzMuDLpxodF9ve7X4xT4umnh2P3xKdanfX7A9YFff/rrO/nnw9cH/vHp1uf88U6//uLnM/94+fVF
vWgB+n29w7qG9+cu5L92hQCuz183zgoJXF//jzex3vX1Rmtgg/VCHWQI/IhcOIRf97Fulrjs+5tC
o2SQhGPj7LRDurEVmHjq2g6ShKTbI514LBZ+ojch7Ewh2cybsVwCe9Zbv+7SrU0Ae2ic/3H7eugu
T15f4evez1dRK7Dxj1cMY6KzalSQI+avC7mV6SLzxUyPhHrdNRbA5OfxlLBKi6E+bP+4sQyz/pRV
758PWe9YnxfGk7UfzeE+BDHKOLAwKaMiqCwqgTNDP4LnHJwl3s76jE8PVuWy1y7US9HBv3R0Dgmz
QHc+3yVBOIJ94nxfT9F6HQpqkAULUbMDrdkGM5erhbbJHLg8YSDZKNX/9tRvRnIHIff0PV9RndaC
+JyXzVQtxM9lQ72n+q+HX49bn8Z/A0luj18VnulxHOsL6hLv5NRUsM3xZxnj1KRxCuk1mBFrOmL4
CAv5XIVc5hMJ2bpeSLFyUcnrnj+5HjYjiVdSl8dpOAimOGc/7+QZRJg8Bx7a7XCEG9FF0XBeN2rZ
o40SIYAveqj4FYExU9fz4EVVuuyth7Um2a/3q5MxyviyboYKvWM0cTWvegtwMFfg8qJyCcdh+Zc6
/8btejPEpCH0jv2/s6DGFRCYGP+qLRdafFVX1U0QiuQgR/nQDiq5TGImNN3A9Tti+JA5rbccUYHh
zuWJAiHrxXJRpHaSAhAJd4BvRNpu8S2KMyV74N6R0WIRSc3tKihOW5tso8ECON03H1YNY4wZCZcz
vjeqM4XlkPpVx7m9ExnCQ9nocAPSNTyZYucuRb3AiC1sLBfPGchHRlEOfG2RRS8E4nUPq8q2FRSg
P3Ou7AWUTH0f+Ba/qSLqbK5Yxt97gYyZZFXuta9Fj7iY/wG/7EYfo64hoicnWmX9/leV76ARl4Ba
oGcKatfDqOGt8s4wF0eaD8NhfQ+rNPNTuD0sys31OJ9LpgZM87qFymgv/xG3Cf2CMi9o1CRB0KEX
N0tQjMUfm2iK/WmzxHINRmntMZuQCLdmnbmTn8wb0556kFy42Zff3tcPcN37x20T7iECqdBr+sto
GFCSYs64V8wCc5r7mE3s5SP9cSy9OEGjH+PKThYa7D80qKs4df3IQY1Wi2xMWhnLz2n9eOuvrpiX
MMKvvDE/PDmxZ55WN8D6gde9r816m84Mezf44lv47+A31o8lyl8bRsGX2n1s6/6m16qhCMyvZ/0J
rXtfm/U7WA+5mjBdTalLLvrnVQQd/acmej2k3PYxRFGO/9J80Gtq5wo6/twVDj6d3neRbiZUJO32
P/jG/zisFBIREYWHlXH8hTde96ZFbb/uRbbfHPhZnP1BkJZEZtlvrDztbgVErxsaDzVah0Vn1TTh
0XHorEKLAs5Grtnye1q/v38YLr4OdV6eld1ap9B15KFzJUJHaBk0JG1K3V57kZ20b8YaEH06oNpD
b7kocLnmrR/I4ZSm+6OAZcE2KFfBvBWht7ENcBu51Y5n+gr71Glpm9r3fkjGod17kjxJhxiLyQap
E5u08UV6GyXpy4B/CdVMncMngy+xfoAO7sUMGYUB3Ycmvn6ez1PBQLFb9ngYZ6W3QxNFl84jQwZF
0/F/cXcuvW0jWRj9K43Z0+D7AQx6Yct2bCfdbcdxenpDOG4PSfEliW/++j5fKUCcoBN0ZhXMRpCl
Url4RVJk3XtOmb2j91gofs6r+zLm1H/8pvXs084QMf9/7b9t5gaSL83szax7I796pAzTw9rcBDeR
HshsXlj7vjxjQXi81OZXLZmK62p31oiWCcXNFHZ+MebDwyCiBo02aSCyYqf7MQe4cZ3gNcuwzpdY
wLc3vbicqNvd7kuLRQDE7BSG3hHHs4joOYjtscjqI3Jpsa+sbgkhXLyiquHK27oDNwRTclbqZNEL
HvJTG87M/O2krYqy+alNRBk14o18J97L5ATKoQtso6GOXI871cF68Khob0CXqpo6+ggMM94eOJbA
m6bw0uO2l7S5evdbXq7KNN6Y/zOtTADu7dc1wFQmcqoGoXJ6FvwKw3ZTi6466Ne90/qqudirAghr
Z3As85p5l8IGRDBdf58PnGvWNXuXiujaiu3q/A+rT+bY7TLnhjn2SBTYLNgNqOxdIEIsq5v0dKh6
lsIpVyYlFRCSkt3lULqv26RVWcl0bqMbYEWyXBgaWorfnS5D9QOhxpqP7sUYs6jUDL3G2rGAEHpo
DNvW2c++YLf4gDWss9/GVGu+OlxvW1gQqq/64zPosZ5qU6e/xtEeXkXgdMLqtnk+nDWcUM6xDPen
xwYcvVclQJ7AvH47BSySlG5GQXu28D2zbbmQPnvGB0eWgvDpYaxZ13FkkgU2hdPMsr4n3/uQCRPM
C4DBNXIIT1g+9HlYnS8lS314UbG82fZNvPFgDuOeXwcTnRopBN9lweIGq9VSNSHvPTeb9bV5Fhtm
8tOLid6xugVDgU0llhq7OvWaZ58eTLPw02fN36ZXXB/55Y4snGn8op15artAQ0EY/vf4WfNavZ2u
isYuyS49lXaNeqeq9pup7TOqun0L/HP7lhVU1zfJ6pR3yyElfzbdUS0ozRWLYB0iTaFZy4WXeqy/
ZM+nwZJ8yKb6Yd0tFB1WU7wZ5hFT0zqySs+6D8H5du+zobmsY3FMTPjjjUQ412QoOb0RfROUwlRX
h6d0ZgGgaZf80dYpSMHCnFI67iPU4cN0ykQqNUE2gO4kVHeF2XW2l7MQ3k4MeS+sNxJDngr1bUR1
R9C/qzBgV0AwU0wDogog4dK6Me9PwofheKprcIn0LUzWu1AIti/cuBB4vBeC3AhG1pTLYw6f3AhU
zoQsw1EHV70wZvNmZ1MbAuDcCXUeBD1vhT8f4KBNr0SNXb0AktYau78ifOEyS/+uh6XOBVVPwqsD
gda1kGtb8DVSJgi4ZP3PXmB2I0Sbeov1YYLaNhuxGJC7A+neCe7m7ocDguv13+IQ9LsTBJ4KB48E
hg9CxM1oV+YUVuHjtUDySEi5I7g8gDI3oxoEnuckwW8mweiBsPRjdISqF4LWR+HrjUB20+VC9nGc
A/dhEe7eCnwvhcDXsPDmk3lLxrUXKN8ZZB523rxuC6evBda7QuxZJHg68xUZB/4+FojPzGB7RUFn
feEI04ciMdvuC+AvhPKPgvoL6H7T4bQL6rMxAP3PJQFopQMwQwwwBLhSBVBeXp130gc4KrQ1b9rd
TSLFwCrZQCntgCsBwYqJwPS6GjmBdrFBwgKz25kP+tgMmI1273wJDnKpDszwGyoAETK2DwUlzI7E
CMseRUIuWcJW2oREGowGk4IvpcIsuQI3yhkiBqoNMqkXTAt4kqsgtLa/WwX1lb5UDRTJl7cQEA7H
ICKHYvYvU6kdBkkecukecs2OOtQmJlJBmH5q7BCzNBFcbbGkqNQRjiQSi3QSpp8Aw8RWqokKgurc
itBPUDqV/3aQksK0yLBUZNJVdBJXlDsUFtwYOL8yTVwDaLI9B0wXnZQXmZFfSIMRSYhhS41h+gBa
4rYdbcYqgcYslUYjqUYlvYZpMZA9x6bTPSKF9DZb6ThqiTkCKTrMf5k5B0jeUcnz0Ujo0UntEXVI
PkwXyfgqlP7DNLClBIkkB+mlCeEnIj22irB6SiUyDkhFEulFSolG1hDlyCT5SPVxQJKSzNKTkN1k
HTApS8oD8hLmNY/jkdZkkOAkleqkkPRkL/1Jbd2Y8TgSoyDp6n/ZSZYySJuSGoGK/940oPJhOaOc
CcmKdCu+xCsU4bECkGQsI1YWpu7xwmgW1Z5QtkQZ8hZbGpdaQpdVapdRUp0O20sl7QuFP9ZZJRXM
nv3zpmGMSNUQxVh9dnfsDYfMzshkpJUhm1VSTohqhp0pOUPFnD7GfFmmaSk1TS1JTSBdTStxjSeF
TSuZjWnS4LdpJLrxpbzZSX7jOmhwSgplz12pcWwcOaYpR8/9IH0OUyvlRc8hcb2XXAd21ufKB+GO
h3nH1xZ7kvGE0vI4EvRw8WRdrpL2RNL3NBL5UMW1sRPUPltJfrJNZZQ/kv/0RgMkIZCPGciEJ8QV
hLmnYIVV9EGzREKulEKz5EKuNEMr9XcK5CoB0SAV0SwpEZXM5TklxjezhEUUNKB8UrMFm1ErrZEl
Jx6VIhRnSHo0D+iPhpQikBUjktmWBEeSLVlSJG3SKoFSKZWSEyFVKpi2eXLGNyZAe+7kSGavh1v8
D+VVQdXcZS9BUyFVk2mSYm+KSVf9kUrohHYaf56L5Cn10T0FBeInRwYoxZCZOoq1kUP10kRFEkbB
KbRX1JzFt6F0UvkOsdSAYcqVaooK2XQzST/VBIioAimpuIjsP9Tx7SJZ1Sxt1SiBlSeV1U5SKxxC
w/sDnivTV475yqKc8p78AkjBjBaLqgOL3ZaqQkYdPI3Ys2ZptBIJtVaptbaSbFFvbTOLyHjMg/kT
m6X1SyxBl6NTk/mYPm9aeNn1/1du/GOSf/PYP55T9Ngvt8PzYbl77rgc737+99GOq3cRrzX9PZMs
/0ujb3f007Pp9Jhtf2qHptcIsqJtPkud+2THP8u1myGZ8X6rh+qREQ9/PpMsT04CMvZBgNqXVHkQ
uv/6qWqb7OPbVpKc2A5OS6zqkc8eEB7XU3gRoq8F4dvbd4zmt9t8tgWPf9ZFs+GwOhRP/csYwKl+
WXDwlSB80cWLIPgnJPepFXAogHJ8+8sgOI5zEoY+KG4QUJcQyeNO1H+gIPzNQhffHYToxGWuJEyc
mIh6jktUX+4JjpOcsO0uZvaARdJ8D9n2jxWEv6s9+e4oJCdeEDLF67h8zZEbUuzxeRTCE/YCLwkC
FZ0oSD9WEDw/dBnzPzkpfP14IAguS5NQRpNwTLA3fBkEjocodl1qksPvCcE/OGI4warVU/X8ePj5
LwAAAP//</cx:binary>
              </cx:geoCache>
            </cx:geography>
          </cx:layoutPr>
          <cx:valueColors>
            <cx:minColor>
              <a:srgbClr val="F99595"/>
            </cx:minColor>
            <cx:maxColor>
              <a:srgbClr val="E80E0E"/>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plotSurface>
          <cx:spPr>
            <a:noFill/>
            <a:ln>
              <a:noFill/>
            </a:ln>
          </cx:spPr>
        </cx:plotSurface>
        <cx:series layoutId="waterfall" uniqueId="{4DD846B9-191A-4D1A-A414-108EA6AB179A}">
          <cx:spPr>
            <a:gradFill flip="none" rotWithShape="1">
              <a:gsLst>
                <a:gs pos="15000">
                  <a:schemeClr val="bg1">
                    <a:alpha val="50000"/>
                  </a:schemeClr>
                </a:gs>
                <a:gs pos="100000">
                  <a:srgbClr val="3B10A8">
                    <a:alpha val="50000"/>
                  </a:srgbClr>
                </a:gs>
              </a:gsLst>
              <a:lin ang="7200000" scaled="0"/>
              <a:tileRect/>
            </a:gradFill>
            <a:effectLst>
              <a:glow rad="38100">
                <a:srgbClr val="1A046C">
                  <a:alpha val="34000"/>
                </a:srgbClr>
              </a:glow>
              <a:outerShdw blurRad="50800" dist="50800" dir="5400000" algn="ctr" rotWithShape="0">
                <a:schemeClr val="accent1">
                  <a:alpha val="22000"/>
                </a:schemeClr>
              </a:outerShdw>
              <a:softEdge rad="38100"/>
            </a:effectLst>
          </cx:spPr>
          <cx:dataPt idx="3">
            <cx:spPr>
              <a:gradFill>
                <a:gsLst>
                  <a:gs pos="0">
                    <a:srgbClr val="FF0000">
                      <a:alpha val="50000"/>
                    </a:srgbClr>
                  </a:gs>
                  <a:gs pos="100000">
                    <a:srgbClr val="3B10A8">
                      <a:alpha val="50000"/>
                    </a:srgbClr>
                  </a:gs>
                </a:gsLst>
                <a:lin ang="7200000" scaled="0"/>
              </a:gradFill>
              <a:ln w="13970">
                <a:solidFill>
                  <a:sysClr val="window" lastClr="FFFFFF"/>
                </a:solidFill>
              </a:ln>
            </cx:spPr>
          </cx:dataPt>
          <cx:dataLabels pos="ctr">
            <cx:spPr>
              <a:noFill/>
            </cx:spPr>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Calibri" panose="020F0502020204030204"/>
                </a:endParaRPr>
              </a:p>
            </cx:txPr>
            <cx:visibility seriesName="0" categoryName="0" value="1"/>
            <cx:separator>, </cx:separator>
          </cx:dataLabels>
          <cx:dataId val="0"/>
          <cx:layoutPr>
            <cx:visibility connectorLines="1"/>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Calibri" panose="020F0502020204030204"/>
            </a:endParaRPr>
          </a:p>
        </cx:txPr>
      </cx:axis>
      <cx:axis id="1" hidden="1">
        <cx:valScaling/>
        <cx:tickLabels/>
      </cx:axis>
    </cx:plotArea>
  </cx:chart>
  <cx:spPr>
    <a:noFill/>
    <a:ln>
      <a:noFill/>
    </a:ln>
  </cx:spPr>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_xlchart.v5.13</cx:f>
        <cx:nf dir="row">_xlchart.v5.11</cx:nf>
      </cx:strDim>
      <cx:numDim type="colorVal">
        <cx:f dir="row">_xlchart.v5.12</cx:f>
        <cx:nf dir="row">_xlchart.v5.10</cx:nf>
      </cx:numDim>
    </cx:data>
  </cx:chartData>
  <cx:chart>
    <cx:title pos="t" align="ctr" overlay="0">
      <cx:tx>
        <cx:txData>
          <cx:v>Total Sales Map</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Calibri" panose="020F0502020204030204"/>
            </a:rPr>
            <a:t>Total Sales Map</a:t>
          </a:r>
        </a:p>
      </cx:txPr>
    </cx:title>
    <cx:plotArea>
      <cx:plotAreaRegion>
        <cx:plotSurface>
          <cx:spPr>
            <a:solidFill>
              <a:schemeClr val="bg1">
                <a:lumMod val="85000"/>
              </a:schemeClr>
            </a:solidFill>
          </cx:spPr>
        </cx:plotSurface>
        <cx:series layoutId="regionMap" uniqueId="{D25934FD-9B0F-4040-A4A3-1547BEDE1E7A}">
          <cx:tx>
            <cx:txData>
              <cx:f>_xlchart.v5.10</cx:f>
              <cx:v>Sales</cx:v>
            </cx:txData>
          </cx:tx>
          <cx:dataLabels>
            <cx:visibility seriesName="0" categoryName="0" value="1"/>
          </cx:dataLabels>
          <cx:dataId val="0"/>
          <cx:layoutPr>
            <cx:geography viewedRegionType="dataOnly" cultureLanguage="en-US" cultureRegion="US" attribution="Powered by Bing">
              <cx:geoCache provider="{E9337A44-BEBE-4D9F-B70C-5C5E7DAFC167}">
                <cx:binary>1HpZc9w4su5f6fDzpRsgAYKcmD4RQ9aqWrRZtqwXhlq2CXADF5AE8etvEqVWSWpP99yIiRtxXlDI
LzNBFEEgN/zzSf/jqfj+2P6iy6Lq/vGkf/vAlar/8euv3RP/Xj52H0vx1MpO/lAfn2T5q/zxQzx9
//Vb+ziKKv3VRZj8+sQfW/Vdf/iff8Jo6Xe5l0+PSsjquv/eTjffu75Q3V/wfsr65fFbKaqF6FQr
nhT+7cPx+/D47fHDL98rJdT0aaq///bhjcyHX359P9KfnvpLARNT/TfQ9cKPHvUJCbHLcMhc3//w
SyGr9JntYOx/9Cn1QkoRC7BL/3j08bEE9b+fjp3M47dv7feug39jf896b6YO8OcPvzzJvlLzC0vh
3f324a4S6vu3X27Vo/reffhFdDI+CcRynv/drf3Dv7595f/zz3cAvIJ3yKtVef++/o71p0X5VyuM
rP6bq0I+uqHnugEmIcEE+e77VcEffZ/QEJaG+RhW7u2y/AcT+vm6vCi+W5h/PfyvXJj4sRA/ZFuJ
/+basI8uJb4f4iAk1LNb4u2OCT/CkrgsRNRlHvGCt2vzn83p58vzWvfdCsX/+l+5Qnfqkf/xfv47
p5nrsQAhGsLegeX5yb5hgeu6PvXfn2V/N5WfL8lJ691i3H36X7EYf33UvjYxbyT/300MRR6l1A1Z
QDG8+LeLEoYfEQ485IaYkQAR/91h9s4C/Ptp/ZsFemtA3vyT/0/m5d+bnhfTvHhUj0tr019Zn7/m
2r8LfsY71TeuwZt/+8c+23777YNLyKtlnId41jvZ9Z++8xe974+d+u2D4/sfQ4a8kIUkdHHAwDcY
v88cOP0+guFioc9g0d1wXtFKtor/9oFh8DcI83wPjNu8AzvZzzgOPoLBozj8wxFhL37UlSymVFYv
L+OZ/qXqyyspKtWBF4Ph39QnuXmWxA9gdBT62HOZH3qBC4dw/fR4A84aiOP/U+CsrfCY0++NJw+0
Qt6dbgp3UXMTrvHgu3cjadxFadpwbbkocPCJ67aVd+IWRf7M/ZmuHcoK/0wXh48ilXyRDnWzs01Q
FE0dnelQT82Ozc07LEtN/Yeg0+39SulNSky7PzdFHb4mBSmdncw3YRN6X9K6KPeeH6axM5PNVKHl
OHK2dv2GfHGZ+pZXarxMtYkw50vJ2myVm3F6oHUTVwqHX4ZUr2iYKZVEiBmyKBKT7KapSXa259dh
squS1G+jM50n2LsYhizKJ5QuCUumSLVeli6C0eCdLjBrVpgEeGdp7veXjkzQ73Uuss2UkWqfGS73
xdzwRLO4QDWJ3zEsaRtftHKf17nTRbZbb8J0zPeWV2jtLFOus2WaTsNKeyY4Zl07rNI6CY587hmt
ddSGVC5qvJad130OUeNcqULm69zhMtL1II/D3CRODg1rpojW1RgpNaZ9HZHSLxd1k4ZrT6kjTpU5
prVDbrEU3dIdknTV6pbe8rQeD2nd3TVlmSwQR3S4yfOsu9A8Zj7tbnpUqBv4H8OmEkKcMMuY90oU
iizdWtI3bnrzV0p2oIIOG6+VcjtqTzYRFf20G4P8dWOx2mX6FcNiA6nvntc88I5TNmwIHovL1hP8
Nkkcuu6Ij+OW+PxWdxOOhrHTi8wd1brJlbfD2O0vajYOmwA34kh15i+rwMgbVwdeTJ2cf8kLVkWj
DoddXTVoIV1dxNnYZZ9tr3jpdaMjTti5x8BX3mQF95e4aEWMWUXXIU96Hlt6rAa6Tssw3Qx46heD
4U3kdCO/ZTqvNqYdmk2qUXBTd0MbDU6ZfeN6XKqGlw8qmfCCE0ccqHKTferlZJGoKVnJntCorJMU
Rx64GxF89HJVF6488onLI2KtPE5z07CRRjps65VltMHEMewb4Dhc0Sho6ifW60OTFA9uVo48rsPG
uZjJqhoGHktmnAuvlw+wPeEPvZBtRdrrzmyxZ8qdocprIpITvMuqIk8XKpdq6Y2mPYEnftbh3/26
5BtWUrGU3PHjfnCyYE2dJ0eV+pCzxDuWOoyDjBXm81CMRYQakQZVFKSqiDCtpyil+XQVGqpPTUUW
oCFeI6kOItm0Zp0QENWFjjVxp3XBUnEtE+lG7tSWT2JMNzrr9RfatUdWNet8PkdsA6desqPzOWLJ
0h4mZxoW8DIxlYhYi7O9GnB54C1hCzA35j5N0N7vXP8bF+aWGCq+lEE4LhFNsr00bXkQYfgsOlRm
n5FSfnllCn9iXTAGN/KNdQlR6JIQ4uZwjgNcNFufV9aF4VL03OfB99wXxVaEeVZEbijqC6f25YXK
XaBt9z39XvQV/afue91uMnnsKE2WxDPorm/Sm4ZO+rIUIruTY5yUXRknckqWxbzMtsG+IXCGlfm+
KtQJL13Jvchyg1lDO22ytHJntReNM05dk3qR1fj7ZzRVe2iqsbqdgjaPukGO18Jt233i82xBfVU/
pvlwkWov/VyGjtiSIClXaRvUj8NOiTR/7ErZrSC5Emz8Iu8+O065LbM8Go261amprhxf0ZuS94d0
Yv39RCnfGAiYl5ip/r4amjIq245flrRLN23KcIxbXEZhO/GHIemmuERI74cqmG7LvLliM94Fmi9R
aZJtI2j1xfQotngfZmw1qcxdJ2XOH7C6HCfN7pOpcjZD35KlhdOBbFVWi7s0DNROEZMvkjEVD56b
Lf7m6wvAX3779THmwYkHkaUHHg58im+/PpN5QecjX3zLcO7lIgbTlaHcPBBk/HicXPAZ6sS76U0A
plxOD6gI/dhJVbc33eTd8NT5MsGGXeFRZoupSPJ966F8X9btc89iTlBe5ZVJN+9wK6t7X3eRlTuz
M7+5ar0W3vhPhrMY6rJ1zftrRolc6r4f90iVdJ+3QbYspUnvlZ9dsnlz04ReNT5BX6yoy8mz6GDc
V6KSFeybdLyrrC7xFz+Z5BLXmC9arlLCI4c4pq6ugn7cwpZcjRnJ0mjuoYLkaZT2/Ln3lvteztFi
pXMJGm/lZNDhC7ftSRxUIdo7k3ndhDXeZp7fbt/hZ9k8qdHekj6Ve6XLZCPyaeqjs8hZ12JUVpfu
WOiNVbVMi79XK0N04+TuuNAyXyWmmD6B8cxiHOD23p+UiIQKxt/TWh1MnvI0ynIVCeH0IipFHSka
tjdYlG3s0OoOZzq7dDly714oE6benRDNnTuU2SWeqZlnKRcs1VnyP9Iz8xNeRjk/L4UnWOqFd37e
zDtTLzOjVcG2eS36KMOCH4I6JbGmrlyUjKQHi9neucktIy1I7GP9LPczYa6TZPPXO5lCbvX1RobY
yZvDJNelEPwGHnu3ket+kgy+3uCbkxaYOhHFjbu0IYXE66J3nU+WyPPNSGvnUy18eSumx6Fku6TL
0oPvt+BPvJB1gsCfyMbkxA0Fa6/DdFogOKmoady9R4p009XI3dO5582Y7VnszJV14qzPcrY3ivEG
V0bsRxaC90pcvVJN213mJn1uLEP2oYZw4g/Mihg4nmPLqGmhadTOengG7TBW2gqG+RRGf/2OGfvz
O/ZIADGgD7nUOcP99rDUXDgubz3nm8jQrTJtcB2wLDt0eTLE9tQEt+upr7zgGtxLcWhe8ADw7gUf
jBhj2bjT7KY9aSbCV/IW91L2VCSPog1vQlWYPoIDFO+Tl5Ph1JsxZLpmmQmfRCHvEAjOB4dl28bu
aNuzguCBkMj3CIxowdPgAU6quDEcLRwJgUdT5HVUDWG1a+bAo5QeWnPkiYUlURUU1wpnJ0rOEl6S
1pHQpdwJ+mBUEQfJRHdFo7rL0R3rWIm8fGpgibLE1w8lhCLLs4RPvyX0ohsCf8s8L48U9uHDO9O1
9zcel//nVYTUEMSHLqRcIX3H5p30yuFK6SAcpLn3jVYqjTsh8L5/afxOwFu0tFIEvMM6XXpKdBdn
qKlgexVi8JZGUHJ0RE6OeVdEmce7A5l6cnTnxuIiI8UynDCJ3zEsV4cFRLauWKo+dNRWGsGKI5JD
thBued9ogbdU0u6y03136c29GZfEnzYn2Twj+SXp891ABvfOuDK8Ykzs2rH27rx8Cq5mXoOCV7xu
pggZP0lZTEvpOs22G+tsZ3vZOD33ipfemXvupSPLdrnbteu/3mHBn04x6vokoDSYc6ou9d7tMOUL
lE15lTzlU7XAmPky6k0DMQuCwMXHQbmzZEMTHNE2MwtpwEuOLPudYBZwxuKTuBXS8xhW8ixuh7Sk
HTKo6WXheuVKZGo6CuLVbqSSoj/WO4uY0ZuOuYVZnSWrdEQ6KmALutGZD3msPmKsyNcGi+l4Yj+P
giGujtq2pEuZLus26BXEkH27x5lsyoXt2qZzimRXpktLoJG0+1fCZ7Fp5nAUhDunWIq6huEsdOom
vYCDlXnJKukKeeiqalrV4MVEDLIRB4vZhkKspSPbDUa2r9HUbn2u+DN2FuSheh7BYmFNw4u//gCw
96cvwAtY4BOfBiiEfCBBb3cnZzwpsgm133JVmY4sWR2uWj45hyJormpHD1tLnSCGExO1VT8tUi8I
4+JEz9KWn+ViuhhZu52qwDl4JafDegrlq2Esw8oK3yULJUcVJXWbxZk0zlfqVjeybnEaQYZsUgx+
U+9Ku1XzMCZ1GheqQreIG72spJMcmhplW1dUzTbwuXfIwWta4jFrb72yyuKp4+nDPCLPGZpHJEma
3wQeb9fEqb1IjU35RBBaN3qc7sVQJkvjsPECF35yZSWK1h+PRZZlkbLn1Xw+adKjPbOH1thMdUS9
tFj1L5yzoHT7YuGlQxVXo9ddh1pGRaP5LWlCfuuOvbsQYdCtLPYioXSTL7BObpo5gUANr1ZukohF
N5MWEwUrV00Izj+zKYf0ha4gVL+2ghZzwixbGJx115ZxHqu0mYvKJRHuHHVBGr5sVFAd+1RDQmTu
MbeUx5pWdIebdPkOtxKWOWta0bMSnTXbWfNlWCthcSvmCn0a1kLv1N8O24Xyb5w2TN4F/wxqS4hA
+AXxP3ygXvDua09Dk9GwVs7veZcvFeQuvMhpg2aBZa8X1kacbUkwhPoYPFhAVDWIWpsylV6zyI15
lreY1TTC6OPwBB/SPOpspU5jvR3/9FCRsR8Mjrxcl911OTcDu+GINFcnz292/yAEPyNpUOZXdbYn
vRtrOIWuc1XQ29AZ0kVHJFmnSUhvK+NnO79xm8hyNdb0dlYgCXwGFoKMKyiMJiq6rlpbD9UJ834B
FkJuLJmWTb9wCyw3aE6m8+QPrs28n7k28265aBZ+p4tzVN3Jciy3ptY/ksktrzji1alx0uGbqXO8
tZBl9kExbDO3/VHirroqkGsWOnQ9+CelrPpV5qWLYfZqsqHL48md6GUzoX7HOlovaZekDx1z4jbh
3r0xySJNG7lOdM8XcLbw26Hx+C3O9TJMlXNpIS20BCer5ouRZnDE9aO7DFVfrbgjhphiGV42JAwu
2dyraZpGkE0ptmeGzkNyaBwTW7EzbgfpVTW8YkCu0EQecsDZEAkxu6FtILuRg0+e1fIKOf6Tmpi+
nwZZrRim09qv6+k+6eWl3wfjTc753+wDBjWcN8ELZMUQIYhQzKBs4/nvcmD9mAQtaoz+XbeQ6UdR
pZ0q8ommB/DTriUtkzpmivzwBh7uTIaGW0jbdpuclWNsSdsM9Se/Ms2NJVwB3w1hLFlZkuOKHtKM
XluqT6rhdhDJj7xo+p07OPURcqvklOeaJmcpx9HZ2RzWKVdVBCFf8aHI47OcZ7NYYZ8sm5AunOLC
OmFlCPFOXhdoYf0u+ZYMp7BcKFavoOxFD14hb21y3zZ1Xl6lQ1sfLZXAEiwLj/nLUzUga/2zvMST
Fw/goF6QTHsL2yt9HXxqpnY/znkai5MpJxehSoJPKqjf496IwBpmoo1HjNLkbzw5TOeqGLiMUF2z
VTMGt30Y8T3khwHxCOQ33xryoHE7NXW+/L2bxmBRJUm7VWV/zPSUT5GuuD6kstUH25N51W39tjtC
rNHRCys8k+WYZFMUejcFKtghlKLc1GHIL5QzlgeWGX/JqlLfgh8VRq0Q5SMr9S7v6w7saxFEbMjd
b2yasqhC9OhCTvAASfwKMlzBBHUlMEiNQUEQ+cVUXVUsj0Jm1n2ZuBEf3Fx8d6EcvKgmXsZmdrTO
jc9Ftw/m5owNVR0hrNOIQXF6GYJ1Vzdy8LdV0m5KV3tfvIzLxVQTuqWF431RfrBP3LC+6YtpvMlU
soMjMP9cs0vGTL6HqeR727NNYNqpi7JB7WRX4I3F2nCACpGbovUppIPC06ei7pL1OQi0ceOZtEGf
jQlfZC1kJXynXiZ0UNuuTqfduTFDPe3KotyUpXI3npfWTXTmnmjGoWDlJ2ZLs5FcGn9c9FXZHLyZ
spACq7NDSh8sBWfMMz5IJFZThsb4jFkRqOE84H7q1iPkeNvfMw9Vy1Fpf+tVPoRf9ZR+Lb3KiyF3
Oe3kVFZfcJudcJkkcjvxLFtCZo5/9WQHuSgfh5ekrPxrTNSdP+MUgvdVHupkXTmsgiLSxM0YJY3G
027Qo39beVLcKbmyiSfSYUvY/BHhAZ85lihmsXR4JZaKVZOFfPnXvrGHoKT9bkvB2Qj36uDWCXgO
vj9vuVeRq/bGqg4r4/1ectgvjKBgbxsnMNmqmQoVnTHC1TRELiTCTzJVUaA97Dz6omVl35FWnqKp
iooS/hJr1C13zHSRDSEkRudmoiiGK4D6eIZ80aFoatxq07iSnMS45+crH3VBbDFvzPGCNmGzQmGg
41p35RbrJvzU+A5a+l4NFd2ZrA1pN7kKOHidQGZTBfVAWavIkj1cCbkcEDlYKudGfkrpSdEipT9s
kixjV2konjJUVrvSh6RzT3QS2RLYNPuf7zA0Y/lbuTPmUKhcn2pt7/R6L5h2dHTzyDjp1z4v88/d
MDhL7HIwKVOaHHyDhkVBc/QVmXSLcO9/eyuaM7A+ZBalzTAshNbjOmg5g8rLwI/B3DQI0rkI8ZiL
gh992pQoslxLj4E+gq9Ptk7rFiiyWDhQfmydXMUen6rlK73Gcdm6COAeQMN5cekZ9WDg5tnnzAc3
jZSQuLFkW49kzXJeLS3ZuYVYesGYrE/CRcJjtxjanSVTp7lnlPeXftrizzzv4sCj3/ukh2Ii9ejt
RBtxqH18b62YhaA2t4PwRlwyGbJ9mpMbMkmoc1p/HJcGRTWGjODZUT975ZbrNpAWfOeuOwmSW41F
cBGaBE4f1U/ZRSPIlmtURpkbQMl96nbe3KRl3UHBEHpG5hJOu3BxhmzPilkJS9oGKdbtkgR3a6i6
iyhL+2DtJsxbSinEvS/lFAkzmUM+psnncLrkbBD3KKHJziRVFVvSDUuyYD4qt5aUqtoNFU5usjb7
mnT+Y44ntkj9RF+EXJZ3ihe7thimB4uLGXcJ+inOIKd+IRzPRLYcqv0wX1rS1kRtNdQyzmXTM9Yb
takN2jod8g4J4nIFxg9B0RvIcxO+kAmiZUQbItaWm0LoO52k28bNDkZsk7rxDlmYNctUk2rpGS84
aIjConQcm68QN5pYcD/ZDZBfvqv7BDa7aL6S3CHrzC3UqjOo/tq45CDAst8GhIcndTOLvVMve2dh
cXCVyJKKbC+awHl1/cGTdRZlJfMu7PUH8ATwZWcwrANcmpgqpmJqwEsM+jS/ZP2d0AkLIshBQXAA
xcaFFk67HDIoYFmM+hgqGOwu7OUbsYre5yNEPhGvnfCaTDcGknsyxmHlLHLXEyvq9fwWhU0yM5v5
7kMy+Jd/bSEw3Ah9ayPgZrUbgIMBdzqQB2nO4L2NQKipJBO8g5w/OH+9Lt24HIVzgUaa3osyhOol
hEIBayFxSLSILJ5mPVuhQeCVIyp+HyJZRBCZ+kdIPkx3ZVvEVqyStNqlPNQnUlLUL7psRFs/EFms
tKovDBp/l2Wf/SjrY0hJm0YVpExYnwRfy7KrYxfCuRuSwCKXqGn2qhjYBe6aca1aYq5kg9OFO2H3
yzzOoBLxw5jncVyHXAk/ctK6hlsy3Id7IzIbjolnDkGaS9gaGLAmID0kDNL+YJy7duz7o5WysCWn
vjEbMqBHi1vIMm0zDQ18jIr68ekJFuzmITush6ivqnRtsVcPC5haw2nT7V5h5VCVe4WaBR0b9jwp
+yha9WjtFm15mugJszIObeVioMWwsOC7WbfjAGcOpMzWVZc22xR1V16hWbXKCBbxGBTgv+TIpfus
doddk+OkjpreGXaWloFMY5VisQy8aVnAUSMh359P8RgGYsN8Vd6ynrODIcmlTzhQM9QXkGTtFKJb
EdLyFumU7BxS/jhLjBT9aKqMLeGCSw7xGmi6fsm2Cu5aRHaMcB6o0OVV7/f0YCVI0eSbBuresEeB
aTG4KbPsKodfnZ5UhtOqnCYDexQkQtFsk8xAMbddiy7XNxZ1u6BaYrgGujyNIJPm2oNs4HlQho1Y
SEHqtR2VmDo5iiK9CCjY1FgxlcVhnUwbCNWskkoTsteq/GLFLaQNvEcVDPPZATNJeEAuHKwhgzqT
tmlSuCZX+O7eaqVB6mzaGtbEzspinltdVAwFRysviGjXkL7mC/tuJp08zA7qPoAS9mXbzG4kAYs4
N57RcLZhL1wqn/IKblfkEROsvLYinWHemjnzWeq6culmRK3DYTXRrniEuzjFShsCtyEct/5cmGSD
ob79SNqkW/hKujtvHPSNMwy/4ybJH9NqhGwmXNg7BmmYX7qJ8SPLqHz9Y2iYcy0SmUPJXxUL+4CB
ljvIR91PcpiOrHD6LdOwFPYhRfJJ1qH3VStdrIt6DOG+l1PfQx41hrxusnKLLltBGEduHLUbs8Y0
ca+zIobTJdtiSI7eOhO8snqswBPQAjVwG8WNE5xW15aLfTEsfOGka0tyJyT7ThYPp6Fa+IYbSEIe
g7BHty6axCpxjVxaEu6SoMtM0M1JVmleRA02EhLk3pMdjdXMWYdkpDGkm/Ct62hyU4IPOk/rhECc
GJcNz09TDRxVXcDZjiJvFvEKA8dE2JoLr8OxFt0fc65Jv8gSw9d2Hr1EBCqo1fOcRz+4VH1RneY8
fw5w/4vC/YN5yII25tIwtrGUfYqdN3HH8TSvv5qzVdKd86c5p3mLoDov+aWq9Gp0crru23Bb51CO
XDp97V84DiSAItudCricEvcKLr0KRjeQ5gNO4EgJH02B4xPtKDB/GQ0gRWtSUJ/HGJGqVokIvuQe
r58HQ1Wn+N6yT2g9uCgCPzqpnHzBBRgAL7/Nugav+rbRixZlxS2k1ovbpvwSwPd0bQV65npLFMh2
acka5e4NKFtBq1IWU7AY+VitLNZBUh4KezHcKZi2cijiZzUYt+MqX/h9U66FOxS3KKXqcsL++ixR
NlMPf7OXGzsWuEzhAd7InFara/D2YcJWtU01i6C62G0tVmk07ieSfTWN6beB1xQLjIJsTZSmFyiv
ykOq2y5O9SKp6m2Qy/bOoKqMCl5P37lZFRXrfkyFeRpR6X4O5MgWWZtUR7hQFGyhOsLW2FXptU74
BHNxywe4Wr2rZqWsF2s4EdzHjHpQzVCmvLFP1pOkF1kGcTRc6F3Xgd+uc9ewncr4d290myWnDtoM
fkAPAqzGitQpXjpVQhdT3oQxSoLgzumWDSEd1EBH/Bik6CjLWqWRRlc80PCSM92suHDlN6dPnxo0
+Pe+RnlMxim57dLUWSiTo8vAM8/PTiu3vnj3XNGnwXVCTRgzzsfPvYDsh4uTd88bG8F4JLt6FU41
Xvms8FatouMiKZICatiYLeg04Eenx1EyuN3XsKvYireT3qBcys8h8S+ach61DXEMd0z7g6cHfFmJ
nEYnzTnzyZvpNglxfcFIPiytQlmt4fZQ8EBcXqywGrvtnMT8ZEL/yvIh813FLW7GI6+RPjJnKuOT
YpheG0zYJ9h2aqsRz1eN2yYPSbs6KXrBsHR7Iy8w6s3tyNv700RKQyOngheXT+NwcFmDYzlPXYzO
hRR99dkEfNq4weSvStX3X3O4fmkFHK8NoLKPy/mCZHMTBnBxyT6qo52KOvAartJ07Pf+gIqFZTi0
W4Vwan7pA4+sg7qd1jzXzhdJYOXnZ9aNbBaGB8U+TU127TsDXBGeX7T0PBFN4Pbd+E7Q7xLceqch
26yEDdfxr8r46Vqbut34YzB9NtLdWs289Ch4qmUJYbMTXlZ55kYGTNIdLau7ZhqrSARNuZFprk71
cFsUp0pVUcL9cnMulOOU3To6cLezNW2djN7UcxMU4Ns1XuYsrfkUECff/F/KvqzJUV3r8hcRwQx6
BTym7XTOWfVCnDqnCgkkBoHE8Ot7Iee9rq4+8XX3C8HeWxJOG5C091or2/hvCvDZbUJtBVt22Cx4
qelkWmlOX2YsJ8/GCidFjlM8YhpuGneHZa5zjLhOIt7SN+5b1lNVtA9OrouPKWrw5VQiTJjLig8p
nWmnbDFtTDQUBc8sf9YHE9Wj/4u3sX0x1jqiO8bFW72OqBeA+tchgg7XXYQMUIRALqDa+LGOTyCO
xScVaKxOdTe5+zFSj+4akHlsddlvYWtq93jph6iAlMgMOZVA/jFw/3M609BOh2X6p3C+j35R7nOl
RRo0xKuweaUDQB29t+uQxwdwtOA7VwPb3QeNeF6kTVFctR+/GtcWtueTEtnNdmtvStyuGw7Y72Ow
vn4pQrt84ozw5zEIioeAkp8q5Ii5KhYbd+hxm5kLYUP1t2oHZ+MSpImYYsh6N2H5wQsr3AiLNDtj
dmMe4C6o2pMxJ8/dMyBAnv0mX4tQ7aaZ6+qjoLI6e62t14V09REHcbyTdv4VLflUAd2UzwcT1Xb0
l99Q+Wi6WsVm8ezpXYJ2cUXq4c1cR9R+dzQfSqzjAwzy7x/KRIV0bh/KsqoJi4Wq2+UGq7OieMiK
7DFmPbI5ybGT2dx9MV2RPbEBAhlvYeWoza+NwBlcsTz/HejWKF/HZGujQIgl64ZiMy9TqgQpX4pA
LG9IJG6qoVXPxrLHBks0FjwZK3a8AzDB1c1CovXkFc14NbF8II98buJHYyHz/IKCQ3Ozcs/7UFPk
XEysLsQPhwbsEi3L8mbnqFj13AeDYb18bEue4NnITybqiEImNZmH0+0iqpkS5vD4wURrzPOJI3z5
cIuGQY5nikdH7NjttzAiHAjc8xDK6gBUUfO6hFEJ5oXtZMYsuD2cY5l/RsgU4y7uqqSYc/vZBO0B
l2q8nhzr3mpep0o327qc+hWf1LyOuSdOQLkCO276DllUxfzVNBV1XQGmXWDhvjalatQbD4jBrYmS
vmuOqKxwOfYX7vk045VwMoBR+0vQNeA8qPW0pLFOUILJtzdnRwEVSrreuZYCGGC3qGcwZtYx7K5I
hCc+gdE7TAuqFHWV1y8OGcWlY/RiW47VpJIv2LA5XnQw0QBM8Id8jlmSi655MT4X6+RAuOpkXIyM
+d5shGYzwOz0+95terx9MfrktOE2p4vKjGl6uGAmVNp+Nh6HYq03Bxyw0PUCdK7Gq9LzrblpMU4R
brs2qPbGjOmgz2Wjn5do+l7nejgZ92CtuJVl0kdjFn3nH3PMMIkxzWGU7qs3cH42VyIL7/cMs1d6
b2EH2TSKDDcKv47+ZG88W+kN3jTdth6aKDMddeNYz+PP21/bd2TJZuTMtmYUQKHdx4qXOxdp0xfT
PKiXOnXtxf36+HHhYw8UfKBCXbTpsoRb4IxTHyCv6xR53rVCNvVErPh4d5mzagLq2wVnwlg316it
hLTTtKOd+ureV8xD7mvW6VRUB9pO0Yb7hbolo0wKyhzyPn62WZ0fbzko0aNUPk31VzuPqHGrokht
CG1ZNlaFc3YCPpyDioqsmjj9Oz8YrMk9bvv6f4yb/piaBTZ/vNkKjTRlxxr/QQGcnpjyyN00gN67
aUokzdp4CG00XiG996jp26u4ySSxp0M8teSx95xfHfXmzzCmdGtJGe6CtQCNVdt5lpw8D1iFmlZ5
Gb3No4O8ohjJFslw9HGdN63Y8ASeYffEPf5OeTV/tmURb6MWWCKFqfOT4ssKxzyhkd0g5VjV187T
qPNbUpwoti1VxWi7uTdhTgAA+0S7bKJ62sxjg0pKROprbrnlIUAN8nzzdXU8nsNp6DOXSKoO7STt
jdtO9k6HdowvrQSEYfHtXVzrOBty7b2ZaBWBSNPGbsKRP95O4B+lrTU2eeK4jX2mFdk4cpiv3nqY
BZuvyEn/mF1ZHY1l/LFyv7oanznYoTWh5siix8CrNECaQHXOUa9fg0r1K2up346r6VtOdAjLgqUm
2vglAAfSB3gKQeNqUaAgnu08GStvqU7IDMhn2Re/j2Y7W1bI8AlY0QGw8bNy6/HJ8az+eQRB8kDy
wU5MzPjCwqpToGGREFrbGx+pzoNU7kmX4nLvGM6TnRjzj45eHdg8RadxvRLLl68rmQ6lqPN948Yx
v9RYNtSj4yCFVUR7y6pd8A7H8P84wwofxfn8fbEHZI+QSUOWwrefQ+Bcx04HJ2OpyQoeqOP9ZSxz
iHxnBgi49naeGJ1nrePiWSOfunY2w+RssNanm2XAjCwiXUccaBCcADWgzyHdBhavT0ws7675k8rZ
DTOfhvHGXr8+cyilfOCeZ52Nhbq6OE2j824sCcbcSTbxsuOAUJxYQbEGWA+odX6dBYyo3VB130wL
7nRffmPOnKeB35Zn4GaHxLA4F5RpE8Kt6DJ2nDzaa0Cs9M7Gz/0EzPnoQpuRPOrJ+epRluTX0rp7
nQf8oCEc8uw5i//kV7t8cftnUavhOcKrHchxpFFMA+Mbpw4YJb/96tQDh/wUkW0dncNgSsPKZadg
qP2LOYxkArx2KYutljM+9BqgcQUm0rxGfO1sJg8pNdPORK2xf9V1jl87qKZzTUIQ08L4YQxBpiMO
OGqJCRh7jVp58XccFPqJUoB2ajK6L/ezwppp1q4+C6yPzK/I79F7u6kJTg0ZftC16IHk7JSM+Pkv
xGHuc9eSJ+OXgFwjbda3e3stblBsk8TUhu9aYcEzNwRb7tV/7163ugDAN6qugytjbAjy4gMbiRhL
JJzJ1WfOjM9ETbtRS/pnFFS3r76NzGVKRururMUrzvFA6ZlTOR3ndt4Y191vzppwKM4q9vsdCarl
1ef52Wq76Z/1pEIBzpzQ7ssTSS9OSFlo6yXHL6FKRY+WdK48xx6CmV/OnPZk6ZI2nkckSPCbhuvB
BLzFpUfynx4x/tJLKAQg0yBsy30ceUvmNtOwG+POecVPae1GXtSZMXkfDKcAaZvEmP1UYZuGlUIh
matSz3K341iWTyZIrEYmHZ68B2vwnFczsCw7JFZXk4YYmNTItefI8L66CwDWAQBfLXWni8HJGfic
HQAc5icWb8H+9L0PuyyXh74SLapB3P+wwhrZWqvu9kPeeR+y7b/NgcevBfKfr//SyXJmO6sbNzzX
KrMsC9Q1ZMaLQuPE8jNmTsYlw4wV7kMvDLbCcuvdLHKB/DjoNMb0eh87q3XyNeYwkC5dBO2e5pn7
R5cTK0Xtf/60bdWkWgUCmPhZfzjOufb9+dO0oq0PUFtLpk8Sz8igr608bZlWpvO/tfKszslqJ6TI
hlT6wwc0dx2hHdTXZY35x2XRqudjs+2s0clm1xWX+6H0dg1yKue7RziYxxOgplIpg/ZkAii015de
Nepktxo0PoFnGfPMGxt4uBdzF2wr3w4+tewz3kv2o4wcloHEFJ/KKHIfJ+1HCZje7MfaM5dl9QY+
w1dPJxe3nqYBQMdfPTtXeLeejRPTHx0fnuZm2LO87P4CunEKcvoLrGdkX1odvgU96TeNHtlZdlb1
IK3J3QIm2rwg04LaVqRBJcHezvSqmvmbogv7GJCMz+pgpBfq5+0RAhlyl0fAEZc9yvKF4N0PBrQV
cvfsV5VjRrXa/nNhpMvKABzGRkX6EMvmGxb9IusmH7koQOHSYpjj71hw7tms2C8nwKRRSvdbLZwV
ixCwqzPk7j6Oq3DfeA6KRAy5wMAdp29+2JwJwdzqWPk3hQlBOQG55J3TvOqI5Wk7V3zvkKZ5tVGq
2mO2WNLWp+3rOI/246CrBzyyzatpEUzxvlhmfjWuUJI+LeOYHkz7pQAvuxMOz0wUSXyQ5afoyVzK
uGI6ZSBeqydjDdQjScXs4mjGZkxa27Apg8yYYQEpB120303bqRHyIlhgJzGK5g8qZuIVqauL5nXz
3WN9nvmAgR5lHHfvzlJv+95pvs852LG4i3FTtLX92do/THPLidluirGwN2bsbKNmGL81nur2kCTo
t8Y9a54Nfik+aincQ+PSbmMG1VZwbPAwAsg4kE3p+YdWNtVz1fhRyvwaC4hI6yptdI6psMNcjWzy
czs0/JHOeoOs/FilQGKofaxHCwXS1f5/7Hwbar3avw7gFHpIyqE5IOGBlOgwpqWryVvp1P1ZOW2Q
GH/tTEvWFqN3aybr6bdmQ8x/bxZisXQAmU2eZ+ZhvZGgiPgPqwaS9JGjTmpY/A/wdJAZ6Nm7bRP6
GIYdTZb1JYr1gd6RsgZGfjXDLgiSComCkzFz700X4fBOPelfJlGANrwOpsMgiQAfrtpSJ6GY1d99
LzPbrZGcwPL/oYSiyHffi8qV6W4/t2EEyYdqsB5yApyORE5u67HWeipnR6ZUVeX3QKuLa/ovVZyo
kcl/2jqA5kM0jG+TJ9mmzQkA7O2sDhZj877M++FRzJbK2orm7ygQ/RSlpr8Kex+4Hj5H57hvMY+n
z2h99qy28a5l2Tk7zw/VcaALPfe6DjYMchiv9vqiQBlz+mGF/dbqkBPzC6L3lWfn+9kCsnroXW+V
Z4n3bYckhDFnD29AcBPKm2m5ubd3SV/dzLHAUypqi2d2U/pv3J5QLffqGvMrzCEoJ5hhc2scoVy9
78Kyu0VDWQx7yFvgO10b0ybCOo/T4RZtQ1RPIPegbn29fBL73Lf0LSqCodqr2J5uUUJati8ca75F
+YqiLbRj36ILL/MdSuzu7UIyQiGEdZ53iwJhHOzA0wxuJmW2t7OHMLyZmNuc3aL6+Na3nsZl5wY5
uUUd7U5Qf+j8hM/9oY/bYQ9y9pszrCofnRb92Rzw836dlR44xst0+rOFaUYp6LEo5PGdMfu2t9Oa
Bjxrppw8Ct+Nz2QZUq7b/BGTrxclFMXNbVfQ5eY07cyhaMofEQucg7FMj9DKkfoV47Zc+9+blhy5
KF6iFnb3mbPBtV/dmo9H0924+oVZDzEFAQ9I8CgxvrysSdbJHJoc68COwMsnYUFzEUHRP9wvljcD
e+is5lphQ/7b9ccKk6q/1OXGtL1fLHKrQxD37enuV4UljmFuvZsr38dmtRunSIw5tzGilzxyWuS0
K3U7WMxXJ0oodFpa4Oz/4+acBkNibLe176cBSmkNJl5QMCyR2YCFnG6npunQciuhQ09ukf9huIEz
gL4KlBbWS87rOGGhsCsytj9bcVrUBKyfMsbarFo+yeiQQ1fgLjdmGFQR9k20OYMYUrxLwOWM34Gy
yaGTNpax47x8Ov0AmmYfqzNtlf8mkA0w/kqQ6bBQIL5vg0OGETUSNibIgWBBC4z2yRzaoSQnuR6M
OQwBcJc5iF/GN3YditSo8QOvDDkKZKbK6FxGQ3SueJ8p4i0PmIR95MbWQJhHeoPEF+aVqsY62zQ0
EQfgaNOarn3vfnNGcuermzFvfWURHEEOmTjWRv1unl3rBEgDj30BdhcOs8/q87gezJnxMRSMsiKy
AVP/3wMUU/Jv3UoLaHa7bY5/+M0gpivK5PlWYrl8u+K/Xcz0dST5gQTimplD6peP+by1V/i3Ydbd
uXc3Qh4PY3IIC3sjDZnv3mb0Cju1iTXu3D4qQccO2IvlSojwtILvRlrwd5ZXT14xi7+XPi9xWwy/
tyB0+L+0yK1uyOZlgGoEccWJqAHJq6GoT64dQdaj9A93V8TLsE/u9r2HdCu1h8TPOV4HMf5b42i2
o0yLzk4DpYbr3GKG9n0buUbkTgjKfTLaNyASJt0cDNebs62B13YBAjS+Zg30EvBR7LHtzAxzCzhR
lIRAv27uTMzJmu2U81yld9+NwmnsP3mef3JDf4ub9n0PzY0/hvtzIGP/z6xQQx81JFE8dZjYTZe4
7qZUb0EuBIgHFZcpAWAe1ILZEajsNJ390JWQu/IoTBNRee+qrIBSaRLgV94aZyhDD2mR2SuzSrKk
9cb+uWM23iUuiw4xqZAuGWX15MafJmY8HclLgP9Jnd59YcD8hNV8Bc8E8pkCK/DcPJvm5sCh/LFv
7Di6XcP4fGqXaRXRfu828bh3hA0MjBAc6M2Rn3vkPvZUzR9d3jgj7t0YRxMxbYBTHtLe0V7mrK1N
IGqUs220N6Mozd1jE1S6f81FKTZBZ4f4mooX6AhN3xxRYZsWiAF16E5uJ14AIFH383HuqnCHhWNx
heSCBBXWd94rbJ2TUfjzP14JAhAJxiLhEOCIJo8As+Q7ScWZerVyFPG0J/lljGx+sHlVHqx13WU3
XbPxpnl6bXuwilgY0R9OXB1uI0GFAMmVfPhHKzx+XNSXfBFZ4w3tgxe4qONGM29RHfqPbc7MoYey
7N7vvYvfFcU5/O8BqbXi3E54rQkWuzs77r+Z4N3/R9tl6uiKbfvXMe5daRXr4yDcjRn77jdnd9/S
xuzE4pe759707jMfplrOrhXXp7s7rgHo7cI6QvEh6M8xJU1iRYW3naDTswHVuskW8USiIXixmiF+
bWv32kZz9WijkPraK2dJlmjgD3oU5HXJVZ8h7xLhO0DU78dw62H5v3FXk8wzOSwWIDhmpFJL50wo
/csEg4iy5xyPC9bcJ1kF7UHMBSjelTnmTIgHVKCAZTC2ORW4iY5AtA4PwTSRN5FH3/FQjlAOg+Uq
50XU9vh4s6iPxFY8XW9WGO3F0thPxiIVMiQh959rL/qw3WbZiHFYHs3BBRB2U+eeDYgCfHXnfwUk
EJUQzYnjzWAHKky4iTiSJgXY6/v7CF1VAnpW0F0N6YDT3a/GlmxqD+hLMnZ1BvyhvxnAqroOAN1c
/SaCph1kPyB81AJash48ZEXOQqBQlWM3glUpfMordp5cIA22WqZtyXw3kSGr9qEq9VWpLCyt6WSz
ecwEMls/ygx75/CHVIPK7EpA0sNqo8usUVYzgS7Am8nr7W96DDwUkIefRFjxbu6H5ihyDSnA307L
ABBclHX7JS0LF7pVTthusEHJDyvpYKi4uoaBbF/BoWtQMatBBqv99lVggbOTfThkJiqiKTjLUbwj
Gc2HVIEYGivWQ2wN1dmR0SUJohF8t4KIXaOh2ZLUqraPPWjgt0NVj7+bP6wlFGntWMUDskLFgznL
l4b+ZprAHz6+9mjjumwS08VZhg3eLcFeog41UYqKxyzANqa2fNAFK5+cQOqEdn33o9fhK5ls77VS
kw+Gop9veavzD+hmIS3Qyh/dIhTAWvNwAUPFO0+odqadnOrHiVG73xVQGtzUQHldw3HMD04PqSC/
d/Orux6wa+ouo+dnXYl0/wYYWCzS+/FigqYZpuifSF+XRzOGOUCLBCDwYosyFXBp1F/e5dJtC9+b
v3ttO24UCumHKVLljmkgwvOVQFJ6Jbs0HS1S0FlDZCJg3gN0NYU/APrkzYBe/LeHBYbK2QJwM+pq
UEHqPvr0inzErkdGD6CRth+j+hGubmiGhAe1JgdRJegSIJiLvWML6xQPo3VqQfI69UBeb8YCjBcT
MD4TDRxscxNjAw7bpQTcF0ss0SMZgBCPI5/9sGf+3HcdhG4A7dr3CySqeFdbn9DuSE0D8JWqTHWV
fzI98xpQnUJhgrDs+lk4Nuq7N6wNGQKO2a7yHsswcB+RkRy3hbDEbz4TlSXt0jWdsZ3JrKtNhZ2R
nqcYNyb6mkMguXshzasxvAYviEQA9HeYmuifSM6q2mDdzTf+EIvs3qtb+xdeq5N+zqOdCZiPkgP7
kKACzRJDKAQNB2jNnr7P7VA96hayBSjoI+Esl3kXdX20Mc3iHCUCqNFh3l2j/9+9IJ/SvSnVJ5bn
6iu0RPUVbAR9BYnrQFBJOt39itUoFC9LjO0gmplAxW0IFkTuwXQyfvy9834exjXFFXmPoF4gwz7G
4Ycd2J+CN/6vkuxAao1+WkVPAQ2J2/eot8JME+DrvIKCsljHeg9klvcYtP1Xb3yjn0AP//IK9RPD
FWdwocsxidfTqBP0TAMZpyznFYRF4bsHBj09QhnRXnnnAAP38dkQxwwrrNTurrBZfDaW8a8u04os
NN/dCr9u3QDwt9I82tnNnyzxbAgg5rCspJAS8i43UgjgosgI5N2868pFv9JYnXpnmB+DRehXhap7
GgMJeDBBBpHX7ULBzTJRO+LTg6i9tWiBrlIo+jwDx2WCxgWmBaC2/vxorCBHjiHvTzm2NzUka0dx
5D4pzhqA0gzKbshFrCbEV1D/Wc/A98ZXZuxpbdN31pAuuV8ndhRPBwmu5EscQ3vAtdx4iyXv8mLZ
IH7GZHqbV8u4bNd9r7uGn037HrfsDjQvzDprixgwoidNfSTwMRgBmUK6GZBibkonl11CkK1GMeHt
0/Kn2Q6xevTZGXUpO8MHGp+WABqRkM/Ae/NpkroFuNIFJV/MINxb+hNw688CImTX6hjiZfMUgZPG
5xnVVi6inY/s+jaG9vDWbzhAAq0FkH5opRTlyT3KsQcrkuyJ5Hi5Q+Bu/B4j0e0P9gySn+9lDbay
F3NmBYAbda3rbN0QP2sJenIqvbbOOMr6yD9hlkYqFpkzTMmjnTfp2Od+FjcusrjViiTfR9PTTNYV
EQGNuMD1kxpQ3aPnyiV9c1n+EJclP+L5nxLA2P5eKa7Pre0VBwgxfCO6+IuWBdnlzCHQc7OQ28J2
GLMkw120vAVs5rtwBTzE/XQoZYu/lYRZzC6AtwfJLFp6bTuPbKm6ulUO9HnnvCrP+Q69yjixgQjL
fJUj22lFiYS8aGrPAP5AvTbVI54eZAlqmi1DX0KoUtlXQmxIgaJOmLgLBOGArhk2AD1H1rEF8TND
pQMiwgrzss3LhwmwxYQ2w1khHQ9VPPZPFdQOAIPesCkap9tCHUMkUFhOArAOU7dlADqxb06olr+G
Tu3ygB36JXj0Wmk/ECiZJZic9IYwWSeQ3/mVq79kLViKve/PcnLwXfTfagiIlqT+0AJgErdVW2+G
uizQasko2yZxrY+irtJAdphWuuEsG+r/xevPsK22Hr6ZmkjUZaL+p41lQhb472ADdEdAjrE7kcxO
/FIjZWBZY+ouNQfAKvjuMncB4BtrSsIaCGHp+RvYkZu2xgQ7C90fura6sBDI6qVA3S6o+q2cGrUD
WvQva6zrV5X/6kiFRKLs3yxkR7FOWC7thASSYAVY0BPH5LFEme24F+Ax8ZcsXbmHGswMiOT4k5eF
vEA0YMw0f1VaO29edNRAUKZWTl8d8EKyBuRMiFyEa8bTP+AfIVz8ZTo20MR4XipxGaFgtHFAkdks
FX4MFHr1Duqa8siKA+mGTeS2/iFvpAfmy/ikHCax+By6HQtpm2itroB+ZL6cR6CQ/aPTxFZig7EP
pJ16ifAfMZAOapYMwgzySMsRChjA5toQq4PcTVpayt6PIzhmjV8D+ApcV94QVPtZ9FY0LcpEg4qP
QgcKr/PwEkdL9xz5G6q6cDcodiQ1s9MQCEhax+F+WcBj8PGKS6B75hyxLY/TUYFT3uXQPQJjze+G
GSgO+wgOd3/EKoK5m27uoAFWhZOE0gdOO/DeePJbbHFtOOom1DugNQ9Ni0QX0JFoakaB8CvCtwGK
WkIKzU3EtIyQjGb1cZS+hB60P2UTRI+OlDB3Gyj70Xbb7ggg+YInjMXykWN/nPUgRe+UO//EJBaC
JrOQpx4S1amFlUGC2a84hu62suoizdtoE1Me//NcT+pbGWMDN0cdS2r3B0jmLxA9TlzU9A6Fp9gm
KvXfbY+fh5Ll2vohO9otoKWowDc1TwGbJY+SQyF0iLdAv9LXmi3dhisAkaX6KaIKKYwBFCBmte1m
sVj8qGV+EEu81vwTms/swfHUWx2ANl+27beh5tYmynv8eMIB5iHXZzukGiV8FKqdvnnpmf5eSH/Y
8oCFuypEQaUd1TbXsk7xeasHIaYdYfhCRCtI4opAn7sGX5bD6asYUdd3O2xdcrqrSrFdkFDeh7Q/
CdHILYS438bWTmmZi+MSo7jGC9KiollthyY/yVa+zBAE39iOvra588ncCKmaXj7Y2G9AU0zrDZiL
wdFyLYqcfeUfOLXHTA7dL+o0TeKDfG3LXy6kXpPJL6e063lG8uJpqD1nX4qjLFSQyS5pov7F5vS9
820GnYsJW99YXFgUQvXbGyGJVACbKok4uA4WCVVcfQ6SLLiP4jmN+lMLneU4nMOEktpNItHG2wbl
nosCZFEW/XCpA4Vsrmi3+YQ1FHg3dkKsXr0hp19C5CL49JoCjCyknB6pTfYjTwdk6I+NNf+EXL8L
Ge9vwSieq8AbDzUqTwmjKBdjcp7SOQCcr4EWZYo0NFREa9zfUdUlHRfdQzkOeAfHk78N89BNlDWN
mcedd87bCdhViF/NMcnKVvNkrEBOpWP5YA6aBuUDqqMPXMjwCAiUAIxXv8QVCBbILEHHwUrUIH+V
XvAejPPf0h1QA2P+CWDshxYsRMh9QKAghIaSl8uPHmI10AjhrzFTwWXCdA/BPS73bdGLq5iBw7OY
eqJqSXwl+EZgUZe5IGZlJCgh/OyMwNIKKF87vdh0LvWObRNXeyni4lRSVNn60WMPCxHBIcdK7UhZ
5RzL0QNDk9XLQ1NW476eyhnKmKG3g0T+fNZMFFjMgtYKeEy31ePoAlLdO5u2rKKrGAq2KSB4rEDr
8WmIYuqsgmfSYklcd169Z0CKpysKMh0qG3VzH5D4gNLgNfTImI5QK3/r+722QpbWdRm/DSjapzIK
1LssmZWAl08/vFkHSQlE/cfSYefkdLr5tDrUREk1TIc28IMMlNc+GfC6/JwCMH0YeC2foBUPACcD
+wCcKhQZFNSNMIGpZABV63MKlUpYRe3PhgUqCZAX+SwCAXxzs4yfyKdjw1Z1+tMhuU4EUFKfJOiR
W1xi+Vk0eEVMOe8+QSGbEkf78lpY3pHNWCFB6J4gIRHlmTFLuriX2gKLaGKfy1C1KXhJPjDdxbDt
/AmTrO8fWYg9cV74+jIMbLz0+FsfplhuATjDXhkTUNYSAaolj4Iz1trIKJGrtUjrdajwlY1+qkN8
yjYvq1RV05i0llNBeMxbs6AKIE0qAfstetwhk++kISDjW9u2+i10kf+KNUeJuYc0S2dD3sde5q0u
iwGSVm2YdkiRJtrx+GMXjFEy08rbVEgBJx6k6dymIk8TZr/t0l501c171Zf5ZcHfYpXhCZjFN85y
ekUiVSUcmwgsNyz70SmUxGO/XEN/xoTdyDlFIgHoOrouqnPsZG1dqhRkhmHrxUFaKKjR+bZXPYaj
ag5kceKjw5b/xdaZLTeqbOv6iYigTeAWhHrLlmW7ZtUNUd2k75Kepz8feO3lHTvOTYYyQViWIHPk
GH9j7MZ6+VH11b6T1XJo2pGIonY/AAfvejmmEF94/sMFxO/cODH/igAb4oyQRkBro1MUZknkhTmJ
VnwRZqZ8yFhpCmUoDqGs4ADwIpTspq9Td5STuBJFL1eZmJ1SS4uFO4b4QELAL/vQ8nu3sD21qChE
sjx0KIe+jrVLUt0q9m1v1N5YkdSo3MjZZVUkvJbKctAmtdghEz6c8SkTT2mspdx0C7iFlnSZZjKh
loTQCE+k19JoAOka11nprGCw0L2E29GgVGtbfLJnZZiaozZnt1hpw0vHo+rZUf3btJfet6gyHgfV
uCKWTgp5trUAf4vqUEVx7pvpeyu05iWaJ90jo/aD2ZsK8xjPZwQQhnlAKrWNlGdRt/1tEpPilZTr
n9oY9V0d34Yevfgzdm3QYUnzZJ18IdsNuKEH+FNJ1zyWVh0ebE2LHzlqTF4N/V3Vshv0xj23xHTr
WqqNGajEcxQ6pV8UzlOuEgVGSu4NjvpsktAJDDHPntYp586t3uNY2NeyU/7KiR9qsjTjyaybMmjn
7E9rgN+R6Pbtsv6l6mV6zYdx8pR0tjEqGJ871n0b6rnnqqI4F6oZBjNK/rt4gCndh+G5HOtiF9vK
X3MyxwvKb8ZhqhM/6SfLb2Puk77Wi7MSD1BADRKj81SdnHkYIelUzdUctZsq2VIZQEUM0/R1JU0B
yxKRxYW4yMmdzqjYS0+TQ3uAZBskEyoSThMvx8LKW6CV9VvXVncF6QXf6Sk72m37XYtz3TekZvKE
5Tx8LppF/QRLDp0WJ2puYs2J9ii8BeOKX4I6P+9Udh+1m8RnOEoq1avlR9saYOUIC3Y8FAg8zszK
yzTFO9G73/OwNL3OHsh1dPtxyuVlagWqIN10mwAZlkyw+9yJPmyEdoLJ1Ws/jfNgmSLBZnjgC8LP
YS8wKAhiO/+oimnaNaTMglyCKM8T0ISVEt2WQq+v5ZQsQRuyRBXCNDw7dPO9kg623xVp58dhciAH
l5+zpTwJVRcXYnzsTazuaKbpi6FpyqHmQYJF9JID4BiLNL637Gcji0IzkoWs+fBKuqZlx6pKnUif
nV1tRNOhqIW2SwHYeLHj21b6jFWKRXjTDn4BQnJn2dk9ceMLYp8y6Nwuom5dqHtsJKzjYqsujN8G
0U1MSzx9yIp9b+nB0otqn1B59iKFby6c1aC1HelBV873iAoyk4RxFHRp913LBFqRfTs+tIK0UAH7
ptH12FNdN/Q7Q5B7CtNpl+vywU/lkGNxfpL+zBHVq3fRbOzsHIxMRFIOtL4tgzGX6W7SsQ8wkin+
SMjPwHP1FbCBgNo76Q+EFPvGSiCNowQBOrzqXpv8CoqVQqBLzV9OIOjzyZw9lUja7LV8nX9+IbMw
XuI0vyths/iDqoVPcWt8FyZ1+GWoz2mfxSd0xkzPVIBzVVQzavtis8uEenoZDHWnLaTDm0ZTmfdC
qHMhOKWsPXd6Cchryj2g+40XCks9qAp7lqGx5GdjLaAgzKoYdmgI3EM3W/ZwNCcfK5eCQFZhpz4V
KUAAtzlp6difpzEezturryYSZn/GM4GMTc+TOdmk28G3H+Yydw78uPXZyNX6LMh37bsFL5MpW85x
w8KQFmzaXHhJ/nY1p6MY0OfToaHAaDruheyF45Hqv8WaK89ZU35IpyCBUpqjPC4JOrks1D90J5/P
iI0g5mr0ZTCgd+pVQiuQobFKjy/BPA1KPpBeOEzzUp5ZRUo2QVMYWH31IRJQAR3uBVyfVEtroQBk
Vr6SVAiZzk543hrCV+LQJLtZpN33oaLK89IjzZqP1kEyHZ6lmoFdTAhLvUZWb8jc/267sv/8rrZX
29eULJZGpBIujkfiMT6EWlGyo2Wfsb1y1u7EjoPfeyfrcuJD04gpHM8ieofUVDPRBVpfGewuqMq6
dvphlFGp+a3aZKeuWyi4Lzv8qO6a4qZBOfGPUXyztHpVgiCCb9sw9Jmk1g/QPA9Ve8sUpos45Xg2
h4WXqCFiTnlzHBEu9sMydLw0OY0dvESFYA0Y7GSct0+AmAd1YXt5p2xXn1kYnMXfXiKGVrP9DQ3U
/wFRIhUC/futKl22VqNJvqZ1tDNAB/0cwzH3axseW/PLWfJf5F0cvtlw4s7VLYfdMf1SHzzU1ePT
9lvV+lSd5dps3a0xEfPgNl9/yv/f4bDGK+XrbOTj2/2MaY8DElqrR78ZxHc2J73fmrkuAqGYCIyU
2RF3D5eiDidEdXdeKif18EHxpCvBZ8Z2A+SOZgDxt5//xGF6ogI4aUp3RRQ6OeVKkXjiua/RNeuT
4V6G9TVjHjiXhZH7eV38nAsEARWjdbyi75Xzoj+3hYsu5aI4gZ1JxQMYTTkhSpfXsClK5u6lwEsj
uttUxcLikdjDu1Qd4zCsaQLVsorzFLneJKV+mbVlB4XfHe1HL3mG3cEBL1lUb+5Gg7RJIUYQKYfx
pFQi49FxZvyGEkRpbKUlaiLP6CLe0Az5GdUn9YgYKWEVZKwLX80JLRjF8haqzp4yAdJyDN3L3Mh8
TJZX1nV2dqvlDz+27c+AVk/mWDqeo6fdLqFEpo+dexvjxTiQVK5hjfkpW4idJdvqWS0gNQ5so/w4
R5mpz6Pq2UqpOFcVivN9eYBov+yowriclYSeMcWar7aUjpfsH1D/8hKWqemHaGvsWmVprhnCGYZW
KR810+zenqRzyju4G67CTnmxlu73lMUHe+kOA2CZh23H1YFHoDyG5NE/qhIDsjJVfvahWfsIxw8g
RuP8pqjse1p3COo8iX9GuLGQSfIrezK/D1F8F2Fi/y1i8mmsC3qpiOc8JHwpo7TxpDofG7MVv8jM
O+QCmKNsteuPJEteKQ3CcekbiFZkS3ZV1GYnXaGmaRfmcuxDdzkslA52oDSN3aJ0bUD4uKvqMT2o
zZrvcMlIlWRau7gXN4D+R6WJh1d0Ae9GWiXfQ5x+YIJTTNAfWa1WK3klCVRDLK/tqH7vWu2fcuya
SzhAmKTaTx2mKqA8py46QGO5izKYv3GaFZBbs5lJKujmIr80RT1erDV7NwP1HQ3ZHN1BKu/qnAax
a5BShbG3C/s8mKI0egcp+CvunOXJlBhPGCqC+fOgjoHTFyAbrSrZ53Jyvkvy19J1wNa34Xwh8Rnt
chM5pYEK8tGYyVDj2PezdUfDtzNbe2YHYJxknbSHFu7ZIzE7WO9Uwv9K9WhabvpHztwwpFiMu1vl
NYophXl0EY29G3hk+Z0Sl7/z+i+yAgk1UtxJFincB2hjlNwTG8Jws5QE1NnyTIrhz6x3p2WOu8fY
ds69R9giKcEzzwPLQp5IpqOt/p3zYc9bzTujlpZ7X/3Pw9uZ2+DW35rt9K93f439fy+xHRZLuM3z
oV4oJ/QNUStVElaVz5fVqBFEr/3t1bbeDInKSVv/f738Ov51+ja2Nf9nbLvONjZrXbkz1Bqvu4Hi
vAckuGZRXV+qNiEM6dT/GTUGk4BgPZ4rQHYDfT2+9T/f+tnGM2VAxVL2URY3562p12V2NDEm8La+
2c7/01dilyhywJVr1qNXS1N5HJzC8AERRa/bWF0IZvfUHA/b2NaocNPVZAyvn0OFyF4iprGvN3Wj
655MHZjP15vKdpHUd9jw/6+xFHdATRvU09cYO06EmYXxXJm5FiTYwxysOsKcRGmsm1qb6i3E6oKl
b+p+Skf7KAAiP3RVmc5LGBeBKGNxr+aF7VM0e8iAVt8TEBeH1KizI4URWMuwE8dc22m6O+wGmZNL
CcsnUQ3t1Uzzg8Mae5FiIkRasvwEc+yQseW/lNJuD4i7vJcyt1d1SDVQ2HYxrUTiaeymlAhffcqm
7owYSnFxR2LPhs3NERTVEhiuJrxZKdCPq5afsW1EPl+0+yCh/4TVtvodvbVyF4+iDNRFe6Hc3LPF
7GtfVNmEmUZTHkxZUelREWTSdIhyhN67bBjUd8ztAIx22cqmIJOUFxZ4eDMy/knrP0bbt+yUATT2
kfWxjGa9K+DOveYJIgX1VP0il48I7TokI72/uTkmXmtvayAKR/sW6vduO38b63r93bUGed16Q1It
VJimp66bXXBqXbyrimx8LeOwhAabjIGCNuHrNpZUBLuAo25bz+2b5pI0xV9kaP5zwjJZNnIYAxiU
9RpbU+j/JqMV37fLuDUiiComKN7XCUNfr+G9zE/bGH6PybVTwpuLc0g1ozMIe/dFWwrMlmQ2720n
WtMTTNvbWGQl96KkgroNWdWwXOK8+r3N69tQMi6zr9aafti66dxWrzNZ8c8rlNle0QEqbZjXDeQK
HPQlrVP7mLbMr0i2/A/o9vOUFtlUUwu/fY3/3/NI8ZfAIQ19v13v68RBSx4T1Th2Nqhzo+BUPSEZ
aJ6MadXPaXCa2Ma2ZqjU6qlbmyhVsPrQ52XVfIKa898DXydr2WIfa119+RraXuEcVj19jTlp8VfF
QtErZeJ6jmzTp0qnZBxPyX9efY0JpQNEIN3zdoZChenztDJq8qOiA4bByHEkT22Gq3pL9x6RCApC
Yob91tWQ6dyzJ4F3bVst4vThCvJZc4XryckYF8c0jgFVr90x7uvTlIAzQaqJvVcs3g03B9+Goctn
16SoftRbkPvd2Iv3qZTjEQH4ZrednE9tduxkPe8iE6780An7HEqCEpGRnVMVLUYkLRdv9lCyBXPj
j61nFVr2WOsEWy9xQvGGWjcqSV1x34aqPiKaKOrlunVBTJl+NlnfG3QedvqECq+VIGur9IkSWK7r
vGmERke1JKjbuhVSL+ivEeRsJxtMFy8wGC7bwRBEx9s3ndt68MfZ4Lmq6xd1vWjWEe52rltetxMb
F4+ccO6xkwxF7m1jmHeGQdyiQuWyv3eTeoBEwxI3bQvbtjY5Ou6wn2UcrB2V2TeEvhztvN2jsJqD
/YySQ4layFs03utaFntXabJ9Pq66l6N4kCSwKP5qfVCBynpXsoHsVK5+QwuU1X0ui3dLm2bifGY5
1xY5sbhhX5YEurO9dgdlotjihh9N3ufvQISru9ubh63X1KN8s40Ts2MSiKU52KCCzrauu9C3Mu04
lWH83k5ksvKGkhQ0Gv2olZHtx9QE1iyf7Q8gXYIkN/s9aaw1N+YQzhePuTdK39SL6OjqO7GyUIU6
yPvW6PnRMJVno5Tfel1J9pHTzM98aGQ4qol8dc7eRTGgRaYUj/1I1FANdTQEUc2qfnbl8BKGjfqW
RihNgrjxpOmGj4K8VtYQq6tKw/cza6CL1mZ7Fa8xhqjMp6iM8s8hbQqTs2IMr2mb/66FYxxbw4Aq
jlGfNxPiXoqm+IfYu/3tmPFtmArtr0S/IXNbi83SM96UHgE5lp1j1wGXsNBl11Gfilb8dVxKL3I0
691M21MCkPe3ViAMp7zkrmW96qK6SE0t95VGnrZU0jIAwFJT9E6+EfQ1h8GByBB3buyFMLtezKHC
mC4RyW8Z/1SjRRzcVlvR+aWzm1VyhCWa7VieOCRtVZCxeOdiIDCWb2OfruzCPD5vXVwEnii9aFeY
9+Il7GfqUP3YwNUwppdEmiu/LG33oILTY9ugEWIp5dEYstJPcyGPJP1kYK60cnbmxiuhP39+oQZJ
gWIHCCpIFQr9FLUwmdK7hOSN8Ez9Pirda7QwAxlMtfso1KunMS1BfSla/Y45c/ssi/JusVt7HxZH
u3etvt+OIS7qXnoMWbxJ/OmZnN/N2HYf6CJ7Aqv798Ey5seihN52bEIIjlyz6m89Fb3F12Ygc7++
Dz+G5bXUy2Dr4dRav7Zuto/D2kIfvVHu5PcP27HetdS7jRb+Z682m3s3LidTzVRkLfRj1uTLrVib
Th3xeOh00jX06r4d9oOjCLSMdHGbdM1mzzsXHhkdNAO2QWM9klqsMfNcXApdips6ahwN524JzAQL
jc/+dmhrKGCabTXcts7npYqmtSiqVqRRsdY9jkNBWrKNK5xKLRlDGEI5bOtW6x+gCCB49wp7pmoB
nIju1OmcvTjqcurj+e2zux3RZD2cEyu7Ffnwj1ml1akg43UbhuY/DQqYdlBnovH/z4FRdacnnY/y
dW5n2JrhtZPWeADIkRZZr5J0JIMmPUUwAOuBZyNzpn08QKbUcjV65kmCJCCGZb4mwKu2se08Z66j
562LR90LjDuyDOv7v8aXpkW+SAoFXcZIEsqFmBzPYQzjlKZMuxKAMRTLMa8pIq9jicnsiRBQBJxD
dG+FVb7XYRPftp7rzuEKrSzZ7HJw7FLloIwiZSNd9m+qKPUnUdvfQIx0gF44owGWyub4sXViSY2p
kNly3bpaB5QDMl5+2Lr1XKancHRBDq/vRMazeF7G5PMPb0PCmv1E5tHr1rOKkRTriCbK1k3GdAqE
uSai17fHwqrPcDGEt3Vz3bZeJBTcrbd9vi7Sj7ko5Mv22YsV5zVZqXLazmhWYNGsa3WwdetYXbg1
y+bzaq4okEFKEYJa/9R2tSQcXvKaFC+FZUprllaq2K638iwoFpBInhvmarNqj6qgMhQJLX+3J+bo
NIrsnwCIL5JXMQyTF6O1ln/JW3zMZEK/1z10EYry8aNE183DlKPyBvYrNxAc+bGuRHjujCVG3FxJ
jtQhy2OFiOezXqQfOfJsfzCDQaE9nj5sp/5TFpXwKjObzhoWks9OCvqG3E/y50QhviWDz8ZAi5z0
lk9lChInii6USA/ptLyJpTQ85DiBb9S5eOqWvlq8otG4vXlSh7x43hpFiPyZbKgBoOqnjcKjP2Qw
0J0RkzUSmgOAK6DncOhUNDZ7WCxuN10Ayy8n2Ta/6jZXsMUp5jerb7jtphctlPqHWOLf5eKgop89
DXMd7mMR/236IntO0gTd2txW9tD01Y/aSjWC1m6vObp4j8WBklj+zViWcW8oq3Ghkl8ixf1NuK6e
TZn8NZPqVz/FJuWdxj5qIEapsjlBWiM0Nsk0R4EJ8oMbG9mPkSJRPlsOUKSGYqXNg501k7vTY8pL
DUCA16o6kJFPKfnF+7kr00feoU5MlUD71iyRe7RcKp8A3/OgiZHHNG3ASiNY+LYdwqv1w4H1fRtL
7RUXlTNE9MajChXt1YqMmIXcJYmXiXyvSmwubeN5mn7oHUHSveqEc5yLHvnDCYCy9MkzKkdNoa4G
p6nZw53XkQcJjfNvoB7qLScDtkNfSexKUXoGapUnlkckNkX0vSkc+Vh0Fm2G9Gebwj3gbjsmY0qj
mFN8ndz091xikz6NaOcuS/3vAg2m7nT3R9RHrW8NcXeneKsdLFwjz5FVkpVPamcXlarxAfLzFyZJ
9b8mKpjUgv4mfY/BlL36qFU14hBj13sqInU4r0Tjq1ppyUsDSmXrbU1jddoe4jzJsfWMrQlrHaTL
5F5CyCqvyKhowP7SI9iIIBUjAY9mqo+Z0mrg6tS6t66FkOKtSN2nrTeALnyMBmTsSQzXbciAfXCw
E9HsWifTHu5gdKA8ARCtvW1IMywE37o8O29vWFefk8HKTOySHCstXNU+6/4xh0BazaS+b72q0KIg
d8Jyv3UndjbUq7vz1nN1rX8kSg5CwB7mzzF9drXT4JYCJC9X2xqCkj2PRvGyvSFylDnImkwFjcAZ
RNXpS69TfVivpqzNNJL4UyANnLYzSHWP57BCBerrkpGTnxFfzT4/c5GMlZ+482NOSXfMlqY/2tBG
W07G57yIWemqLv1XdAJdaWKnVzsWr/n4p3YX442cpj8b1vTKOmG81VP9O84QmtiOkaJVfcQp3SOI
UfNNaB14rgHX9u3c0tCjc4Mng78dHVUqPWqbWNjLv7De14Bh5Fzgr0AEARUted0axFGqALvWKsj+
O6bPSeFFjYt4t9CT1zmaQHmFLtrf5iGPE+PhVL3xyBaFSR9My2nrporbn7QFeMh2ijYK48ECNttF
8nl+2VJGnlBpPYr17U0k98DdQwTR4bY1Sm+/bk2Wtsx27Tid7Ci1Xzu00W9TqkAz1wGgVWYEO7pY
yPOs7yAjGN/RkmNPE3alD+q3DfiCpgBg83+uJ/t/q0IJA5j9AKP0WXmFS6fvFa3tP7vbWGfKndRY
z7aeGrXVYWkA2H129ZB3LcUhBLjxvA1NxkI5r09VH2e06LGNzUt41koejK0nO2U4dpasOIM/ujWD
mJ9rwCFPn0OwIE8j8b9n2GXyYjs85h3aWWLGEZDaLpViY4xet8ZV44NaGctt602h095wiDhUep5k
/tKuWWDZ2N52tEpY5XNLJ3XWZun+a8xws7+uqrLoDXV71/BB9v7a/d6aWvV1a7iPUPAYqFZ/jYXm
+C4Tdbqi6KO+DlGYXqUm/vk6IWOfgvJG2x6+xpwdaf/p86LtMCJYgYyQb01ivupJ+tJNbnFjDSzw
xCrOAySI89bDHFOo3vbSzeNXrTO70/8a295mtdUv2YXRTqvxp0cS2r5vjSPJEtoQAmCoM1arCiBd
ajFy3GVwVB8yDetHmNWk19w0OWxjRVKSq0yBmMdlVftzE+LmkxThaTvZNJwfUYVKsWEC/6lV0QU5
02wQ9Yl8yKV+7UgUPqH3Kh9VhsitGSuhr0IHxethvNi9OfAFcDAGPrWjkApSShPyoc4yfW5T57Qd
3IY0x9BI3rfuSZvH+jab00XIeOD3HI331hzrszvJHlTQHBVPMqqDsg4Udax3bWvLnWZFC8CjsN2b
imE/DRkUjXTAj74w1cASzbfWCCv48MM1rIcna4hQbI+pScFL+BX26d6KETzILHY6FREAhuvNcUow
7HFKEGzypA4RzAklBtOtDvquIwbxW6KP0v3RpnrhLaCEfbxCIJKGrOZbtQ98DOx6Ewy6qoxnEBPv
mrSTQ8SCQIJbBZIOSHkY9Iu6oDXXaYpBcQF2kqMc8kn/YN/FZAN6YVcb6q3o89Os2Mq16WvoscPo
nIoBApxhvKftmLL9c9gng/Yshth5LIWlnWcq2uQ7OpKJRuUV5dzBmfLUyejRpCFbD52o3bn1gOny
whrJZvhJHe5a3LovqwjfDIlBzI0J7zEyrmabqntlRC64Sj7QdH2jIrRLOq3eV6JzLkNhzJJEAC+/
mnlEAV4YzQXRsm8gLKZTqHbDvsbj1QOpEd6G8g+Xic/IrRgeus+jb5sGldtK0a4FsWphTerdyLny
2BTLxUJwNooBiRTKElS4q44QUI+tNsqz7EMZqKYz7lrbjq65I5ed2unfogn/ABBTfRDh+dKoS323
gH/cG918V9KkOWKb112RSQRXwpoS5K3dXeuqIkuij/C3ltCPmnm4AiQ49hJBxk5mfinrg1tM7qk0
5gaHJwBRYjBjz0jgRsihP1rNigiMei0wR3ywAAj/QqrpJ7NccTSpkvt8W4MPHK73UWcjg8d9I1oF
uF7WdReNFp0E4FpoSbBj7w1We0PAtlF/NZk+w6sz5WUEaHBS1oSH0d63iFpbw2pCFG6jnjpIHiPM
UmJwdkrGTn3Xi5+DUG55Ds8XcRQ/T++gl/9dHKM5U39TWQkzieaaep6rRns1YXiY3PaUe4UcM/A3
duMbZZxc+7KJztFEhFFoPL9zXPnQO/EXdMf17q0LUlb2gCaFnbzP+AMERkYOVTRSHmIx/3JWA7LJ
wZ+KVGAXkwr9BDu0ENzkIOxTNMQ4QkSQaTR0ObVKrpmSbxABSn9Mkz9tUWMSm5hH1vIhA7GCvJXc
84X+K3MsYibS8FQfMOXoGuuFxIjupaDLdliOPjC4hWPmtAYPsVGdYsk8mCom7n5D69c9OQFZvqBp
ql6H1WB3M8+1zdmiVA+1o/RiPQoDswepF2s6OxTF7pl7rTaIsszxAWXtkyr6o1B5QIkhQVGIVMbv
wRrrjw5ZcxbtY1+G+J44cJr0iBqIOkFPdQmPn6IWIM9yZ0fS+dQ9m9rEBjIvPJUcZJ6qMX/etlYI
9W6GXPw8uSTYpd7PVIWjV4RVWD67BoRSiFJ0jbLUdQJ5iRkR2CySsQDGVTg8ZkfyesmjvXBX9dlm
+BM5YYFAmQG80dExDkZjCuBheIgXG719CPNer0Fl6v6OkAYTYL9Bi4FlLIVN1tn2zLJTfYSmq0Ct
ehDKvYIBi6YqyEeiFxNFIYWF2nnMzfw6xaK9kmrES7GfEUUrumfYy69kmlvPQk/+5M46KFA9tE62
cM5KOLhnJQuds7XidJq0/9k67rVOmGbNFndQNW+a44LCUqfFuDFXzqHp+x94HxhwgkUUKHU2P414
FV1tksfVSiCOcv2R284F/MNMlL2awunjj4ldO9mNCPgSjoG60YdeW0GiKNKGREUXmVTdauvYOE3l
WZnoDkDXK0BxrgXohsVgD5n5bJcUpfQKzS2kYx+11TtkeSptl6XpoZ478zDIxv0nd9/gMvVqF/5e
hNzBeWctdVeIjPI7MQa/tIrorE/R5OuN2u7YqbvHAeDZwQIHCu6EkpQSsnnrIdzbVkXSQzV3RIBP
7mSNL/mIRpFNDzEZzITN6K0sFHH5apqxsj+7gsj/JCQUMblYNyskdnRHCxyjUwD0bFx3H2Lg68cu
6msaU5/PltnT1YhHMTSNyyJTyqZEH3/yUg/KKJvP6oJ8E0JRdy2N/lqrQxRUnSsmWtvNyO6MhXht
VvEcs5y0q2rK7j4OeA536Tpz03PrqLvLhFC3kfmhjmxs73KbnxFM2Enp2H/0Q07kYSUfWa6jc2hW
L5Yxif1UJuy/1yZ0nha3h4fWaWnQ9vfcbrNzzPbgnId2sjMqCACwsZOLJcy7HhmwN9yJOwoTsBHE
Ffm9NBgVeV/0kOQaORjufwTOtOK4YcDEWpGGKgws0bRWrysQmP9tlJ560YC2KZ6vPKoxklphDVJj
KtyONAt+DTay52shQFn0QA/PSoPhFhyJPshcONbRABprjsaZHWfIe0mNXBGUPnGjVpfWnF9Wp3Go
HaHYTajS+NhVTtxz1P0Gkx/LzB2AZnacwyvpkZ5cNNBFrlldQGQcxxlGCnClW2/2d6XD/6k002yn
9025+BtmLl4J/Bb4s8Ae5xJOweLcplzTCAX74tmlNHdO2+ZjAW70jtcGaMPqZzwm+bta4gXjdn+c
KuTm3rIE9poqkIvOTifnhrJdR3vampklDICVq+zC7Ww0wCOCyq1VAHuGIAVmWWJau16hWrQ3/KHL
U5HWTNlTb++klQIPoaQACK5a/ArFtMSuBM+F8E2mvKdRg9IrAQooPcCqrOXvITkSPqUkWI/ZEn/E
SMEhPrrHdbHe2fYEwX3FGwHQ3mGz15zR/80V1Lfkv+xruks3Fgc5SZZJUIGZnYUHNYMk1MHjlPJk
x9+rsja+ISGPIuf0qmeRdcxH5XUhCbDSW3FzN1fjgfSH2hvH1J1iqvU7N13cU5xYt5RSmp/ryCp1
aonwnwFiXFwcU5+vWp6+TSq71LiJkFGMoQyvJk1NiK5N1vL3gAJ9fCpARIXs94KCN1iuWnwKR+Tz
v/1oaw9guw7S2MrMRsBkntZWXH2ZD+2uyoX7AgvAflbntwUE34sBGEGUUbtv0uxbTWCAfCUWikNN
MXXrLrleEPPVBQBNBZfj3omJn4wc+Iu1K6Pe8Ju6Go6wI6q33pTtEZtPy9+6ema34I2l5cWt0j4R
LvP/dL3Y6XX0ZxbKfKjSfLkg/PEyLIC9TUdkzxFSLs9Rq0kqw0hh2oOdB5YUzaGGBm5EsDOUDIm5
go+3MjWcEalgO6bIWOHCu0xFwC762SDPwSy+K4rnPgYs9rMUb5iWdadixczUK64uBmFxMu3nZMWN
SmNWTwAj4hVJujWznnwoihEG6X+HtvHt9GJ97OS5jvhe3Q46HQ7hOe0G9Gx1kNOabKJduJ9Vg8Aw
fktbkALhY2qjfB9B5xWdAbdonB4IlaNuiOfdp67GhhHacEOFyYbBSW2UvFftje1AH+aQJKdfs9P+
P8bOa0lSZNnaT4QZWtymzsqSXdXyBuvpmUZrzdOfD2f2pk79M7+dm7BQQCYEQYS7r7WCO+KyrPnI
YpVfIll5o60KLNlFssmMBQkUFn9vqAuifd1Wh0GoVM7TElLIWpbAoZ5w66BB68HfJYq22BGoDYjF
OuJV+e4o+SFRA+dl+tPsB6KYlxvXLGeU3BafaKO1Ph8lVFEqxzmbsov0jJyWOwMtYvD38e1yEuml
heq0s50sPcivTOCaxgEL8dmi6ncOGvUsDCOOtwfkPlyJ4fzVLc9vNCPnksNGLe5gSRK5/5JFVTnA
pYXwnRSzrDqHpaKjP7P8ppy4zwDtjItcUn6GFzyFUTVATtJXR68s/5Tj0jEAY748xvUJS6XES+U+
XhdrAY1udWOpd2eoVtBkIuhjjf2V0QDsFg/1OKXjUdXrnxIPLMlAGHVXg6/DngrlSFYNNmJElZMy
x7vNUZzea5xXqAY/epCLR69B6x4aB6CNbdK8yrO3E/dpwO5zmmuDad0aIvj2WLrj3iruUoftXxvC
2bY9NGKHdUKom+Agj0uehuRKzcWtK1kZBVao+/iVu51X9Pkduo4e0WeSXRKACIwN5Vxp7KLgF0xm
AhEIc07Z0czHd1k52kGRgkhk18jv1uyc9kRD2dFFrjc2DTbq5hC3ydd51O/kzq13CWjprrDS6SD3
Wu5K0hbs/1sN8pUlxFqeiRwhOalbh4OUJTFSFEOaLiREE9LHofskD34dmnJrttEgLTWWz11FDPtB
boX8SL2vuT9tUOh7LOiscq3qj3aRDYHucr2/Zu70M4FXxglBeItR96pVeQvSNjzlM0DnVp8+6cvU
IZ/tLLad8xzMRAIjx7dTgXPChNvAJ2QlefH/XPjdb5AssleA3fVQX3uuTw82mZxIE0M/yBQg3/cO
uvGLTUDW+CkFy7ve3DWc4t1b8y6o4uMdNHDjFRGoybk5GWGuzcfYDX8oXaYetzvMJHinOy6Q7m1y
UfvnDBHLk/yW3q+eUtSRT3A09vO+ycL7dtAVwjyWeWh5reVIyf1rndeVM8QBYXKQkdDH6YklDFuX
ZSDoI9ROJhjrbfgsHexqpoOp7wco2C4ygsfOGi5TbrEtqY65MyB85C7Blf96XbtIr35IrLCXG4Qr
LAEp29ib4wdXXwIYjcKuF3obprdlWpaRJMWtrsD6s8xIlj47R9+pBmJW0mcnUJgjpb8k29v6boiu
WWmfK2+4eI25l5GwHoKswFn50jY4CGQuZMPenGHovm5v+DaWpU6KwTIK1b4/NQTpnUMnOkmbKYNd
emzHfxyCUpanJrn1GCmv2Q/tUvxQtw7bsrLtv6ceZOVw8KfmNQArt0sJjylSgtx6mwjn5cOhewBN
A52N6qSf0KHAT8+6QJ74YOsIgzpP+dy+OKwN2B/e61gsZrXYtUAncoJShrq7WUus6jyWL/ngdifT
nFlKNLp6UIMC200PwcwOB+9JkAVTvshFmvNQH4KofHKy6t2Dl6vKOFhfp60sldsw2caKdCmGtL30
yA/KYJSkXqZryekJ8CUzBvMkd19OUhDPOBGzwrDrfWD1e3lLQLVTK9l3tYNrfMstSJRk3zKhGnwE
VPfdFixFyA3rYiW9YgcHGhIv8Q1jon+OesLdoTE5yj2WRB57vCxPIMpljzylf+STfufFRnZS5/GW
mCUEZV53kUlGY9ZuweyWsOcewiJYvwBG+yeg/OwqJ5QnLzlm+nZBw9jR8Oc8eM/Iy7lrzLKf2K8+
mmenXEbENhmomupcOW77fXo7aod+Ani/3cUyc5hJk+Uzk7mZdfAt4EICKgEX8I24ZIOVuAf9qHTB
twbkxIAXZdSs48pjJost4nWr8+Q614nAHPy5Z+CRcBRH9j5DMWxdXa27qEgLCnxuurZOwmCpH2sj
MU5yfvldvh2N11Z/mo28Pamm8SJPdXu0ksu77ldsTNFuLAqY/oGQ/71B2yYORb79Ul4XdmxPSxRp
2D4Q43/UMjsHnd/mwwOE7OaF0LTqTlA7Q9RVd4yF32WYZevzlSexzTHbg+ED/Rfa4ztz8uqDBUAa
WgzHQOGk4CVwmcEPMAQeS26ZPBkZ1oGK7dEiPNgv0A3572QuHbYZfXuS64Be5vvtJmytkpMu//9T
sVYbQS89yPskKwX5MVJc1+JbWXJr5Rwh+8GCFmIGWegqnX1R0ViULnLZdcklWRQ2edXWLH7tv8Pq
1w+l/M53q4z12DJ394QF3OMQRB6DD72sX3GOYLqW12QRn5/3wWT+gGsFe3LYJ5eiCUP1KN3XrL98
QSOCQbogXddxMlJlRbclW900Z7gcNJgiNcLElkWY/J0tWaMkpfxuLbv++nIeQeI8jAW8bj35hvD0
k42Xat7D11vghPrDlR9i1ne6q6tXudmyqJPcdu+3OhxBcF4HAEC2znL1rbgdK7ntMW4N2/k+HBvl
nzuIOpjDmDNl4oTCjdgiKcubxx1P2MYv7euPn0ut2EXKoL5bRsojXEfe/DMAaH+V4RrpqkPQ9PIM
wq6DckNGyj9n5eh1qiIop7m4ZXr4CAUJQIpsW7gPmBABeEjr1rDtAaVBkq2fFAf/16DV+XX99ctI
XsEe2zuzrmfWwSy1np53+E/++95Jbu0l2Y9lOWg967teHy/w8ShFw7HR2m/aDNWszCvb6kGO/ae6
rYu0rutsyW6JPI+tKDk57l/P+m47I72l44dL/VPdh7N+uFKwTPgIzdVdCKJvecXRcMZXUc3rXlVe
eEkwpQDOBEbE5n0xs23JVjdnaIICv6NP1Rpk104y3crJt67vWiTrmwERQrjg1xEtL8v2xn94qbYX
aHvRpG47TI7417oPh/3T6dfXdc4XcH8RE+03HlwU2ljWLmth+XBtybqT3crvbBX/1P1D3bqfWE67
XkHO86HPeoUh8e41Zfitdl64l6lB9qCS277RModsRcltC7Kt84e6D0Xp5/cQBvS/tBpKhKSwAfLx
cuJ7Z3krQ3jNSq2UZ0zZbKuzKjvpXvG6Te8EUwEb38rKvMDIpSwzP2uhAIuSlVnuajryA6ud9zI9
YP2HkrWBGfhvuNo6adgqNgSZXYpyBoQJ+dtBnqQk23QrRRkKjmz6tz7bMNjqPgyh7TRj0KSYLFyQ
XoM6m4fO0dN5L/vfhAADzEXJ+Ba0Q3Ra33i5KVuyTqtbWW7XvxalYXt1pRhgSPl7+pbyhzNI3Zwl
xE5oCa/RNtmvC+u1XZ7PdmSDVgmbt+xqYRgxFgvJu53j1k2OlUQWBltRch/6ySS61b3749Ly4ZDB
q5TjbDwQFfhcA6VANUB6YCk3NCI5lg9XiSJe+ypTl58lWXaRO1MmfZ5dZtXZNZljXeQJb090ffff
GTPfLRW2rpKThx8VPRa9tdNq5ModSE+MOIImRYcre5i9EncMbC7a9Civ6GqnlBEwznrcfJMX+W+r
Vq0GR6SzcZ00OAfzPLsmUASDEge0Jknd4K3cbWXfChT4z0JrVy68w85sIUDGhLxZPixdC86m7t8E
s23hAIhUuGvkrspzqTOgTHpVvJUxOBPBk+vLA55bSHfa1Z754fbLTX33iNat63rXZc8i2fU1j3BO
zp45HeUuy2W3RH7AVpQb+6Fu3dVJy0cw59ZTmre/pIehvreR1tshY4hUXJD7X7oiHs8GRIBHHcQs
RaBnEJAWV3QmabV0fGeGA03P0up5hHnqSYJ2Ux28Rlp21pZzqEmdPZRB3e6k19xl40WZS/Og9hlB
esNQ7JqIV10SL3PNve0R4KkRU3SfJu5JjUIrP0IZhOAyO/sjVkmihifn2uhB8wQmC18zpLEAzzMH
9aJYvU/98W2JaP8UAEr5BP6mPsAaN8LKQVHqMgiPsgT3RD3CAhHbVfop9hyYBc3uYYrhQnAIWzjp
+PbPnuXPz2nV/ALveOlNrfwy5iaqWqn/Iy9ZktfowN/5gUqkeNa89d5s/fSw1uPZ9QMcDloLO84w
7IKmrr/WMzG9bMnLz7qa2nsYdQiviqDtUotFFsDElDznVgV/k6oeKiiCYYYqieNGiLF6HJcWTEmI
CQwoCoSJdm4Ku3ycp6R6lJwkWVE48J7lOcTCGOGtIg4OZQX9kD8N302cZ+dWXaj8MrUykCOBieOw
GIB3rs/OLS5iWK9VAJ+Gj5CoCoPhoc0KYoK8dmA/3BTuHZEauNc8jO0trF9TP0XPw5IAdImefTX5
Aa2mcpWqMkOkG95FWLkKiM8MC2+NEzw3sGE/q3hCn1NF0/bTOAbsIGiIbY/QqtTmXuZIiqIhu5uG
oXvUks57mpekzgjbsxlboKvpsTWEepbutdJBFW3AO2NOiM2Now4vjP/XlETz41oimgPmX4cxtx1f
RZb3BMtMtK/CdgfvqXF0NMs8TFOTw/FGMH1haOad7RDqTFirdtBtPWl3SMFDg4ECeOmF5X0F1O6+
WZKtyPg8JwU21AFqIxtsWqnf5bOZGnvNNLQ7SYop+E9l0VfKfvJAuXthirEZUoO33idg1LXH/nsy
5N8MXOnEhQP3590ywTMTmUi0QlHBEtPPf+Hu/Brmif59ahKiFSDEeQvGjLBreLCeZg1fsjUl1q1y
8/5O7+P2kqZx8cgj0ID8t+qnZlQYXFlqPqhG/1bDGvTgRsnTYFcN0Fel/hT3OI4cyB6PUpQGXKGf
oV/Pj/W46xHu2E1L91hLEeWLieVajsODTZWjALtlzji8O9jKfzjpbN7kVHVjao+OF14Ah6HUmUGL
duKDUx22X9AGye8wnJP1vLUxt09N1x5zFVqbvY/Ech9krwgVzhjti4a9sm3eAFo0n8Ce94+Yjq9S
Qmi3/YRoHWCobISsaekhdY5Rfjwocd9UFz4uVAMJ1Ab2g8ViySog6O7hT+vv6wGzcpnCdiINDkwW
V2gwE6LZuBW6qbRnyDa1vRTl9mSpunyqHGLClvtjjyOBLtWy0IvP9vh7/Ttpkvtnu6jBnC33D8Jp
IvKyyUOfnjEzDibMKZKVpApmEO5bWUbb2EIh+a5SmqWlA9xxGJ4InCECL4DnGlv9T/hDmZT0+ltd
B+Glt4cAjvew+lGWJ2mPh7A+pTqsTdWsOBisFRe1cOyB1yaIgvtuSYYE3hPX8M/vGvo+RU7mS+Db
8REIQ3wrxwwNwyWRnNSZ7LILQAEwqsVa1KA3+C8d5ZC193Z0NyIO+H85JHUH4itU7fzxNG1XQHL7
Mj6WKtbA/YdfJ73lIlNR6s192i44CtyOptWCgIWR8iFakhyCiQcpTr4PY2HkD4DX1Rjj+tJcqjCX
77ZOkkNB78aHr8OPzMGxi1UlLCsPTYxJUe6cLxah+DBLSeuHQ6UoF25hHb04EIGvh8rV3h2R6eax
KwnQ+Niw/KqpjAE7vsyF/S1FnpTIpdlNb+1UpTd3jAg40WDe7DL8jCreimNShNqrWobDvavXf+Sh
pr4OdqG+6mH92DHBPuKbBukC6SBfv96A/8upW/1mE1ryxc04Fc6c8iGFzeBLVClfwSMHT9JolsGD
X8T2s7QRKXxMAdR9ypeeY/0lGTTzTfOj4rOWXKUL35zsVW0a4JePYZ1O932gpQ/jkkDupw87M6nJ
2s28Y84mGm8pSh+ApjhyfPcvNRlQL3WxXYJcSr9kXg2Ptma0eykafTNcDFRTD6VpwYi/s62u/4To
FdRF1qgfIwCVX5oeWQQVvN55wVd+IRSsPNiZb15GJDOfS3t8I4Sm+26VP2e3cb9aitveZWUEdZKt
d9+bmUAK1bHyZ0h04NIN+9+BY7ffCdnSD3OMirjd+G8awWdw2LYD8Z7k4rA9zkjDghf+TxWwyL8b
P9TplkNUbDbfl4NXH9FrK2GYc4q3TLHsuybtJji3++JNBzH9Cen3nTQqhLG9EYHxFSSv+iBVtt/g
X3CH8izFETaJq+ZNyV6KdeyazzNeOinJGbtBfVDhetNBRN+CaSYuobBC41bDFQMsuvZhYbPzB4zu
cXcgFg9aT6hlj5U/OHfS0re+dzS1wWLcoXYy+8w8EMZEX3q16vdgfKI7KTqRahOmEPU3KdoIEaED
qfv3UpyV6afLN/9RSlOfPTNf589GTHyPPwaXMBqUlzRr1YfIB0Yc+shVDXn1TKDPEdqJ/qX02s9J
3Ko3ghWGF11veVViWOWrxL2XDlIPL+KpVOrsUaokMWE5imwADHWnI7haoB6b2cGLdI+Boz3n5kvT
FCe3cysEC+sjNOblzZ6c4hZ1gOUWsuDypqgkTVe50Myq0yH2UNHS7ah5CjUHKfDJeoMhLP2uWpV3
hDezvEgRjA4h9XrxpTRHKCmNnliCpZvWT/4OTj+iavIRdWW1JVC8Sr8TRZ2dgeM7Jx3fx3fbMm65
q1ivZpg5D2ViEWCxdGsn9a+JaMkrnzbtgWWdhhoROXdJZi3191jwGuJ3/1O3dZGcpbR/Vb2unf/p
eL0lAKaz46d6nJvHUakIly5cqO+I6jL5Ev2Vq/5ncxzsL40zwg+U68V9Fho2zMZVSkTcMH/tK/dF
uo5Gel9HhvetbnL14Nax9ZCWHgIsdQ1bCrywn4Ej/VIgvzrGxd4lbOheLXmp3DH+2WkEiFmG2zx5
ZhfcKbaTnKM0VF9hVal3cnpn/qaWXvOrw29EGJEZw8M4GRdstiWsu6X14tlwjvO6OxBbavkuyeoC
Zlw4qu5L5tR7uwwPva/HdzXk5H83rH2kudxqwZEQ/AyN/0GdAzU+SHtI3OO9nC12XCrtCjhh5ZjX
tSjNuqcl44lXO1p7Bpr+YpmJdVbtAez2dgrLMW824eV3Tmgpx1QrdGSpBudiEe97ReumudcM0znZ
STY9T+i4HPpWbT7zNqqE/rjOD9bOL3DzKL8b780dEpakY2GdXl7ttjB/gUmELNJknmf08dJmiQNI
JZiPdVXVj7He1hfTqIa7yG0t1H39ElmCzoEfi2BVJj6QmXoJLZbf+9/jYPycRKbyl0Kk5XqhLNeg
iiusP6d0+BkqivNNs5sMtmNtfg1tuMFZogRPQKjdc7aQiquKn976NLbOmAPSJxcoEDHOjYX9jInM
9ufwOxPwD8CHyp96gA4y0UmssFmEJ4Fr/pXBjKx3/VvwahlN+6nviFmGp7h581r2hF1faU/EbXSE
56CwBO7KOWBc8/2LrhtoUI3OQmmgptlt1rrsJjnHqXEBQoHw0CXQuqBf80lzBu8tT71v2hQrD2bv
edwD6HvrMK3vpNgZMM/lTtxd9biHmEpjXXbtSkLdisb1PgcA0nfVEKoPfVX6n6N6/q5bgf4opXmJ
AHd060m6eppzizTLf5ZS2AfnNi3TT2ah+5/9GV9iYTWvpeE4n/3z6GfO95hP5bkd1fbstEPwo9DP
9VDbP0oispDMqerLEAzFN2Tu9r0VuZ/YR94j8lA81r4CeX4AeKPrQ2231i0NUYHHGWXdBckyniE7
mniJIF4zIuMvkTu0IFMLnaD7vHVojNo4VHZnnQYkBR+7JWFgTIcGbeSDFKUBh23x2MyobSFZfSPY
iSsHXUV0A4KjO2x3xaOxJDZUvDdXMR5yp5o/YQX41pXR9GOKlkCPFjwHPFBQ7qX6t3geph9jHVn7
camPlvr/3d+Fcmnr77s+5yE8bd8ELoRv/zn/Vv9v5//f/eW6ejWA3PbMo5lb8X5gw/5SDlP9ojum
fraXOugy6hdpyNn8rnXSBaLI5qVc6j4cy5cTOivFO8c630RJrAVt6VWNemJkZH/XqchHe7l52rpJ
4xh73q6uwRsE5ZOStRaASTBfo1YPwdHhXT/08NgcslErniQZTZ5X0X/Rd1pTHfUwUe+DCiAek5QU
YGhX79slkaJtKIDu13JWHXq2a3A9/qdV6reiHCF1cNvd8oiAtq1qPdNWTpn05tF9KrldP3vkP2Ak
874n4JkYVGV+9XywpProfJrs3vtpQECHtdAbnizXRXA0gW+lSNUI7ytoYoDH16ZUTobuzV9hZBjO
HWcVwtMvwLKuco0wI5yvr1rrASVs79HvNBxdy7kRr3jSuWufiRuxUB0wjJPetOOdXodwdv9XYWcV
17HCAnAumy9pkKSHq/voEmQFEr13rmZqlpDrtP5L5iTKCwTR3UG/eMiIJfMMp4sBdwwk5I65YwkC
LiYe67NSZf2ZzR+0+Mbvymx/QDEyfI1ilOCTru2foqbXLmrcZld/TM3HMNDRxFDK+Usapr8JOsx+
c3CIHPydYpqwYyH9+4KezNkYu+CxKprmpVgSQ2V5GBbQJS4dDH2BIjWEbFht+ail4OKhTFaPg1d0
j9JfuiHwdEQ0ckIADXKaZNFkJ2QeLdk+eQkg6ziiS5k+QzqEQISFMJrRqeMJHbT60Qq65FwBrXlI
MkAVxmjO945LZDHoePvmZEN0LaAyvnlmZF0xexR33jQPd1k1jldFjcpbZhQI+/h9dJ80PhRPg+Pe
J+WE1muNkSTqEv8Ut62KAoNan1yvGAG6QroMAVT/jH+iPKax0734sD3BG0zsIDMO0UBV37/OHVI/
iDuPb5EFPXJn7vouxCgVFOrnBh/0PhxV48vounB5w3v6Fe2ZfldF0/jgo0MFBXWeHqopjGDCgj+O
bxOADz+d/0ga9+ijR/YN73UDr020YO3n6JVY0t+Rrc5/KInxB4Zf4OVWgKE8cPVT1vJx9gfz3C9n
cGP0O4gDK5F4GNlQ2RMknYSY/FEQl6h35k+PWAO2gNlwgxt1fK4TR1/Y+GdI1+oHz5o6qJB5A9gZ
lZes0SCSgbxvfIxha2FRPl5yU4nefMVzHh0NNK0IwYdmD+TO8odLnw7TN9Nm76RpwZtb8KZoU15A
G6CO3yICAI9BOfQXOUqPk2ttDNpd7mjDAVticQciKGarukQGWx6CHH67W6vMCUJE6SK5d5X20iKV
H1u27mMm/IRcYDuP1FWVCw4NB94+QzHw0SpbpBxbpfvSIWB5N/pqBn0FtySDbxu75QDSYynCaOcd
p7ZA53Ip6uYEaMm0iqsU/bTWdqAT4x0iD4DkbIdNwZLoeYjeU2lO5W30kgoFC3KSbH0kJ3UojdO7
0QlRGnKisf4Px80QRpUA1P/XuaX47tIOOgJXVkK7d3XbIXL9MSrnuyz91kxh+Mac6++K2LGuug+2
os+NV9Vz/LMxhMp+znnMjlfEz3ZVXKQkB5mG99p2mfdgWcoF6qL50esaIIVt3n7tR6faGYMT/GwD
5Q1AkfenqWmn3GU6gAd8H2i5HtEBUt4ui39jzHiCHST+o4rqmM9O035b5O73idWVD9i5byok7g8A
BaqHXKvCE3Sm8y4x1epha5BWFlh/9zOR5ClaZ692XwiRQbl5OYMcIh23Ym+Pzs4ZanyW/73Ih1Mr
YwJeSPe/pMSoQpi5XGQ7gRTTQb3g/IrvDu6gOPfdGCBAhHQoii9KHwIh0Z1nEybH59ReZl+tIMLA
DN21DqQvkkqpe3EwFTw4KsIlsQrV/1pc6lDqHh6iJZE6QjC1I7poeEGW1q1B+kldVavZyRxQBZBi
axv5MYIW5tDFE+b9qv4jArjgFWr9XQsm4G99OX1xSjbt9dT4r/mc9wdCxfoXvYthw3TG7Mk1IFWJ
IXF7mKx+uBRE1cLgGBGzj2zV1Uo9OEGWWXxw1OgxT9XqlLHXfVbh2sVigPU6tWoFw3qRfebXhXts
3u7XxIYBxZpN8weaot/8JrV/lZZ/p2LIDGDCAdeU1AlL6c9F2drQ92FkwKHR/R4n797P8+KX0cQ/
FRMrNbMlAfREDVlWjxqWCdWCBaVnNmfDZ78eGjjN2UBI6+iE5S3MgAJKa46E573fz81OWuM0zNC8
hFNOWqfWTh9rxfyRLGfC45E/pXX1Km2x6WJzgmiJNXn0VLaq8hijJEQ+sOboSXKSqFnwfdbV6rpV
SQ411PAQo+OzHrW1qk7mnGMcUTupc5oQukm3AXcKOeh+67ddRx2yh8Ys7Dt/1uk7x6hSgUR6HROv
xEXk4zzRUu3muZ12U8FRgVmPtHM6QxUjDZKMLqxBe2XpUyvKVJ22YzRf+VXOJcx2/z3Nuy6WE4Mh
k5NvZ+uR6dj3zlQe1vNKs5/GXOJdz9lWlD1yWObBsD2AYMvplaEGIgiC9d2B0rBeUn5gmKn+yTPN
L2udIb9gu/jkJQxB3+nUaxO2h3/8T1vvv8+r/ZkF8Dasv2G5C5J792OXH7f+JmlZL9qV2VMMsStQ
8bPVuuqtWLpJB9+sMfNIVlokmeT2S9Z0O6gbhj88PEIPSjecWG0gpzY2D00SVfsaAYsgAmoWNPlP
q2gmOPSIaezVqx3689nxur8Iy50OKcSKavSr1xOkI00bPQoPfjBv6K5h2v5ZZ753Ys10c6EwjSo9
Omj2tFDZer9sBYnsuNspNRM5RLMmdPiuh42xQd3KrZMv7DMvgPA+m03v7XpeO3g9prfarwgu7j5r
wcjJgPnBiJ089mpz78TgLyuinjDoHFOsW4Wp/wyL4V7B6zkVSCJOUDCUi8OvUHA6JOB9L+CI2aZ6
yS1StJe6TZRnNWbLW6Jn9Fz5N5O1CPJyS9Uw9sCk0uRhrdMQcdnNxZBdt6MCLHmHrIZyCd1U5Vka
wKD9bGcQV1XbA+WcX5vqtUnN4XlgIdQ6NVzoOVvyYSZkBPKymB8SfFZKRFZQyEH2oOocmB3acTcC
NTU94g2t9LHXRhTAlmRK/Zd6AMefFTcnGCyi/kkKrMV7MGbjSS/gGpO6HAaG84zKGgbT/9R1MwsJ
KE31c4WKXuFa/lO2JNBReKVTPbc2dE1pCy/OyBrmeV6SKDXKizs5006KzCDGcwwbBYChZq3a6hvb
/BpZrXEnVa5S6fCSjTNyoU1xlDpJDN3XcRPB2Shd3jXAmGdMzXphqbb0Av/uVORXubDU+eGws73W
OLRTjcd6+ZHSGCVqfrNsCAiXKguz+qPjKIchCOOXojwWAIKfW02LXvCZ/x6jyr8OmvEAEXl6PyJW
9SyJO8P1D62Vddrq0qnPEXGDmT9RlVgB0ugbaF53d4mVWM8Y+6312C6yj3Pho34Uts0+z102bX6K
xtBsle55LaOQVJ3qIjX3xPnSHpaWflsWz3HjPs0eq4N+rvAVVZ357HmJ8mRFt2ApGFH8dzJa9fcO
q+XdZKbLthC8D+p/BGZs/cYElqN0ZuqVEzlqYaNdET0jeNc9lsV0WEfUXEYBscbtDlbk5qmos+DF
xEj2osfFa+kH4026ScKSTN8hC1RepCh9NVjWD1ZF5LgcJXUgKlIgCckDe7hx76mB95zmhvcML/d8
Zxjdj8CvYQlZ6nUn61GSind+7IL8l24wYF7x3IcP0oOV37MaacYtmhl/xRS1FyXw7GfAos4zCmLV
UQtdtAzG2XmWBq2F3FMtcc5IURogTDEfq5QFI8obCsyxYYsr2TD2fcT8m/TW/dY3xHaKmFnjnFO9
ik/uRMQEdJbhSwka4oA8S3I0HJjR9k5b+SfDM2AOh7/lBarn6MVsG7ChRoL9YMQe6hopokKLlokk
rF1m1LJQ89TnkdVGGSCHpyAW4i9MfT7Ew3/nliL8el/zFi0/tDU84u8WaRUfceg7ySHXnOG/vmsX
lFC3hDBKTpJBAiWXhE0tgZNSCXVtd/Z0PN5jDOFLMb2Fa+DVEuetsuyuv6n6jJmlZRe7AB+2hDUy
UAcpZ4J66M3sq7kAj7oFSVMvPwFtIpBHtuCPrApiN9ggMQrAu3sniV6144zAUb3wb/w3q6feryjR
4cBocmgfpbnvZxCiko2hnYHyP4lxc0Ccj9MOlr31jrkTEiQJPCOxa+NClLu4NkP2clusMme4T5A7
AGEGfME8KpOhALHr/po6808ftoi0qM4j8l8HS3sN0HW8K7r+m8NtvUXIgZ1azfwRTqZ3HJeo2oTT
FN6NGSc7yv/d7rbk5AngwwqPZsC9UlBJu6mdfqiTwLy0CLXd2UZRXm02CUkV1ztF7c6DaX9O+deW
NYLQB9Sh8oQZAlrNmtyFkH5WrENcA2JeQGn5EnHtLA9LchmkDccKWhC+u71218BsEVQ2ji6jhIkv
Scf7dzcGiDL3zfYaKBQdba8omY+9H4NbFVq/zCxUjoZ1Xwz1eNeE9rAmhhmNd76+3Lls+pFpenUH
5Le68/IK0nHJ5q7Xa0fJivSq5CRJHL8i2smDDWOJnS8WOZbSqADosOj4x4FVek5+jTKIABaM6PI3
JZE/vBW7zIBZRkM3018wTPMSoyi3oxDMqWTbGYNXnjnTYXsyMk63ouQ8bUDeCgAvk3cBTyCJsYT9
bYnVmeG5M61bssTeyziQJFqKAy6O0xw191JV+hbiDoHLakRkDXpRNLCVnufbF8WnVGtq1EeNHAzY
ghpbs06nD9cEki9A8tzThR+iMpExkESKcQQLsRYpv2uWlMMNYch2NzdOjyqKEo83xy0OBjJdbTFO
uyBDWjdEn/qguhW7GF31z9h+/vTS8U0rF2Jd1iPoxhYIzgGln3CdH/WsBzeaPGRFFe7gKMNROpfh
vU0szEPgd3v87c1umLLHTOMTkXuVdfBgWb2pVbtnyihxoWNZLKvuCt3AsrWd1RfQ9/plHlAQsl00
aZ2vbd3mJxMnDFHsXY8WSxOcohYhSpTAlT7DP0KY4IEPLpNG/GTqmr2ftEk5+kqLLEyvn+D+h55u
/myY6TUvS+x3SBJFjfm9Gio0C6f0BP1SdLQA+hVtdx8Gtbrj4wgyOSyKQwMgI+zuIX4lniTGpauo
uF6DGKMKWKo9pGzRaagWjejWIAoXEwXO6f1c6gP6xm5zKKGoaFxsjf34u3G4MW7vIZXC8XPv3QdT
Eu8jBLb8PFbhNUWiNNIwV/cqxLcG+ucToplV/zv2QWSrRFLtx9lyzz5cN0rZXlo95CbAQxeZNnfa
DMGKN4NJXMzwxXMX0yVCkKzHmj8dPt3L3KJpcMc49jVPzoYyAQRWiPfvBuXMimLe43/8weI5PLoT
+P1SsRO4iQjTcWfWnibYHBd6NMI3+eNB7k2XxH0ZoUC64PFU7wmmRT3DRYFBzXnQJShdMPNdAGGw
G7gqWludCecUqKdQ+d36aMvU48MygvTYbh/ScP7LonGfN3woKzbZiuM/Fnr3q8pgR9J5Rffa0CPW
NA34G0MHxRw1Ng8YRO+LpEEB1wYnBoL7kGJOMExA4XOipnu7XShF4FrejXr71ed7cYDldYcuM/qg
GS4cl2vZlRfBCTH3e6JyJhi9rIeuUk5Z0PgvE4zrc+X+Uaao6gVq8HPqlVP7P1yd13KrQLetn4gq
QtPArUDJkiXndEM5LXJODU+/P/zvff6qc7NqWZYlG0Eze8wxv+GyEZyMMVgLwFFa8Qmv3M724h8N
DuumUmQTG2p58xoECwRIQ/t1iEiEa2QlR8tAyfNS/R7igutbcx6E8fg0G+6OIFzsIzFWLE3odFvZ
IWnZd9YYw25p1BDMcV7vNPcl1spyY6dFuG3zEn1mLHe21KrzEvOCU48ymBjGNVJpD5pyPg76Jzv/
2PdmZ9wO7WOXEdXakteFnr+VXv1u9CN4FgBJrkXocT++4Mi1gB2lsU+KZ7GhGjT8Bf7qxiMwddPP
qtikTnywhaZvRpBdMhUvgMQagUkSzFdOfdToQZmSvuJCDNWN4WBYkc335tfIGz/DqGmBOlU/6fK2
mBnwtTz+xpxbBJ35TITi84hfkq4LtNTp5IFMXXsbvRrcAK1NzYODZIYJWIbmP+QbECbyPZ3sS6Vo
2ufeWZg8rTCmW0un+mdNT7cjqcN93Z3DZSBAtpz3xPNK0mXL+DB/kZyNXv2UlcOHMRAor/fznUip
/IdlxfVWCIFEo9PoE6zQJZDJAc8wYMOIc8JvqwEgWPo5cpA2bU0osGZpx1pRZMXCaPx+z7HXg9xB
8CdS4GTVu7aww3uyDfstrZ3UV43zLFURWOXAQqCBoc3zNzLu88DwaHh3bZ9suq54xS/KkGPPHlpl
CXlJuDdlS5DwmhOLM1ptOy1/AeZ/DzrN3XSvo4RA1yQZc/fT0U3Mn0rLforE/O4ai7DAFjK/zh4K
hXtfTsO8cwuaBYmBl93N8RHFc/RmoIKqAtjfNFePetpcmlWoKue1EftrdQ7RCxO/cIxVthvFBu5d
u1WaXMed6+sYp5ukkqglq1G3idSxMrgpFHiEJPA+WC+smjLyU+PYFsnVwYixqfPqUmTVv8Jyjk0j
P7uEjZcSd7GbF4HQ8wNGFfSgsCevZQqZq3enm540swhUddDgQN8OVgqRZxqzQGqk0ZtaP280u1RB
aGnfLmSjOBwxoifWVhAqZfaO3M+qfSLmjTZ0IfaoAHt7QcmMy+dS6TtBqvfOjSX+YTwric1pplVv
nl6lN6Mfxe7KEHsYrRjaeP4yL30ewJ95itvlu1Ly1azm+1H6ZiGbnYzU7QKaM5OQ5zryJw0pbysw
1m7VwRmsTDpqojtmYYhNW+6nRAvchKz79zmpP7wof5L1cFYST6M+vcR9fujw4GSKcyLtux1INtA0
4zkGHIihDTBam9tBVrMD19rAark+ocrb+aHpqgkRd4YZBx8aaADZFZH9Mffqg2zqYuPk2nPnArLp
E/O9K7LvCZye1ah35st+se3ii7X2y5gcB1E8zYyR+7lePdQD8PIEDtOY4ajmeDwKQsT2FW0APH8W
2lG37GlAAlPrjtEw3JNpRIagiz4+9c5vJzrQFNxhydgm6r0UIH8BKG80MRF5qZdgm/Kz2Zf3GWie
jbFM9lZ43l5J7/hedAD6oA0dK2X38PYzzPIz9oiYHE3S2E+EYlQX5oax8Dlg002uyDpE2UEV7u1v
vejPmT69DfxSbP1eE0wYkD7zF6/VTqx8j5jL6s0wOBz66GKQTF/Z5r5Pp4Oqwl136KZy13FYWCTY
+dM7VBt6ewn1/wQK2KkvCSrVoSdPTe8IFlPeOatgfQ5WRj+l3E0JV+/khr95ToRyhj+tVO2rHPqz
6fV3g5v75Dnc1330YRfsGxkhI7phyt8dZurhk1ajT2uGlAdB9OfCuUFHAGx8SdnQGhMVjdq6lo7B
eNgL9hlHj91yVVyIHm2pAxIdrYrLZXiVPaLykrtqA4fnmqeq2zQOREBdYDiyiuipkvlv3at2U/T5
FDTeQGIkQ4dtrB9H3XtwLIrIOYacXUbjyeqosush/Bh6rrtlMHcSmLfTjbcW6h3klCwAcSe1nG5o
E4ISxTsFcvcVBiFGpwgJzUI7bEeLg+xwGIk8WVjQjSIYTMdj4N91N2M6FUHx2BUwosZM03emBbOh
a5MHAuD7ELY9NzgqyXvvR1fDcDYAkbEbsw9u2D9pYga76Q0fooc0PmsJvpfho+28XTSCFO0SMoq9
zAtyJIKWBkeOMT4odY2LhyKsEanfRCgCg64XKNbZoVhG90jI5KuTAO/hDj6M9Y/RUxvPE5dnBV8n
Tc5Cq0iYm2AoppwuTfJgsPwETCfhaiK/Z0mac5RU/wgZjTfCGGgrWc9h5xJUUn4ZkOvcpWVKwiAR
LExc8jnL2yFqTpJiMerLy+jRNCRfBNTVLQNEL9TaLy5NC9+O1qwIU33PNjuAzB3VxfW41cg5yNxh
TRjkbi4JkEo7OKrNa2Y2XB2TL9tFv9pjoSjG82wjXGowmePbiJJ/I3p2f7KrlZBlK3hvanq2q2lr
mLaisCI0I3FgO8jhTptUfUy07M6KKMjJpC1Nu9xbKFNNs0wUtPG4Z0jb6mQRIAg9yzj6gm8FOzXD
sxcbDVcAJ432D9HvM6myYygtRTJwT7fyUtRgzEDci02O2/aw2FEbdBAxvSn108W+bQcPb+rwa2s3
RC2fE4JZS0RogI9477J6yyjjXToKsdPL5h3Iws1QLhCfqxXR/NEIgquVZzCsX8XPtXCohPBAuYgE
m0aPqDurBMwkFvTS3WNasomGdCY/lQz3yJmpEPszHUBAjtNMZrs0d8Kan0xdnpuUKzDmCGeCUAm6
kr+2E45B3kMcLraxIfeJVB+LusE585zjSN2QC9JsC4PjRJT4hUkMbCML+3XJrFI/rxK8/apB5lu9
bT70kDezO2nGThJ4tPFs7VFUYjcCuF0XqWoDB5VRqBkD9X6ly5H+kbGwadYJdOD7GFtfptTmXWiO
wJIZIYVoyPY0z8HbURHaHmd/pTE7QGFCbGLM/Ao1fp/EMJIy658l+3IjFXK/DTWJdRMJ0QYvaOr3
iaubUOWcICPldKN5nCWObX4iuPySoVyfxoyutUnjfiaqKDONB4B9RYBVhgFKywj0rLLXH9gmaMSB
adLYd7O9sOHSGkodHGN0qQPS2gc110FP6d9SowFH3Z+0hLOtasWmy+vnNC8ZR5I3gDGDpaJ+nnqP
VF9Eio3M4/1E4jjUzuUisbDX4mc2vO+6WNIAI1vNaTrcO+X07nTTNyTRwzLPvjSNj0olNrTkCUQv
wxeham34JFPp0wfRa/E4Zs790LmMZaTF7egONFAanUa2957aPYn2hfUU9g+D0EF1wxAlQYzEHd0J
AxWXt7ktzsKQXLpRT54TfYxWd641u46xKqcgTvQ7AkeezZFUTG8od1E8P8ShPeIFdO5pqBDgkoYw
m5c313twpYZJxFxZfEWv/L5PKbApMMHXRUFqVsEMxZaY883YDvQb4r1Wl7dl/gw2z6PZGR44J/22
jq2tSg12YqPBU82k3GqmtHz3posAdiL64V0gG9wb8JyUznZq9Dctz2m1DOY+VDD3VEgYXg4GrXEG
Pxr777jBem9bR+qLrswpMCZnY1NVsvuarnp2pJK2oQ7npFQlnm9Uo+RtyEPIPc0P8eaWjWX4rpv+
zE78FtOnnOeh8LURNmDqmfPRmV8rkeTb0NzngoZ0yRwqM6jRVpIDU4nhLSujVaFm5x+mfGqebH1u
CPRKWgOllbw6bZ8yRDrL7Fkp7t42qd67eqLkGGVPm7CjPRwTEu05HgzlnzokIyOL60sfxTuLIJGd
N6tTnZlfucbAbpxCfl95Q03/jSPpmYZ4tdPwqGwarvitpznsDT0upWnqLuW886AAzzNyO36uJgiz
CDpbxVhgwyRCTlcr7Zj9y0O0kCT5qcL8rDsaUPO0JlkotGk9Jd0hBrCxwbTkbNrK/JkssFP5syGd
ksQt48MxtIOzKPQTDzePVf9UFahTeN0/8GY+qainXWPGlwXkMGTfLPNJg4VCsFzbmAjXO8XdlEuR
gcPyE0sM1u/xH/mWl9AjYjlhjTIIOi9G58Uz1GlugZHAmSNL3mqvYys+Sz4skCj3SeaZe22NXI7r
+ZzbOtT3pBx2ScI+Taf2r+vphWsUGwim+nU5lNs2mvf8HF3wIQJ8Gx+JFXrODFMLSMDavzBIGm6m
JsQ99OOp18a1XtG2n5xioNrEmGovOM6IrmZ04pRnHttUlqjQouDl2sRki9bbtNhr3nVpfjQGXqoC
zwSC7UPFwduUk3Wv5RmSobDeRvqWRjSNAek/K0/Fi86xLZ6iRR6MnAJdRITysTpRAUDaYw/rmrBb
m8HCaAxJGMHqzouj+/qXhTek8zMxWani8T4X7NRkyzxNOhGLIvS3uCWoYTYr8qCmJwCk+Q4P113q
jGfaCgz6aflF5FEfsAk8Tyu5dbYejc+odD+doXvpdE7MzH4h++LRlGUgInIKiQCGAk6Q7HzTtVwt
jHXhED90lv429PaX5ozoyjjdOovsulRHjEm5/ztLYjExMR6b4ZI1cMBZALDBrfBm4z1cN6+uFp0X
SIUgtc+ZKReEu+67btSucbSXnEjijRNbkz9VFN66jZsh5GyhihnKymNUXOgbW+Q3Vdh/lYIRinhY
gFJif2qHRycXJ6uQnW9qAzVVif1eB1CtUk0LxJrPO3jGllFwoujT6jsu4gPgips2iXd6Zv/EbotO
1dIFJEmVKMVkb871JZMEirZNfqxHIlMHvd7iCv/MjA67qElCt51s04zGc9rjfwtLwMH2ll/hNMRX
JykxCU/nUjPgO0kj3jD0GE7WQ9gzQhGG/5ZSezKJElKyip+07ANmYmkvpq9FOm6sybzMsMcCqze+
naE/ml7yWE101pkA/OnD9WDH+cdsjK9ZyVw1aQvQryr+5mS6zNl0W6XY88LokxLik2DVeONU486u
54+hXufydG7kWuHhCFwq2OMmbjtq81WpVHu6eHFgzUizemISAG+iJsQfnk0iRdaV5yInTqmyHwp3
EnTQtfclms56A0LaK29NlnDhuPu+qly/mIDclf02mZK3JG+F/6+x62/byr/CusZraVb3BbTG3ilY
XGRL2pLdg8c7LeW0DcmPx+XErLZRn5gzejS1EXM6k79MWRzmCSxhTDZomuqIekM5cjbiOV+EFej0
VGFwRcyClJOv+/2iUpISk2y3RM6JCcpPKZqPfFmuI5wv2mrylivkVWbQ2rQh8MoKD6Yb7c029Z1p
wHCskRaVLheGl26g1i77xra2NngD7j8GeZS575pcXeOijwcyHaDoYwNX7gBknT+qtrwH5SDeOOgp
G4uKjrO4vLXyl0FkAQGqd23cv8UjLfD1FFxmIqYwlui7SHKiMD9xWfJwjyL+Fjr9BeX2GgLKZ5fA
HFreGFtSiE65KB772HwvlBRs9GLKWuapXA/Kk+i5MZbJ459VINIRZRCP6wO7sUdCtd/qPv1m9/vE
FGh/BJtPpvISBsy9vNn1ua3Dd8oD/BgxJUqIUH/WaOS0BmErw2xnW7cwD7iMkPXS2aJkaCLyIbVz
5dTahb3mqyrQdpfB2ZGXXQaVLSf29MrbFQsomkXk2aFsb8tKo0HAC2zdTPtm37uZmYUQSege1KIx
N1mArCQkK1JudDMmE5tGyAn09jW/Tm1ii2d7P3eFcaPldLAaJhHoRDhs1NxYZzzD2M+z1xwZj0s2
7UwGkzKs4kGbO6DxTtbt/778z2Ng6FOuyy4PA4cRDkD8tcm9qids3CkqsgzW9Cf15ooEGDcBFtJR
s99487FyGElnyOlDoiMbAv+pYw3agb9ntxgUqoMIUfqA2LO1eVnyttuPVOjtxD1sbBEgk/6RfOHP
oc/XyS7uPos2HYUxensn/OeQ2enPufGJj4x7TYfdLdVFRM5x/q4NAFUri9JeTsZvWLpcNFTYRRh+
WakYfCQiNwAbIDwLiLNe8jdJliW3uUmmtWSLtVPs4OELne/YM7/HDvv2zCIcDuEREjOAdBSr3jNf
vQzot72rZ+22Wd8uWTswlsQ+NUG+99wX+HlgD0uSJZbSH+f0vOjyoaivdSrGTZpPj2VE9zl33WNb
CyRN55qZTJM77k+rbCD+UXM32/l9urYOPK1ANlTtSejR5HetxRXhkQLPVNkN+Rhl0ESNooffBxTX
E5e1dSxHQaCOze7tYEWxADaBs0OXEAkMp4aJmlkOhMao3aZ2fW3T8U0Va9CiSsd9aBX/pmTpbntI
GxHytm6zU7YijxvsbNEfsKytF+tvyezcetE/s7PoybbkoblsOOvELVke08diegmtBLqQyx4tjqxo
w4j1RvWwHFSlfNdL2Ts79rShp7pPE914zTxWa9ix7G6RWFRBPpSRnMSA+iJHcWGP/ST14rUr3Hyr
tSLBaBG9wRhhhN0190wz6T5GD5bB1XToEDuEcohINfir7LkdTYbVTT5jc+22LhrBkHaW7Qky5afM
k0UvbKe78nNhkr+YkCrDkeYKCBVG3Om4T71iD6eRu+SWuetnUhpMNI1PRg4QULdAvoxVja0Kwcqu
f7K0gf1STod8Rmc2cts7muLYF/2wmSMaU92C+OQ42eeAyMfdptI2JaaHLq/iY5SOawFtvtuMuGxQ
KyNwJ6q904uCxoppf1Vr6yn8aFBYfCPTqF37c4dmiU22vYkYDRwoRu5DyVlZVoidg87cyXgZma/z
8ajUW6+0oaTPtD3kmlgzNCh+yTJM9Ms4YSAjZPs2hlJBebdRbTbcN2SmBx3xRiuQ/4QufxvZjZ8P
6DYKooYxIWtSS9XHdGwgfnBHiBsR+s2Q6Lf9pO8KasrN7DA5nSwklgv96tXC2gt9aHYQIo9Lkzob
mZXb2CSwZYm4OUSR6E4TenvmYnBPM/UiS0ymev9M14zPv1yw/qDIhkmX3uQVsjr7Vji1qSR6ZdzB
YoAi0ZTJuXfonzYton1tKY2hWHiQuVdsl97iZjx1byB6tqW91p8Vo3HLeLQzVtI8qV5KuVgHx6xw
M4tqvhHd2hNqsdMQv4GHz8la6tqcPHFmN7Yi5rTQJsEAdocQyIXGNkvaL0XeFr5jlKEPcqXEy8nU
a536RLaVAKDWS/KaK94im7mErby1fSHEmqfQnG2RvvaSYxsavTykSYaBicueMZ+XVvIXNzZvyTwR
SkwkWdZoyUh3fLU9G2NxVpxBfapTVN3rSCicUeUm5FPZxlkH7rtr2e7x3kY97wgaGek6U2U59Hq2
0q0rP43Gg2DjTrxwQcTqIMo9zWILRszOG2+rmPAWZmU/dSmIezfD7ZjOr9bE1OXojM9dyKwnNqB2
XxJEwxLdX1Wy8CTtnyAlCFkn+qotOQSOO9xE9FARDj0TMEo0I5vL+gd+M4doTu9GfdAIn3aZgBld
YjdKBhOaGj+tiUJnEjYykLBZcibbIbg1LiSm/utbMfcsN6o0j4BKqoWywuacE7XxoyL7Uzf/jWr5
AT1DuAWgcLu5WzqpQ8YJ0aHDT+Bb/LQw5U7PmaCgZQi9pmPIBN1Dm8bLRI9ZkuKTxuO2i7V3rxXu
djBaAteSrLql8+ds88UlHU/Q06Ht5esGlQ77HIZ7qVjZ1+4B+wgfJkYWcNs+plY438hQp7fB1keU
WHKcqFI7DRY8PuTHXsv1XevewbigMNTnl1EZh6XTUYVV+9yPdETk1PtmVHa+mjyDQjFf+O2j27jr
33NJi8z6Z47Jnctun00wd8VxVFiN2A4MigZ07GnU7IeWufFrRB6JVhFmTbhTMHXaT1uN71ZErlce
3mYD3kox/Ewugn6dIsHjrnzqEQXIe/Pg/pYS8cN6HkO2hyn0hi0DOp/aOr0WO/NJOUQXFGl6r4ka
er49c8otdbWpsKIExsiez1mZ+F1d/urW9NWPOhWLnA4Ga89+hW5PVf6Fd4P0Suin9HvZGZtO+8Bf
lHJWxSnyi53vYxC4mA2DTEsPhU6gcxtad03npTdVx7ltNUHEQd7MtYc9kCa40Xj2Nu6n6VK7Wwv3
bOAqQdrG8DnP1ZU7bEoVbG1EzfhcW5X4QOrdnK4Duz37DkLbMMgv9U/KkBVbhfTR1L3Qjxuk17iy
E/6HcJJH1XAtJZO52jda+/ShRQe6rzpoJ3EZO9psiyq/HWdlswi2Rm2HsW7kUzH0ZR95S3dN1n9s
1LcCJ+3N30Myb4gyQnmoM8lf260RNKE6FNgf8eSarKUEq7uaB8W/HeegbliHw9p4Sock5TzQXzvw
EoFhmo4fWQdXSjsQi/caJbFgyg1Nu+qKaduGbGSKiTmIdNOqqjk2qnsanXrZm6mVbMc2vygsY/SO
6c5Zbd7suXgINnaHDI6woldLJ44SjjWWKX0wFajDW6vthstYuw95yQEtl3xT1EZ76b2+JsN753LT
d2uYLD3tDahj1zacEfmRGftYfU2DAUXcoS2fDsaLJXEW1t1H3UByYaKLUqjYeq1zLeiIBfUiOp+i
dRsyOjjSYoWZswZtTL9pOwehHHviC2+ydlA7wN84F8OLt0S3kWSvwrZsl5l17E9ahh5jTDcG+QMU
OeqXJRd4lOPeGVZ73wwZMoyMXvKZ/qfgvhRBkG61+Z8iPzgNLeOS2NYY9GUR7bScZITGcP85Nh7N
on9R/RhuBBhk35l13+lm1mdr+RHKPbQWMdnpP0dygi5F/t0oZmt1p6f20wgxKufoNFn1c5thpug5
uczuiTmOk9fi8InCeBsmLRSPwdw4nvheJ04oxKGTdJ5p+aHpnE2c1zn9l+0YyaOH5eeGQcVnY40Z
j2qNbnvFAXDET5czbMkcUYX4ulOhC9QmzZ88SZ/adMgoggVyI6v5Olp0D2wRvsd3OFBYVfxwWraD
iXV/bG/nIcv32DKO8xheiQth9AUtIjMUVh2H14zm+bUo7d92UbdCDFeqVLDF8SkLeQZnp4YhqNtl
YuDsXqsz+ihXmcaCcrYrUE6sQ2P3R0ORg16oR21ejNsBL5CJD3hXJYeipcTtPevXzKxhU8ruVav6
BZ0r42bAcTOZzGwwPbVufOrppaG5fZqi788GYbFp7M47re+9oFsq3xMxZ0tyn0Nm8CPW+qrdg1U6
4pnkVp7pJvP99UcuiRMLlUXitPYb2cNnJrKvvo0Xzn5zPzV8LiIhvJC89Z1cuo/IQoRM03WcPqWD
ZpHxZFZu5AsQZSgMdGxtDvPYjjuMT6ywN2mfPvP5Pzhfbd16QYRegEyL6N95+kab2FbZ0a/q1ENn
Or913r+6c/dIFyL0zVSDk+8QnOVBlGpCtgPCWN079FE1UoOlwJJN5IG7GYqlYcuv03V2QusEKO3L
CCfXb0p8Yms3q+wZz2enlgfE7hxHJYE/3MzWvHe4gsqo2hcs3KHU3qwh+QfcrER5btS+0rG1Mf4e
t7+l072SM4UaXVbXRuyMkDsnazp0Ze9QiBH6cfllZi7edLUd3ARLnS5qchmYO63X+BltxmAXGj+O
+UtD093Gi3ersKQFpQEaAet10uh4er34RtmLsUmT+LauNFIrreIsmVbLyqbY97Otb7HN2VQXkz+U
cm9MKoI2VjdEsDQPJi8MYY3LPxM3LZvSiIlO0h1jBq+9pmeF3891+htXzQqd6o9WqfF3k8opJCoO
5S2bsDUDbZ5ejCX2TigbvurIHnftxNgqp3yK6/bOGgiCAFPNr5EEU4HX1UUtZ97bvpUZW6GGdrmf
zDrBVVZ2hql3j/0b6J+q6VgpmhiKcCecU/um1+rtVF/7RTdOZTHuplKLgiajKKu7Q1Ua1K1owkmZ
8OmpcuvGy21SsACFcVNu9bq/iVyC2yOd2AUcR4andVsv1xhXHt9y1W7bsaME6KM7zaDon8rqJ6Kh
16SEUXqRlgTabH7KvrkKvT8UXj5ve4N6N+8ziR5kMSyUQ2QJp7s+sr5qcYosVk1yAh3aYf88PA6V
sBlzH71fMlI+Eb9E477QQdkrYuCYaTlZbErjiDJCReaVgZVrPOnXZBpwexjHOsqLnYE8IAt5p0xv
tfJQjtYNQYozXte6NV87lTzhsKQchUNl9yODGqW8lIv1GFrpg2BN2bnOsM/aZe/Vxk3InZxhUX+o
aJARTblNU9RIEjvTpN2YjbICbJR85UYUOzW+mK5ANWeWO6ni/TwaO6fvqUoQGz0yCza1lp+Fan/C
dPzJOnoV6bIxmoe8GQYuGkb+wurNjOVPouzfYazg9ZuBpef1Hvg9/bIZsELDrl3GX0iyNOzrskU8
065WtTzFtvOSOuqgm9axiSlVtd48g99h3EPg0Rm4IdqdO2zO/wyhbRu95oYBGmL0xM5uuMPq01db
gg3MvoQlyGHLjoi699JBicv76nUJvaCdF7GPe+PZI4e1abz3eFgd8Ul81iaMFBjtSIEo1NkuyD2t
TATuwn3WobgNYXUFeDTivBofmxEtpo8Yhq0cecvgGIF2Yf1QMMiw8Zb5XA5ekCw2KUo8hY7J2YKT
QpvV3dlu+2DZxWfbkVWm6Q6sfQxp+vjkCeRly2OswHYfp96gYLMDllw60DASsOGK54yATsZNwIvZ
VvtZ6kOg4VJtSA1ViXmVhkNmKNzAFM19qMPDesujL/C6lJm9EXHJbDqjPmFj3zdWd7Fb5fr0Gtl2
E1q30RrrLh9kty3x9EwuzkfVn8yBbnBEO6XVviE5EPWItrqZWgiS+FJNh492ol+e5wb7UueIBM/a
mBg197VlPxjDS6EjgUFFWifS9xqD3Z0nKUooFCemVdY2IDypBOyEHs2IA1S/YffRuMZuaMV5cBx4
KDXJkBlrNkALp0LQHPrbqRb9rVElwy0CxEJbb9IO2EemTafV6lh0on5IhZY9sK1e///3QNUx/win
iNumDGFBhnFk+K2td/v//TZP1NS4Jdawuf49hB2APoQt3v/7IukUpazjrtraS1c/oMM0D9jFHmsd
eMffQxbxrpfG0w//ecL6rJwA0x2/bRz894UQ0pnSn0zt+Pc8zNbqXjXE16+v+vcPsyWHmIFK2tb8
Zn+PdbLrfRx2NhiX/3ssT1zfAOpz/XsG7K4Zt0uKoG1n01Wo8X//YW9374pyuvn/HhfUBqB0Jhpa
//d8o5FQLMSZPql5+e/DOdFqlwiH0d+L/j2eVzPRU7F9x15kV5tNeJeS6fnUhBinqnrqb/6+lF6V
rRlwyzZR6fDktVF+Mhu0xDKaBu4cvXtPBoKfM37T+6WjbiedxffvR+fW6/wIs97x78s099I9gw0i
+M8LR+F0JqsQ0Wx92zaHOpcZ/3nq31u5Xv1K10Xc/r3TlBDZuIRuhCDB06ehKQ5spzX/78uEydPb
yTOfi0bj99D1q9UY3ePf6xj8JFJG25z/XsguMfU1pRfu/r7bp7Y/4+llqiav7v/+sfOm3WUtlxao
rDj2B1nBupiKzv/7No7m6p43TA4tGcys4utzimSJcV3R1Prv62TdrNgPlHtECnPX91ZyRWKPd9Wk
8jta8KtzoK7vQdQ5QRUl40MGUjPooCo8zm0j/ZDpmydqr9aPJpm/9KhvXHf29Bov8Oyc3HbeSmWX
m1wbqg/R1r+EyjIu2Zav7pgW36ouGRtMrZ9ywcieu9W/XlFRFPRU6HBU/qjXLByLfhcqKppNe0at
wpJbQKERMsV+QDQx5c7Is5dqH9ML+aURcbL6pfnJW+feweH/lUzpu1vG7afOnoDqrfPeTXq3myzN
511SR0SjeEZzT5g8XM3cYQlaA5f/HouympHKRaP4GZvm/u8bRmQ4LBJhvf378u8bbYI4lEa5RrnD
S/3neXWkthKLWfD3Zb++QOWY7nZULkS9//ceZD1X2Kfpo9lTU8X+0jr6TrMMKMTrc/5e36MnuFeN
Pf7nV/37RtmFw77s6Gn9PeXv9ZWm4/MfY/r9VYOfjYn0wzJmxEXSAr2SFlQchsZOiQSt41suM23b
ayp9BGKQ+K1h9x9Frl1Mu54iesT3ixvG/5rC/sTg7b1O0nSJQO4Zm52cHFXFa05aWVknx5zcHZvX
keu/MOmLW+PbFI5vdgXKJba3TA/wAS3Zcl86tXxX0qz8KJqWB89Iqp0nC3A7RTfe4O5396Q2h1di
TbvAajL9BUdhCjApvmv07KFcTPNi1QWgBUtOtCboBQ5Z3Fw4cWgURVV2yf6HsjNbbhvZ0vWr7NjX
B3EwJYaO030hzqRIUdRk+wZh2S7M84ynPx+SLtOlvbs6+gaBlZkAKYpMZK71D2ydNgZaC8c4NpNN
W6KSkmQUuNK4H4+xMJqNkYEqyEyK/62ppUetHfUNyjb+UXN1a8MPxb6PY4gAORMuv7J9BuhkU0Dt
3xoiCh5ZjbCk02zrm5/s0ZWwvjfsw+/qxh8vcmgoJoWszJ9Dh67+MNSA5nxR8fjedI1g9m3jJ9BT
0T3eZ5veQ9sUtWXSGbKNhOemK4s+WPXYhS6LSqXq5/WPqV7jrBx500oPp/5RHrCXtRcGchJrGWrz
OK2DiesbhdgUTG0Yd0fkslH18Xd6WA7X64KIpLKje9WeIvj3CTc/hKrI9IP1PzeFi+wNPCV2g842
x0UFjGUPGRhewqOBqvAS0M6wkm197niPrO7B6KO4SU2IcbLN7o1lPyLPJKM+8NITEmVbGckbwU9z
txHuecCZuYc8CFN4GDfzG7q1geesKOVa+q79NY76x1JH2u5BNhWukyHpVm3zCgv1IUmapar3oCtI
oDRrJTL532EHGaxgI8LHVKaYXJZeP9g8FgACzI3kJuPFNa7LCgE+8rjXkTJEOJ9U03y43UJ25MJv
HixK6mhOO8jA9PWD5o3qVibuMyXhTfDF/G8afWGpW0UjxS8vlAPlQXbAQ6UcPF88TQXw8di1dv68
AS2Dyjh15H8e/LQE1oJq4BeyhjVFHpGf9QKhCjHBx8lbCo6Gnf3I9Nx9DH2IN25JPl22p7b7hNyH
+uTOy92yhBajBC3js/yQF6hCiRG3aW/MypVsbwN2RH1bvFHFsREnGrBXjShdpgLLWS3olUNt8226
k6fNiHNpNnRImQvlIJuqKKZXxtdT2Xrr71yIa0mq/PGhXYYf2oTuaLu0jFe9Qw4V36vxEOjjz4Oq
1o9hy986meDF08AWn7QI8oFaxMUXinbfhVlYXxU7e200rdmZlmFuHC0KVm5qoPqBBvyrmWuUz2B4
ZLrDfOpr6DJVSfiG4yWmxkyYoDKUVW2MBweVLW+MjCWocOa/bDiNZZn+GAtEPdta/+SLWgVBmjvs
2Htl379tda1DVlSldH+n9oa/9dKMrXUDtcvR06+Fq33Gn1y5IJidHzIdmcHQngAkDO26TIvkrVMp
oo1Koq0VKFxfLG/BDdJV+9ZVfrHXyipZqxDEdnnrp6/OOO5IRmZftd7IYT153iENuujimf4f8uUm
3eE/WA75g52n3cnzqTIM8wXz+wBBSU0rAhuYWb65QU7yPUKS9CgPRja0x9JsgdcKB4kDhV16CUDy
aOihOdzJMXA551Ng2nDgzMPP8Nct5PC0KN7SNMm3t1snBrBgU+maVVtCDRiGaYdui3uSURZDQLM7
ZO9lGFWgWICn7nqnPtkUBJtdTQYEdJgaLvJSqd7GjrpqlJnlZ3uibh0OSf01T9I3YB79Nyyajy3r
0R91Z0HJynwc7PPpLnegCdwpbOTndLTrw29JBxAyjm/OdPsUnngDT3kWl8vtEoU5XSvuQqylNzK8
dcSJkuKDDM6yI939EL4qHTbiBoLU944VlO66LoD49oNV7wKj3ctIHuQQMY+TYTmzi8zeJ1/W2I/h
oCq7zIHXlcJSZ5feIaKgQ75ahnO3HFMpnrpIEnKilRCM4bH6jS29sr9eomvJotJ98XAdzP/ppOEs
ISphP0IY4ia/XuN6fe+lFd8sXqMGUnAYiqZfLxpw2Bc/TrOLN285QrUCq/OrzanbZhmTAgO6gyQc
zBX9XKmOc1/qUXUPl+WNPbF4VqFVoTdmnYvaRlI2Ak9u80W8l50CVfslOJBiqxbgBJvOKDaZDd41
aQz/JfRye1V0iCPo0QCPCnon5jkdVLchtZ6nBJSNm/vKjzX1Ne9H1rEkNapGPKfcawVANr4fhBEs
iyiBQARS4Ils5mrgXmdDGOJpqjwSp7bODhOSHXtzRN0Ns4nuZK9tUOkcG9u7pzyPwGgYJqeitqqT
DWKNEnoVvpd2uq+ySLxWRmHDqfCRA5nS8K1QSCDMA+y/XkkttSap7gTv4EWuV1rMWItirPUztSUy
7naZPPcJDCUEPMPHyPPQjdKanBJJYm/60dIPEc8I4DBpS0U7yu+Z35rNmKr2yeTzWdlxbDzmCfZ3
oarYz8MsWYQe711Zms6mbr1pvEtnD4bWHrUjpc6ExCWqW3NTBoL/WMyH67imMnO8LZSfV8ieZhxx
SO5NDwtCyO3UuFcgEtuLZbTBU2GhWREi9LaSoTwwwLSt9sLKfmYBITx0GyDbGKCZpAPJgPQ7z21N
nGk7/2BlSXXsgz5dxWnSvOph9E3+qzXjj1D0wfeI7yrJ9BGji/kaB6migzlfk9jkFKrIrF8nYy4f
9N4PM7tek7mJdqc76c9rSgtcSpxkByhV7kFrRvdAyZP6Vq9TkCijzF/HPBsq3LDpymTXx1MWwcZS
acN1MpRpi0mBCY8PV927mr8elWd81EcfEYY7oTocs7nhdmiSEANgUK/PE0TaVTvguF6Hg3GfZ3q8
CkWkvEGSf+j5Fn4XYXc26954g7eQURav/2Wol7YPculqBsO5cMOfQz/c1ZxUPNbzMiaN+FWvMuNF
9ari2e9+C8Luq9ZZ+rVHc3/r+XhN4Rb9pq48QChT2eEsXqsDz1gY/xREVXMlT2MNQYBwPhRuhMKk
86Ci23Wo4nm/Jk8zNGgVPFX/2ipjlOGr/WSQsnZHZZ8J/wBlxNwklIr3VOWVvWyH+E7yVDZq6eCg
izyPpujnZndyVGtprdjKAbVslafyUDqCWpndRncFyhk/x8ueUfO/tG4VHEbm+bPPT2ObDCTmtLTM
zl6mZWd5xir0taGYur+1D56vbR2Dwr289K9jQZv+HNug3XuHxkGL7LDjH+VBIPTJ9yg1V3aZol3S
tHC/5eltTD1S7vg4RnZbqkCspcNYJgRm6D8riL8fsqxRyU/Pp7oC4kueyUPt8+wCnhTc3do63RnL
4y2OrSleRyk6ZvJiKI4oNX24D+lKijR1bTFdOdTIfrsHCyd7kY2DCr6mgKuFXF/nhmeEDLKzrwbZ
uUxGG464ZyzdUU9/79g2HQJ+t9bCMOwllVZjKS+UB6SVs3O9reaRsqHuwYdZLDk28DRSnGbeJsqN
R8wQyjsZQmXKN7WB0pIMdRPKqAJX816GoRUueUDqz4Wr6+c4NZ9lcx+i3dqYeMhFYza+1RqlXrYQ
9k72KkJ9wElzesQo23yqs+l6azcx20MftQV6SlxExWNcoSvEfnR+W1qCmmAuFOPU46v0pns4k/zr
uzXnd8syLFhTSRrebu9W3jLm3aY1As0lLP2NVEJPeVysm9wHFz2LpV/V0Wc99VtY1gFMNBcIjeyV
HdOQMLPLOFGzz4mWZFsZjWl5YKqE4pNoKzdirQstMAzPaLsNy5p89mqo7REoU5AuPIQKTjlLIayT
PEH5oUI+S46+XmgbAdjp0pl9PcKzUOrwDN7MZ2vRP8b4X9wjIH9olcF5U3VefnQHWEeuey67+KWe
mzMXnk0VU05v2th5GxojWpCID+9lb2NFeGKM8auvgZ5uTCx2hl5x3ipIY+usioa1vErXe9KRbRSd
XCVxX6foXr6ko3TqPUqvVADnl/KiiEJulSkbGY7x+HnCdxYNq7p4rn1vJV/SbaiNaRPO122X6K8m
rLE4dI5NYlDxUFXIxRhZHXHKto99Kai9RJrlgQs1n8YxMZEb+tU9KGAYbpdM0zQyiSKxL3i0GgLW
SdA9+UHbPWG0ROowARzq+YRI3mAg049fbyO01nvpIyM5yvG4ntQbo4NoKcNqvuFcxZ3vJa/pq1Qs
0BRxN64hNk07Vg9DBt+eBQBQ+0rh16oiktkalv89eGyDLv+Oh1MKTtCfvQZM2LZT40D076MXYdXv
rqFk32NPB/5ilZ8MXZSrBmXCe7KR1rGYtBIPJNf+EinlUg4tHep8eq86lynBG25UQ54kouovU+F2
d/L1LEiKSWeVX70CqKJSDizGlFgcakiVqzy0nDeAA0c5tIn0z52jwkHULY03RUZH/g2515cLm33U
n39DzB7q+jfkKWsq+TdUsIZewqx8B77brb0yNteJGk9bwAHpUkfY40WGXRVnSz1Q9RezqX/2Tq5v
/BaqsV5uKRqla9jO1EkMJXpV8UlfqqNanQDD97tSi+stssnoiCphsrTRzfs0jt0bEGjzD6c+1Iky
/WhKpglEyCMI5Vw9uV51qsln5i2CC72Rfe3TMtigl5Uif5f0xT2ZOSyj5rMPYYvIMzbDZrNgH8Do
suxH2BHYQHtNap0SzVh5gxLeUzZyFgl515VsLx0dLBBE5+zeEPkqb3osI/yWKww3xPjFHZzrDfqd
YZu4ammzvZ5tq/emCRZ0jsrIB8WTV+O1s6sCbVVVHYoEc4ccInvdTs8PFBBQ0Y8oUKEEtk4qXxxN
8ptHaz7IMEh66zBhLikj2S5HaCn1I4o+NsrUWQT1fb62z/E4CkS6DnC9WUgBdpiuLwVC/0+hD2Cy
1sBZSCF0e6pfLNeJnyinB9f2IrEXrabXX1DbgG3efUdtnGcY8JdHvzC9rY900MYJkuwp7ilyNIra
fTd6dYEAdPtVRbVpiYyjdkI6FQe0NgnXQ6nUr5WqvfhV3COpg1HWmLlvIsJDJdLs+L4tyh4PEGNE
tX/0z+wxIGNn/iO08v7e0BvrUcwHUwe3KPLHMQqtWVGsPQLBPMD/A2tZmXG10yeWFbfxbV2Ha7Vh
yybb5GVdAAp/DNt0I0PZoYbVD2Trxf42zAZJZdd5+gB503pMSq9+cDplcRuAsgxLs2j8drtNbdjl
ppkg9cmLZEfbhsMyTgIPygU3km1akw2YXYfpToZd7lnrLCxAQ6h447i+eHPY0h16FxCADOtxDFYo
1ahbGdpx/tJQ7jpDpvKeYKiv66YVb8XoQ2BzL9oQmUdKF0jw++ofwLDUTVQVbGlkmzyEYVbfw7mC
tsxYdcqNtTdVxa7pss9ggaGeu56+1FQnuvRjJs6m/t6SW4A4g13FDhkzKK9zZ17l8UU1Q3WpUh1a
ybZrh1d8NkZdO8gIKUVxdrN3OVy2hEJTdyxaf79PlOQqqIhGWVV210EkberPPhyq6z3YXADXLqfP
kF+cReVSmY4o/WvzBBSi9/p0izzvGsm5akDl4tbX/SX6dZ2c5H6NlNdRc+qf9J5a9TwB/hp5fb25
bxbc+TfXuYMP+tHvd34/xkeYjfFRxN6lTcduixxLfLy1y7NrWzlQMOtBNjD81pxVzPR3Mq6n7lvi
A8zHn+HopSI/yjN5qMsRTRU9aTEQ+7PD09Rw+C027XCbq366j3p8KK+3ud2hq5VxpUWzdt98f3mQ
92JR0N398x//97/+37fhP/wf+TlPRj/P/gFb8Zyjp1X/5z8t7Z//KK7Nu+//+U8bdKNruaajG6oK
iVRoFv3fvl7CzGe09n8ytQm8aCjcb2qkC+vL4A3wFeatV7esykZ9EeC6X0YIaJzLzRp5MXd40K0Y
pjjQi8/evGQO5mV0Oi+ooZk9u6T+9rFca2d61/GAAV4rh8iDk5bOIqvA+5Z3Sti7LFQwCUjWfhSb
p2oSxvWQTtrJZGrdUxvms0YtyTyByi82iua3d7dxsoOaGwaaeYhkchGSFBXZtsyc/iiydDjKM+PX
2TwC5ZSMZRy404CtydHTtV0TtvljEQKl9czxt8jN1J0I3HH995+8cD9+8rZpWJbpuMJwbN1wnL9+
8qEYwfH5of29wsb1aOlpfupbNTnhbjGfw96uqW/MLeVKjDiTAdsYkA6ZDz+bo8pFNrCsvaNCcXOZ
mqpA8GaoH93QrpBQoG3wLAGcVO0CWH1/xkVbfSuTqsV9Jngtges/hFTDX1X9NYmb9sWANHWJwXLL
VqdtoqPmQTGUYaJRVBkMBfH8+RoB92DlJ3UFeb8Vr2AtksVkZ8lB9mZ5/Nv9h+K3+yuGuuvbCqKl
p+F66nkNYh11dyT7/PcftGv8ywdtaSrfc9t0NChfpvnXD7p1MocFq5/9ICPSoxfD5yc/YT91+VAF
UhYQ+1DLk5/xrbvPkUWts2x/HRfULUxhdET3gTlV96R14MPGfOFSa2wxzZwbO2fGD8tTzzPnU1v/
OaoQ1o+uZN1V+oW7Q7PKWHVOM31tmruxJh8+YRCzVlO93bWp6TwLTzvL/pRdDhlzvYDJ6VmnCnnj
Rd0501evjp8HcszPzAEfbpgAP7iorgHQcDEk6JZOYjh3th3ct31xlBEigeP5Z3t3xucZBb6uyLy7
zkD5EZiLsfTM2xAubczseqmumNVyYn2yzSNQHgHSIUjYh8NF9crncdA0DN46cklOM/8tvvLJtldj
K9TPKur/W8BC1jW0xvCUwWF9MhxMgsJcpBimcvW/u+t8eWWghfD3Xw1N6H/5bqCwY2kOE6Claoaw
oGl8mP7sVMkQ0UJeo+D/tUjH2jqoXZgBcQk1jtdzyxPiAPpaXQAPA6Uuu64DZNf1UAkMd3uo4lUd
YDqYZslKTpiUjsuN0wSAJue51MPadpMrGIHLadbqIHTL3gjX4EfXHdaqXeWnABrHSZ61dftS2W24
u7UXCERfR/R/dsrx6ID9vEiGLluQaKovuZ6xgItDvN7gQHXp9InsfLoLAMYvDb8aP7n9xFNIHYJT
7PbXYcpkd8d0QEHZy1z1vq8jde0J5BWcOZRt8gDkF0EfJ9WubTK8DZYdsu06eB53C293duY7f7ip
PnT37K6dB3doTnatW6iFUXlW4v7NrNjQmZAd7jFCclG8nVdkSpR+qo3qFKKX87VtWRbtMr/xLx4z
KWC9GRcpwCj3urrX5z/aqEW6rcdKX8lQDtNdiMSF1pGD89Dk4VudnrvISc8jZi1nuDIvXTGoe7fN
befOsIpha6Q8xeQQeWjmwYGVv7R9ru5v7bex8p6kULmBIvLr/SLEgFFOCqqFNSXxxYhHbTnU+HwU
rogu8qCn4ZcpNceDjDykxc9e/EkG8prARoUaPEV9d2v7cJ8hi9XV3/+AhC7+5Qdk6LAaXU3jEWYJ
68PkGoN9T70gL75A/k156GfBUXr3kJynMFW47lLUIsMf8Jfdz4duGTaF+FwDDTugvkp6wX1AdqS7
yCDm8bjUEbPcyFAZWsoG3nBhvvCKBcDvH2Vu+/dd5YjtqIEY9ZC67jETBGlrIK287KvR2pZR+xay
AmCnjrJIw/QFUgy4BVB0483JyJrINkvL3YdoVLR7JrONjKbRbO8SyhZIs3RFfRkx8DGBPrvmI/jd
lXxTTNsZFH4rWJGg6Z68vA0e+wikTe73T3JEhbg1mMUk38mwtC1n35d8dWQIv27mi4Y9YiBTdo+x
4bIxnPFkFeN4msqmwFQqUJHEboH3Bw5A6aXsqhX1i1s45nZ0MZ73cSHb5iMOFP4waJfArhF+UBON
AtoIx38+i+Y2lEL0IwkMbTzYsebukVDX9noSnCX8QAIRJPJAtttRhFoeeIUJBYkkiNyDY8X2eVJm
hhK/opo837ojN7HRcMY6sFawdkGGukWCFr+srzR6Fu8CF1NMnr/Bkzwg2/sYx3Z9lNFtBOSL4Ele
9eseckToI+hl8ItHB/DPeVFOdtBLA/ad3z80y9DuUN72u2vfbcqU06js89rvtzlVnpXmsaudyjrN
v28wp/G9YQNhd2ncWpHoj6qWp2vfSYbHzg5CPlQRvbYBmEC8hvKvZdqcSbl6f1jNe5eNFkltIKW5
Nenf60b7kllu9tkHkb7IrMDYF3oULfU5/TbqkX2M5hRdCO1ql2nxo4MEy4QfM22yI3OerABdwk5V
SGHPprKLrNP9zW35PWTJOocpyLfg0YGA/O3XSeJH15boz5O5q9HsByXAXNhSE+eosL5B/K7qgZkK
yO2yEXEU3kTZeMUaTEb4GEZC7AsV7FzQNuiZ1uiALHHxdCnAivrC7FM9RuNDojibksXF/W3+I/Fs
rcOJOeE69XWMDhyMrbTI3/VhDLNlAkbhme07uvNI9ml+fBGmW+9tFTx/WWXllzkPIUfkrRYum6pC
0AxFp5PlmUwEpa3vFAcTX50V96FIM2ip80GGt0NVqpveSILdram14n5jjFU4vWpQpDbC9lemqQYn
an7o6NuGcXaUCIEfhNk3nW3C1MmdqFsHpaUuZLc5DwyHILpXVf+khGW0cULIeUZn4D+XVEilp1mG
kAQpTWiLfHkAYC1q4dlvpS2+IaOb/ShiaFouOEHYuONWKavhPVZCvIja2sMF2ES4tsurpxwtO+oC
ZEGg0D9hQRGu1DaGcjZ3GmFjk8lz17JTNmEZhEq8VRQ7GSpq0h+EP8ua9HFTLKY+eUnmPO1UFtmy
ELVRrzHIS1chRi2HIEGBXDUt1ATkqWyUB5yEUBefD6C6RX6H6NjP4bJRhky31sYxBypkXgD6ejCr
cB+E0SfKPe6DB8X5oZvPSC9SeouLcSU7+jgftl6FhYSWToiMeyHTijOMn3R9XSIi9VZ0unfwB6Qq
gdyBcjej6XXKVJUvrh5d5MFXXloPWK/ShfGlQW/zoI3Vl1u/UUEg7YtBX8o2Xa2/OvkQsVCwe1zQ
khEptd4vvjYCbroLshAsPwVuMon9gm9K+u3fjCh8FYHYwvxkmGN+8V10lub0rIwi4f8WzX2sNIxr
X46Axy2a+0aoKzhyph5SIW10hnpAiWH+vZVJnW0GG8l3+Xtjb9hcsro7eGa95keansZGU16FgyYW
6gAwaevuomrZLkly5RV/xOG+NKhA9/OoqOhxyikDSKZzbxKBjQzqQrujBureyVvreZKctaa9vpp8
ya7v8k3lgRyWYQSHZIN1fXSHzh3aQJNObsWGwJ+NiFt1yIOtNIAzF3lAlOo0FLlAD7F+EIY5sYun
WosyZqPDkGdZeW0E0oYyoV7GeIxGPMIQIFmFkK7PhdFlbFqU/gFVJdlya74NDTS8HWVHkmrDPFS1
Zzp+ASJ+G+YQxYYA7TkX5eUfZCTB2Hg/7NRBdNFqAKUls1Gf1k73Q6FpB8Qfh3bBIlFZ5qU+fjGS
cO9aU/ei+na173znt3ZzMKIj9P/31E+NCw+fhZoY7rM2lO4zuMKFG/bFRUYoaH/SKK0cZaRjhbLo
2jLHv4ahnQ/jrVCmZCPDEPIYag22vpR3s8Zq3Nv6jL6GcbDutDxa6Tp02cmrBGIZo3iobI1NJ2S1
d357j50W+y+I7TlbdNYMlPby8jh6JFTyJqNwroTf7YTcI1Nw++RNPsWmYBxBmlvdBUp1i+AvQ6K4
g7zKaiPpFf4jXdAcJwTXN3+/mjT/zWLSVm2bXTqQDIEQzV936nCyMx+6Z/IFh8s7qytbqJ5KfYFX
G++LGiVUMDTNRbYVdq0x6SftRoayY4JS9+GqQdG2Y+42ypMAbJFNC2dwU9Qj29uJaYkUA0dfB4wN
nAO6ZlMf5IGkW7nOhfp1UpT6kPk2ghTIFNUHdT7IITJEgpzr5Ont4t+ukfcZxurz339cmql+XHzb
PIdQG7dczYSq8/HzqkHzAFAx+s868nEglTWQQ/N6QpsP8qwIEh7rodpcKqibu1ux71oLdFq33tgK
4AZZIJSVw1Q3gCp3Nlug3GczamkPH846PdGvbcOvs//9uF6v1o3wp406Y0BIGThkTqzoILfFMvTN
KD7IPbQMY6DKv4Wy9zb4dm2TI734YfAt9OuKF0L1bqEOmn3v5Hn+4IyIpkL0fZIHGG64HrqGsRGl
Gzwlk5s9WEgtmRiRvcP7VdAMyBqqB52O1jabyMAxY/YFhgFir7OoO97V/Le/WzHCbGkyRPtCY0q2
CjT54GZnn/yRKV8JBm0jw2ywn5Xczh4zfSovgWpQ1jJS5KpyhEaUtlldw2hCBKH3xmMfdeOrkf2I
0in7BFQrAzPmzN9sbq00abjMHbXey97RxDIsyKoXmOcD2wnegbyZmoawoud3cA3NeYbqssfWzcpL
3YlT6oOwFyJCV9lPtGU12OKQJoV3DqMRrEhchu/8OD4DSTSeDDUydhbSUutaRNUXx35XGjt4/3Ah
trBvf//9162P33/DtiySpJYudFU3HePDfDEZzJoKSP9Xa2DZ8WpqjrmugwhSj58s2671DopleIeg
Kx8D5E02MpLtTdraeJfMvTKOIBtAei+Mbd+blILQkL/LYDEhJAK5EbzgVO+MTgyXsrSKM+InC0SL
x4tsAp7frTsF9yAZyg5Td5+sqtXvZZNt9919jTO7jORh8LQChUSyKqD13VWke/6a6p+9yYHIIehQ
GG8sMpG8V8GFCHLfbwPCduRTxpewM/xdGdkADzpEATcmfrUwmm0HJC/bhetPXv6UwybfmGZ18Fuk
TgWPpU00UwBAO/48wKuFEJ0g4HDrQHgPEPp8hT1fIQdnhfWuGZ5FBawAUtT5bXlQZzPN5tdZJXtk
jHe046B+aUPEcaO1HKgM6gll/POHPIAMb20oHU9AGe5lS87j6HjLKDTYlh+Q80PiAdoNqqCO8oqf
zBeTuf9BRm3zgNet84I6Svqo2sEDVpHKq94Gw0GlLgZprlVetbENN4iJrOpe4xlXUoG9MFdHjzX/
EFybxZMScSiDPqf+EpUH2ZYW7iZv0nHjRUV3UDylRbFj7A5uojvF3S2WZ7cxzjxahmz7ToEbr3QM
p7bXTVxA8mIfeMXLrXoiz8yghWKb4yh7raH4bv3bOJGDekTuaWJ5oJkPGpWMhVWxgjLmUB7UBtxt
ZhaPOZDT/ViJ0L5rOhxKK1QPPgyLShTpVeSCWSlOnnmI6yp4kAeUv+OTM55lQDYQUoZjBq95q0+7
bOpT80722KETLDVTQ1VgvtTly3RwqBgw40QXgDngnSF8yKiwkMjxyUPKSB7SxC3XCAOVszZGdJEH
s4CM2RaI98VdcMyq8XvtdcYLMv2OjGSNJlKm36Lgz6jGLO0ljr3f+jov15ekXtOlX1jTHskSdS/P
mn6YrmeyLZ56lCP7BKxDm5R7WzgYRuSap64su0Xx53qOLlG8SVHtRfyw03dOCQJ+SFvk4FHy3pTK
6J3aPp1WCrXJC+qJ4dLMguYlE5TzvL6KPg9d+CNiP/lNZBpf5wHdHORV8NIJ2XTUCHbZsZ/Ck0rw
eSkV590K6j/QD3c+ZW6OqUihpS852fulh2DK/5DNg+z11wWFYxiOyuaRSZXJlO55wv2tGhhbXpD1
ZW2/4J2l3slHb1+0gPTRntjL9PWgIE8KSCjZy0ev7E3D+mevqqFDLntv18pehLh3iC0Wj//u+tsF
gd74YEMqfTxkJQ4fWYN0V2qb/jHSUBCQZ1aLaTab4U6H+jsnsZzIhU6ph/WC/XL/UgCqXuCr1r+Y
bNrbdlwqiv5gmmHxNjnhtB/sXEXxiZBMobpyfHQTZGj5NkXbsimPU6Plb0LkCxjKsL0EoG2/Cayt
4dTlRnS69YIS3UVuBMdmArbfhPUTnh9iW/tIDflNZL+gjXEJFavZ+iIwtwjW7dU6zz4LBfsNqq/a
0TRwH0LyTqzc3OpeAdG9yiz3r6Fpnf0cikiUdh3qIBmb94WyFI1uH034AtMSSwjUD/P2gNoCi70W
86ajrkfp0Wh6511Pp4vFj/IdybQfdjBYn6G6tXdu6k1vHtWlRWFZ3QvykKgjuXr7lEToXZUtSQpV
QWQL/xPzIcuAIvV2FZxA6qqboTWbe6s37a2uDO7edcCSG0qOc2zfqwenxO94tHAXcsM83LRDYZ9Q
SVRAi4zTGY15f5XnfXvJojyBD+s0z3Wls5fXs/6VictA/mLQPoU2cud10SsQj6ZP/CXVNxYARygW
9g/R49Hb5sHep2izLXv+nA7o9cOYj+VjVpTv6CFp+POaKsKDWrmHHzGDHfs72Z4Ojb2psPleD5A4
Pge+2CIkFjz37cPAjxtAxRhtAedMjxjhIiVUd/E3s0RcrIyxXCuhkLZWW0ANSPy1DnjygCgiyFlf
pCvMe/23uLdee3dqfyhxtG5b9N2sPNK3I3sa9IXj9pLmnrE2WrU72NEYMyH6BazxoHjC9pXpEiml
d1FOa60AdoKoO4rz0N9BQCr29SBDhINgGFciWMoOzdaAFMpTNY04lYOup+58OdzV7BCHv91GDnbC
Br8bNU92uuJivNhTofRmzdUWbyzkPpz0GQ9c5PMUM/thBJ/7KZi+ZTyYqUlm6qNeTtkW+puzNRVf
PytI2M4a2uV77VcA27gmc5w/Wl3NX4rUjNctX72DMIr+qGiZvUSkayAdXak8FqMUdsrwJDmKUmnJ
mFcpsr1qp6db0629nrQnGV3pjUlYX+/x37bJm8hXGLrkU2pATbBCRyxt1fCf266sT03qnHUlCp5l
kyWafR1r4wNGmcGz41bpUmBTsZGdkXDSvRlRDJAhOl/k46yNaatRvagh5KNEcTKSqXmwGqVBHBXr
S4SZqb112J5oCLh2c1aL6nIEWtmtH0oMJZ/01v9tWDt2MCfdNyO2x21Bmg7PW4rNeulQgRbjz4MM
03jk/wesYUn6yDh7Wo6ZQLhXhUe+Ujahq/bFUN3mZ9tk8UP30JNGNI8LWGUUh/9hga7/FeNgOqZw
/j9r57XcOJK12ydCBLy5pfekXEmqG0RZeO/x9GchqRbV6u6ZnvjPRSGQFhSLADL3/gzQEoAjBjen
Apjoz++TAtDFmIUpNkq1TzJmxbM233WjvTaJu90VE9hixDjFseu30tR2K01tomc9vdb7P/X86zjR
E2y99vR+hfdxQSSV665MxxmeBKRT3KYjveIc5Ko1jr1tDidRIw5DnA9rCQDU7FNDZcbsAkSg2LYT
eQHBHaqu4R4RMwvvucGRvy7djSiJg16hqMmDopwrhg9gq63tBs0Pe4BTjoeVadnYUjfO2RoCdxdo
4V2Qhs5ZVIkzKSBd03gj0uHvDUS3yhWiVvBnnWoJA1HFjZQFKyjpfAEvHJtcKzUefJhle9YPEf4X
6veSOO9joNi/RiTKnkoF9fQB9Z6d4kbGCfFDf6HGXrXNs87BKszbEsYw7tHizR+iPF1HiZk9m2kX
HoyG2KAoQjZXeWqhllz2af48jGowlyZFqrw5SXEKVBXA9YJomMlt3hkZJi9Yr1f6Ka4ktCPAHS3b
ROmy9TCO3wwVFcEhgpBHZNp+anL1XiPZ+iNpSaEg1Vg+mGi5boA083L9aw/il+hrINeyLrtcWY34
F+9NNUmO7IHzJa4cyRfeZT8FFUdVX5u6qS7Qli1941p4c6l6bhC9iY1LF2fKLiRSgjxlZbzIyJf5
vZH8UCSYWKIHn17eNQOsMMskfVXlCLv4ScQSPM+HF0LqgIRL9spqHgQvgzYPJLvbu2KZ4vqNdwiG
/tDLXoGRFlmUWqomN60Qzc2hU397in4izBx9L5HOx2zRcZ9tFNbmLEqjx6ENlIXLH3OJA6depY7U
Hg0/GTZ9Lau7IWj9vdsb2Saz4YISboxXYekFd/yPNYtWI6E8eIlZrViDj0etGMZFpmba1pOl4QXL
rrmV9w4xc7c89mCx8ZajXnexQdL8nm7Tg6svkEt77yZHBbJN0xMM+Ciz1bgliG5RhClX5Pzm1R49
63yFijaWr17cxcvYtAGShAXoYyVy517cqN9RYY892fwRyLgDjhjEnk3PUXdVXQZ8WLV4jnAISszI
/JHE8a9U6spHqyjy/7b0Nf6MEpoeVY6i6apCOE02dEX/9Kiq+0ixsGYanmQjcWCLfbG1hgdvin6R
0TooG8ZR8ZoEYT4zpbo5t2jh3/Wq8izqozFCMQf3i7zEKCHvo63YiIhiUBkfi6LVzOp9EeR3zmjH
B1cJupVf9giugEib90Q7XrVkhGOco9Xj2NvcsIrflZl/Q2TKfpZsBaJGpyRbkj+/67qS95Jckbxp
kFb3rfS+0h31oZzqfRB5CC9qw9cWmxdkgDqZ0LvY0cMVkVcdUrdzsd8X238SXP0xQLtta8aWXsPm
kFHQMrRwbcUtK0sDJYAjNuTlWzDd6pSFU7st5uUpkDxf7ruDKLte1h283mjISqB8/qlBdDFzkyGi
Y40e2jKxe2C05gVV+OquTPXyrkFSE9SReZHCtrrzUR07ZBjELHJZlY+2VSORJk+bIVnO8cUJ+p91
AEcWyulvyy7uQ9eWXhI4IPMoLJXLaE3sRWTDSV/+MRxy59twvrnrcNPw9N8leiSjNnhnNLO7jRX0
6RnRUZgynpm+lGWAppRlJmuprNIX3zJfGxdD9KAYgwcHH3NRPTipvYmjyl+KQenA7k9XS/eA+V79
HGQbXXOTFwca/J4scYk2LcVeGh6kMT8LJHhauicrNIpHD2XkfacgZSjqvdQ7u0pVPGpY76UO0moo
VK30umYJzkr+UA3dx8OtDgnDbqlnpTYTXW4NotjYmPDm5CUWaVcB/FaT+M5BKmbJckPmRTk5v4UJ
jlAF4sERy8JdAnJhr3GDbrSwaY5+iX6G7LXo+YTYBg1J2N+j+uvOczutntCYdmeAu5oX2UcLN0HV
+pvqTjngPENapVoN+MyhqgSS3fDwv9EGd9ZEHn5E2K7t0QavfzRe8KC1Yxr+xqCD5eqUP+sr8gJu
E93JUymzA+QjzehOtJHRubZpE2T4vU3k5P46zolKf9F2qbr0cpi4OEYgQpOBcdMnnu6En91lud8i
xjmRePEEgywd57U74xfZPGDvvWUZ7/22OPHdLHglFoKin9RHp9iJtZ2sQeNIQtV6sEuy2JP8zi+c
zrj7gX8qhYyObird2wpMK9STg13vufbJK1hvFmo8vGaFtw+cuD5WcqStLSJ5MwKf3m8UE5IUNRTs
V18zksvPVhPli8JuxrNm5cNm1NR8q7nQUyMpRtQxBP4f+5Wy10olOMpo7C8BfUXPWhcjicJnAuWC
9InufxsiS2FnOPhYT/Y8aQo41F7ZaneWH+EQhGXVd6v7ypIZHVqszrtj0MNPApeQd/spP9mlfo9C
Cg0ggt7OdGXoZ7UB/V0eDPPSdvVrmTv9S2sPw8pKdWKNE6KkVvQFGsTO4xB3KDLbWTCXaz14aTJM
MDV+HhtRdMYSZr3X3WOpVKPtET2oUy8n0+JNUsPJEb0I3hH5lPwfqdE1J/IJfBU5kuI3kNSIqDqZ
5oBY/jvYCvX/BU5D3VlUIdqB4BFmTOQKNDxZemNHLshZ63nFk0FGnQcyXvMIdc6cobfWfa29/C7k
1+EhObdE9CXzZ1jf7Aet9b7Xo9Jg5x7oT/J4ui4McFXlQf3FxbHlOa+VcdMkKTqiU9FxEFOXcH3Y
X1v5s7rUM0//eZ1u/uXdZ2oaAWLVsC3FkVXrUxxdQWjWHMxCeoS5iE2Pi538UIztWe6SaFd15eSj
7mePbsayRFcT62cOLtCruYlvfQcD7OqAVE5h0B2yIkp/fjzLM828dU9k+23qWEIb+Np3mtrAV2NW
ubU6x6PRitEExA4njuN9TcT3F7yDXd9k0de6avU5igTpBYKJusnYd2xwC4J4aU9hUCw3viZDuPdY
lItB2DZFREHBaYzgJgRBIDeS4BFxqJk6Zef9Dmm3qCP5Oz1BRNt7CVOzz23TOFAu1n/BoQKZ+xR4
m0RANINXj6nxT5c/wegI37g6cELrUSO1u4iaIcqfYwPRZX+M1gDFqj18sjHHgYfTsiEdWU+Ha0uq
D85cVHZxRSZyHOy5lxggSc3xKHAuAg4jzj5hYj4Vu87ATmKscQmuuZu2ejOZHJNPe0Axj0Wn3TZ7
RSqsA5qSSHGbiv4UJHjpTLugX0mO7UZm/BSDEilgkIWvFIqfb4OqyOO29G3tyYpzlvrxWUXp92fT
dUtbrbhLCi+bw05JfwVYUVjoH73gBobUgSYb97AqjWUWBeaxRiJvM+aRvI3kyD8awAVW+oj4iePr
X3yXgFoMyOZAiA6b+ykIIyVj95gCF+Rd2Q2/EK4Oa50fCHg88B4tgq74LC3xjn4bRCA8uA5i21q8
DxoEUqDEkqiEOHsdhBhyeZi2TdcruarUPcquSYoEANC61ZG9R5bQD76MtfdNMWzl0GlRuBvz0GGx
S5SxclnLVn3vbUQMsoCBMjOKwbnGIJMAIArApKcc99ROBr8pSQpGcO3vKm6Hr5Cp+lVJPGVjG6E1
VRdamF08PXrBAMA9Ae0vt1WlPqd1755ElTiIopPEKwLv4eFTvV6p6rxJunKZDvdRgwaNALSTASkP
4ux2EHWR1+abKD3whLJb9m3yQ4rLGvadrnFQptSuZYKnVe3UxErcVJ9E69DIxqF0Hryyr7ZqEmnP
0eisSNKZD3Jv+Xel3z3Eak8SDF21jQIvGfa4qi2lpg9WWV6mm474+0LctYo9pBtnsJtrUbQmJrI5
yrA28vq3MW3NelcGXw+MiyqKUqgcC/Cf9272Uxss6VDhR30UC1xfWQWWXByva17VxoyU6LzaLghO
s5zBO23ZYT1HpsQHXd0NX9lleouh8v1DHvrJgzGGH+txATv0qZE8TP2NJnFedfUQD5p9TGo5fYoa
f6mLTxQk+Zalv73otFbemKPBf0DiIzBU19B5Iz97kmr84aa+Q9rk24T48LyL1OZh6P18ndtauBKJ
QjdKNIjmOt6ufGXPaXjJZWWYqBePVxAMWC9tMWq4lLI2tnaJ20g4wddsL8O6eDHq6OJNsc42zHcm
4tCvXYRGGDIhwblwA3eLLG21DjxHv4/TGFFwsCo/a/wko+p36srGa5rdEwzGYOH9BLmhTzUfm+AI
pYjhfOiTFrX1ilXMF5FyAPsy5YhgnIqkQlqRMlIDHLJEa1tugV4O3228zwb26i7/nXNYjfUpxlzn
0EAhX8a4zL02SQmDHC+rJEMnw1Egy8cskgACmpA84SE9JXX7KHpgAM2GNYif6hxpdQgkwVbBGey+
mYJvooeFTH5utMMx55m2wAy8OpfToZPNbiH7ibKwFR9prsgMqbRMDe8OK3xK+uCkqXFxES+fjBID
8ov4GU9ttxLqMx9K7+PwXGr/y8vHka2/vv8nuA2ZH4VEneJYE0viQ9pHMySI1HI/PI7OrpSUrtkG
CZgkx9HbBbIG5l4QI8SZ17hsgHQ1DhZh5UpgyVp31aSuAdi9KxYKsYl9gY462XP5MbIi/Dt4VK2R
JQlXppsSFZ7AxAJkHI5edcZ+FyOWHHKRPFZ7kyfrF6g8X1I7Us+iJHuYdKThYxQQtVHM1N3x3Ma3
IrWM1wEeuAVQ7i53KukUjW0/qYWpp8GREBaP+ju/bqvvid/8NNBzfy2JrIFdaIfnEGFsDETjSzR4
3SkLjRxVGDs7lY7lbkKlq7Ylu1O8uSS4KkX70KvyeIgDHNlHtX0YilSdh7i1rkyHrELOu+6nY1ZI
/4A2ipQQY163/j5ggXCf6AnaZ7oHk0txym8Kd3uq5tazPug4aulmujaLvLnzzfwYA+V9jRNEjSeA
oVx3/nzoMv9ihcVdJ/nhtu8Dc++mcFHEgdcnCEUEWFlnerxCsyxof3cq71syNEHhvPjwzZe1Jpd7
9MvqMykxXqVNMCyRvypWZeTq55KnEwSswl7hI0vywXZ85ECbyLq3XYREgcF9UwDMIIo6eZlYWKax
uFhlsv2MLUn73baDbFZ0ZbUMxyZcm7CK5zwBumfHRKyj1P32h2cM69IrOn/WaI9tqju/jVa6Yye9
qcnOLwYLxsIQqfO6VhDUTXx7jWCUs8+QUN+YtrRDfThdKsjfjDHumzLoalSBMQ5owcWtMrdhB57W
ZzUHv1cBOvzeRN3FJtn6i5QTMRvLmSPKjz0xOvI7NASAchv+iQ4JbmJZ62NmObbQFuJD7/nhnTgU
BfLdUgSEb6qKJKnEQgLdIKE/1FmTbFGXv/R2finMNH8EePuolE58hn4mP2WS8iXzFOukhnl1HIzy
AhEASD8WHGzhfoVykx7kwLvHjGnYelYS6LMyyPSDRADaWY44u792JlHjvJHLlShKg3m2c7aHptp2
p8ase3xz0/RVl8LJe7Xx96rTHIFp2uCf/+Dh+A5nha/9jHLfW0NcfePnCI5NRBCTcM3URZQdv/oq
WbhstO7wRGYkPRdx+MTqpDoNyGXNWT4pO4x72i+yzZMaaHiyJkjyk/dud5fYrXbse2tjxLqPEqRZ
EtDTgaBPjTj2dndtb1m7fIy+k2OkR6cYw9YJIpB2ohyoFibNFaZbeA60y5zI8heWMc0S6D2vtalo
aiaCrI7SwOgZ81Xg5MO8qyspIxWnpfvrqaXjTOOy4rLn3VQbebygbFWa+2gndr6zS6vhUgyhcbaT
es3uc6k72s+sw0BMDuvvnW60l7FO8skAoFyVwetYch+G7HSGJqx+d/oDYoDdUxX5zqFwR4xTcAtZ
9BGewk3IIz2QGncjd0Eyy7mdLxg955d0OrN05ZLw0N+LKtHYZlWy7lDnm4si4KbkJCnld0iX+2xS
KSsjud12Fa6vomgF3kjkLfoWSqn5GDRDd59gVRBPpTyTgW96LbqUci9hesYBNNnbWRxp7br1zW+3
qlu3W19HywtSG1z9faSFiSQo3t9I0tq7vqjCrd24zp74ZbIJdMU7dkFQrf1Si06kEvE0yrXiPNql
hc6hjOpM510c3sybLMmSfWqP9c7n9t80QWYftGzAk3XArrUvapTWwX3cYwqBmLLeyY95fIf4PqgD
e0wQqg3DTauX5Tb0nPqMWAAeA05cvqpuepQL7nTszLaNklZfwxJ7XZB6yUUj7boBSCVv2ryJ5gVW
OUuFKOpWMZmtM6TplYEYh403xzeozEtVLs1fdp48KKwh5hVBxUunScsOa8PfOqQyn2fhq9fyCTs/
yi4YUTabcqhPNrfSOlLtbt0bYGVkyya2YPrqs2xU31UzCX+n5hGUJoFcbuaLSe751fLR0S9apbof
0U1dFQi8H2ys5pyQnKDrSdUFhlEzTysyAQXGbThdxL9kNEtnTsqaxEQOewW9MNuPo2YcEaNSFr7T
KS86UrTEQGwSlY7CI3tVyciVBL4xImMpFzvClBZw8e4X3AoelGTt2RFX5l1SNeFeCxAIt5N2OCXO
tH0xjO+hknvQMupho/h1szY9lkhKMNw1oHR/OMDksJ9JhvshQUgkjpGQLdO2eSY8QYKEHsG0cLaL
LLlTO7yEmr7ayJYXb60RmVFlRDmO/8toPci1eXZ0hEWCrvCQIINePKgBSvQ5cPw+cNxHQ9eri4V6
V5SHs05Dk72YVFX7Oj4GY6GuySDXSwHuwgMmW5hdUGwF9KsJJ3AGPNqTaK0alHUsQ3+U5TaFrpoR
MsWAzCjbeK7pbbdtGsVbjraSvkLE+EXWpb8UDtSOTPN/BtMz18DXN2+lHNsX4rBoYJnbNmiHdd9G
6b2ndg7xyqb6YTp4FCER+guX6V+FHFhPhayPKBZHr/aAv2uWas4lmQ6DgraWGvJDxa5DlVChRYB3
LK186bulcxEdHcdEQDTUndmtLpcw/SgNHizTLKJbbPTmxb7OfZ0sNpW1B6qh7cZntFb9pZ3lKVRx
AoBwBlk/t1p8cELnqxVpzjHQ2F/71cOoacFcHdXDWDl7PSndneXY6PJBUJmPg68APan7jRNXKpaH
8XDOp0OwSYckXbE5DjY5O4UFzH312cRHQiv7/jf5uRGkMgsVdtulFON1XTvZsiP2zeMy9kacM3lQ
65Jx1/Mc2ciDFC7iwlSezNCzNm6E/yk/ee5XJX4BMxMvRrtiwSXjyjy6oEcSzbBWoan1i86IcLmQ
B+uQFU3TzkjJPRioHW5E3e2gVPYfXSpbJa6GnDAEnAors6p6tquuwutVD760ZZYt2sTQLpHjs0UF
CwGeex1qIxQBCAnge2Jv06lFhwlzfexKjS0gEaqHhDzTrED4civqlEQzZ+2IjDEMrgsuTtYvclEL
zAhr17PvPY1VcqDK32RJGqCYZ+NOl1gIIt/O032YQhOF1LEQjF4QrYpfO9kHsA4caAIu2wTA/R2o
9HbfjJo5j3q7XJpg6A0/ICHpJdho5n26DcaU+yGXJWyURswtfMe9H6zu3jO9I9xoD5XwUCLAEjVr
VOOzO+JpUJIlBDMlpZZgYrBqglJbPmE8FB574hqEQuryKcoz++RE+iO/H2QxB9g80GXtxovOVkOw
Z0ivLFrBByvYxS2KlgSwINWKuhANg1Od/xAF0/flZWZ10SRBOV4iz4VJpdQ9zARtvFzrZMNcq7EN
9mLqIhrYLehnQzqImrxDTls2cPGtpQaYhGMVh6aJ385iLY+WWUveFf2JahKup8/1lCcRv6tYblcx
b8JjaWAZihMPSt+K4x7FgZ+Bs21gWmENMR6N0uQFkIR3WNPgS5nxWBSSp8rY4/zFN7M1Js1TUVfb
2U6NkGvKQludFzrMriY2ycL30XqUceXKCoSLdFe7yMNgzDWsHu58PvV6sIZ4I7G1LFRvhI02TCGE
MwjWRWvIOq9pkJtOrsLFCfXXFlLf0W9/DlpGorVBjsSxCdzmQWTtKrdiLTadofxUpddKURaH2jqR
5R1WbRPUS8KmpChymJCdFL+6kR99NSSC/Fgy1F943ivzOnS9B7AowVIPS/dsyvwogugbmysS8A2O
MWpj8GqZiuKATQGoWsMhOgCvjSa1t8xdijB0F6sXrboP9Apio2zGUMz5gkMnxGBOdsp465qYDaej
gqJ8PhIP0CMjxqhE0u7EofChBLLaala4Kr7VlXUDw6hXi20fl/q1X6fgC9YTikJ72FnlaOujv6ro
O2xUxpnjDtmj4pvVfVdh3don2aNutUsnkqW7aaHuNpXyrIFYPRAgcK9FI0+wRBu6cJWoeYjAZttL
yzzzsRGU45hcbPYDp7xsH6bIM3KvBeyY9f7OQAkIa/t4XBuOa++jUvrih8j3dDAk9aasHvGjKR8z
0Ei5hnpT7knlo6N1iKQNQ8MTlqJNHnittIRm3No94ZLUHaFuuac0NH8q4xg+e0lYbgMZs6TC8SLc
pUn36F0VbEQrjAicq3w9B71CqysZCyIu0oNs6/I97w9gLFT3Vgtv0UfnwWSjubekEcBga2gbQ6tQ
QXNlE8ZUVG0SAEwLeODmU0IoYQMSX14Q16cV36R1nvF6lyLLIMTil2sdmOhSjFWd1lvnSt4sr2Mb
QGe87YnzTZ1Z4VWYSYKMF61RS+xPR4PsWgSmxQsLWceV6Jx2MfnNHptj0Vn2MDctcYpaX8f2PY7K
JLTXorPW1ioWNbZ7bY3NCmdMMyk217FBR+KtJSUk/oRoxIaNDGu0xtJtY1hOe269wVphfJEf7GgP
+iR4lKp5q8jdo6RY7WNS9l9gUTnHTE/7TdFC3pS0vjvjrrxFRtWBOyQF5rWuVr7hBJGfrlUtYgUn
nWSzK+cqzu7smAGa+zukNbuzmCMtEWpj/xys7bSfJ1bascQLLNR2w3jveRC/Yb39SAlOfctzX52B
8jDOiWuEm6C3d3U9JpfGiJ4aOfKe4SMj1KMrGN6hlPRcRvglEWsfVqIV8AC+H0Xs7ERrppcPSZW1
Fy+wtS/Nt6pIvI3qIxOVd1jQoc9ZIt1c4MoWkuREynocdk6OJjKGx9Yfpzh3DDsdmVJ1/qHDh1M9
UfC/GwgfeMa9Cwnzi8mfR0IWGG/veF80fm13bpztREkyOv0cYpEgSuGYZicc13+IUskfDX07wCm6
R3J9LItmb/fk6MSsYT0iswUyZRGaknYeXPntoEtbS+q8862aBX++i13vSXS61aOtqSz9gUzxp4bM
C2UM3mAL3DqLLsQj2OuY9qF7v5zbsmE0SkV5gg+/Crp6eLVH012MNaDmQUnlo6wS7gI7vbBD9sj+
UPqYkUGCF4diUgIRZ4ia29zeKe9wCxUQUae8n8VZgvB0C6HkU4PoLFq7RvI+tEL28UhhdxVRCWKv
11mrCj+xCpnzsIFUTIBlGFOsioK3A3qK6S6eDuLs1nDrd2v41O9fdLlNPwKIjzAY4sK3caJ463O7
0r/o8mmq29h//JT/eLXbJ7h1+TR9hb3N28f/xyvdprl1+TTNrcv/9n384zT/+UpimPg+lHYoVo0f
3Iuq28e4Ff/xEv/Y5dbw6Sv/36e6/Rmfpvq7T/qpy99d7VPd/8dP+o9T/edPirxDyepQy+YIhLC0
C6bbUBz+Q/lDE6koRuGq/jbqWm50DFnELNfydcCHYX97BVEppvo4StT+bf/bVW99ZPLO4/LW8nGm
/+v12cyw9e70kNX57YrXWa/XuV33Y+3/9brXK378S8TVazgQRtHhl/7+7d8+1ae6W/HzB/3HIaLh
w0e/TSFa4umin+pEw7+o+xdd/vepwNQ3aPFieaCHQ3Vqet9aliDiMWCliAM5kgF6WoHcoQhGC2eT
wnYXkl1l6jqusE6sSocV5dQsOvaDByYO8AoisnW5U7O61xei2cMxXo+dI5hfGHSiqh2deF84rAJz
NVfX6oC6t05SCZ/tYk6aAeglwem9QcB13/Vo1s/wFyQfjknx26nRj5E0F7XioFpvA29V19HTOBeX
S2leVvE3N8CDHAc4Y54mSbQmJ0U8Sk6ye1CZG71I6xNiS+m9RPTlYDj1RbSJXgV3LuZWZb+AFp7e
i24qyq8zn2DLTnTBqIMlUsrSlFlFhzjPwHDpoTK7TfQvr44/zcUyVJcg6t9c2RlQXlLd716qEYGb
BBdHkFjgwCaxRVG2VMtHhM55a7416O9dTF2iS9bTBX+46zAxVhxEP+d9FqOIsJHTIe8qOYwWrQzJ
AohTcSBKaIVQZ2i6Ha6dIts+gr4c1h/GgDz9o/uHWrQWY3vea3I3kyo/Za+pm6cWM72TOIureNa2
ONF8qmdBFCxYn/Ib+jSgr/1DG3moNfwxh+ghDjnbW1SgzHZ9qxNnfmy1G2iQvz7Vi0nyyt6X+Wju
RKOosuJulcjDJOrcGWAmyRMa00ErUb83S+daLxpFvTi7HYDXmXtRHIUAnji1Saa4Zfg2Vgyr9MBd
BFqJz3SS9CsgAFiThKPqzNDXqy7YbBMkwdZC4lcLhJqwndmvQierL50n15dSya2d1dqPoupWj/zW
I5LQNnsNuopDAhx5ZepeOx+mkaLueg0x061SXMe2vOF6HdEg5+MLis4VzirQdMUZolB3b3zdT9Rd
RPicfHZtu54Lzq5g7/r1ANqhXjhFcPTJ4e7kWtNilPyLpNpJhYQh/MyV5PJP5zUW5fJcdHfrsu33
tYIQpFe1uNuE2ht3OpIaxya6AY36dtDyql8ZRPNF1Ycun5nXot0LbejYH7pqktuJ4YKIjXzBLHCb
4CvRuxyQMUTpKrbNvT+BIrA2lL8mGepAXQHF4b2HbyoKTspdMle3n0A/UQL4fCUqrdHPDvBfDQIg
i+wdG4Sm0R4zJzJHUwSQO+U+IIu6F3E9cbAQ0NqYcd1eRfPyEb8ethTxfU027NoPqEW3RPWkQjou
r+4mhYJVUJfhwjdCZExBCqbAQfBc7lynvMu7obwTdcpU10Dq9ucVMdqVKIvmT/P0cnjGYcbbtmbV
HVq4zwenm2SURTl0fW1vq5j2Zn26uDYQfAIP0FvNd1+rAxL3ajuXJS9f3GZo0vBtrk912Klre1c9
fao25UBaSyrOwtOrQbwuPrxXrm8b2ETjnBiC8uENI3r+hzfS9SXTuYE89wA9zWH4WXNXImOaYDCG
2GqGG3UZkV7hEL+fDcDtq9mtLJrbLrqO+FQviuyg2zXI/5eqa2wsrXT2u5IDiTnRA+l4O6Ru9VbU
vXrWABM5iEZRfx3bwsaZe2M5Lm/DiKq7izYvlDlySui04tyMpRDo9IWqa0EACFjBOM6qXrUBldFd
nVrdIQ1TNqZBVWzDMS62kRbb8n1nEDuQsWSZiz7l1DESVIVhMu5pyLoRhzyJKtvHRJLFaIc8SKXI
ydxB6Hg29ta44TWnnCGzqmdxliCsro4Y+d7qVQOEXKIaaBfR1ZEB1c6UPjfWFh8bih+VtwNhPf4S
UN+LQHKmzMDUHOg4OivvVxN11XTJPpNIyXC12wfwS1TD2wofxz9/MD+NC9Ax+hwGq7od46BA4yPF
ha9JEKqUMJZU0aL2m6T7buOJMC8h9V/c976BZo2f+nbWS8ll4sI/mZ5CCqCpEEeLnYpwUuptNPSa
umtzYQZEJEE6vNVlEKuyvohXYsR1sJgHs0aCeoWPk8c0V4mOmbIQM5q9vxFdPg+Z5oZaG+zFCNGK
fdwiVi2rN3EZm9wDK7xb+a8zf5o+PBElKr75Zoiuh1HF56KMql2v+hhuw3N5FH2FXMuf+8rtaJCm
AfogqdiyWAqvJMEZqNRWggwTUZwIBTJe89dWwTYQrZYN0EG0irFZQx7yTYbXZZ65Tp58hkGZCnlY
JwJfgJ+6FUVrgQTJtTXJ8n1Q6gCaKmUdAvFArBmnRoRKYPBMZ7eGW50/tYLgUNZmCFtB9BOHrrbe
GuBu/BzJ8I1dRxL1NkBc4tNM4hIDaicz0SA6364dTx8K9FV1LIA1aZaOde0AHC8w+/AVHpRTD/Kr
xxdAsjDQlwDwldfCUABZ5cPDkHXw86QIUbPWQzI4lS2Sn7J79OJRvlcCfrDTcDFrWqfltife++9m
dXHlVnpJsqw5i8et0dnGWnFbmNngszA5l9pDoAbeM94DW68g2l/b4fiYFdm8n4TR4M9lJxVzlpk3
9YK0yNrZxFtXtDqYavCnMKVoFVPCyusOojXQ5Q9TpkNKopg57Dr7SUohJsPgZCDoreZelqJ629i+
uUoI2H+RxuAk3sO3HjHAz20eWMbKrwwcM3TUqTBZHY1iLdbJI/bPe91K55/WypAqWYGPsqztjfCt
9a1OtARV+aFl6Hn9zK5LdRI+Gy2r8KJGa0GLUWSP9WqHN73Und6LJEW9oziMqbWFHJ0fTckBq9bb
2aZS7OBeHBwAHnkEFk+U0LZQMXOs91qrVxE6y0m/Tpqu5SHLgJH7/97CZW1eB4GyzpCii+ZDLe/y
urGOosugut3JtMf1bYCKK9SGJyisejHAlTNjXhtFcO1zve4YnfMs86+TaMg7nv2BxKf4FBYw/I1T
uMZM9BUHUNPxAmxTt9Kn6UfJRn1bj7wHKV7IIdquWVN1D4NXqvOgM/yNqOtB3B5ARf3EIK57EFVF
piMVlMhHa6rqQKdjq22yipyKOZu+e814EW2iu45d3NxJoOzUsqvvhsR9RTuk2zsYGu8HtweFLk7F
gce7JNX7W4fPvfDxfBsq+oiim9VeMRNlpM6CpWqM7XXOW58kCwd3fhst5jXK4W2y6xSinCfWo9yV
3vpTF7OSeaN6zpNvlDoyyY6+s1spADs4ypyKw60s2kVP0WwhlfXWU5TNW89rk+hKQmKYKx46I6KT
mEOc3S5pImOnzf/2aqIne1Qf1UGQibJa9WcLgcEFlprRUhRbx6eu1fozMuvWrEODYvWpwe1i/IfC
ePu5Put3fp4o+zItY3MmJunth/9H25ctx60ry34RI0iA42uP6klSq2VJ1gvD0yI4T+AAfv1NFLXU
suy9z7kR974wiKoC2Ja7SaIqK5OpariNWCQBTsq9TYCd5dk182YRNtOwoyEd0s6HfkefHGlUQ/32
3DnjqkiFuCv1KLCj6IzGzOuUGiwcpw7CcqGCxs8y6CRYBoL8m4X273gJjpcJPxEGsj+ari882mLY
tHEOnFLdgBpeDufGM8UFjQDAVYYXOvDElUAQOeE+0za/BVB1msD5T15U67u7ImL72g7eJrAeEAYI
+uJHDhNa0fK1N/WgjdXTgb0tjn3p/XONR2sg4F1ue6aAuq/VMuqFuqHhJKsOYDQ3XtLQ8DP+UFRP
eZq9XQ0qbjXSl66345lMgbopOZI2vlbLAJco9Kyh6rMCxXp5IlsMDeURW/l/x/aOo1HuRIZQT6Io
GtKBx24CHE0ZrT45rkNoaNkb4UA4unnill+dRsWjM7qKUWwCK//SAfBxJYd22qAKLy6hH4uzGfsL
KNDlf3hprt0FC4rNuB9daD6a+z/PpwgBcto54nqF9+uT87oGQMHg8gUIPXBi9AcIcHilTQqifxfN
OyffkGt0ZkQgEnCGH41Mon2iMdYLiu7c2Fsqwcd7Okiwpp6qsF2zRqr7wkWTR56EkO7R/0JQTH8N
W6c5ziMfZbTWcMZFSn+Ody99uvwv3gwpsQ9zOz0XmsLiUkCs8Aa16ggdThlab9Kq2QMuCG4pAGAf
RrHMYl3w15bSTIK9Oxb/kGsO0nrdWe3H6+ucaCizheqjt3XIAXLV/4/rXK89/s+fp+sncwlN+Hpd
Zw6UOFu27aHNspMhx/tW1vf8qGosg1evjB8zlyf7ES3AhXaQaSDvHEPhNZpy1pYM0Euip1AkrU1D
Y5xMQAQiED7JtFZrMpJ7viKFj2hCWqP5CiLsfpy+3aUrBZzPorK5uukmuTbtOraXSGrY+7jOHUC3
cc+XER55RxoHdH8nP3I5yl9XtZQ3b+814RjvkOUzbvEDie78LvOhCikhsfNuM7XDjRt05jRsthdg
3rHn07ycXnrmVDuaT7NogoWvzwrfFNCi6PnkGPrcP7pMGRCVHNHPAaEyYCXq4/SuW/ZpSA6yKbBa
Q74RrbX/cywtnMXRN88FI1rjXiqDG0s6swFamc8Kbasyw7nQ2f8izvd8A6hgJDP9bP2JG4uGDDBe
o4gBmH3nzCJ7I/roA49WBmhBBs3LFAJ1J8uLqmf0Gi9sOwfGebQ5AMzJhWszZF1TiPQiJUpDp0br
PTiSDACYp/KZWUjCIwsEwlEdjDf6eY0J7zT3iScuEZqVnnFI8bO18R4DhQsXQuPmtqy8hzZ0m92H
IZpDdn0EQpOt0QazNwJZ2TlxbedIeiVQYj07incHkjAJtUhJGxtgwa5jtvJIw2RM3PQIpd95As2i
g8+zeSqNaP7opMnaA5RmVfl1hlxnp7alFfNzhUardVchT2Y7DgSNtS00oFxXlW47h5BDYQFoQAfF
vmLqVxc51h6pYX4GqeneTIR5sjrpQyn8WaFX7Cy1S3XSOFnueCO5F8RL3ELVPjXYP3OkjWYtoNPt
cknXvH6YLALXdwJYTAUM+4HsmQzksobEx3Ze6vphyE0fMPGy+YNclyufrSD1dkXCIhAmYMfI9X7S
j43+BlB/9G0Z2NIvrkZLTcDd0n6RwoH5RiRI6+eY6xJXx9V2XWbSy0z4nUKueHxCCu0ZDZXGoyyV
sy07u7qReZM9GhM4ywB8/PF7wBhD8KKJkJYhKiBlok+Gg8iLyABN4fKVW+cfh7YeUjB5Kfg6JO+n
uaULeLoExno5aL22PAUeaAz9F+BbrXAfWaBLRxMPWL6aCvptJNaG3C4/UXQ7Qoq84cOhlP9kpWPv
BSieDugkxX9VbVQg2DGGEipY2upzFJWQEiKv0iF0RoemRZPU7Pk8dmPJ927/owpAay8pjpajMZJI
HVqhoZalItC1R2mfow0aBz5ZwrgZayTsJzxHlr0DOax/sszOD0ADV0h9xnl+aIGIWkIHGKKcelLr
Z8E67roY71aFZ9inujLRtT4odABqKSk9BGuUugtE2ImlBzFg8jpm35wnUJWf0ID3jF1n+dLlybSw
yjh87jrAkay+VM9hHTsLCOoVz6GX+YuyjAKoKLRQwXXQs9txdDShbBDsLY9D8k33adtJEs5Di6ge
QEPzYXj1UvD/dm6WRfHSG7All7r7k3eAx/AGUuBxHHgnV7OdoHwGFLtCzfAwRPWabCMglxO0d7Vb
T8n7EmKSegUbDV3rwGLN2m+M6gb0Kf46RdvuV5YmTy1aDM5mX7M76GVmC7IXeW+vchMw8kCDetH+
jFcz6yWcarnHH6CFUkmefkV3W7tooyC8BRZweqgMeSZ7xPJ6k4W2g8QYLhK3ctPZgBNJ8Gw+x69c
JOPPYYogV4Db2rmv5HQD9ZP6xrTz6AHbQWDo3cL9Gb8yCf4TigS9mTq7CWhh3t6swTeJzqdCiRUo
LDL0QGXIGjW6h4+MaDXI1kp52QloPO+uqKFwaUQOnmbvZ1GBVCnZ4vezq3c+S8by1BUgx4oj9yzw
9rrDd5Hf0gFN7Patk4Tm1s14qcWqPzpoqJLwXFW5v6PYawR43pEJc4A57bPoAeR+xcVqsmQdmoD9
ly0axxKjqpZO72U/5JgsJ1uNr1HSJOupgbTrNaLVJZL/GkE8UVkSL/NYqFc7MtDwUYBqcwt2mxy/
IsMUd6HegbQi8FYOtLCWrpACmVjanHh6G0L+MEJ/gxE7hwCcoR1kqeEgb5D5+NFAYF4ZVYOmEL2n
+TBNr40a8Hhom5OM0/wH65Hw5XVQPSgAE3eDb7DNOFXGEzJYcwRH088iVyAechO0RBWoD1uabx3y
c99QerYOYNaVD+BRVLfgPr/hBT720ixVuYF23bCiWDpwM/sGCjuIQ+rpdRdP6KmEwiI2pffYXC77
qUFZMsztlVTe+CJb5OFKjuzI1Er1xWPFilqgQY+K7TDkVFbU5ewzz1r4rgt5PggGZsLqjUscKrUG
637polMGtLh0EK5p7g1HH4A1z3EXwSmwtTZDS0H3Pce9EZUC7aFw3dP+n06LSIHkBe2w6Hut1XiO
9f0aZF8OajiZg209GheKX1Moi01bRQoErjhMwN0eJsiNZr7ybsjEOVjEwV/5W0iR8PGQKWEvJrBw
rK5zr3F0FqXtNnlf6lNY6t8ZgZVDXR2UKyxZydxZSekW906VYaNpp8m2YVAoblmMnaaZoXG+M6ed
YzffhyoPNqw3J0gRQB8wHfP2TDYZ9NPyKhz4H22mnosOP7SmXmNoraxph2UH/bYVFR6vBNFz2fJD
HVNAvWgTDsMXqlrO7pk7+s/zubxpc44mYVqyKzt305fdFz9egfxy4bAxOw2q78U6NdDqCeHBz8NU
dxlDLTU/QptvS6P3UKnvY3Qze7fTijQiO0W8x5PdFqy9e4+nS1Jo8OrWIGCqNGs1HcoqdNdt30yL
q43ONH/miZUBaGwpxvHBS4h+/bd50h/QFESRQ1pHp3FIvXVZa2Hh95jrihLEa1tUo35C+cDd17Vz
O/89aAjWK7RF4w9w/RehyjaHkckvPNzP36fOQ/J8siHj+y2MmnphscFctxJ3NmIXqFr+E4D6/i4C
tBgYVggqarLyNqpzqC+DJ5SiaJIX9WBf0N4/J8k2Pb2VSqzYGteBXaDdrUoVNKSiUi3Syh2hhIpx
BHmcTa9QSiSboW0fA9F1vcbdSounwkNu5IQtVBaRfwP2moN4KPllo/K2MwrF7+kwyd5beQOk5K+2
Bu11KCGa0SIvTBvb4j5aDVo4jA7IVoNvtUHOuxhDMDhq4TDhpvy2GV8p4IO5660N6GzzJdmuayAn
B9xT63nzGuRwCys4sQivmvpS3fv1gALKNtNkQy/zdwfeOX6g9NrvrovXAX4Gld3hyxewGzAogRJG
06qB1LA5c1aiz9qz79oCJGu1PugAMlEAHRLvo4lC9USAlZ154u9rXZf/fS1VypcgTqy9z8TCc532
gQ6JVdrbyAq7N10bWYIUiU2Bveu0pE3f58F9nwudo4KWzBAN9jY0ET2PkbhCLb6w3qI9tOPcl9jK
fI6+Xo9mmHp9sil7DO5HrE+jrrKe41w8j2nsnccBr3t1ysWOhtS6E0zeAV1o7Yl6ePIkgBS2daAB
BQkw06OX0X6MbfnW6IPocJv2QE01DprBlh2k81ZWi18OzaC56EB+u9R1KX0pD0ncE4VZshTnsEGf
n17DROfVccBl8kBXtsywgB64AMgCOP17kfdQzc3UgUx0qMDqtPWmlIHMEWHIPAJpkSDOdDp1SA2v
3tejnXj1xip794a2Eik94uiUDuBwDFfSsqwFbVPIRtsSOrvarjM+2WgBG1W/hemX3VqgARSQIdCC
fSANQ7Oot2vMDEoMmk4M7a5vhGGlataOw0CR2UNccGOgf3LT6ALplFb5Bm0G6abW1dSrV0Xsx2gB
QYOSXrxEn5K3/gSTpyF5K5QcZ+8VJk9welRpxTz3k2NeSnvTCd9kaBsiu4UuImgaPU0VmLpCC4z+
fm85T2HHXiHIVNyRs5NsAZI89ljnUGZVTGzJLHII8fEBfbgji92nsTTbXWFW6Yq8TtQa6yhIUEfT
Fwi9+u0C85Kj9+kCKCZ+uEDst/4GVKZAvaLNRR4dkS4xRNqFhrkDQJ+y2DJL+72hCv/YhSpetU4c
f6/RyDEx8J9CCM7eDKx0QWpRpl9GozlTAACUHsguIn53nQl5QPG9trAJDkL7JZtyZwNxF3ytHLDW
Z2MOfpgYX7teg12uB7IVEF4BvW2xvdqDuBk2NYCSyHNBHOzTVBoaBKbUc9GnC72o94XVQxLjy+R0
UVMtOq1PQQe37JCootMmAQRL6sPVTTY1RWI1DUgEkePzEvM6VYNCMbLQK84a93g9DF3f7vsK0KV3
ewQ00pGPINpb/XuKlsN+aj/ElDIet6kMvpPyMLiS2akxZpXiWXjY1WrQZK/zLQWRhc5IERpC0eyE
d5urOYKgJDjtUGT9bdEP613tvy0aQRCrL9rY95YMnVN6T0EbECf03e04pq/zFkXb6ezT/gONwi8Q
/QKeVkcAX8Y2cTIiW6yH11hPr1aL+HXeAZF33s/09bACwMk/JDyvkdIpmkuboYHPNCY0o+S1Bx7h
2ntULjrTQVjzDyTs/C8W7p/I4VnhcUqa5sA4gJDQL+IX/M2HhTCk+dOQd6Tzpec4NXubE1pGeGyj
uDlMaQnJ9UEtVV5iV4yM9qvE/XnRg8Tlrml70HmYEXZfIp9eWw/cD+CLVMusBZejN6hyhYpKcgfo
8bhzfWVsmdeWZ98Kaux80IfFA9Ata/IwFQ/3Y9+yl0+TLNkYYFu1y7NswHvgK+bt7CFQOVQn8AKJ
/qDG26ROwZ/SZrzNlJ/9SHmKTkq8vT2AX7NBjykihGHyp2bobyl/9reI9zX+YwSa2CDOji7gld+l
X8BLkd8T0KFbm6huPTmqbdAAJh4JUFEK092P4NiaYQ55xQH1hBrGho9gr+rAt7uteNEvS2i97wkJ
kRTxvCjNlytaVAEtSYsShgKNnd68aGdB1D2BaAmgxXhNMb3hPjLr4ghtA+xAIE42D9FD356JN9aC
CbkTMKxoE9m1qUnM4khLvK9DJgh6Lr3EsPBnBn2/C9AjGq9A8hEdJ5eld60W0uuEKH50ep8ug+AV
YsfhKsNGa45wpNkvBEA6AZB2G7dN0ED1nk8FHUB7V1aZBQdk5BTlT69GBzzYkLk0sHWh2Sja1AsG
zgf9QI7cVTlOSK+pPL/LK3CJNprvrauTEYCqPx2Na2AvoR0RMmrzjLQP8C3Wjiip7CPj4CE+jUhV
5WVrtpe3/M7AvXwzokBNenersFfmN5k+QykUHES9MJdxoKZbC/imIxrYQRH2FlD08brJDOD5jMTf
KtltHFN6B1eFjrdCuiTdFCBSBMrIimd3bDDvEOPfA/oh6FVmaL3bZQxN7PQvA8x6zYH+f+5GMH1c
7eDGWdtZKp7/Eu9qO4uDEsjGFlxkJeg9srTBr1TnJGls+lGzQNnYgaAdchdBZY0L280lJGNr/tyi
8tJIJCGRHLgVTVctiGVT+SkorQzwHdLQdu3/Pqm2bIDzCnVCkqoE/a0+GOCpBLwQ+hly+temHQlk
yqAIMwD2ZEIHHezGleXXx6RV6iz0oRiddVuVYHfXIzoA8G/HLV46tSXIO/OuQ62YRqB0BB8HkH2Q
RI4OV1MyNvlh6M2vZKKD2wXlzjeZnGe2cSN2ReP8gkRPdwD3J2SMujHtIQ5adksQoTuoMQ0V8u3a
SB6KpLM5nMZ2lP8qMtMEXiYdj9gyWet66ocFYS2tAd03eC+Hh8YUQ2d0AEsaeAvS49UM+t6kW1Rd
9zahaSGxXU/mXco8SBkZMvBwTzYY/nJdE65VHfmrJOXqse0F8qhOcGYmsFxirMAe6lrGgZzTYJpo
qITQOnl936lvIFodLsnr41FzcpX3DZ3F6tEBF/QFcgBl0zTdsmyMu3oAtxhFlg66s2tVmDtahzX4
6bTOoNbkZW037C30u4INE58IOI7kPmHVnpalCCAhQdhn1A80igsQUWLLWR9pNeSsOpDY1wo0Wi70
Rm3o4TlWj23YJNiXEM2sKHjEoImCEunNgC/yjoNG94SubNyam6h6rEGOsTAHKLOV+KOFSPhEkAtq
V2aUjDddVABwoVOn2E5byzgWNVjxMMxZKfgCaIb0hIcS+FoqG802hu2tEplYyyzMfwsUHkQAwjrf
mEUNFWAH1TdDl+DCyRkB9x6WQT/KWzKR021BYGMG9rChCHK4HYicaD7ZrotYTgeMbt7dkt1sjQGS
NNDMQr++dWy6uripRHgOJ8MG9RdRWkU5A5GVBY7UKUx+5HiWg1xFe0Qb4BRaMOnGhXbwgozgbkY4
nc6hoK4s1l2HshTkqVdB8CxKqe6uKQBl2GgLCGPjhhIH5Ihbe4QQdtuscIPl9+TIWIuad2k9gyAj
23tlWeDGF7CtnXfBbSWha5A7MQQVwmlamo2XPMvBLxfelIffar++HQYk5Bfj9Fphw4e/ainRQdLX
v1I7f3KGtHjtDPzXon9ZfcF+IF8B4tueu75EQsB2rJMvxulGRV63r81ggCov++PK5Wh/vLKjr2yI
6rZSJfIsZfaKov3HK/dd+pRUublMCruH9HexAYkZ2Lgn29japTK+8QHf86BLGciwG38Niv/giJ7/
fo86OkQFh8S8T0FotvTaunpx2u5Zg7Yx/x9QG6HSOaXfDMswn6PeS1cMP/r7KAuNLfq3k32cJu1p
lMm0doKpfPRECMJoYVvfIaTx9jEsfAwjjKLvHUcS8NPHUFPwx8eIbb/87WM0eLE5cbwnL7sRv+d6
gHwFihD5I6hgyzOXuK3okR2YOADLV3iquCUT3rbaVdDybktDmi4mYJVoKPk4T0dft9cu9VQ0BqDH
HKTI3mTHq54LBwLxVn7GVgvABOlcoCfgXPpIJ2EggnQgWxNFGvWrua5AcnwBwig/u+HbdEiCoZ4Y
O8gm2J157KT9dmj1WQr4u2v0QJfqkRv3E3IrGUfiVHtAzgPVHsvcmWCpXJFgg20hu4ASyHQEGyw0
9cwfZIa6KKRidBTp1FBUMSl1rGrzjPeWcBlXFfgw1WA3x14zqNCByb7H+zHIoGPQP+6uDkgjINp8
j1Zjsy5leAO5zm7JkT/bUfEuS8F9BYYJH2SowFmTF5zXwY4KfzmbIMfrg17WDcP1DByYBiEWYTj4
2zK2Gr4i8XdLG6Gp4G9J2J3E4umMvAwsbgupvbUEdqYbJFTXQRJ2Nwn+yIilVo+Uaz4ShS359Ojq
05Hme+Tv8yAwPEdWvOFoJAMsLBwctU4lOJToFXB+GyTjGFfQCdEvi1Qqp8McbUuOLl+U5q+HQBlq
rSq8/Q7CvUlsgwOkEKtXALtWVRakzypuKrT6wU7ctGkcgMmizma7rzTDmB+qV22/xlvM/oXXtwH3
MOReRs3YTgeZMnSLDF2MdBtsV2+k43JPTgA70G6xyHJxG1l4cEk5oNNCl3mCIIxWI8/Znqo7Xnk/
Tap9/hQ1eImuLe4z7ODPBv7TOu6icOHHnr3yC4ECpxZmHXg7nmuF/1Iqa/QMezYqr43c8M6ZbfIL
WHbWBp430ExxuqORYb9GSjUss/A6xwSaiLSODWRfCkDTRXsgr8ycvQJtxUMUCZvWIHMPadGjyLEG
LcmRBwMeKc0XuShTKFh14lKpugb9DoBKNY/FpQRxP8ha/OU0gn12WfMemoZh6G1q233zpthW01Qy
/W2+jiCnhwa7tQNNmqBZNp6s9D+lnQnMvdKuj/intDNnuemI5kjeSVfGyYvqOIJ13fzqpV8TDYXH
Ps79WzD91nBXS4/DoYi9cVm4gfFoROqPMzWyN9vwfvYpzkig5T62zbhti5QfxOiDdEd/aYGDeFDV
qC5OL/mh6lQGVUN8ORvQfXPsXj7Y6csc/hs/JOACnfpycM115XpIEIHE5DC1gh0Uk+4KkvB8Qbar
429D5BJYvaB5VzcvJnclBRSyPzksvX6GJ+5K+hwSX4Yl7uiQl9kj+lc9IB7/NdEZeN2CJTjls3VJ
eplkrJIWtCmuDwq036NjAbB75n6/mrmK4usVcq98u4LnALulWeOCJYtEtqYZ12DXyC/RkO8MAyyb
6F5KFnU+JhsJlU9oyflsJyezvjV1qdYQeXAwO0AMdKUXT9r2oQ1A8cadGrqtOoIceWvvLPSQzZPQ
XtytWoibKWsKbyFHKhdGFlRfZYVypMNyccjDvnqGHtlsbxRUiiBIZK/rtKm/VnhXtayyfOBFCLai
XAFprO29no4OqOg6vYbk6iVyuyeIXJQraO+ll8FEuoXOyDZom9I2Ovt/E2eUSC8UJqjLx1FYy4BP
oNvXdzRnO/VKvthMqIMygVkma5rl1nIccEepBId+xbqbQIIdQITHAEHepmkTa0tCF5PHbx2rNB/S
fEzv45b9JDNF+bFvbgvbVi86ygy8Lc+BhykN+4J3TXQzO7gJoB7vXMhWCrEa0eR45g70SRIINa88
oK63FEETbIV0pxaAvZBNT+hdsLfOeQCfRTFAfOkarN3iGXDpZhf2DVsLnfryYHek89FeYlv0quP/
Zh+mDOqzdbgQo+hu02LwNynry3VZiPwLaAz5DXQpg6UIZf5lEA2alr3IWxgBhskUIimhdY4o2OLg
8+nz4ZacaZVMDylIyCK8Og3Q2VrlUckeWTfE58GTw02fur6JNJwr9xUeltlisKJwZ/Ot5bRt/5Mc
Rgm6q0PORrmfwyHbB70ZiFABjFWDhWWqxls7LrtnuXJHe3g2jVZCcGrMoGaCYVR1mmHSgAysHkKV
tIK4AlpZaJiPUDCLnOGCynRw9jv3RGb8dcFQFAHkXqUNlvShgpZDCOaGvJ6lXkNbyU2aYX93fdwi
O5KpRYwMCbQAPjyG6Wl7ffiG41o39X4IIJ8gBRY4J8i8zM9qmsiQg45BhnS0we6OPaQ1bHpdZcu7
UT7EU7iRnYjuyNSZPvSORfOTfGS6Trrafp8kx6k+WN3wk+L/byfFHdBiYHvAR+taH3lSb7wLkghQ
j6odeP1dNdHBSPC2eSlCWT4WafiPpd+6aq+JFz5eJk+gE+Tz0P19SN5rMDJW7ek6HFJ0nFlZVK8C
YxfaurN45P50j1FEfcb9X0fcK4rFkLn1AyAhbOnkgp19ZqkNZKWbI4jg+v3QQiwn8Pz2DvllvjIA
mPgy1RDSUGXdfPdrsWst4G0XJeDcICmAUGjOv0N5R7y4zGPLFOW2ecne0LSPXvG25DABsNQNztuS
aCk/RvjuxrIdXoyS9aBmxJlCD94COgfDS9HimnQ2aNtf40o+gSY2AGHpcpS52JA2WIi0ysn1QHFR
gzh5TcOmayAUDkVOUgojzbAqZ97p3U7SYi4SGHgYpwneBU9+AdngBU7sEM+fBaQ65pOPrv8SYwLw
s++nmG+ijncrMXnhLg4C9eJBzrobyuqptcrklIEhejFC1+OFwmIoPe7AEQydTdtbVKwPbpKUhVuB
ZsUVGpPtdTxU+L+usqlb8TKD7geNlbQ70IrY9nqEqBB0Qd1pzU1vCyzTz9BR0Y546wG6knd09m6/
msg+OdYcTxT3ZHI0YGSEHU/VaEd2MpHzf7R/Wh/f8Q+f5/f16XMGhOh4X3tgziZAV9vGMlyohb8f
ehDZKtbddUUK3vd68FG6KJLvDffCdA1sO/I/TQeSET1hjuFTAqGXxIMqTIK79J9LXS3vy83TE1D6
umMOhXCthmCXjv4WtdUysPxsQzbSTujAfHo7ZOaC9wy82HiUcjuydiiNmjNubPAze+G0fnfywDL/
Ja752wM4qd7CZhiZDgtk2Z3AGuJ+Sf8Nm+T4x2q/h9H0MozwX+zi288nbIyhwHQnKwea9Lz2znEb
22egPQf0D+OLXprHTILZgiJbm8sb1+U+uBIZNiU6vpliUB2KBly3FKMMx100LdB0DDWWOUZfAezL
zocrmKs5PBvC6QjaiHuKpmXHAPctPheHzHbcjx5QK3Zo5DcZdDCfzAolidALoxMNQfW3bXIZXwwo
0l1yxVdK97imGWfoemrLBQ2nyeI3IGM2Z282CgBhxqK4IS8tKSC4caKhXlJl4OSjJQvQ62RdJE9O
FIIWxQiQrBBLRnkTfWibHDBxyMEdKZfSRdUETbw42tDQSsVwYCY0i/paFI8R6kYXO5tTKRTQ1KB8
vk5v29pcBl63tiSHSmGUBOexRqsa02qh1dCDdsKTABp3Pdgf/owYfHloRjzqP0UAOYW0uC55/GUN
D/v31Rhz6MPjnSVnayBxkFJxuY3jpGn3+8TYEJH+bJv9INUHyX7dgAXWKQxr69Q2qhIMrKboCK6P
Hg1RMpmHhLAhTI0YnNl0xdS8TyK0DkW9m2hEoe8TGdoRjiJCK3XCyrsuSw+QH/QugAZ7F4+xJ7Rx
NSeQxHqQLK/9NfLb45qc0jOCk0LKSmonmYoiuy29jIGVFrPT2EnWaKlvNjTdN1sLO9Hm+zxbT4KU
xhbw/vieTKbf46UKxM9b+gRj73cHAT3gBXlpDYYaXGGy/kymoTLQQTR46Q19BKhr13uHuSYAIP9+
IjD7QPXLeCCLNHOoPk3fwyTud5SAa0GQu53qrpoTeEPM5S0etGdy0pcM1ViIvifiTF8wkUq0ffw+
vc2raiVcBvrmIvV3MZ4DwO76OxnU+aPDkuIxx3sSH9PxLqo5vuMOs5cOE+0NOYGQnm44iBKWNOF9
Ou5XOUhclbf23TK55fxCoAmGh9AKkN4J7Dvgu09rFJWbYYy/gwb3m9tB3wdEI8EuF1Bj9LLMesVE
8tNEVRn+ykkAmilWhpmwnaMh+JZRqxuUxS0NvWjPqAs7i7Bqso0P1oIBMkgvXRpzsJ1mqGDoyqLU
Ui7aDmQt+2D/PR41wxMLGtHt0Lo8AsKaAqmgM3+fcoCVF1dLHqOgcXV8SBY2lAn0BrBqFjHu4X1f
gktjCM9Q8QrProUqC16Pg20PGdszOAKQ83fR+jX4wZEiWJhY92P3bVKOkyyzQLiaPvxX6A1usnQ0
O3Cjl6RYWoOWdOoGmn36CnXPkLztoN4d9mh60zs73JdcyPhFckfDhpkrAVbYLzF2Hnht+TOMHhW9
AwXtIJd/Dav1agRkfg/T+5h5NbLTRY3Obq8XpdW6HozKfToAOAFhsq2c0vQAXbDskFuGvVVAIdyJ
oQSMvbT8SxcidV0zp/zKYvE1FkP1q06gd5d6o1jwERDoRpS/uqD+qgxRfM3rIoE0TupdFMOPuTJE
dgeBirer1Nb48SquHSdr1MEa0B+/1tx8Y42B0vRwAGaLOGI+mKENOdPK/M1GkzQFhx9ZkNgI/HWG
3NsFIjHl3kHJBsI8jn0hW9S+yMHuHwYLj4PAgexwM4EL6xoP6StAGlsTb6mN1Zznw3MvJ4iWlva9
o0Z3z/XLqgvsxsZKVYIy9tTeodg+Au36u3EWjycj15HJ2t6Pre//LFPzaILl5HriudZsCf49+S2m
TAL1FMv6ld6R6W2ZXpRVD7H5NjR3ZB8C/05wH9iHbPraRZAduKZ3KQ2s7TaD2LntRhvqPFDDUxVB
qQJSEdYqRp0RknPJdMvD1lxSgBM8pbK2l6JAs3rTRtmyncxoM8WOfWsAcTsfrICJY9Da6z4Pkd4i
B4UMkFtaFviRbcjWo/9vZTpxBGG6rr3rB9CFSCcdN2XR4u9XlwYSkK3a46VRvYA914NEpWPsOz1k
bFMHo/dcgZbm4PhQ7xNaO9rKJ2/ZtaDwnzyjABNW9atS3HjVJ35avZ1Y4MdNWwiCOBaqi4WVWU+1
L+VKdK19N1jQFkibON+jYABGh3AK1hWDKkJihcUyq0C+E9lTg28gzjofaG8AeTA2LRT9ktG01v85
hgLpkCRgOxE6+roYnYn8W1HIANstfqQtZ1+K6Z4Z05FkyNKEqXvtox0m+RqGb4venL77/ts88KGA
5X60XxvIMixAfCQugof+RvnA2AygMTyxJIjXXd1aT6XRfcvLMfzFYvDg4a3uB+ie+WLUkwz27ySA
b8cTGnoSMGsa5tM0jvMkyKrOk5oSCS3ATYywTw9x7RjLbBqSJXJO6SEKR5C0k0eGiXo7JdeUmkig
OPm05yMKaIVuqywNNILHFoTXoQUWH4MQDBpG3jYPhp1Uy7JqxavKhzvPQa/Xoh++9a0vf6Fl6h/h
O/6Tl3HwMPujfZd6Zgrdp1bs8ZetTqnibN3avndhSfsch9F20vUjOgylCoCtEegbp3HGUS5OnXFv
UQXqQ8y7W/hC7WkkTSjOSxVMW4IElSN0yvsGGb0ZIaThQ6Bk+butdcFAQaLUFExx4/tcQh3RehT3
H9cDt1d08lN5BP8G2lNMz1hdMyy9bT6CJR2YG52kKWyAAkvHBVWZRkfrA00Koe20/j+sfdmSpbqy
5Bdhxijgdc1zzpWV9YLVsItZiEEI+Pp2BbmTPHXq9rU26xcMhUJircwFSBEe7ottysKbZXyrse0+
pUEosEs2jQF/w3gzNwdVsrtRlRkqd9MQ4QIQJ6X6QB1gsotWjseT/SdvrJY3zVj018XZ8zWxdy6e
PrlByD3dDl7ZgAv8FQQx4bWthOesOsQDjqETvQrbjm5ji33LBvD7HXNAPja7oOZqWmVpZODpMpYb
4IkgarA8nwa7ECCz3tKDqSO7O0r3xouu3CjtTD1RgQzcymwBEMza2fmPhx/NXtqOBbJFlKVrtkOm
6RFjm6Muk05NIj5cusiorMwFqg/YDD2ENPA++SW9VSUbcvRSC+VBjvCdo+2q2TbP4Izi0ECmzU1W
pSghN2FZ7n2aT/XBS7viyB1vvJsgBAmNuKx+GyD36Bux8U+g6gOrbP9b55fDmgaVLKsPqrDAPBLK
8c7BlPOg0mRXeiK4vDsgRsTmQRFwbfdhNm5tKPStSl2pwHSlAh3EUK8RtAqvjqss4Gr01h5cGwno
r1B6AELGdz/smsBc0ooaeHOEfFYfg80qVXvoo0HeGOmcO2CGh7syV/XVZlCob+2SQXwHPCpm2oyn
KjQfqMW0ic7AW1IcJNPlCXooTUId3IjznSkAv/Ojhr/PEhZFt7ElIqmpFUTplrvYaA65DULC5VLI
LeHTAEFzoNmGMTtEWdbeWpAqbINApVu6oyp9W5kpf4KSm32hVhOF3ZXXErx/6KNDWJtqy4C42GZV
+G5D5epDVBnBfC+iqpZfxeTckT/diiCPb7dxourtMpGK2nsHssVXmgfBYdBvjH6GIBMoVYTmv7Ly
9HerMv/e6yHe3UZgrSd7yzx/bTWWfW5iPrzYWbLvxsB6K5QFJWvejHtyy5FCLyxs7Jupt0//07ST
bYgVU6DhomnLSPGTQ7DAxpDOAVWD0bb0pm5HLGTUzBBb/9RMdJMoy8ymjrZLb6QQlDD57xivhZce
mkKnNse3pKabIFpesQCFCLo38zRHZCKAS9RNMwP2sNU0/dREyiC95qLL52Y8KvMaC+OfeSZkPG5Z
zL9TK24979Z35hd/mqaXjrfdnQEdMepLLCe5b4rwRn0DkIv3zeiAMwBXBKNG/YAF1iECwcpLakwG
MEXjjvrK3rYeGQgDaZz0ZPM0duma+sQUp8+s/C3wy9urDFh3GfH+SZU8By1X0Z+ZJncCbNg5ZLYr
oKUDvqjZBdU0teN5D9TKeGEDA5haO2r21lDdeB7eqEWDOBboKwQI+jM1aUo/kA9+nj2Pmvak6Jv8
0dBRWy4Sd48FRg+5m0QcB9Tu38gFSZnkBg2K4zKgK1tzj0IAICj0JHSQZdrOk8Rl3R8dQJdXYJgI
kcoWbJXVIdDMwnWNlW14CUS22nDjyim6F0UV3aNasjikkDdameRT2yiz40LeqJcO5DyeeBiz+9kp
b/BwafAbmOfNQzAlmV4eH5ZBy7W4voyVgcI2zLm3QcEVMCRhbNpnD3+cj7VAqVKgtan96e0/pGOx
lT6C4KIz95ks+gNDtdBTnHi/kmwqf3IzRObAr15K0KX9zSFv/JdwrMTsgBdvfxAjNl16hgKbpUcf
PDKrlEHTnluxuPqF4bza7W6KyvRV1EN9G9IYOG1tllwl+xzA8R2SUc7rMui9idV6hkjWNFXn+c04
2CHukTSpUN4HeaRPBxkB8Jb0I1R+0dHodyudQebdv2HDkzpDuCFLaNtY5+RVtY8KDjU8zw0h61q0
W6+1s5e2xFIw7eLuV4VYlWG77u8WaSzhj9mb1yGoUQCfjZ22xPYQy++TJRoU2+nhEcRu5uFTYDYv
SHn026zAar/RWAim8RFt4+J16csbtXwTbApTl7dra7SA79C9MlDvvXGMcvnaq4CY0kM/xofBwHdm
CAbTFBTWiAWgEL7XNSqFA1oV3CBPyNsH4IrCXqD3bfObVM/UH4HbbWM74XSmgYUe2FFxyzQ810U6
nnxdVlF3Ab95+oyaMYtwn0b9xZqgtQ0WDvAz1pW6kBt5TEZc7TsJstgjwEdyHXhljYznaMy1AVGR
VavUMtW91QfiBuyLATQrUqdMiQq/T6HFSf8d4cR5+ABCQHCYF+5Pvw3aM72cZJOGN8ig7bsEb/p1
Y8f9Dkx6zWZZ6ukBTBXdmUwKNH07M3AAkkZ4tM3Y8C0qxBHEO8Y/lmddIFw6vbVgFlj7qPe/A2+W
cfCk2R9QXgrUph7ke6hbzMz6OA1JdTdFLl/lI0+uha44zVPAoxUkgebWh91rPd5uSlWeuAMuxYVk
BrBQ6PoY0ge7qslP1FHg57WtChc5fjuCkqs0x2sNhrRX+VsoS77G9hCDIxesaGEdOq8t+L92maWG
HTmBtfV9jM1q99X66cbFQdU8fZC1kzzZpQNgfGGCvqrJ0qeirZoLnjhv1DklibiCovrKB1ZcnDEv
NlDGhcCiboYSb8AVndIhMjI8wnTPOOTo8SHcqYV62JaMvfcDkLjiwR39+lYAP7rq+tD8mjSDsalq
mx+pmSNjAXVM9ZJbegsGnO0qATPM1yirB2ArzODoJ0F2RtUpW2M5tJJ5236Zyji5msYYgkAXMAAI
yXYbowriU6Wb2q3VbmZcJ1fEK6GJFjdIhgGFtQGVTXKi5oebpWcDWAzcaAQqmJofqOwAw5aovocM
MXUdMc/MRgFpJYPbEPLqgoo4tvnwQEoCJQCZUmumPaIOlPLkAU2i6ntcv89BHgYU58BFBI5kPJDM
xw7JtO1UowZkqGrrEaX01mPRhrsGUco78ijTzAHiIBxWiE6BZ9fP2LTC02Y8krProDC7HRtgrjCU
RjR6ToQjm61bqalcC2bsht57s6GpdcxBx7TqNDOMN0XiTE2I1Dgvnmzfm/EwprsUpcqboW7ZQXAI
htFeneFbH9pKpRvayFMvNWm3vji7nYrOCOpkK8pqdW4HquCM97u0CQyAlEt5al0nOJtAbc3ZsTwC
JdeADCsNIDulzppxSPcjMEDzTMuAP+dEpAiqhJs8wbLHLgB0S8o+vw9zvNGGyX+oIw4TMATnwQ6+
LaY+Y5BEcEu1jrtCZms/KdtNZnT5bm6LeNKc5alznNtWhJdvXfEbTVGVLL8fB4n9oR4MvN08f4ES
W5DUDaciPZexyi9Y7bwfpiAD2OfPdlIJMK83Z7LTiC4KHdComkQ149x8DTaf+giCwT5qKZ3IsFdk
83QH/v3VmgMUtV1oQOgMYXSkUYG0S9LyafJG73loAZMZ0zsJyrlnsjjGdAR9hLxvtal3zHqVCemf
yYMjI7FpWiihNUbDsKJCqWRbg0OKhiaQkj2hGCtcURMlsdbtf7mS79TyPgXEpUEWPpSFh0rpqS7P
nT6kg4O2HJMSmKGpPNMZdVeuHEBO7AzgbfwYE5M79ZOnmAT4fP48pX6j6estpLTSvVvE+YZ0w4+l
rg4T+J1s7MZUVwkA/tUrinxTmLZzHlj1Txvl8mIp+X6IM1deyMYC8Ot5bnGmzkl7SLA1II724UI9
AyroQOkMXrXSeFjSVFPvJ2dzrN/aj8pyF2kGMlGaig5GB4pK7UUtcqWBU9LNA+eM1r9zLdP/51xk
/7jiMpf97xVpZptz54xabDw+8TCqc1TeEoI3+Ghiu2O/ZB0eK0svlhOfm9SLhHhS2M3V9Qx1Hew2
OuLVdursDIgdss2nAQAqx8yyTmSjA2cC9cz6gDIDkJS+Jh12EODtav3xxQD8PsiMV9HV1Q/uBK8B
fgg/QAU9nwBPOp/8R5cZDf4XSGWcdDfXI/+XKf6/+0ACDFVe4O/eetLzLvXA3BURPZRJkewa6NTO
7BCOD2UXIUzv1uErf7GD53Synde/DYoCu5nZIf570JAJ5zV23PSiOIovZWkM93ToUr+AVuZ6sUwI
xN2zVC/I80SLvpqazZILa2+l2KMyZY2fhhZybUR1Fc1T9ha4OsxBByX0FXRM776OEmufRyCCJZuL
DOWq6XwOalAutj1q6o+R3xZfRmPa89oGqFXbTScPF7uKq3e7D8a2Yw183Revwh7yw774/6e9qlG/
RtmrOfGls1egvIQm8zgny2rQ1l5k2Dwv+bOit+t97wXDesmfKaQwEYVNg92SFJNu/FbE7nAm02xP
1lWEijLKuU1GlF8SRzwvl5Z44OzrOhnXyzRN1H+emjpGq5inpolMUDnfS2avJwsVgi2bEBgsAEm5
FYKxtdG0JeoAhug29+AJNR5R1/JSahv5NXYEBUUgSPY0wzyWJviYRYHdBwVNetKPA5an80yLaZmz
TvM93jf+mTqBA3vMvEJeepTxb4bSx4pbL2TmlQdefGJ0kZrVpgA804eqGEHVpZu0XPF4jFybivIz
2VgAggOAwu+oc3bT8zKkwneLjdu/l2mNMfg8LQ0KDQSzMtXm2EdhGUTT9mC0pk46dB/TRi22CqPA
qmroDO8oOqzsaD0TxMBBUJPWM9RkQa9QiITUxNKkXtSy4X7JL0GMXU+PCuJ9NEzfww5botg3+wsI
xbHGo7avjXRGhzTikIjNmz0NjcCyjteGHkLtZYaoAsG/0zePf9jnmT9dZCzCdOUHXO0Q4uiPgx8/
2W5vfvMhxBpGXvqzlFm/boYsuEECuLuAxgPlhGMVfrfqKzl4UCVeVz445etBiCuHjsiGOtjegcbU
Dyg71xtWq/QaJnF5SyZgD5DaSn8y+7kX1vTdQVH6Bjq2XC+boz1SxIg9tBDuxDt3/FaabrtKcye+
55y5N+rAFgC1FbrDQInd3CEM8C9HNuoohvrkWwmoFT0NgRpa9Ug21XlA2Y39+FgjMrhzYkPdRUVi
31mN+dDqRW2GVBK1VGckOwOM+VAEhshj7Pv2CVGVIxW1LIUu1IS6s3cC+fncSf5kp8OI1NLJS9nh
T7ueFuzQxqmyusMnf22nC+STkZxRkDN3/jEc1bvIH5tq/nhLvQ25ARLJz5Mo9su0NjD11yxQ69po
hytjSOgMwOTf9RFe1yg0Sx/bPATst4Jiw9CEfG25lnj12wZlfKopvgUBUABK8Z9hDvIkzuRv6fJN
npc+9EMfkQzKsEsp2rUIneg3UmeAcRf5jyH9hRq9+sWVctwmeDReapNXZwvZ1d0UuFhUgnxgFZdB
99Ox47UxFeVvcHB/kd7ovobGgOA+Iu83ZpjmEaqoxt7Hnuwh40G/Vp1pfRvd/qiYVfw2/ekkx7D+
BtAmBLrAfujLdpWofnoybZ7tI7fOT7Xf5ndukMQbK+zVNyDp96PIi3/MMfkqi2z80qthxO7T4pfQ
ku4Fd3a19Xu/evUlwoHa1emmY+oHybluUm8t4kyCAttrz2lgTU9daz2Bp8P7Bo1mqDlFbneBfph4
BE3bD7LjyyAq09fqykFb99C0CYDUabAxQhTXgQAzvhklT6+1lWCz7zj9j8bbsizlPwGugUyWdrBb
Nu5RQ5lsMzvn9yh+4fdVhAIvBBwE4vVeeW9Bey1YiRKfeCruyIQaLgOZaRU6yWowqkNsdNlOadAH
/tXGgx0U6QphY3Vy9Htv7ohQLTBF1T21EhZV19JOrsugosJbf0xSkHh+TMSRMN7gZsp2BkFEsKB+
n5h8/MRqV2XQ/CSyt0nzcYpcjueuXHFPU77NxG/zkXzo8Kkthng6t8C6Sis4QcJm5TGweFSFc5sx
CxOkMRAcyHaEcYi53V5RoPGFOsnEEutqO/27fwuEO9JksXc2msBbEx2FWzVfq9S1Hm0EzS5/sfc1
/2zP7O6rV7Tv/jUAQGtir8Dv5msYZfbjEKOaao5k8ahv3/ldkQS5+AzcoIRJoFK1EvwLXdOBeyJy
7/GHqV56SDIdOpRw77rRsb5OePDG0k9+4BUG+pQ2Ny6j9KY7qFQHIMpAQbIeiZxu9TLokW2FwFDM
xDySHLwIRWA00gGi4k5mEB33/x1J1zR9QBRppJcE5tcW4CNywEoPtRfxtowb9xEI8WyHf0Z4UXkK
vmGIVx+c1hHICyQO1MKlCT1qB/Sqjp3/hHTRbhT+FKMmMdmCo8v6mbmoLARiNvviTabahLay7yoV
G/t+6rsTq7vxgjw7xMf9qn6s8ZhHeV7P37CMeI5ygHtXyeMkGzCGCV9oVRH3rTVMvv7bZ5uk81+f
LRbmp8+WGgZEdnXtF5VuJUNbrlsn6U5zcZZuAjXfnajsq7WNR9SRtEeh8lytEFkFhRyF64LGr7dO
CsaA2ciQtt0GQ2KskMbm2LV2/m6AmNk6GSL81cnYVine0bF3mbSK16APXJr+ro0hdu6LYe8MPj8Z
gIRcFZPDlc7oILMKDGURY5ulo66jH2lrRquy8Yedk8XOMfBF8hiMuqRtBNUvkCcXlHiKV/IYXcdG
ftN5QfWPWkOPPT4NeJQ4S1r/U4x/PiWnCU6UAvCz1NupIcG2H2x0I4K7nh+gBiUqtrWGFbdO262s
DsjAHrCgZ+YBIu3m01dyi0zQnHpCIALXY6+Rpl1367RbH6OWTw//m9uAO3/PAUWEjJUvX5qy3KOU
G3k93Hk720umfambqhDrDLohrzmvzVNuM8iOG5P5ZnrDP2MWBvdINA93YNNGxbr2d6yQrVvpI3Ol
py0l35P/mPnv01aIGx+mEpXtoNYGw+4uAGZsjexieqStLTWFmWXHeeOre1GxkX5qIpaZHrPaRCa6
RnVpQMDVOPX6lWX13jbkoXnxCO2Kl0TPdijPuH+/ItRpznGHOE0x2d0FRSaglyhBVH2BQGdk72KB
ovLKH9SO+ulg+On3jAl7P3BbooYFh5TH/bVq6wql/IUHBpmADSsyplX77uMwKdeibZH91d7UIf14
AP8llBZygeQttNblVaoIYELoS627ChKNKgeaH6l7nGLl1e3A+NatAoQmhxUZG91DZwGQMseq9u8W
u7BsUH/MvdLZWAJAwwErAw+v8XNLNxpuoeTa5S7uOTpNgifhFBkUzhA3pwNyVIVCSPffdgd+IQ5e
f7J8GkntKU8taJavaa5lDISEEIrXB7v0na07FKy4gR6s25ngAr8JK3KupnyxNNyLDmSmsylRzppl
I9+mWKn42INEwWWKyzW55GQbQ95Avydxt8sMTWq+YHeSgKYvkHxlQJXsFOoDncW513EwKTAYsZ8L
t2TtpsYFfFd7eb4LpfN2PJAPmVyv+nc0Tbm0yYeaVVV67nrpYZZfbSwGQclGIWGkePp+yBCNbFAv
j3YxBDUIh+J/ZltBPeTuNX6160vjN0UgPwUp8zSFyk8C8vQOaPYL9o6fo5l/BDdpcODFL0ZqfAEK
2rnaBvgBlZOMUIofs2s9FhzcS9J4QBGava67xEaMp4hXYIzkv4Y43wKkyIH9SCFc40XJPzKrf1Qx
6742I/L2BkvMRyx4AnBPtib+j1V+xEurBwtOg2p+P98yvFxxP3gcf4tMjZf51HCkcbIarKl4XqOS
SPfQgSkgs0bQ4g3YDXapjaI90GG8AXj5ALHO5imYRHhBsWCzJrshQb5YNUl9l0fOdB96A9YvekAC
rgBkjCrv7KK++DmoIKerTP4SV1OzGsDId6HDqIzyYurDYqOmVLJde4W9qyYAwhVvry2Lq5cQKNjH
NojWpt0kwLVsGsaLF2/oqhdEXgFvFPKRHOOquAElFdxRq8maXwOvx3kS6NWBVrVIcB/qOSu9ocWD
SB2pWUzetAEWyN1TswsE0oMIcO+oOaZRi91YE2wcfVFwhaZHZDecNfUiE2+c6gr0FtQbsD69dh1W
qNRrDnZzh5DBA3Vi6ZquhDeah9IwnAlsy3mDgozm1GFxgFBSmUdX/LaiK50ZSnwFX7Y62FblTSu7
jnoE4EcwwVslNoYllJn1GR1iqAKcohSHpfk3v2UYjSAXGrY0/9+nWi75x1R/fILlGn/4UYffKnns
racogciyAZWQakWnywHEH96mcsSwglBCcV46/BSU9HVV/juE2kt3oGdcmnT25wWKDhlJywfL4f99
mqT++GB0Ffoks3G5KhlZU7vVirnWwyRT7N30h1iGUHN2oVMaIkT2CuXN+mg4aXXfQRrSQyrowjVj
Jx3E6AEFYkRiPdrOu03RWZbvDIgaXUd9BwAbLdtdI3PUSnyMpRFVBrTc4NvXxT6ZqN2eCjyJ6KpL
xwh6HcVUfuNBgpW5THq2zUUarucrfkyMKBUKt8HhrejaheTYJddWtpmnosGJfCt8ldzNUxXSEtsk
NerZJTTCmwMSoj0YJuSJSVOe5jO/6N/P/mIjlyFw/QI3NsbRgX+cLTamp1lmpY7FVoMldJ25uONB
7xY+it4HN1UCJnVqRl4ePkobEtoqt+8S7VFDXu2QdF6/ps7aDcLHCvGWslbmdR6kJJQCUcSDyBcg
oly2/C5wnBtoUupfYvJuBjPFL1f6t8THCYcliLL24qcFuJlCMzr6zfBCgHSCoccai45IwGxfTORB
9rKe7lBlvjJHbAgKL7sHgZ77kKWZf8MDaUstOhgT2JwLp/vVj3GOTF8HRJ4I63YdsAgsBn4Zn5vC
1fv5mr11H2d5Zr3b6KwvXPaWJGOxMqvSf5t7471phU+5lPmD53n5A3iv2aXtpjOZIA6RP3QA4t9F
eJZBNW+I1+TW9w8JyJjuyYsOXdMecqdSV2oNaZY/NLx6rXwOJg09M5mGFpwVzLDj42LrK6dZB5mZ
78mFOgpZouiiQhEP2WjOpIacaNy5+Wa5auxLZ58PYKBe5oudwj761gC8lhXgA2fVFJxd1j3QMPpK
wEXUkDkVn2a3atDwZvNHWL5Cjh2lAvvXbTHxqLkfQj+5LJ9M+lG6skCTiJpU/MHIt2VNtDIM5n/6
VrUdAUZqg66KXOgQTuAAaa3Wmr8VTer3IUT3ylKul8uaHQ8ORg3c+vJN+6Y3Tmagvi5/OARIwfsv
i+Py6QbuhXdV/EZzzf/DcBA66jrezc1JuCcwbChdTKOOvg2RBKMqh+9Z2z3bRZk/Z5BsPPmmCYSu
tkPPzjGq7jZhHQ7wZ9DuOlAZHYNSuC8SRHfkZDLbWnfMbK6p4xkbw6vKlYQA31M/WF9UN/Kr0i0m
wmkHrAiYk+vQemrY0NwHIL3qgtx6IlNvgdorLuP0TLahj8WhTCtzPQ/w7PhpsHaRlBaYOAHRw7q6
z440OThx8xOiItaKmjQgxI/FYNbwQKZ+QiixGPpmT5Oj2qS8ZA7/hzrp4xqpdUYKN76br945Cmiz
lG1pssDP1c10xY386RBm2fcq960LtQYsD/eRb/egE8EXmowhfgBSZUOdZKogkblym2g4UTOfhHPw
UwTryIU+gkJlnDk9kcHwofES1pN5oA8AWg/zFMsBW0nsqVT6aqZO/zC5vrwXk/oVqTD8Cmn3cQtF
wPEQD2gm0tiAdAsYzSwML6IpocCHCuqv4Cl0QYlbdmfRp4Cu2Q+zuYcCn6xr8IUgRrN+33GDQu0w
4/QWbH6O1Me552L1CajnZC3ExC3n0cDHFnH0Svnr2OQ/ZCurZ4Ek20G2kPhBlDZ81g6U2sYa8Ifb
fjMQ5PyReQBA5sr9nTvFXVeM9pvMuhF6oDZ/YE7a74PaHk5RzXLEKXITrIHu8JyPUMblEOj8qYdD
o9T9nWK4XyIYjJ9otIucAj+NwkRJgq4jTwMDzBZWjuKzIhm+QKMCXM6wL25KV58XoY80IgJqsxtD
7T25oTrifbZRuy2zpdnPiIgOIHk8guYb5R3Gqhx/lX4CdGlov0J2uAYo0SoP7dDlX+revfjCSn6g
nqdYC8Cjb9K3zWtljUitOWP642OkKiBGQSMrFgO27TjmxsgyJIhiXnyhMx6zfD5Tf7H9zS82LRPP
TVF8yrMZzBnPYAY7fMrqzTk2b3wyvIkdKb029/rIkm09o0aZyUeOjpxplqJuD2QfsmLFJyR2b6IX
Ys9AP/Bql2Lms2JFYG1zJ2iOQCFBnLeoZj4rrKVhzzoQaNuh8UX7B4iToUoNMAWPBMRtoeytxs6v
ExaCB7tO8v+hrdaZXEWpjM5hDtkRQGXy6lZOHhIultpQB/KE1S2FhqCzyaZhAwxVdF7cotFLdmNc
+OvBRTWnAlDjLMu+f06UzbdgKRt2c3MCEZvLGnwk2++fpbImELgWF+qkg/JBGIairgdq0WxDbr3P
5lrqfbbYMeJdL3mHiFdg5yvizIL80EUFVnOjVmsW7SELy2ZNTTogyAtizri9uXUIwKb2aEEgtna1
lAjZ/jLH7KEH/Occf7uKU0P7VfTgnkxGVzwZuXUmboYI6qSHHLVW20HfFNDoS3UsWt3VEO1+ctV0
NiH+usXD0T8nbZysu2ByL21eOV9M0KXPtHWSVyewUIpNDNTcV3KLitq9WGa8D+yqR1E9+0F3TNtC
uKJGzOKhM83u3MV9sDHjPP0hy2tVO+G3Pgft6tRN6cksC/6kB1J/k1fQ0LEBF3LSnB3zAvOw1ma/
YgR8kqRTP5AtVeveDZP7PLAsiLlOYBl1qgkiyvm7rwdFFgk5Rr6xkDztwdAL7g/X3Ax05mCrqrgM
EC7A2dyrz5zku9cNUHEPUCakDyDFlPG+BaB373UukrIST6IOywjw+/vTPsRz5qH2kVrXfGnzPyPp
xk3LEHSl/2WR9NkDlOW0Bte9F5retwJcuxBTVN/saTDXMs8UtPRidehYbxxMZDrvFErC18jLTW/1
MFyIQzvkYO9MK/XNrAvIQaL+wlBZ+cxReo/SbZzFjYBsKB7Jz0Ym321LL51x02y3ijdgBnLxoESJ
Rnmijxyxoriwuvk+f2L9VZgA2Rd5lIk8QLEgewlLcakqI3zOQPh0whNF34Vq/KbthYm3hZ0k7on5
oEr5T/uERMaqstr6gMffcMWCf7hOHlPQh3arfW6LdFWbA0QIqMdP0mnV1V6yr9QIXTMDOghBqINa
urnY/LwYD8C2NQ+9PrQg1kf2AjZqUsdiq1q/3dWR3a8J5UZ4N+yBH3yXRUfCty12w8+mvQns8Kog
mtZF2Sp0mgfk1totl3h6xIZl3/HcM7apPovZ+H5Gtr/1AlgK+hxgJfcZfj2nAKmDXTv54qVp+C8H
UcZfad3uEIhT36wyyjfAT403GQSI7FlVu+OFz9Y2n4xVFJTWJSBGBAoUU9tDRA7rnPhEJjr4OopM
Z0hTQMtVTBCiBXh1l/kS1cq64I5AXGQDAQD0bxx2RSCnuoX68cul/WZDWe6QuR4eycIY8qNrGnhL
1Dk00Ps2diGmY2W/ItwVgc287yJMso3leeUtzM3gnExVux0kl6j1Rr041Dx/uW35e6z67jlI0m4f
RVV5jEsPSml6MvKYHCiup633HaH9bBP5E9/4ZjAeQCFIGHU6hJzX28j37C01FYr3Htm7g+t4e1aW
gIuP3dPEI5T252l5RE4DBYZQeHiAMsi7rfavRpQdecK2f9OsiBy8anXnpFPxPk/MDSCLynhCdA1/
BZXGYkO1/zlSVwfkem28wqDyBCLF5iFBMGa2UZM6gG7vDs7a8EGA0Lu9/YIy8P7k2kJzUwcIHzaQ
hliaDASK+Ls618yJgZAOWLjONcM4pFq/sLaJn3yvKy79mEdrYvRm/9pl5RSXytHyTIjAb8HlW0CU
UKxw21o/wLchgfm3i3tfshFcL/hHFF7aP5lBA8Ih/agdk3ffPgGjsWPL5DGxQF4tIySysDecvrkm
lHkGOb5CLubdTkAMcGTOdvKfeBZtY2NCjUHX5QdXpckOSQ7k9YIJz0XkysFug6KQvCgOVl52X8kj
6VJ3n0Gcb4XFVrmeqec7wxz2f20T8TzyZaiS8YLwYDNQwyWshfoZ/Ull87lJvYj4qyP9/etU/Vfv
H2MX515PVQeG3E/xdFIjkq6QQq/PAyIAO95YzhMHJAwyx3z6VUV3YlDRP85U/3a8IHiRhYWdZTxE
F6DAm3mMLIWx5SMqleh+M0e32WdGUiH2pNdAUi94lD4U4eSsTfP7UjO91FULkEkcyxriPi4qrxUr
WwgUj/K9EnvxgyYD1uZ9+eKarYnfqWrATVM6u8IDuDjNa3FFETzfAvZUf2l86yeVNhrsJx5b+a9l
jJlOycaIvDfJ8M+kqjUgjOvd0gzbod5BHjnZFX4cX7wRpVfe8Ero96rqIU2XROMtcAN1sSU2Mmkd
Wd/bfHZwhidzsFbIFtRAiOCWqLDCRFjYFReSoSl109NN6nV61HZSL/aK9gv1/m1szhJkLkoOAlWD
37BMwLoSArR2PQTnWppYamq7ahgIA8burZZB5fyWuR88Qo92A4bbuHxIYl3AINMLmLo99ydHDfEG
tBrunSGg+jcafv4SF1WzhZLUdEXJV3FiImf7SVTOvZMJb917LHnrbf5YFpX7G4X9wDeG8ldS/zvc
TyTgG31ug8gf7wrwI4QIxYTlxev6COiB4Qvd/mS3Xc72vmhm9aFwtMt71HafOYcw0iJIVIqk23sy
ARnuBEGipcMSLgQ/jHsw2ICJSvwf5s6rN3IkXdN/ZdDXyzn0ZnF6gCXTp0zKlFHdECpH7z1//T6M
rO6UVN01c7A322gQDMNgKosZjPi+14DaJ7jiVkY0HEWxnYofRUE95O3wsnV6XRStsQw97G+vLWYw
OlWerZC2vTIaK987ywILNCKObHaVhdeiLA5LF7+Y832cWNGVwuJT6BnE3fDNN4rwZA6jfi/PyY0Q
Q9DyQdsCG403oteUzd9g6QUn1rbnXqJanTR6jSm9lpXrn2OhX3HulTeluensRlsToQQgPNbyh0hD
G47ftX+Xhw163Ez+13BkyEH5fUjQZdCuZ6DimCM22n1bNK1XKPn4MXa0596xkm9q1XL5kocy0oqt
kpx8NR2MVsfAkDFkC/hNBw3aKMNEmqRXomtfkZ5TydfPC8o+UbKrIg6fxTJNbBBsWK6urfXJQSzW
HJ1nEDJ8uRZqXkLXqxv99FqqeVUsyl+ivh07qB1LvT7Y3qWrqMemM+XF4FQugr3zFtJM9sHCXjxX
7PBz5kODttBiu4nTcLixIVADNWjDzzHWAIaM9oZqRf729ZWJEs2nPNM+5KxsrpFgyq9Z9ebX7EDi
nTFK720tio5aHG0CNase0jTuT2ZiAWgZcAYdibl4tS/LO9Eq9UZ7FQT2p3OrPJlfG8gfRxZH7FpM
XcLykgiZ6CsOCNdtjCGXbkUpqhxz9ds//utf//1l/N/Bt+IEjDQo8n/kXXYqorxtfv/NlH/7R3mu
3n/9/TfdsTXbMHQ0LAwH9RHTtGn/8nxPEpzeyv8KW/TGcCNSH/SmaB5adYUBQfY1zv0AblpQEbp1
9J3mLKoKMOnv22SChtt11ldS56TP8y+9tDrvY4MhTI4wVraJWGENhtHvgJoZ6Y05h9nWFrpy2KXq
bjhV0fbsMphE7asyPOKbECDMZZkRJ0a8IhuTYRCCMpE4BIn/sk50rrJ0JfOMH7AnBj27HIw8G6+1
5TDGbb0pmPRQZPqjNa27j4jpZzujl1mxG5lZg0ey+3MXca3oLAbATUF2f/3V6+rPX71p6iZPlmGQ
gzb111898niFNDSW+dAO0bQjCRyAmlLmdaZL1VOdkDRZlhPDDA+6svX6JHqYcJ6gasvAxP66V537
0iEL7RfjDPIis6GNHWbF0sEwmvApjWp1FWvJcG1hiXmsSnQyJnJT72dEn/l6za9LV/SnwXgvXWUf
p5Egna7Ez0ypp9sujLWDrqvMuVAarH/zXDra2y9Hl4n68u3oQENMwzRefzmDnVQ20Pn84bxIN0sD
Xn6hvydDUdzhKNvfQdV/J6bDqMmljZjyRHHpBVwrv5tKvIrV0HkmBtytTSPLUU1jYgrzBrMGw2g/
ql19bS1rRF6K93ksFx8MqcQyqBzoOhX6sbFOoVTUJ4D2GxL2xkOxqOlXaNsid5D4R1GHZFiybUv0
H0WruKCOxo2x6PITNcO1to50eHta5hGcivezlaPa7+dQHkcfzQxtSGqv8WERhu0D3vXGw5u+unJq
THVv49zxZmkvHObUznAOS6Own5v7AHbSQNCD5a98pejRt3pwssd2ORApLGsjRgCMQhaZvdtDPTxk
Tpk/qp1SbyRlLtaiVVw9DOn56gLx3ttzvFEvVXmt6m3yQly+b61lVlbajWioVDn8N0+E7rx6IgxZ
thX+N3DMtqAhW9ryc3oxUzGzqBNSMsGDwSsK+zh5vBkU5JUFzzCq3itOoz6LRZgu9eNVYPjjjRQ6
LNGkGivIOLkWFrBnl1hhHnu2hxWntVOWpdsubm8RIEC8d6oYc5mkOoqLRIMo/m3debBATvxt09ig
bCbNTnfWMCtHWbeVozjTx0Sr3DyaQFuRKJJ3uh3vL80/9TlX6HW3/Tdzz+tpf/kyEYAyddm0HRUh
Osd8/WUmYS0raSb799bYTKRiM8dV4C+c1EhyAH1nyrpPnfypkI21WOuKHnUdwtIb9AGFW4RnSSOW
Ntzjvtw15BmWebZeZtcXB0hG132HeRsdRDUeHwSdlJBwWjDnXp0oyLuqcnanOEnkimCLaJAz6UcD
2ZmIKAGy7pLe5V5clmjZ+E56Z4Jz+fW34lg/PWKabsmGpahI7sq69uZbYUWlB3mbmvcydrnX2mKY
gbRJAoRtcbkVmqiBGcersbyLzDldvZBeLjA0EHLJog79PIixNlLyQlrZtyZwcKPZrpo6ltDizhpP
QAELA3kOrJCDo7EgBuNga3Wl9eHSqzFBp1ky1o3DEhoq/RhRjEgKdqLYLXWDDUMpnLSf6kS/cgk1
nTsv/UTd1NgstXXpqV7kvV0rmPUHpmF8RdQgRqnLrPaiJarw2PJrbLhE64vejt40GOTqzlXYqcsj
MH3icSo3sdrMu9wAqLLUy8VoMkcQVEQ1hR0/gv02YHzDdvvGGR/UhUBSQkQmdctOaSktbcOEg1La
EpbDIiwMcuSdB8XfY+5d3nRthMz83PpHO7M+pnnX3ouqglfXKiWHsRFF0aCkUKhk5fnXz4hq/PTT
cfDbcBTMBRxDZxe+tL+YhyZH5nU3adV9GCpL1Dn/EDd19DkfAB36oymfyPxEwPMAAKOvF34uUcQg
v+8/laSVNvimopJhmdHj6yudupfZwExXTiZFcFzRYjGHuCYmhVytKNrRvA7Lbn7oQwtVkSDfRCiB
figLqbhGJhao6VJkh9HubGtRuVmKWY34aGUb404UIRr9GFIUsUJeR0DN1rbGUy4YQZGvNutoNtsX
1GvY4qyM6vpMHCJQNe9THarbmXptZAhJ4ASmnKnXuM0Vt75mvKBel8HYrLsh6863EPeZIOaA+1YT
60lVre7OVJ3gNunhv46QeJ60TsUpXJazKxAK1qMSVHs/LJUnVEXaDXOqvxXd4hj985Jc19Da4J16
dhCi3tTb58uwWjATAV4uF8OWXREQii+vmk6fwY1i3ThVffiI5roOPodoXW01+6khIwCtwPJQv4i+
snzK3Wyu/HdJP6srXxrT2xxs6K4renUvRjJaMoCXkQY5C+6dcoScjE9W74+eimkcwWm4yfZyEPVG
3U7rxtA6TzHnH3WiQfQbuUqTZe08hh1tMbFqbu2ACEqud9knBOAPwhmyjdujMc7OEyBG04utKYQ/
gX2q1dbKbowI2CuqpvEJ7OyTHTWHxs/fQWZIbmWmw7uJjRGeFxhcG0X/SJ4rwM4uKB6LbG6wCSj7
rSiaVdrtmx7guChiwqydmkbexJ1W3BFhV1aFnFr3alWkt3JlbZVptO5F1Rj57cpX/XmjLXWqXjU4
d5y7+0Oa36hlvhfBWkyDUDdMzb0IGIUiQ7bUtaMFNrqXIYSzWLKRbnuScuUuqg2CekWz1/y6+t6r
ybMWzzac18b32Kbrp0rRmq2eNhJ4oBm5BlicmzLqivu/GidN9mNWVlsCFv266rHEy6PyvlzYKMAg
cUleiCi5VGDa2KQ5PynqxMHAOED0NWdmKTuqyMmP00e7KFbzVEzv4gSChl2ZCrkWduysbnUIGgUv
0kXc0EjLFcSi8TDUbU0GbuiH5LqJi8prFNm5Q5803Gp2GeE4U0xXiUp0Hkii9WCqJArMIrQ/w6la
p1mgfw8659i3ZGTE5cABnDs9CKMtgKZ58+uZUHv7tmTVoMuazIvBVBSFOeX1REgYqmrVUeoxjFcI
sQ4+6SVBGUBu6uSEnbJDKoyIiKjr8Y4K2/5xbs0KwxtU8k2rVO7iPmc9MFTZl4KnEnCZ/uHSAwx/
QKLaj3bWIrEidFY6RFbZ//TOWoiqdAHiR+IMC0eMcb2gabLzOkIDfex1+pTcdGGrnkSDTAbk9Ouv
QXm7Ll2+BkNm3bD8Z5pih/3ifWCNIzhvW+5ufmDaLWdhkvKTl3E+RsSLMICmzuhlXn70aaCt9FGr
3k4G4ooyBeQvfv1hiZ4dmbLY+/VH1pU36xxLsRXb5l/OZvLQf9p5wjRVMBqM4pvzgn72rRol9CD6
REw4XYLyqO0k28rx5e0f1eIdXytAqX6uDtBtPFfLWhd9wmrj0ruJW2tlRFWORtNahDkzy4neqQZa
LkW6nsIG4WBSHqs8UcJ7Kah+nGGEoK+GDppHHij6alrOLv1yLPL+zXZc7B8ukRCDdzrbYJ2NhWY6
ukz59eM8TPMY1bOR7CYfqpfhaZiy9DNW2xYLTQJI1v0wDxjqLoSToUtOgN7q95cevqTP5IfU0R0C
H9dGFSpDNI5YOYUITKe8c2CBFuGDIWfVYVhaRVEcAhLBkzkGV6Eu41X15/X5YCTwhBXlszwcf/0M
qEt04fWfy4/XtlAJ0VXLgpP1+s+FapFNZLKC3ZnDpZXeOSJDbN+5VoOcxCUaKvVySOagQQec+n7K
4bQhUO0mJiqOQdcjzCdbhK0DVdtOaDmH7Beg7r4oX9oFJ8yuz0/zf72KYTUipvWlKKc6CsL2TfFf
22/FzXP2rfnv5ao/e72+5l+8rvj/l12uoy81L/zv7dter8bl7j8+3eq5fX5VWOesQKe77ls93X9r
urT9Ixa39PxPG//xTYwCk/Hb7789f82iHNQ6MYIv7W8/mpbYneLoBEX+DPYtN/jRunwVv//2f+po
LnKWt+fRLpd8e27a33+TeHX8UybyxxLW0tHu0HkChm/nJkX/p63o5nkr5ICn++0fqFi24e+/adY/
2Tyyb5RB0iqmteyhoM2JJuWfmsq04lga+3RWyL/98cf/CESe/9X+OjCpmNoS4nnxhMqObVia4ti2
KiNo+dNuDLfuphkTc7gCAtWtowq3OHHAR3w+KJE6H4AdIPFSBr3nSHINUKvhIDt/nC3FaE6RuECZ
GCtZJ8VsMOwPSBSwbFrOiONkTRYeWqnKYdrO+flMFJkQftRZ2eAkQCXoI1VJt0UGeU+WP94QFnoM
iz6YsaIAfi+j4VZ/lNX5Sg1bfxPbWn64HBSkZBJXlLOZHJnb69kHXZ2tdddE+aFehg8tkHquCfEx
cY3KROhYkdD6c6LyIA4E4ccZh7ia8uVUTZ0vUcK6PcAgLXVFc9/Pw4+ecZZPs5cm8bSKSfu5pgpZ
6/yN2VNaofMerGNgwSmZO77FczOv5GOTH0Z5M2R5eTAmvzgA6ygPl2KahilQKymMD0Rsk6JtD/mc
GDILZk4DKBbpuVaUJUdpD/ZY6bLnQwb05gIXlWL5yy8HxVz+fBhD5O+T5es35nIxokc8pUPl8BDC
vD1YfVyixdnAwXGNwFTynagWHS69hlrF+1ST1jMP7warvXu0DOsDwdzmIM6UP88iXEBl702zHI2+
sta0ONtIo/Lo211zSJBL4BFaxhFltV++yBdNl9FfjJlry1c7tVUFxQvL4jd3L8/Ny6DiI4kxzncS
p5fPKS7Mym058awlUqIeetBs5zMJ5tBBM9KMhPxyKprFoZqhueuyv75UibNsGUCcGbD2djinnntc
6i8XGA28kqLcEpQpDmNu8803Qc3xfC6qLwdreVbO7aLyL8svhhKnUYWsb2Joj5dLxNl5nLdDvLjv
T6ex81XLhmL/9g4vRiKnbIJiUsHXiT/mF3f6z+58+dAv/u4XY1/axZk4vGh+cSqaIhMZQD3VNtby
/ldtfv6Xx1uc/W3d+XfxtjlKYQu/qcSp4ccvarLSbvbe3AFzl1pes/vmn1mvR3OrMqVdrrn0fjOs
aDDnuzAqjT0IoeKQBmpxEGdKzlRyKb6pK3Qf6Ka5XPLTqegqmsSZOIiBxJCXIsbpzICinInhxKkx
tIz867uLjuIgbmPo4aPUDTheLJ9HTSqz/yhO+zjsZZRrZ2UrD7jspXJ5MA178el2shTMblrhHUCl
ONipinPyuUn0ErVgLIzZs+aqIagYA45vkQM/iqZZRsnuQZzKRpAVty+GUc1AJtyhJGhzQm5DmYLb
tJKmu/GxrpH+SCIER6ZUuXYk3M1Kc/wc1fqTP5ewapXaRRtX9ca6+5wgo+jV7TgS5f2KQq6XYe+3
ziR29lOZq95gR0fUVMt1Ouak7mNy+wfNCr5oc99vcl5B7kA612PLba1ffMrznzGhReGCAoUTv7zS
+mUe75d5XhT/tg4P1VddlivEtecr/qLoNKHPW/T10P/BMGREO+Tt7J0Y2REvW3Gn86moFcPY4r0v
bvC3nySTo0OIvv325adpxmJTqtN9Kd5kMhiyg5ON2UGctcsHvtS97XNpvvS51JWVabIUeT3Em2HV
vub9KSovQ/zPbiM+7eUul2FEnRMnT1li5wdiofAVl1eXurxNxZmoE0Xe4EjvytPmUt+HDVso0eV8
Kppi8V4V17wZURQz8YYUzeee4qJ5ua04O7dfyucxQ11a4ZaVrtB8SlyrkIgflMZRkT+Fo5QB5wOO
MOB1pWQTYb5uwF1WHjSScYqzSZRmBVJIXs0+gTnITbDuw/Jz0pvzyp6cyOP93K7N0BpRmU6cLXT9
q8Zxil3fKlsHBy0vSexPuI8lqzI6JM0nU7L3SlJm+wFGARpZKsk5vGtzbVoCQqErNdWXeGbHCy48
XUcaLK1gPgUVuSTs6Q5JneLEE1WPsoWBS1g0H9NI+hJnDTKQSudgD2vcBINsezFR08D40ACU3DqY
3a2NAcvgJNzqXeF1KbmXPs1711xijlX4JfGRLpsGE5ELidifP+DfmWyyknBtD7B6k1v6rkyqE1qP
37Hl9F12HLIbm+YVWwQ8swfHRFQ0eZ5Su3INO8mPESvyFRm8Q6rKHzItGW+yqLySpwbUetWuIHwj
cF3Ee6PaOCHe1lVROesMTZy13k6J1w/RPSA8aWUSGHOf+7zArb5DFWSSZGWjF1F8FQ3zxyKNnjGP
1tbK8CQ3D/jgnCodoZNqV2Ryti6tZZ4DdjvXWueWU89qMpKTlWH7EIX82HCtGSTInW6mO2hPPL1q
rXoaRH0PrNQnklbgUtpAYlpEeXUKtTtV+0pcRDtkfti/Sy0LUFs43WctXMyoekKQfFx1NvSN6Q42
0SFWy2Ncjt/LTFl2DLC1jLLq+Lcgdq20JHrTEM8CPw8jjHtoTab6GljzYWiZVBF8yDekV7ysc5q1
nalk7SvnS4xPgKs2qk0UARkqswpg2hTRPrTUpz6E/lEjaRpFHfbPEJPLst0qRG/0AFNr+Ptpztrf
iHAqj/izTFhW42A/5aEa3/ZdOd91H22gal2/taIJv7FG+iaFO7/Ky00ayu8LZy62tY+QTRDmOMMA
AUuBB+WbwMAkYnRKJCGAsaEBhPN6Gc7kAms8vG3EocFXb8I8bfYVmBs3iqOQbESNFmLVY7wQWSsQ
BusBSWMwJu1TkCDmm09o3FZthzj1bS+32XqaGuPWUHD+8vrE8W9KrTWPduCTpE0jbyy/SmbgbwYn
3ZCCQigdLWp4+crBacrveYWdT+crm7LkcVgTt27WOhijrZOcqrgHRF2rqWc2MfutMM08LStRvvaj
aNXAseaLY2ejA8J0bYx2EOVU7uE+NS4xNcaByYG82lM7j3dma9brJsIrGcOtg7gCl/VwFaJSnBfN
CTxN+WSjDBgp87G1LDS85Q9NguGFryduE8d36LlkLvhH+2gqISwRDJ4TGWCPo+rQySflqMax7/H3
4NYXKF9Go07X/gCTxwim8jTm5n4anWmHZr28Km1c48e0u0NQAHHDKEPorC1Cz1Ci7DRF/EvomqN7
8KHezUPPO7yWCbR2PvoWWqBsK0MHDDACWozbh1oLEQiZDxny4ro71SUiBIXBhowldJUEzbWMZFEY
GttRS0/jwPavT/RpXRTGOzQN8k09g2MfkmI/wmjvCd96bVA369JuN3PcP+vEY9wRPTD48cqMflpd
IPHiZq1aw/UBjWUE44Y4e8615TupayzXaDX9yq96vBWnTxqLEVNrcuZTgMeSTWzerBkg6lGZCtBX
bvRqo9jHhKdxb5C06ox+NRlMCUZdRl7YpR8KBCC1oSvckk+20vTmuhocMkF9W7l4XgfunCuEL5Xx
Y9v2mWfEAyLuJb/GPvyG+uy3vAivo37emfH44OfVqfFLY2u3zjGVKmtTkgtesUjDwrxoHwtV4qHw
cQyREefbtpr20GvEN+fI2eeRna+ZCqcT/uSY+UToBiVMuiGwlk27pEbLgpA2cfNN66vdhuzMNkjb
dVWNN4DdP2ZOrHh4SkZu5mRugWb3asrV+8oq3/Pri11WfqU7ODKsREqt42+KgbTplEQ5qjPBMUb3
cawb8rZT3ntjFryL+JluO+1ZKWAcDS1+H0plFSDa5wesQJKV1Ye2N7UhDoYtZrhQ05NAeVSQl2f4
/gqGiJP6+bZU8bNt9c6DE4pmcZ09aH42u0GdwJdEfMIL5XQLmNB4IPLd97Z67G7NqpKOAz8wfmna
toqjCeoE5vZT2bkNpuPq1Ksusjz2OjDv+nkEelvym8QpAzXuSlL3o3FC6/+mGpN6VVk8e0PS2RhH
Jfuk/VCzivJ4Nco+0x1o7k9sEApvQsbKaR1nU/gdzweI15WeaPA30QRfs5LeExdederUwNWJ1lOs
x3dJgIptXsfuPE36MSpCf8UPb9WRw/SGCmE6HNCutXlbzK3jdT16vZ2FBVvvv59NJCD10Xk/qfK8
1lOspNMuJQzvP9edcQRam68GEj4QFM1vWZ1KKwsFao9fSr7z2Qm4AaC9fIzAF/tRTcbhqCIE4uqV
77jtiBBeG1bJOlYwxpBM9amyO5zI6yyAnUtVXco22n34eYx58URELdvPPSsikM8byTDfjf20MZXs
XT6PuovI/S4N+BdGqBTakjNfgUfDfdpoHvNOr91Om1UPEbabxC6GdT8ZmE8oke81dm4jWh+stTy+
re9lskU3dltsrBgzbaRyNlbiDxsmknbV9s99F60DXx9XkemfNAv9EzZ4Bg+0fKiSNl/XxCuQ5Zp2
Uacn2yaO3vtZnB7mWLqxOv2z3o+bUJkDWMvh8mQ4LriSejNP5k1RS+lWh4tTmNMVFC/IIUp/U+QW
m6WSmW9oPaVsh3Vuo4ai2dHXUomAAOksFADuV24r67gYFWXt2pIjeWpfbjtMHG0CRB3z8cEMnE3Y
KOjfkSmH+qN2a33ISTvJwGm1UvUmuXhoWDlUlVmvWgxfAZnXbtBrHjIL5a1hqu/RajkWZLUxbGQ+
w77Distm1cloRSYPXaJc0Yl/Nu1uNGAgovV+Fak99AduJcf2JpeTCWyrdah7v7pS1PAekZ+eZ5Rs
eRx+TUbQBAlJifF7OkiTV1lIZZNY2TcoSHqanlhurJOfz2BieON3bWICgZ5VuKqlv7Od0CILHd74
vS15oY2OAZr65PzzGFGwXIq8CG+AfcUSWq5RgS9B3puIm+2KHqamXbiWpO27MO3Qqb+yuKM3dzWO
ekrarHSs/hC0HTczyeQdc9w6Uxz/Givhe1vvv0CH5gFQEjey+eLCNCLXLNWsfLpjFZrmQs0Fu7jL
0ynCJkpeBc0+IRd7bJ05Zz1feWk8YuKcSB42CdqW7YOn6p8GOHu36J0ydaZ5sjXHcZV1PW4eA5NJ
6PGN+6s5sB/ZsZVs67ZFg6RioJtsXLL7ESjoSsrL60CT72H24QIt5w9G133FZxcTlVJGvS38mMZO
CfA6VEHYV2s5UrtdmOGtXo1MzWEcIvNu3ECQmUZIULaufKyj0EFzuDLXcQI7DetuNzXRKLfL2OsK
x3EjFgqlHpbQXRodFV0HMSBsDJtqKGAwfupbEFJGD1kXuoSikeB2wAvgcuWvciPYdek8rVDMKZnz
FjFi/AzWcq/exmZ9SgNexqEm7SEJxNdl3N8Y0dfaVm/qQTU/aDl6UtGhlFhvjwmx7jn+Ns1a4bU9
qXfdwdbFNmae0R6TN0snYoJ9Mks08nogOL2wULpVhT9jYUYupMyElcmdog6FF/vqDb6lpO/bmki3
X+AXA5UXZCWCgUpKpGEA3tHJeMu1pJZRaV0PwXTt16G8yYP0Q9jNwTav58Tt2P+oxCvetcURoQuA
iRUPmKN0xiodCHeMLXI+SfjcTdGjHBTmKveH72qrXFlOr+yVqf9uBu8IxyeboZm+D9movTeQ/PAS
qVwWlqO2xuAKl7FFTcxcxQreP4HuH6UmuCrbfl473UIZla4zZ/jsTE1yTeQIbpCmH5QR1aIkqnCg
DPYBUeEdMfpnjEomd2hnw+3lvRn689Zyum+lXU6r1F+HcvQFJEPtVrpJ0MZZBGuRwgnT9isKac4G
JuXRRgU2Qrl9pZi8FErL+WJK2aqAdwxaHscIMA81vldO2rqNH9zZdfK+UP3doNjv9AbIVc8m2dWs
6bH2K/5V0f4KRgYDQePioHfTy6iPxCPGoC2huzpewx98j2DIc4iur1RYWNH3sMFROywThF4KKW1c
FKHCXa/q6rZ2+CeTlLu6TaQTqVQfwYAqRQr7qEuOJbmiahh7UGZpcn2uw9AeGy9MDPeXq4JF1CKr
x3CDn5N0Eg39rD23szWuqraH4zo/NNUDbibDaVCGbQsZ1WWjCj9mTnoXO9eYDxK8k8o+gGrIKjau
8APo+3Z0x+iImY0bESK4wUIpuGuXw5QiHgp0L8+KoxUMxkkcCEfOXkyCeKMW1o+63Jyq7dyF/OT/
rOvQCHNVPVK3MKvcwjb822w5YIPglFZ14kehMuWDRR8zVUUEjwOh2XJnT9bkimLThtoJv6LodkDq
VVRd6htT/xCx/D2IKluq1BP29fMqG5pifemrqT6QpMAARr90edEACEFj+XKpMVS0M5A4zPfixqLB
h5bBakwDk1KXK1ElGqNEzo+GOSFvy+c2sjK6sXAdBGkc3xErLKxkOrWKEt0N1fh9hAm1HxTtGp24
9GocDXyAlgPaeZ1XtCb4sD/rUNXIt36jpV6ChTCON4RdrjSpOyRGYpyi5SA6d2hjzAX+8hMZYi9f
tINcPw1MdzZKe3su18WMfS8+MV4p2sPSUFkZjSfUIm5nhzkE64OB306nnxwnkW6N6BgsBY3tzfnA
1godiHA+TAg2SKxCFhBUjjjHpd8Id2mXopR0HsiSC/MYZNEJez7Mq4ppdX6i5jIKPEDdrpMidFOw
+rrTJTu4U+PiofSD8Si6iYNZFRAu7bzciaLoq9h5uzKQEVqLq0SdOqkpti7JddqN+D7IgXNKc805
BQkfWNO6T4FfOydRr1pZj+txDPnZlvk7lm5+N+1LC8Vb0YNd4EmOFI2wDc8fcsntTgoc81SVhXUq
87BaKxAJkDmbrZNoUNq42culAclm6ScaAKzrN1VaeVqctBIL/7DdNOj8ej0uSVXSG1eXvmFVWUi6
NtY2VVGZsqc4WKETH96VuWGvRsA6a83y8wAhIoQ0EHvtvKaqIkx6OOht0+6JKeX4q44/2Bj/IxTB
/wtA4BXu4O/gCP8fogggV6gAt/4eRvCufQ5fYgh+XPASRIDhEGl/UzF+AhHIpqw6BlBqxwYh9SeI
QFf/CeMIspEp43TsILp9AREs+AIQjTIimGzf4CX9T1AEqmG/JpLw0XQHeRINqLuGJ5/5FtNdVAUO
aJM9XZsKgVYsl0icWEu+5sWpaXV56vZRV0H6X07fdtDTrZa5Vsf6IME7qLDmUxSyIW+cot3mFjtb
c3De94XBdqbQYcVCcMLU6xRayrCrO/uqrqUBu3AdkUZl/g7xJzqRlK8xM5uiLSiHeMMmBTMDfYaq
AITV02p12sZWgG7I0B2GMH4KpfljqMSWm/pDtCt1EAQJS24166oNmCrdc3Sl2aaVSXoI6R62LiLJ
tPypdoY9E+a5nJLBtWe41pziXojpoM1Ld9X7LbriUmmSlVqaoiWLdf4qXgwjml58S6KXqAQvso2W
lBjzJtkxa8mZQUwlZyZO/SWRppNRw12JBP6fh2TJDMpLUvCv6nSRtRMtqcjliVPIHWT4xJWiLC6/
FEXd5Ta5uFCUfzr99d3FQJdxgyWdSVZr3LcD6At5ycmKs34pirNLQ5MsibnX/YiVgpZ4c8llGHGJ
KAKqCD05SmXvrzorhjnP55YXI55rxeVGYHEfcRphyjpX4fnDvvlMl/uJu7y5lSiGy0OB61rP2vmP
v6ccdb59UQ5xXPHysveJsE9EfHJxjJZ036Bj3MGygtM0JU9kAnlLg7rYiqpzx3xpuHQ5jyF6nzst
zZfii+ZEpP2IARRkVpYMoOj1ZjhR/PtmcYsXnzJofcS3HbCWvKrRBIuXZKRAoIielcgROoNUrupW
gSEoygK3IjqJ7qIIEDc+DPeiVlRcRgJTD7hFlAkMggz68yA65iLZeLkGar5J3lWNgdlLt1opVYcW
g2AwL5dTHD/rQ6aoZJyXyhHfz1WJMos7SAG6dUqirXriTatBkvpVot9lCLztBaBEgFZyrK8tQHsb
qwUBMkejx9YdpJO96IaeT5UF12TwbZJQLPo/TkVtiBkLmPFwK0riIC4U/S7FF0OKStEsOl6uE3W+
mvRIb+UQ8YMZJ6k+Kz73U4Wuu18fZ1QgmCnYWWJoCx8obT9h/M3Mthw08q2pW4ipXSTZlYx9bgGg
zUNebTigsjoedMvH1HeWV8lU3cx69QgzdVqdc6Ui3WkaCFA30z5cpFPt5e8WZ5eDqMtNDdy6CqEA
GHh+IMOUz0QMYib2Wvugx1XKe0Ixd2FdaVsIzsiHBRxSU6k20aw8RtmIUbsdNDJ0Bf/RMY27JvKR
pq7BTLURVqjRUEUrUcxQC9Jb/gq1ZweBnyD7F3XAVgCtCWChfdxhrVcWh1IFG2XVlbMNnG7TAqXZ
K917Q+ufNaJ+2BsHsNryrjw6TZ1g39nyhpA1fzMq8wMRWc8sO3lXVXPzf9k7ryZHtXTb/iJO4M0r
IO/Suxcis7IKJ7zn15+xyO7O2tW7T8d9v5ERCqRECCFYwPfNOebekSuyyyTrH1P4hPStRQdKE2O0
LXr6htnE7tRwW7jIL5pSiIGWye8X416+aEM00/hlBFgeIoQsX1Pfr9WTpKy1TD9/ddhFTxtfWrOx
cjhIFlopIi9kGdTKpZJbaWPWZulLJbEd7pTRRgCB0niS3Pt5jW+N6IuvHVETv9z37rdMLa9BG5pc
q9ev/tWSD1JRXDfEfzT7ctL4zrVDY/r7+TJV0QQR3ep62iJB9HHujPu0tMQvDLCO+leUrOLleWTz
r7EK+FUGyDy5brX6qgm6yp/knJ6DPUiKJ8/6uP+abKut0zXqLprndQCZeh/WdFDDUjbdMOQAjHJn
n+Ie+nqoup0+TJyQu8TeQ8O0940264Syky1RtBqW93HWGuzYayn1o3FFIBxM3HrkimarTLdNsp7u
5dwFOt3cj292tOlgK5Izmnvz03UL3hpKt+aD8Je5BaHq8RknbnoD/q4MXzraiqNfy9upe1n90Mpz
1YNVwVbryxFNYtWD8RCv0B4aGE4na5vbHgWBUL5RplWlf3bBe5+JRSe1p1GxypGU+O0TYJVaWsnR
e6Ydu9jNrygDiXOlyky30E8c3yxeomkH/kBVBYfVLaM9xg0j3JF4KUteik2MbrHdrwf90dS3ukGg
H1bNZ+unWe4m4xGkeNGt8L7UyakwnyJaCNcj8SKESGcTPOojLPRa3pXylsJi064oVcIqn2d37kjU
1jYNm5PsVSoLLkKRa3yCANk5xJt72uxJv8ZSJHuS9dC91KOPZ5slBuUlytwMlLfsSd1xsu/y62bo
npHVuF14U7afZr+p9/bBSv2K2mBPWtk+oWo7+vl1F0kGhsGt3u3bbB+mdxbAGN0L5HMIq9beoswJ
7K32PoQEkxUbQcRNd2p6zJpdX3mFfI4cD8xVxPbVHmLtab66dPqI+cGd52zkwm1/0eeUX+onW0LU
udV+JSjguF67KCfCHaXrNiCUJVrhNS+czXX2+qfkMDqr4RJSFnpsT7Gv0WoheJGukUatZzeZu1Hb
lNEuS2il/SRid74ewuJkp54Sb4tgbc5HW/1IZq4jGSbp2sxHzCwFOafmxq433K7WFpTXQxLve2Ju
bM0daUslKbT1J3pwIfvRgc4y2zsBhR1uEr6b6Uq/aBVSuGcMk9hNx2hfhl6orUx+wB4+ycH4xTGr
E9BMt5cqkerb7V75VdS3eborZ+rYYoOxnSQCSIN2z96pWtvK3iXSinAKrfLwRLOw9q3ocFR5+Lhp
dE+tJ6FwcLw8OcXdCh7doHuWfZDbrTL68rG8g52l6A8O/Qh5q0d+s8OGF9SYp9ZWcbhSuay5dDji
53Wb2icZm4KZTjzG5K7Gt/Exqt1kqzirq3HbqruBqkPfA0pZAwIZN3xNdPpgN7ZduwNthyxY+Zmg
KWFVcRs0G5W0WPVuyI6WuZYfVMnH2innp9i6xC8EFdB+Mvu9YnIF7mWvqBgaDoVwkyk3JY0rOb6b
qUnPsKk5amvsyHEJacknH17vXGvyrpk/DAc19EGaBwr8qT3TyuRNmtcRMCIdk/qjzTYpzKtEeehs
QJp+nWxxFM+TZ36Wmes82qhLVtoZcE0QuRbnZscN6n0UrEp9PbzCwgNmC4OBdnFJSFvtFS/S6DoM
nKWrmb5c+SylkTZJ5DlXn21OtdezTlCiD9km3wLmIsoAzZPduXi4aae74EhGy2NNYsnVilXfPnLj
pBGscuheDO2l6rbWddVuuzv1M9BWab1l1ajwlgJXYp/rcsM6QXkH2Ur4FjVp4FOP5XNDOyreaHR2
D3K3CuR1QQuOpAjU1AzFCpFnw9GU19FHF59nx++6HQgUfq6qlWHqbJr4TLwnJUqL7sdj/pydqn10
0R+wc813UbymLq9Wb5p2oYvYFZ0LBMxQVvQc+wqd4UkZ6SWc6oB6lZuVj1OxruyVJR3wQvcEIKVe
dhtnrqJvJTibpUu0Oo2m54zt/6N4IqhO345bfVXfg3Ah8iu8hcSsu7OyGp8deM/ThsbwkK562804
liU/eZG1vTmv4lx1qXY16JJKL4iJAfLT2ZW4CuboO5bSgyF53UzKH7rq24Gb0uYdVFsr4D9eRHyW
wY/sMbuBXp6YCNQhxf1DFz1M8962Sd1tvTjZd9eVZW7y7j5Mfg3Ta0+vg/tJN46eMxq6fYsj5dJD
+5d5Iq+13qNjfLUB50CX2abB0Ry3gEgK2hQyDKb3oTwq0qHBlWSvUk6Ftov6Oh5d+pGIHxqiTkh7
Z1px+0/7nbW8RC9EQbB0svLouKMD67G4uNGD6VWb4Q6NgqL6M/SxhC6tm3OfjUZlVZHu8aFYboE/
cpN2/gMFQRKZ96DT3WRtEVLu/zASr3ymsG/ekOOw02+1dD2vYaEfiJkklOYt2LaJVxietWJPI6uW
YL1POo3JU/iQxJ58bwEAXrHmisfBED0TzB4EW1DX4SPF1M9yG57C08/6uZNc4wxOSgndGmVM7kns
sTyRVpIHZOqOEqYXbDOPbepGHqiytXH3w/1Zrrofzdr0d7SO1RvtjEr4ZmJQ4ALgUR/EEYO9+VnW
kMm59bNx1weeZpFGggV+FTyYwn27igSKxx2KddPvaOWmG63wg5uAOrv6SMfOTjZUa43AMzLasm44
epFPe5FgjpZu1bDaoQnIBEHdK96aTXmJcVG5srwJmztulwo3p/Ye1mucynv0cR46XrrCtb7u8zMV
T8tDUv/huJU3bxN11alr5XkHimN4g2CjHadVuEWx0JylH/KTQqxu7DbvIYcBevZbY5vdyo/hPj05
CacENzO9IDn3EB4fi03CWm3iW/tV4s6QEfc5S1dV4c0fZDuGKxq0CXXIYld43GmBpOKR10AY+PFt
g3igdXFFGc8yRxhlIu6eHpUHsuD6e/WpOed+vu5vjOMIRuQmPWCS99nZ153j6Ww0zzhqx+bc32C+
37xJ5L4f6biftbVdeeFW4qkTrU4c3mgoUnoEx7F364c24JzhrqG5uVN+zxx041zudI7GOnptd6Tx
NO+E8+yD/VvzPh6z8+gTK2xvuPo4qvv8SNN8Xjdsx9STVlefFHEXddMp8DKXWfzidF07a9VLbtod
bcnyIT2XD9JLfIfy7T15cNzkwXLlX9XTsCp3hlv6Qqb6Gj4Ty234zgOKHBPlTuLzmLVu7StrzhrP
jGTsOmxhneNKZpRljx1DMYYPN/NdfbQjr9ylZ+LmfetoPJQ+gjEv3zg3uRevrVeJ97Z+dDJrb37t
PER/ruQxQsmIolzzVdK2BQBUpjK+1QZa9hqg8IHd4Sl5aI/Dr/Rsb/pj9X7lqofK14v86yU7x3fT
KvgVveaf2VZmSzDGGAfj0CGq9ubcZfy8706IpNfdm/wYg6HArMkPTwQejw/yz9xnRnn0pkfFbUb3
wfno3ghT0FfpobolUfZdf6xfpzMDIQOk/l6/Jj90bzhTCR/vCQA9qI+m199Ut/pjupI9NupGPfHo
zb7EB3yUqcfos6b/4VMrNI7W1vTQ8b+InW4rPeNSZ3hDvsIIV73pTJ5i0BtiTYBsbPMLp8R99ZN9
tXi85u5uPiTr5nE+hIwx7XORrooTZ6f057Lft8/JJYoQILkjR5E/HoC76QkKBrc191rgxQX2XISM
Hsdz/JMma/vM/ziYYsJKlYPNPQqbRkfD4CJkoSMMDXf8mD+SeynwktQLBlwYa7DQ+rQxZHQmHCbS
h3xiXDY9OkQ7yNkcLTfmPtyOu5EfZDqPn/UrhDoIMGv29/wBCJj2gx4Q2O4n6UJW+jrcFpyREmXb
oLJ6GrSXdCPvwl28G1eci/tqPa+0vXTSyG0CEXyX/Zy4tGv8yPlEQ4HeL1M5ZY436bNt0QdbR7fT
nbyxLvMReWd6qukoAu1LOVbk18IjGGYb3PwUTS8XdU+Wugo8Xi6V98klvp2fx2UAXEaJgKtbTkS6
2zwWP1G3MKiQL/bR8UY0JsQhMX5wGvwYTrAx9ad2R9T8TuFW7b29VHvnI7uuJMkb7pzUs9+Zql+j
F+NIi4cQcERqR9gdzV3feh0A5srt761n+RFmQ+mlpIfdiuuDN+WjemMVEzIVDb/62U/H+ZkTYv8x
8zMmroQJ3xYDG5cIMG0ZlsDyu2rtTvtp9dFvucLjXvMOebKP/oixIvLCVX1hLOU0+TZnp2HaNI/X
C0Pe9TKc2K7pVvaqlXToQle5qPuII5RLIE95k3fAf82js7J3HPg61EiPjEM/39KZ9c2Nc5E38rkg
JdA3HsLnel360x4vAuj15incfkR+uUJyGHFOQ3x57N2CE15yYb1HmlYMkrI3rrkbe6bfFH5Yn/Nr
O3jGp/JqXGzO3cnaOefP5cHctfChPedOTVYDRrxkxSlNveFykDoMO+3juNUYnuvd4NU+4JZ7e1Nt
uEJlyZsb2zfuuKYYftri24f7/lBs5m33s2ec2AJd95DLbZN1ch/fprfGIV8Pd2t0xsqzyi6Qgpbw
gaRyZN5yzAZP1Bb5AfWfWuzn8Up+mt6n9/KmfkjvsnN7zBkFrR/OJXqw7pVLjQJoF+zNTXa2bzGj
+MnrR+JLdzQUOZy1rfiDRhLR56w980l9v95IBlgrd0Dw3Lht70kv8nWrxW7KJZQnxe6LHZ0408hP
TQCNd8118d7cp6t441De3XG/cJuslTOXmey16qODGn3NOA3AYHwI9/rOmX3SKVUbuCy5o7FHjzMV
iZ6XufWth/bBcXxkUuxH6BkeijvnmZX4CDdc4CdJv14cF2nPhZWpWhr3RtwfLWU3SRQii0GYz8TD
12vopzVAstQK/mkrWqa+3T1f1ShbQSE5JLfchVCE0kU5eXlYKlHfT5epcBpsVx003VtKUcv62PJ1
30UOeQqWcp8O87hb8HHBUO60kljBtrF2ysC1YB8fGumtp5ijzD3BOYIcocZbNF8hXGS2EWseS8OW
MKFiK8vhRaUmv6lpK++XB25dTFkyd2GFH6sWpbxlqmm0egs/2FdHGgxNIqr6ymL4qRt8Rstk2sox
ZwHENea1KQT611Vjmwqm/RjadbaCOkCFJM/vaIrTs801bnjnhH4S+JqbWqc2GJtUHEj96vaj8MNG
RJnS9k8/lNak+qIi9o+4oiYSkwYVKkEuymGYpdfTVJpcBok1pqpFR0BOCAg30hjtYVDGm3EuzvBG
GHAr6UKNdluHBPvGEuukhQRoGsXz2FsWyPAJQa2wt7bId6lti8luNClpxHrJaCq6dUuNd6nrLlPW
0qEbquqQBWG2STTK38vDJPp3Kj7ar6fLa6XUxds6It0ln3BhdsogwrWMet+Lh+Xp8iCjFsB9wB3Y
UgddHkoJ9QTqWuqiZhDctiD010td9qtWqwp/q1rFPA6RKW3j8lq6soXndxSV4elfU2DXqX2K15aH
P54u8y1vE2qjlAISLCVbkGian6nc/JRH26O3ygCQYtKTZM4zrULYcKuqewc2/+KdWSwvi1kG3sm4
IZfmnCG/6MLEVzuNkUinTF6KLs7Y0NlbplLbOcx5lIoAgptCNnNlFVRUGTMkMv1B0bpLV9XKupfM
aj+rZbWvqKrza5hPlmp3u69nyz8c2QY3FFKz/+3F5X1fz5fJfhQYrRJ0MzVXgwFfRZK+R3EtzKQG
4nuu+sT08vLyQGASVWbx8P30+79VE1Bx7a+bZbbv17+WonV1PXvf/zKH/NburHaN7BRlAqIHr59k
4xQ7dEHxVUwpVQa0myMqP4RAxR41WrGX9F5dkVr4WhDWuykcfff9v2WKSG9hbRQeyeUNmlk1MuI1
FrA8VKrEj6Y3KCmLsgcbJJa6vInqdTt7ytJGFLOPiwfza1Hfr349X96wvHVZaGKlnIaXye/lfc25
vPj99u/3fC3+z9lHA4pUXff3f7xl+cDBqmtvqKlpfy/me74/1+y353+7Zt8fXRnpdaM6CZ1nsd2W
Rf629r99u6/J5Z1ot/65jX/7pK/JZYavL+h03GcSAaB//RzLmvzHbbJ8srX4yJdF/PbJ39/zjy+z
zPhva/D9EfPb3OqPtOleG9HPWALvZuH/Wx7+eO2Pp383Cz0A6lp/LEZZDH7fsy9T3/Msiy0Wo+D3
PN///rvX/vyYZRF/LPZrHkub71rhb1ygBYQyM2SFwv9YNQleVOHhFOfb5b9/PP3CKCycg+U/9tJF
XWb/mlxeLag1qcKh+XeLWOZYHr4Xszz9bW3+4/v+WLH/uJhlvu9PWpb3/RqQmGi1CGr+v/bovxBM
DMMBpvSfpUfe+zWmMp/Hf4GYfL3rn/ojSCUKuBFLUJg0SMaIjP4JMVH1/4HjA44EjZGuIib6q/5I
EDAVWbVsTZURDf0TYqL+j6FpsE0AnID4A/T3/6Q/+hs4lKIqCJ0soUFS9T8wtngUC6x/3XgG7O2s
lEJGyjrqx14ux01YRv1joY/5rtNj269iJHBSbVBIbjGo0RS+74mUeMjk6w+M4Md+dCKypfJzbGKi
i/Dzqfklk0kbDfTpLZbskiok+PwRYHPjlI+DbY+XPJnGi9Pa5n+Bfxl/4IPkBf7lCHKQLutcbgvE
1G/UKz2fyhTGV38G/JNtBu751Vb/Meu1QSUvzI+FZdFDyLoEhTY3+13XIIIaRuVcRvrPNqJR44z9
pTDL8aQqsNQIo23Jh+jNU52WK3mgp2vFkRA1DSk9FoxctQ3zGxDoJ6aoeCuPXNVanfJgZQUyKrXp
V0FS9geaou3GlPNf+N2GQ23S8Jv0diXlNMXDPk8OWjckh7RtOhoE6BCnKQ1X5qgEBy0aMLpKtt8E
vfbYjQ7h85YeHeh551K4yydbujdFhFoOfZiqXx3/l21q/h1QzbQEktUxLAitf5AlyQaOiMWY2nM4
EzXdd7QEnF7vaLtZ4UMfUtUqgS5JM9JzzGEozMrkrS2GT1sPm03sVOqhaXFsBql86Xuk5m3R0qsy
MUpVRAgJ1mdiXtM7IDV410xu4xyaznVgvOAi64GJmDgcCVs6hKO8CnWbYtdA6y2P5eEhLdDpR2Zy
P16jnDu0NMRbEJXk1Agymz4qEa5B+l0cdArKCPt66Y3Al7u+TfwKbbc7qYPyoFlsS2e+sSMze5qw
TvWcE/zWKKNTqhQX0oz3VolDANFNu41U4y6Nbcq6UZs9qVi5jK46atr1PkZtt/9+6IW8Y5qolv82
2PwDSfQ7G/1vyG6WrskWezmBgqa2ILR+28etSQqR/FypQBkfGB+Kg53WGpsukbiloIeOgSE+9Lph
nsaevlDKiQGq86pSowPwrARTvAGxVJePMfYlLZI2Tus7VSU//d/riVzzL5wkS7EAulmaozLG8CB2
q99W05DHUC+bMAc4JzV7eOmn3MwMQpuHWLg0nf/ycaoAof3OZRKf58iqbOk24k00mn/9vJL9f65g
f579RlKii6T8rMDCk0gJ1E2pFf08tSlx4drs3FccUC5WIN90uuLgyAR5dKTbWHc4jMKnVpOznQxD
G4PeB8p899oSkV1EVy7Ea6KFikDOVw1JEKcCth5EBTp0DSTy03/ZfmKF//qFONZUQ9XRtpribPLX
LwQSLoYzm8VnQ9ferGsUHayInX+0yT4ro5Cquwj/syyjXzV9KR01RqJDPdNrSMzqLo5FbxQ1RKvw
Jm1iNGxK5WZ5SHXnp5K31k6LOQQnZU79QcZqOc556zVRvYZAzsiu8O2sfB7WQ0eJLaiGPSbpzMO3
q+xnSVP2clzp66Ymp0e2ggonQ2I9O0A7YMvB/wyis0JSluK2V7vzs9YLRUBs35fNOiypbCxhVNJw
pWjhyKtcIdNQsUpIQU33q20wdkm13HoBafXgBgmQt3G2IepLZ1Kurs0hKGA04iTOz//3djf+fUcC
GsnpEeCeCnhvIX7/tuPKZmfkeOel02R7bTCqOEiN4dY26hc64Ay8fQKKpLYpgUTTZ6rYyU+NZg/i
+eGd0CYFerRuXiIpkXfpIPWbVrWCu2SicxyLefvGGzVp+uy69IyNczeqZvKWFPbkZvYUXTDwTzeo
tchyNa6MRLmpv+tKgDy9vNMrG+dQ3TirqZ8tT62mm6TMBvr1c+fjGpF2Ya7cD2qqryF569totntv
ruR8Kxlytc71Ud/GuUm5Nh+24xxXK52M8nNIV6gP6lfS4soLto/6Sbdua7UZn+3GaE+y8nVd+Rcw
3u8DmOpY/7Zra7rGiGA6XOtgxbKEOvq3TWzWdizXUUutG1O7VylX5eCgCaPTOdKrDGMFrQfykuUf
y8NoB4GEj5p5akmaYHX+6z1KIP0o57L+7aXfZjGsRKGvKt74vTRYsYnXW6Bev5a7/Du4JnzEb3PO
JtVs3M8w8k2HaBbxidJQZztJpcy4rND33F8fuaxgBMB87ej609dr2rIG3x8+OSk/RkA+2K6JWv9v
v9P33P9YrvKZhfa0/1qHf32Z749f/vG1Tsvk14d2ZXYBf6vUfbcxWhsrp/gOywyBXuOaXCaX/ywP
07L5l0mdQzatzqgpw43SIyUKcJVJWnCIhc3MACCO6awX9jOSH7RVIixpbd8BBOc69qk35l/ztU1R
qDxO0vCrL3QFG592TPT5lzwCIO8nUNN4367CBBel40eZyQbJpNjnBwuxDmayzpHLx4D46aQR2Y+N
SWW2zp/VmMtVKAgncG3Yn5Vw0+XZgRM+pjxhz0tyaYXVSHPxs5uY54WJr+IyIcXXpwqD30QSrjD8
hchM4quK+NmkMQtcwYPgLbmppbuhjWFQDWo6kfJ4P+QMo52wFca2VXgyRkNhOKyE9TCj/YsTsRGW
xAZvohl/AnA498KyGONd5GfDkoybEa7XpQvJpSWOkL5Zm1NHBHjiW520yRY7pDBGqjgkI2GVDClk
cvi+6WDSsrrwjQmGRNzbnrHYLIXhMkGN0C8WTGHGzET7U9gzU+HTFIbNRlg3Ud+/zKMwc2r7VLPO
YdhEB3KqMvcKYNrGsrqtBSMir9WjUdH4vBbpSxrIoISxjSrX8TMxyntVr4mRMNW7JKxPDmBbH6rU
3SzMpyUu1ErYUWE+S3nwEDhl4OPaQ/2FdRn/KiRavxaGVsyTC75bu2j6G6gaCjhI2tqpxL2rja4t
PL6SmW9s6HmHQmZkhNwsLLR1KXKgD7Ww1nLGJqkbsy3OXWy3yOQMYcTtceTOyfgjrq53mZVLJ5UU
tUmYd0tcvOAK5d1kVSjKRnYwDNWDF7THTKhZCJbZjREuP4BYcR2i4kkMTu8RmAlj2ph44nddlcCl
SnNsee08ucqYqNTmIjxCXcLVDboUeOGPijAmzwuiFNTBdaw9SW06TAf4EgHejl5NMb4WDudMeJ1n
TM+QrvfX8Uk3kk+zoC8w1v3K0BPYsgVNZmzThfBPF0NlkwJGAAjWao0c7ivmQLojdy3neZcEo2OO
GbsnIlV4s2M9p9k3oLDTUc9JmI6vxtOYRNVlQPBSEn/FT0YTf/F8c6c3YwKPhBu8K0x84XV5loRT
vBCe8Vi4xy1s5L3wkzsYy3sM5hpGc4T8ISwSFCGdcKG3wo8+jTm6GZ2hNZmvn7OOZEct8a+PrTcL
P3spnO0VFvcua1Ma7PIx1NA2CRc8kUNwkPDFQ/ak9BapuLHscD8o0zpPrI8esS0DFnLMJn2aOinl
zq4EDqhq+ymY8pWREjyzuPKFPz828bMVsG8sGmdR8J6ZdOM1MjHX4WivuVtv9/JUrmEZTef+wUqu
QhW8khkQgQ6hm5pnZOWN3Q0rY0zOXaOrQG/gCSSABaqe+0FlVo6ShSh/tDiUR8xxM9eXNGWLRy62
1qRMPw4mrYn8WhwVucl2rVq9sg+RuZojptRSGs/4FOlUgoznBG28SjbbbwT/sSpLoskgCgVuBhgJ
+dTRNgk8Q92ruEWn36tcoYJ+yfNtL6uxpxI3iDDV/jk0qEBYwxz9oXXgdugD6qJXiC0d481Y6bb0
JMXYoyczfO6BPXArhh5X8B/0GclnchoFF6IXhIgJVEQimBGyoEcYgiNx5a5oFmSJK4iJXrAmGgRg
CfAJPPMxPwA8ClOQKUrBqAgErWIGWzEKfkUHyCLt+8FlQzaCcHFtnyOAF/h7bbcWDIxa0DAcsBiT
cVMslAzBy0gWcoZgaETmbTvTxtMEXaMFs1EL3oYDeGOSrxMCTVnb6AqyQEHn6C+DYHVkpWcJdkeM
JCtkPPQiwfXQBeFDrTP0cbSUA0H/4L5oGwgeiGK8deBBVMEJSXPtwYBqZAX8wjMoEXthigi6CDid
e1XwRkZBHlEFg6TX3jnA+s21ix9TBk5vErySFHBJxFX1LEgm5QDTBJ/6JhPIE0E7mQT3pBYElFqg
UFL5DpDK/JojWkCVjvpYcFMkACo1IBVc1qsSsEonCCsWqBWCvsGIC/pKLDgsgyCy6KBZRsFoIQZg
InoLbosMwGUQJJcOpIsi2C6xoLyUgvcyAX7pBAGmEiyYTFBhwIwc6JQZGwoTNzit7xMAMgUgGRmg
TJenP5WuiRBHjFtjxnCmAJ+BLotiQPBoYp0mUFxGhpuM3akS1Bpd8GtCeg2tkT+bgmwzC8ZND+zG
BHrTRAb4dQEpq9cMMHGp6T+G2Nli2VFeVEPqV46sDwioHemcN4XsLXMsD8vTdM7Di2xG4yEwZrAS
4m3i/Qob5ocd8tn9PEt3hEONWwhm1iZMw+QhbuVfyzKaYaK73HfPVaVHaz2TIXlgBL9M0hUNulhG
bt/22bX9IKYn9gtDic4jGXTHa6cFvubU0muf1egPWW1rzpDx5459q0pjseNWLNt08D4PSZTL7mxd
3y2gAp9qphzMuGlfJB3Rua1KxZGyy3CSZFTBDmClN6hR62VWNj2dQUgu95jXJu7ehlQI8+vbmuYw
8AqxtP6UTM31h2pJg3fFv3iRc3TFGJCRr1BqeQxK54XsqPpT7sgZCgBATB0RxaMcRseha41TmHLK
KHWIRXN4BSdgVp+jVRXu1FXdPZc8h5G75tUUUP3ue0W5lTukqMtssv6s6aX+MTWS7GlxXl+mcFT2
RtNW64GoEdGOe1rmNAiQSLJIfe5Ce1zF1qgfEJ+T5eCnkk56tNNLbxjb/YLe56cdxshjTC25d+pa
2qjTpG4tDOq3eqUq7vJddISRtZw3HyOtLwgGdnTprMLZm9i91r1ct9zB2w/LBlKu1Q2nq+r5apA6
yHFA9GJa1WfDGhJiHtT6vShAroktVJpQfXT4UHdlGly3ZqH3W5Ioq7ur1vLLilkcrnbtyA7eJSMm
NVKR9LOjmelBkq7SqrIL4ykgPnyZNezCuyERZQPg8qu6NIpDxn53rrUMfpvZ6e/t1fnHhrTRi+Vz
3t8pwdxsiR8st8rQyndBgZJoWdoA36nsbLAmIcswmsz0O2UiKUSu9HM7jROooqz4MejP0nxV3/tA
pOj2tXwEZt+eVaqDXzPk0qHW9OtHArnCl6Q6OPaSFJ0n1tELJi3/4RTcXw7KR2ZGpa/rQ3Ga9EE7
9YUimGF8BG32nh0O1y1Jd3Y7nwLTak5DZ+KmSCbrA1nb16rUHdXV1nJONgTxk1J2jZ8VNudk/PTH
oN8uc3HJZ3gtn3UuRkk7LjPITmK/T9Ldsj5m0MhePsXyGTZoe3Qaoq+HeW7e+56637JC0Yw9q4C/
NpVKciTfw/Hz1rDfLH6sZQ7qECRz2Fl1YfA0DtGEqKYtpvatGZuvb204Q+Zx06lcrtxOQ2mxUI8y
4r1G7JXLMggCjlGW59FNaBvZIRNDk7i5fzXjglnZMHPLz6M6ARCmULP381UmuQ6j/ms+devluwQA
Pl2yF7ZxQsZlrFXzvo9zZ8XORMTSCEBRLKeVDMGxMdNbY6qrfcg5d22aUvLSh/luWQ6cSDQ0ST3e
NqoU7ifQBWsj4fDi8mC/zJGGYOpiDonbuUJSrWbyuE7QQnWqBS6DoAoiWcb32E4d30AWc6iMQr0z
KvnHIKXjOwePTD3ADC52xNW+jFkYMwhvkNXrkbqk8XhVtWCLt7ZdB5FKknZzWN6oGsm4aqlr7Dmf
X1egeZDw2vnj8s+yQDQZo884D4bdnsfSyL6WmqQzCQpy95DUjQmA8aqvCnBK7+bAxY0Zvrdjna07
GU2rc5WrR5UC37L6sol0irKWdsrDYLwo1xh+oljNvh/fWsNK77tG0/ZxYSer5fWcwOVr0w6v5VRw
dZIn7XYYDfVphia5rGKhTQQuh5NyTNpYu8E5hFpWLNEUSbF0cu3bODHVQz8xVn/9I3B89dpFLzZR
SHT8a2LNHTN9kcnVWxbZj9Hk23NM4UCu0WpMaMUck5s0yW4cUAYKasimwvHQxNpxbgfJW777iH+F
Ms/8VOQG92fKSJ746MyvpcylPT0/TNpc/5g6zImxrNU9jIjsvrOl16+1ok9J+HAxXOTY0E+2RF9g
+UcTzec0tPLHfsaO1Dop97hjl75jA1jWtpsHwjCa2ADqUiCjUgNqxGpx97V1GmLO6rBsGMsD62xE
TfS11FrpHgcKo/eYyq97cHvD1w94lQ4qJ/o3Gz7FWtNydpmxMB9tUqiWLykpmM+WXawLh+Cy7HaT
za2hmmxkNfpBhoV0FyrpuHd0qHtkUL60AdrHokSR1XbXclcn5pukJOU204zqRI4mlya51m9MvbBO
5AIba9uaZkbCnrNqd+fIRrFLLK11B5mbVez/m0HWI7d2AJxx5WdfEgwPU1vrpwLGpWyXDvSODkjh
/GGSRE0KHVka2mASM9wMuk9y2v+ydyZLjipblP2XmmMGODgwqEmol0LRNxk5wTJv5qNv3Wm/vhbE
rRf5rr2ysprXBAN1ISmE437O3mtPW9ov3z2/pj1jwTwrBh+Rth+cknRA2Uqw0nnskRmVrAETT3tX
T7CqjpwOMFlC4222+2cjd75Txjjmqe++kfIabWy774+d1PY+9jhHlVuPu7hvu/OsSf4juKz+3ESL
DdejnrT808ozBDWa8uvuuPT2u96+tCOirtXW+nX7Px+3PnjdrIbEz8MO31lUzpf1aesLrLfPa49/
3f26kWE8AD7gOnjDFoe1Wk3QPQZAp/bIOVSUC3w1XXmtajNKI9/1WfkGxZX6C+bTTWzo+VD5mnzM
bwUdLibEpKa2Eqy/6pz6DAelPmedyVy37pnzl9lwtkKFg1YnfLmmsXV9oEU+X9E+lyBYzem0cv2r
FtAQFqJ6R9pfx0VgTHd+f+85nfx8ALnuGjMjHtdi2ax72cWkOHUUo/2c5agzCdw6a/N3ZRh8oHgx
tq4bohgBvARAcqPB3geD3sVdgRug6b8lKgLTg4rRDhEReWrYOW5zX3ji1oMxeVi/Hs4ytbMzMChV
BmtVGiwY0qZ/XT8c1dH6jEOmMOul5FjNZ+38zDSvarBSgX+bvFo9oiel9IuZ4j/5csI3lol0MgUi
lViVsV8d8+u9pWKKvriE4w5VEZmeG/LaIKGWHjbK26jWYrO+sVjgc6xqVnEV0U3ENqQGsBikr237
ojJuFgqARBH2u8ru75w0AevA0tILwN4utOUvs2oVceGtSrDDoezCc5gh6qJ6Bb1u+X18vrq7qK3W
4yKxgk06ut1N7Gj0xSnWnjA7zlZX7iKGKlosRO7NdK230qXkkCY5gufZW+xmqdr0un3snLI7mDGN
VHDnICiUdysNcnFuEvKVbuhC0xCpA2M/t8Nb4qDUrxr/WEVBcGax6Gh8j7GZknew4KPbHmXy2CcI
vn3C0tOlt1fXaKGt1J7gzwh5Nsbwr0GpX6kXFhu/azPaa+LO6cv60FbyPp+B4drj8LaKN1dW9Yrv
XvfaVUADfaMEiOj0O01wzbFscUgmgbyG+a1EFvZgVE18Qc/H/DCt/VPHU69qAA+bq8DZt43BOj11
nV3qJRg8rKQ7EJl0VJ0kXRsYIwbtDAW7RSqV6K3uzgAEeyJ07k27HbjXVOSXUjn10zw12TaZInl1
ZSX2ZJYD0epid0MT0tsDYxbnvrPEORxR0U/YYAihYGnMpQHUqSEOqAnKe79z92VDgRi6dGXWTQKv
8yVyhvAhq4J0J/K82rlmPj8ZJVVG/k59bjtqtlmM09Ka6HCkboNvarCsY13kiLKd4Drp2sOxCZ0j
8xYtXkeG20GJ7JIuxu11AxXtIVAmwNDKvv1v/vjMsMrNUAUtH8f4K8qSVyJecHeJJjwbVfcmY2On
spFmAwURMi3VGfS1Is/jO+hoaz+N9kO8iDk9hWWs8NNjLFjo7Bpm/pzXOHcImOYLsq32MIjqttCT
ff7aVBKNwIx+9sYAHBDG+A/LCh9ULP3P9z8spvWxzwWuwh79eJJiol02lJy6c+K9BVU/gs2q8eFr
xPtl7u5zG1LlelP5770+SNFheO7bDI2WquI45USW4CEHpKTOZLNjbPbGbxF5VgeqNQ+FlQBjcaJ6
m8OephysAA1//s4XzAujobHk0biGgIw7myDCs+niFuNtlmKTNO2QyZHHZbTJg+5zsx4u+Twktiz3
QF3k/0zkxbB8knVTCMPdhiUoi9GNQ9RnbMjJyXdF2aG5M2MCBNHoVr35ErSM8nHIW1g3vun9vRf+
e48XE1BV6eVnqR7IgbGG87rnjOGfh+sdJmktRSpxpi3y4HUjFllv1hSvkWMTWm9Bbl83RcM4FjJj
+zxcb/MzTB9pHOEZbJY4H4FsNwZ1fhP7HgY4IV+7CFNROMNO95enZjZDSSzmagNGegSh442wTFlJ
WnV9IV4IVS4s22JL143SqM/YbpsDZWhaoPZ+Hqo3p58p1DjmY6hLwVyiri6DhStCT4wX0dKDNbRG
7tAujVK+q3Ujma3fVGZSfH4lXZHhasgDqpTLr2L9JBkYskPIct00jiUkhv2YZD/Mzk0vbh9tmwk0
0Ko0/9Scc3ZuK2qGNELCB8prkPxmke9WhAQ5pOMZoQtYymBAUj4H5jlNC1IsQSCwRGLQLjxONbs0
kVOvx0GHCTbs8pM9pOXWpKq2cQiHKZoAgXW72MTRglMr4Mfe2QKEg4cUNA67l0/1/HKurMPBF9Vh
3VtviyQ/xEA3dFz5XXS6CnbEcw/XdC4gBcZtTAJQVt7SK8SniJb5xoh9QLBmNB68wtR0d1mM2ZXz
ksG73JOk5N+P0t53LHN/0IMhIpboKwrTeua/EQ6noTEgzobWtRuTjhJwxO3E3Upvzm4FKp4l+Gmf
jHHzPShsUMxh+1K47Xjxe6gN2XPsBuNTqWYsH2gMKmH05xRIGfRAeksOLXEClyAnTUk03Q9NjWlZ
GyUAbokPCBlUs1P2QJsm72NqsbZ7a7nVoSD98KGAz+szey/woBURJeV0Wa7A9UTxMjzaVHh3o9+Y
2z4fhkfPdVlGWWZ4jOW0t2ejfCigpE9SiofQb8qNHdC6gQKKu92ov5H+RWhHs4zWKZQFN+uzWwud
2I1FYtxe2jko1Tqa6c749rYvouAl79NfrRnW1/WIWjxTwIpBBRIpljGybPGGOZvJ8KzvnWPInXAs
1Bd2kbyPEErX2726p4tgx9ZJiqx9awtEz1XqPgVD9dFOkb0NMkFNqdHyaE8IYOwZT57ptu8Off5T
nVgL+bhU75U1uwSxljSFlnv9DBOQm+NEr4MSNlw04bK2YuNkwgzEBTe1754Mz0zng5+NgylKinkH
+hjflqljSjn7pBjGJ32XyZQ0umUjVJ0gnhiDU9pkKCXqyvqhjRbxQIFfqAs7FgZMPBSMl4eOdjtr
j7dGG/4b+MPkWJKvSSOl2xlVTDLksjclc7GLk7E6tg4mX1r12VkBMn+M8xbkL9hDrMtTtUX7pfmq
VbOBVjDBKiXonCzsEIIVI1DeTe3JjF37qMocanNn4mmv67egz+htJIpim4O12haIznzf6ffMGzRw
gyz52UfPQdYfo1qYb6OfnIGCxZtURs2LZ4/5qRz7doOCi3qyeaeU4fImPC4jFu4v0phnZH+jvsKO
wnOR4WfM04xLYaDVY9sU3WW0qvC3yKDpqzWc3FIdicpN/dbS4MCfkN87c4roa8SkH5RPdKbslyQW
+kUmDA04wpJJp/A6O0Xqbfosvak4aqHL2/VMT6QPQ7DcexOU3onn8F/jUlc+5WXeXYXdXtcjy0O0
Z5gNnRsPKrWAGCLCOb4/EqbrvHtjfmjnqvgJcHXahH0a3fX5+NGM9XRLW5Tatyu8k+e79qO7bOYe
b2tKHb0wHXggrPo2dsOPLEhzTZJysumQVkAbb4dtEsrpURAmdurjhdAsMpT4iEXKiYa2HTL3DPtS
fLMpVsIWxHRZW/FPH8ukEbY39LW7D3RXEpiDcgmPIxg3CChbyMb/Hi2lBEqV9S0NIpIaikDuazLQ
aH1M019+Lnf+HM8fQdCjiMrjYhv5otvWZqX2hjPpZ100jKDNnPw1Atrwa0/+NlKY5XujH6ID0zOf
3C29YyCLPxBARvvCj4vz0JnBY4dPe3bHdyuIxGvjmgkNRC4Edmzar27Y/H243kuHkyapy1SxUmHz
LEcG53FyvkESng9NGCFZWQ6bdvzWt9ZipB7+pVxzxvCFz68P8vsJMcDFT0kUEQ4VYFcSzkDVstjI
NqJXmkzUTSjvmvKvoKB9j8QjfnFCGgF0SaZjhEHkabbMpQ2DBdQR8/BSHlyXwFpT9z+JBiGkD4MO
MR9jcZ9HzJKSoDRuCsIgD8WUpTQb2j3axPTVScYPM6tSDK2Z/8NW/mPj283vQVa0ZkLoEnN1pPgT
YsgFau3WLsNylVMidbMlaCNSGHOkfAkXLHnKjOBgeMQ5R55B2NvYD/dJbn3kSTSfnFnpqzN7EHbT
+g0Gjlekzmsv5fBccM6XwtH3sGUx2k++deJHhNPb9atda2aktqpOgw+V7qXu9XPV5C9WI/QuFfN3
SLrgBXybdY3SyZMylLVtu944RnPdv/Ocb1nr4MVtODFaWsWwumcM/Zr61hTULNFILnqfq9G/cdQm
U0J+E3T4i/I0NqZ1LxrMwRGA5MYJOwqm8VFQSjpSZko2rhycY9mX5nJ9rUBmZO4utqnLrLmcdIVZ
MPb2uHGyECBOaXvP7QQhV1WlBJZIFK/jVt5ZZ110ono0g6Rwr2lmxh9xRHzGnBs/Y8ugR5fiExPR
RPwOI/JfavzljAM92EHUV2E4AO3b3rpTafc2GvYCIirc27RT39vWap/zqK7P4VLflH7r/vA/xqqO
Dkq71stg2fkl0IX1VHLxvGE0zZn5EhpPQPiPtLa2RlzpGymlvZsJsj8BoCSsJE3Tg5opzPlVo0+9
K/C3tgGrM+3nB9oiXMTMaLpFKkNdIam8A92v6up0wEdcx7imiLR39ItJgW5Fu/d1BcD38z+oAbES
c/oiCzVufaCmP1SS7lEjGwd3iPOTXy3fiimemywRJ5PA8Usd0se1sNiJ3h3JsR+NO0v3h/XIlYAn
uKaoq4L6WkmsWTc0t7bgzsSvbK5+kbDu7Av++8Q8YjvNlfdjQBILA4Cp2MaD1nqnNY0MDGuvakR4
gYnF+Qj6VzBV060cIHxUocL3bDrFhUyVRUpkXlQx/+8NfD7P6H7TySCAIkRYaAimFiT6AMuabnPY
k6+JMXkXA/kcSIQ0uJ+yLrjnrJwQf1swMtBs/R5dyIVp7MxH2lTpcw7QuYVY1U5ggCLTeFYi4leo
FBVSaYOOLrNr6bIKU2MZb+ZQx/sMVvnejhv7Zl1Mq6LTlzAHizOo4Dm3DAQwSfLQFcgeRhmoO4Yo
r/Lv8oFlVb18QvRPxrUJmWA1wy4dXgtzgtvdp/6d0l7BuqJ339o4PhQBJnxiHusTTWNIxw0U5aTk
udptgjMv95qZw3vCourNHglwDodyN4ZN/bF0Hn8kcVNunXSQu0lNzNAIUAcVhDfSqYf+RlNfOBvD
pA9uXf5FhRcsTmLDR4n8fUZ5bFur1Dx0PqACF071jZbqXBKL/iahriRRAYZ+OU16VQLhT5rxMZvc
n2ZdyGUJPzwisS8uDlP7TRhbyTaq1AEc+/LJw9dIjKiL0LH+FS4zSmM8Ssu3CWByNpX/KASW6Lbv
+5/+kmHVQYqgXpQjD7KSh7lf+vehsSXEtHs1wnRXqCrhUhdSUZoriBqMfyC6svTWVeLZ8eiyyMSY
720jybcDIuxjFIzhPqf3QQtf/SgGmkBdW/yLGg1dNcsrbgdi9M62TJ4aIs23JNFVR9fvh00pGLBn
6eYXh5jzm05E3skw8+qofMviuwdkeDMbAwATexQwlpxt7VX5u1ualFio15c645ovdfDT5GJhxlHx
XHvkTnjK3Dq9DO4TW2jSnOP+MlVJdCmsSB6sin6q3dHLkv1HUTURzdsiv4yedVCB5hqWRN8gag68
4RDVN4gZq1bXJBW7nPBc3PyCbHg7dUkcMjP6TzCcaj42b0q8RnrW6BuixzrNrB1vHXN/yPAFLdB8
4gRux5tM0xl1HBZ+Tnu7SsWLMm53RqKyrZx7i3ElDg9YcPsD1w9kUZ3dXkSj20udcJWv2ukUIcA/
MOMIb6zAzncwEttNxj2X1h9bfPfyzpBoskI9vI5tfm2yTpyYm4AgcYAozWkMNw0mm1eoj1g36cPY
uc3FzIxrHtvwMTKSngyS1K9Uvkgkys34NstJ0yi0upDxcbLMwngIo9m6GXtO5Zxq2HsL4Cwtuzcd
7ZM8wb4OPe/OaGbrpN0Y4Dk3FRm0JDjiG7vOpzsSGl6ixPReelNbyEuD9z5p5WPSvPfjYaR08pQS
rXKDE9U+9CO4p9rJdn5FncSzjjquOGHqeduLtjxEBlOdwj3YtCu+C0nHN63c767smqe0ZrRXRSF/
mo21EVUUPWeTtwR/YaOJku9p1wf7xpXlUUd6fNfoktJyDDZF4eQnw3DUc+byg6X9cfSDSMmbyo0o
/RWiQe1SPvNtUJQiRPmCEuYmmn7qblnuiu9jBNUkHcH2DHMwnpMku5165jlV65NAg7MCoH2Hgjwr
kdh59qWLxxnjB99EOnXjO8YTogfQU9Bg8sZ35iwIKcP2qXPE1q6j7JE1BOSmsg12spLt0aWAsdQO
ouu6SUbB65ZWvw3At7WO9l7WTUZpdwLtMECkfB8KxFBNGqWHRMB0iGSABccAUUk+0lWFXI4dAN0I
8nR2zHVsnglusbdFoervVKoetAi/Ga5xZC3eM7ViKEg7lq9+5+d35Xd7YrhLuyhBTuVDCaKdgyAl
N5BtYd+diC3iPztlL3qmUROwEugboF2mY92FtVFQsXdYqyfFixFkFdwt7yGNkG5rFjRBZkywihXA
/rqtL7YBGzyJTDTkgyNOGtFeqS3rOimWmVXuNcxNjPSAyNblN8m6bRzyx046+pr2wW0kCRqwuwqR
WUHD2UDU4nlos3XdkNxI4TtQnGhZL85OljC79ulRUcQMnnylwZJF35Xwgreu8kBLMx1BI1qR8jO6
5f6NRX6JuyUv7xGY7HrPHm7BpgIIuI/iJnt14wRgvDlcG3vpBgK3vG8jxzs1fvnNamPrHh3Lhcjw
5iQ6Wb56pXUuxyalIdNEu2Qaa4oVafJznM46PQy+Hb40wzS82CRj2G32iz6WvhpupB5ZAWPADwNC
ikKD8kJRVZh90ubqDTReTTUItFkdLQgTnF+pvOSYVSAbGDxgiWnc5utGEqVxo8V4wRlU3LoZsDfm
QNZlHEfKZ5VLe3gw3ZdY6/uodIofgU0cGU76xGuj51rM+abvsuqD3G4aOJ77W9Bml2VAopZwmcW7
waEp/fRcuJV1pUxlXgtaLVfkePo8tMatLptdSTHqw+sR1jY6Ti5VFL5rasJHOniU+xb8WxM+JOTX
Ro0oXkJtd4/C8G/coqRLzzy0MFvzR2eQ1pAb9Iw7y0TcRtf0RFY6JaOmEG+mL5J9MhmU/zOXfB6J
XGAkKfd5KCxK9b76RbT4q7cQ40gumlm+qnpPU9vZL8hvyw5vldX7z4VXX+Os2FG0cvH/UySbwIkm
LiPdDUUPZm9mJPY2VZ37sTcj1gTqXarKuV9vimPl78qqr49uXVEz5KqZJ2Q5c1nNNroeqGois7yd
bPcvh5LWpuqM96KZgc52zfCQONH4YLl1tIf5Ct5Ad4iI6Canro/ufzTzN1Z8d1iVmm2bdNmRfox3
oxFeHum+CyofkbxN7ebeQwKhfTu6Dti1njT1DByNxqtHsPasXEhckQl1xBDeVXbJBYFz/SRdTqbS
qLa2QTCjHeQ0RSaKkyVF1aNvxcEBb6MNd7J6teeck28uHhqcKTvHCRhjfetVJklzBIbKhMGq0DJM
9ZGuGGJEgm53VThH19wJ/t4kQQsvtZyLgnGq/lEUhrysG4PgCvBydU/JBXIgcmzKCFXzjNjfevS6
CjxNAnaijnIJ34x1KAKIhFn76DuPE0ww2erHdNk0xU1jOCiQvEZuNV3VrUUg4WBmH1aJtHGarH4n
p9k6a2YrlLpFiorTSNHcQL4RRVoSGNNZO3IyYZeNtX2ftMRd4PbTx96gbDgNxnBQ0+jtWiqpGHhK
H/N47O/J73ruJKhJStr+JSBrY6vSGaSOJLhjzlR1mxjl/KxSAHyMu5GV+Ie+GNoXpCEs5BXkKUOr
X4VEZuJM8byth5E49xyxhvRVcUSlfg7qRQVT/lBhEV2nfolRm6fufkg4MUPzVfSdvoYZ0qussY2T
YUVP02x4d2PVyZdJc74nGMU+19U9yZaQiRnFZjRwuv0eNP38MUrWoG4owO4shwhEbmUFz2qkRHBj
VmV8tkfLua8FkSqONTub0q2/CaXFwzD8Ggare5hVhJWhQg3UUYK9spbcZ5ZXYaeaclanQbP1UZcQ
2hy+p87Y77PBNE920j1wotHJt8EEhx16UdmG3sFafqpxBYICT8R56Bu1C/ulgZ2EzmVcN+MdVR+I
27RWq5sYOc8Rve1ZZrZ5VwyJ3rZD+VbYA6EXpS8+ZAPwZxbyEeK9j0jqVFVC/nKiCF1xl45Pg9fc
MjsIjkMCYjCtsvSVdmBwlyxycl+04IeZW/tO4DyVxLfVLTW9TMRn0Kpxm4Y3XpiihRR1dyAckx6/
Xf5KmoglT6Lu8nQgHyiK+5NFQeXsdf2NcOzgCd10urGy2Dmuh4i9+q2HNfdh9q3bsS7RrPUEsGY+
54owzCtq5gpWYg18bMrNa2X2cLgGmIRFyiXREpF6HruPwrCTJ9tT6rliimxE9kcpTTBokq8iMsq/
99bbjN5vCbARB08byCcxXRFrHVwpo/QfMzDrPcGsCJusdlOOLUGyUcWQQTjgHjNqRwsxmr5TGH0W
Qzs+J40aKKNnGAAkguVuKNp7V9ng9vJZbGbVu6+Oj1hzqqT+xkeiMZak1Y9O+69tFD0mnOqH2J2p
L5r6oZuxn9BmYdmuQxIP3Hj0fy4uWTv1UGjHUQ6SCs2TWSLeoRoXvjgK7bQdy7MX5+OdMDGbxYla
nANVfsJkS4KsaYXnbJ8LZ7hN876EOgv6WAO887pafutT19tXWv4aPCq/VpejfLERYDW5aTxRQiaV
ay6zD4SL7xHNyUs58xIDq3GAisgTqsCIHhk/kdtn2Phy5EbUKGkV5M0YP68bgwyfm2gOvDOZZM12
9kAyDbWX3K6bpKPB0cTix1rBjdFZWhDit3XX/bYZIk9N9KAZvY6ZMXbHlPor/fTe34WSNrMwjF1F
pw15tYULMmkAWs5WcUCJ1dw0YUFTtyeLqUG4wwKPeFJfe/pgpgb1J8dwD5Le19Gl7LvJWtp4TRyw
BKIzefR/4kELHjUFro3K/QJMsad2DGliU5HzAYLm4i7l4cYZ7JvVevj/iQv/F+LC4hAGQfB/Ri7c
/e5//PrxZ97L30/5g7dgCoFL3XI8h/gWuAD/5i3gVy+B6sf/838sAS9MkCTmO9c3zdUjrKpuuUu4
3OVKbvUdG4GcJf9fAAuWuxAe/sO9K7Eje9K2iXkJ4IO5iz36D4tjrBnvy7YW1xgBQNoT++q14CYj
2vk3EeuXDfCtcpMW5PKRANfNXJSzGNZ/sxgO7PY1rBqogEvMrCRvtmRFvkMvVS9BtPSzUdS30PUq
uyULwxp/WHFPm3RQO4gG1mZgXJhN0Fu9MR/zziqxFnmvpLRNuyANwQJb5UOoKvcAyh1XhLr2pOba
S3zu3NJoLNdMXXM+KxGjr0r1s1hid1vXefHXIN4lktdawnnNgZhebEknSPjm2ULmvEdFoVhity+u
6N7a3KzeRTDsRTneBX6oTkEHclr0xDuSqQWkyGnuY49667QEB7skCHtGEO3CEB9OAuKMa6Rzzs2u
eDD8JcGACOLA7vxLJ5n6mGn+yOznRi+BxaVtvnckGKckGQdAqasl2rgi4zgh63heQo+5olo3djmg
j0c3h9drEcLPj9nw4S6Ryfwk1K6ZiVHGlfMURBhW1mfICO4nU6J5Y/tlsvXcjqrMEsrsKSqpepT5
pl0im8PswZ0hZGhWSjvBdDs5WOhYQDs5fNn1vzqyn9slBJqUsBqPa7mfEUViFP0lDYwRyg83OTqC
y5AhZkYohwluXiKmhyVsuqSv0aDqbZYYaicY/oWq7GNcAqoNkqqjlMjqoKSj1I0ekiDirDGWxKD0
ibieQ2ePQQrL0RJ/7XlQkl248vFgO5ucijJGPe3dEJxaqmxnax/kQlew4vaQ6QhNTyGd6Q31BirV
lgalmMjd80nzk/lkkqyYUXOKAiSR/Tl8iBZpc571wOv5birmmgBgt3VuCRogBRCIoec88KcOS06Z
wU218/yhbkz8GxUY8mffziLmfksDp/uXS2jotbGqnyUZkwdllv3eTrki5348nMOaa5KjAqyag8PX
E15mM6iomE5UGSIWP30v7gQ6hKGIqE2JZlvNg3jPan+fRN4xad2M7uNSkAzEJRUpa4DQmbcWBBF8
NNFrIId+EzSCn602WckW5p0dj+oQK7vYhdbYX1v+iyQBB1xz7RaVYwYgshH50RT5SRI4Dai79R94
10da9pzzQ+7i245wsmblO5Hx6taviHZX4oUuWvfRdCVthvLV5DK+JcbQPcKPUFvK3PR/oktrGSQI
xK23H5KQdGNrmN9Yi8Csi1rjhyHQ2A9MRnIT5WptMYb4iOwtwzhlsCTuWEcNh5DZ8d5Pincbzca1
sP1qW68WAy91D3kYw88s/NvYsYvjMlyVzaYQLWHVM9j23Lpq0+9+N11d3XpmeDv7FdPZNHdvYgT2
FxQIQLQRZ29NQ1dXsC/mAf/th+3WCxg8GXfDqBCeq6w5h74GXj5J4qXpsN4vBVlEExTtktrJryKH
cd6VTFjRSvZbl1nazlXK3sY90QmNjMGVtaW3M3r4wqblWoe2p3KQFgPxbGH4prWTvnRwXRH3MWlE
s7vJ8MZipYR0HqkZMReWCcE3gbcER61N/m5a3Ma5Kz83eZpS+g9PisJuU/IvN6RFw3agbhCI8TdK
W/cZzoiDmkjvImaLl64EWuxqhKqm/D4ZtYOFtbgw9uPIc0JanFZgbFdx5LohUV2du1gNKJ6W3fV4
3SuFRFa0huB83j+R8sH3hXRnvf/r8POR643emhGy3vXH7nrXiD5gr0YLJQcvsT5kvf0fr9gJxHQi
s1/pXC7kt24hvwUr2ixeSHKfu8YCiVuP1731Qevm6znZioBb7/ZXgNnXXV/P+bptffZ6BxRJ2Ggd
lDRKGQtPcPlb//0dGOv7Wh/w+efWV/lj9/Np61/53BVA3TjdcwrWvOo/X3o9Xl/jv37Wz5f4x+dc
nzMuDLpxodF9ve7X4xT4umnh2P3xKdanfX7A9YFff/rrO/nnw9cH/vHp1uf88U6//uLnM/94+fVF
vWgB+n29w7qG9+cu5L92hQCuz183zgoJXF//jzex3vX1Rmtgg/VCHWQI/IhcOIRf97Fulrjs+5tC
o2SQhGPj7LRDurEVmHjq2g6ShKTbI514LBZ+ojch7Ewh2cybsVwCe9Zbv+7SrU0Ae2ic/3H7eugu
T15f4evez1dRK7Dxj1cMY6KzalSQI+avC7mV6SLzxUyPhHrdNRbA5OfxlLBKi6E+bP+4sQyz/pRV
758PWe9YnxfGk7UfzeE+BDHKOLAwKaMiqCwqgTNDP4LnHJwl3s76jE8PVuWy1y7US9HBv3R0Dgmz
QHc+3yVBOIJ94nxfT9F6HQpqkAULUbMDrdkGM5erhbbJHLg8YSDZKNX/9tRvRnIHIff0PV9RndaC
+JyXzVQtxM9lQ72n+q+HX49bn8Z/A0luj18VnulxHOsL6hLv5NRUsM3xZxnj1KRxCuk1mBFrOmL4
CAv5XIVc5hMJ2bpeSLFyUcnrnj+5HjYjiVdSl8dpOAimOGc/7+QZRJg8Bx7a7XCEG9FF0XBeN2rZ
o40SIYAveqj4FYExU9fz4EVVuuyth7Um2a/3q5MxyviyboYKvWM0cTWvegtwMFfg8qJyCcdh+Zc6
/8btejPEpCH0jv2/s6DGFRCYGP+qLRdafFVX1U0QiuQgR/nQDiq5TGImNN3A9Tti+JA5rbccUYHh
zuWJAiHrxXJRpHaSAhAJd4BvRNpu8S2KMyV74N6R0WIRSc3tKihOW5tso8ECON03H1YNY4wZCZcz
vjeqM4XlkPpVx7m9ExnCQ9nocAPSNTyZYucuRb3AiC1sLBfPGchHRlEOfG2RRS8E4nUPq8q2FRSg
P3Ou7AWUTH0f+Ba/qSLqbK5Yxt97gYyZZFXuta9Fj7iY/wG/7EYfo64hoicnWmX9/leV76ARl4Ba
oGcKatfDqOGt8s4wF0eaD8NhfQ+rNPNTuD0sys31OJ9LpgZM87qFymgv/xG3Cf2CMi9o1CRB0KEX
N0tQjMUfm2iK/WmzxHINRmntMZuQCLdmnbmTn8wb0556kFy42Zff3tcPcN37x20T7iECqdBr+sto
GFCSYs64V8wCc5r7mE3s5SP9cSy9OEGjH+PKThYa7D80qKs4df3IQY1Wi2xMWhnLz2n9eOuvrpiX
MMKvvDE/PDmxZ55WN8D6gde9r816m84Mezf44lv47+A31o8lyl8bRsGX2n1s6/6m16qhCMyvZ/0J
rXtfm/U7WA+5mjBdTalLLvrnVQQd/acmej2k3PYxRFGO/9J80Gtq5wo6/twVDj6d3neRbiZUJO32
P/jG/zisFBIREYWHlXH8hTde96ZFbb/uRbbfHPhZnP1BkJZEZtlvrDztbgVErxsaDzVah0Vn1TTh
0XHorEKLAs5Grtnye1q/v38YLr4OdV6eld1ap9B15KFzJUJHaBk0JG1K3V57kZ20b8YaEH06oNpD
b7kocLnmrR/I4ZSm+6OAZcE2KFfBvBWht7ENcBu51Y5n+gr71Glpm9r3fkjGod17kjxJhxiLyQap
E5u08UV6GyXpy4B/CdVMncMngy+xfoAO7sUMGYUB3Ycmvn6ez1PBQLFb9ngYZ6W3QxNFl84jQwZF
0/F/cXcuvW0jWRj9K43Z0+D7AQx6Yct2bCfdbcdxenpDOG4PSfEliW/++j5fKUCcoBN0ZhXMRpCl
Url4RVJk3XtOmb2j91gofs6r+zLm1H/8pvXs084QMf9/7b9t5gaSL83szax7I796pAzTw9rcBDeR
HshsXlj7vjxjQXi81OZXLZmK62p31oiWCcXNFHZ+MebDwyCiBo02aSCyYqf7MQe4cZ3gNcuwzpdY
wLc3vbicqNvd7kuLRQDE7BSG3hHHs4joOYjtscjqI3Jpsa+sbgkhXLyiquHK27oDNwRTclbqZNEL
HvJTG87M/O2krYqy+alNRBk14o18J97L5ATKoQtso6GOXI871cF68Khob0CXqpo6+ggMM94eOJbA
m6bw0uO2l7S5evdbXq7KNN6Y/zOtTADu7dc1wFQmcqoGoXJ6FvwKw3ZTi6466Ne90/qqudirAghr
Z3As85p5l8IGRDBdf58PnGvWNXuXiujaiu3q/A+rT+bY7TLnhjn2SBTYLNgNqOxdIEIsq5v0dKh6
lsIpVyYlFRCSkt3lULqv26RVWcl0bqMbYEWyXBgaWorfnS5D9QOhxpqP7sUYs6jUDL3G2rGAEHpo
DNvW2c++YLf4gDWss9/GVGu+OlxvW1gQqq/64zPosZ5qU6e/xtEeXkXgdMLqtnk+nDWcUM6xDPen
xwYcvVclQJ7AvH47BSySlG5GQXu28D2zbbmQPnvGB0eWgvDpYaxZ13FkkgU2hdPMsr4n3/uQCRPM
C4DBNXIIT1g+9HlYnS8lS314UbG82fZNvPFgDuOeXwcTnRopBN9lweIGq9VSNSHvPTeb9bV5Fhtm
8tOLid6xugVDgU0llhq7OvWaZ58eTLPw02fN36ZXXB/55Y4snGn8op15artAQ0EY/vf4WfNavZ2u
isYuyS49lXaNeqeq9pup7TOqun0L/HP7lhVU1zfJ6pR3yyElfzbdUS0ozRWLYB0iTaFZy4WXeqy/
ZM+nwZJ8yKb6Yd0tFB1WU7wZ5hFT0zqySs+6D8H5du+zobmsY3FMTPjjjUQ412QoOb0RfROUwlRX
h6d0ZgGgaZf80dYpSMHCnFI67iPU4cN0ykQqNUE2gO4kVHeF2XW2l7MQ3k4MeS+sNxJDngr1bUR1
R9C/qzBgV0AwU0wDogog4dK6Me9PwofheKprcIn0LUzWu1AIti/cuBB4vBeC3AhG1pTLYw6f3AhU
zoQsw1EHV70wZvNmZ1MbAuDcCXUeBD1vhT8f4KBNr0SNXb0AktYau78ifOEyS/+uh6XOBVVPwqsD
gda1kGtb8DVSJgi4ZP3PXmB2I0Sbeov1YYLaNhuxGJC7A+neCe7m7ocDguv13+IQ9LsTBJ4KB48E
hg9CxM1oV+YUVuHjtUDySEi5I7g8gDI3oxoEnuckwW8mweiBsPRjdISqF4LWR+HrjUB20+VC9nGc
A/dhEe7eCnwvhcDXsPDmk3lLxrUXKN8ZZB523rxuC6evBda7QuxZJHg68xUZB/4+FojPzGB7RUFn
feEI04ciMdvuC+AvhPKPgvoL6H7T4bQL6rMxAP3PJQFopQMwQwwwBLhSBVBeXp130gc4KrQ1b9rd
TSLFwCrZQCntgCsBwYqJwPS6GjmBdrFBwgKz25kP+tgMmI1273wJDnKpDszwGyoAETK2DwUlzI7E
CMseRUIuWcJW2oREGowGk4IvpcIsuQI3yhkiBqoNMqkXTAt4kqsgtLa/WwX1lb5UDRTJl7cQEA7H
ICKHYvYvU6kdBkkecukecs2OOtQmJlJBmH5q7BCzNBFcbbGkqNQRjiQSi3QSpp8Aw8RWqokKgurc
itBPUDqV/3aQksK0yLBUZNJVdBJXlDsUFtwYOL8yTVwDaLI9B0wXnZQXmZFfSIMRSYhhS41h+gBa
4rYdbcYqgcYslUYjqUYlvYZpMZA9x6bTPSKF9DZb6ThqiTkCKTrMf5k5B0jeUcnz0Ujo0UntEXVI
PkwXyfgqlP7DNLClBIkkB+mlCeEnIj22irB6SiUyDkhFEulFSolG1hDlyCT5SPVxQJKSzNKTkN1k
HTApS8oD8hLmNY/jkdZkkOAkleqkkPRkL/1Jbd2Y8TgSoyDp6n/ZSZYySJuSGoGK/940oPJhOaOc
CcmKdCu+xCsU4bECkGQsI1YWpu7xwmgW1Z5QtkQZ8hZbGpdaQpdVapdRUp0O20sl7QuFP9ZZJRXM
nv3zpmGMSNUQxVh9dnfsDYfMzshkpJUhm1VSTohqhp0pOUPFnD7GfFmmaSk1TS1JTSBdTStxjSeF
TSuZjWnS4LdpJLrxpbzZSX7jOmhwSgplz12pcWwcOaYpR8/9IH0OUyvlRc8hcb2XXAd21ufKB+GO
h3nH1xZ7kvGE0vI4EvRw8WRdrpL2RNL3NBL5UMW1sRPUPltJfrJNZZQ/kv/0RgMkIZCPGciEJ8QV
hLmnYIVV9EGzREKulEKz5EKuNEMr9XcK5CoB0SAV0SwpEZXM5TklxjezhEUUNKB8UrMFm1ErrZEl
Jx6VIhRnSHo0D+iPhpQikBUjktmWBEeSLVlSJG3SKoFSKZWSEyFVKpi2eXLGNyZAe+7kSGavh1v8
D+VVQdXcZS9BUyFVk2mSYm+KSVf9kUrohHYaf56L5Cn10T0FBeInRwYoxZCZOoq1kUP10kRFEkbB
KbRX1JzFt6F0UvkOsdSAYcqVaooK2XQzST/VBIioAimpuIjsP9Tx7SJZ1Sxt1SiBlSeV1U5SKxxC
w/sDnivTV475yqKc8p78AkjBjBaLqgOL3ZaqQkYdPI3Ys2ZptBIJtVaptbaSbFFvbTOLyHjMg/kT
m6X1SyxBl6NTk/mYPm9aeNn1/1du/GOSf/PYP55T9Ngvt8PzYbl77rgc737+99GOq3cRrzX9PZMs
/0ujb3f007Pp9Jhtf2qHptcIsqJtPkud+2THP8u1myGZ8X6rh+qREQ9/PpMsT04CMvZBgNqXVHkQ
uv/6qWqb7OPbVpKc2A5OS6zqkc8eEB7XU3gRoq8F4dvbd4zmt9t8tgWPf9ZFs+GwOhRP/csYwKl+
WXDwlSB80cWLIPgnJPepFXAogHJ8+8sgOI5zEoY+KG4QUJcQyeNO1H+gIPzNQhffHYToxGWuJEyc
mIh6jktUX+4JjpOcsO0uZvaARdJ8D9n2jxWEv6s9+e4oJCdeEDLF67h8zZEbUuzxeRTCE/YCLwkC
FZ0oSD9WEDw/dBnzPzkpfP14IAguS5NQRpNwTLA3fBkEjocodl1qksPvCcE/OGI4warVU/X8ePj5
LwAAAP//</cx:binary>
              </cx:geoCache>
            </cx:geography>
          </cx:layoutPr>
        </cx:series>
      </cx:plotAreaRegion>
    </cx:plotArea>
    <cx:legend pos="r" align="min" overlay="0"/>
  </cx:chart>
  <cx:spPr>
    <a:solidFill>
      <a:schemeClr val="bg1">
        <a:lumMod val="85000"/>
      </a:schemeClr>
    </a:solidFill>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val">
        <cx:f>_xlchart.v1.15</cx:f>
      </cx:numDim>
    </cx:data>
  </cx:chartData>
  <cx:chart>
    <cx:plotArea>
      <cx:plotAreaRegion>
        <cx:series layoutId="waterfall" uniqueId="{4DD846B9-191A-4D1A-A414-108EA6AB179A}">
          <cx:dataLabels pos="outEnd">
            <cx:visibility seriesName="0" categoryName="0" value="1"/>
          </cx:dataLabels>
          <cx:dataId val="0"/>
          <cx:layoutPr>
            <cx:subtotals>
              <cx:idx val="3"/>
            </cx:subtotals>
          </cx:layoutPr>
        </cx:series>
      </cx:plotAreaRegion>
      <cx:axis id="0">
        <cx:catScaling gapWidth="0.5"/>
        <cx:tickLabels/>
      </cx:axis>
      <cx:axis id="1" hidden="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2.xml"/><Relationship Id="rId18" Type="http://schemas.openxmlformats.org/officeDocument/2006/relationships/chart" Target="../charts/chart6.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1.svg"/><Relationship Id="rId17" Type="http://schemas.microsoft.com/office/2014/relationships/chartEx" Target="../charts/chartEx2.xml"/><Relationship Id="rId2" Type="http://schemas.openxmlformats.org/officeDocument/2006/relationships/image" Target="../media/image3.svg"/><Relationship Id="rId16" Type="http://schemas.openxmlformats.org/officeDocument/2006/relationships/chart" Target="../charts/chart5.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0.png"/><Relationship Id="rId5" Type="http://schemas.openxmlformats.org/officeDocument/2006/relationships/image" Target="../media/image6.png"/><Relationship Id="rId15" Type="http://schemas.openxmlformats.org/officeDocument/2006/relationships/chart" Target="../charts/chart4.xml"/><Relationship Id="rId10" Type="http://schemas.microsoft.com/office/2014/relationships/chartEx" Target="../charts/chartEx1.xml"/><Relationship Id="rId4" Type="http://schemas.openxmlformats.org/officeDocument/2006/relationships/image" Target="../media/image5.svg"/><Relationship Id="rId9" Type="http://schemas.openxmlformats.org/officeDocument/2006/relationships/chart" Target="../charts/chart1.xml"/><Relationship Id="rId1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21772</xdr:rowOff>
    </xdr:from>
    <xdr:to>
      <xdr:col>0</xdr:col>
      <xdr:colOff>32657</xdr:colOff>
      <xdr:row>1</xdr:row>
      <xdr:rowOff>76200</xdr:rowOff>
    </xdr:to>
    <xdr:sp macro="" textlink="">
      <xdr:nvSpPr>
        <xdr:cNvPr id="2" name="TextBox 1">
          <a:extLst>
            <a:ext uri="{FF2B5EF4-FFF2-40B4-BE49-F238E27FC236}">
              <a16:creationId xmlns:a16="http://schemas.microsoft.com/office/drawing/2014/main" id="{8A5B23E7-4A2D-4B72-829C-4586F3500007}"/>
            </a:ext>
          </a:extLst>
        </xdr:cNvPr>
        <xdr:cNvSpPr txBox="1"/>
      </xdr:nvSpPr>
      <xdr:spPr>
        <a:xfrm>
          <a:off x="0" y="206829"/>
          <a:ext cx="32657" cy="54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1</xdr:colOff>
      <xdr:row>0</xdr:row>
      <xdr:rowOff>0</xdr:rowOff>
    </xdr:from>
    <xdr:to>
      <xdr:col>17</xdr:col>
      <xdr:colOff>381000</xdr:colOff>
      <xdr:row>41</xdr:row>
      <xdr:rowOff>95250</xdr:rowOff>
    </xdr:to>
    <xdr:sp macro="" textlink="">
      <xdr:nvSpPr>
        <xdr:cNvPr id="3" name="TextBox 2">
          <a:extLst>
            <a:ext uri="{FF2B5EF4-FFF2-40B4-BE49-F238E27FC236}">
              <a16:creationId xmlns:a16="http://schemas.microsoft.com/office/drawing/2014/main" id="{BA954AF0-5AD6-4CB4-9164-02074827E3C9}"/>
            </a:ext>
          </a:extLst>
        </xdr:cNvPr>
        <xdr:cNvSpPr txBox="1"/>
      </xdr:nvSpPr>
      <xdr:spPr>
        <a:xfrm>
          <a:off x="1" y="0"/>
          <a:ext cx="10744199" cy="7593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effectLst/>
              <a:latin typeface="+mn-lt"/>
              <a:ea typeface="+mn-ea"/>
              <a:cs typeface="+mn-cs"/>
            </a:rPr>
            <a:t>The data within</a:t>
          </a:r>
          <a:r>
            <a:rPr lang="en-US" sz="1600" baseline="0">
              <a:solidFill>
                <a:schemeClr val="bg1"/>
              </a:solidFill>
              <a:effectLst/>
              <a:latin typeface="+mn-lt"/>
              <a:ea typeface="+mn-ea"/>
              <a:cs typeface="+mn-cs"/>
            </a:rPr>
            <a:t> the 'Sales Data' tabl comes from the last 5 years of sales information from a buisness sales system. </a:t>
          </a:r>
        </a:p>
        <a:p>
          <a:endParaRPr lang="en-US" sz="1600">
            <a:solidFill>
              <a:schemeClr val="bg1"/>
            </a:solidFill>
            <a:effectLst/>
          </a:endParaRPr>
        </a:p>
        <a:p>
          <a:r>
            <a:rPr lang="en-US" sz="1600" u="sng" baseline="0">
              <a:solidFill>
                <a:schemeClr val="bg1"/>
              </a:solidFill>
              <a:effectLst/>
              <a:latin typeface="+mn-lt"/>
              <a:ea typeface="+mn-ea"/>
              <a:cs typeface="+mn-cs"/>
            </a:rPr>
            <a:t>Objective:</a:t>
          </a:r>
        </a:p>
        <a:p>
          <a:r>
            <a:rPr lang="en-US" sz="1600" u="none" baseline="0">
              <a:solidFill>
                <a:schemeClr val="bg1"/>
              </a:solidFill>
              <a:effectLst/>
              <a:latin typeface="+mn-lt"/>
              <a:ea typeface="+mn-ea"/>
              <a:cs typeface="+mn-cs"/>
            </a:rPr>
            <a:t>Analyze sales </a:t>
          </a:r>
          <a:r>
            <a:rPr lang="en-US" sz="1600" baseline="0">
              <a:solidFill>
                <a:schemeClr val="bg1"/>
              </a:solidFill>
              <a:effectLst/>
              <a:latin typeface="+mn-lt"/>
              <a:ea typeface="+mn-ea"/>
              <a:cs typeface="+mn-cs"/>
            </a:rPr>
            <a:t>data in preparation for an upcoming board meeting and prepare a dashboard which quickly shows the following information</a:t>
          </a:r>
        </a:p>
        <a:p>
          <a:endParaRPr lang="en-US" sz="1600">
            <a:solidFill>
              <a:schemeClr val="bg1"/>
            </a:solidFill>
            <a:effectLst/>
          </a:endParaRPr>
        </a:p>
        <a:p>
          <a:r>
            <a:rPr lang="en-US" sz="1600" baseline="0">
              <a:solidFill>
                <a:schemeClr val="bg1"/>
              </a:solidFill>
              <a:effectLst/>
              <a:latin typeface="+mn-lt"/>
              <a:ea typeface="+mn-ea"/>
              <a:cs typeface="+mn-cs"/>
            </a:rPr>
            <a:t>· Sales results.</a:t>
          </a:r>
          <a:endParaRPr lang="en-US" sz="1600">
            <a:solidFill>
              <a:schemeClr val="bg1"/>
            </a:solidFill>
            <a:effectLst/>
          </a:endParaRPr>
        </a:p>
        <a:p>
          <a:r>
            <a:rPr lang="en-US" sz="1600" baseline="0">
              <a:solidFill>
                <a:schemeClr val="bg1"/>
              </a:solidFill>
              <a:effectLst/>
              <a:latin typeface="+mn-lt"/>
              <a:ea typeface="+mn-ea"/>
              <a:cs typeface="+mn-cs"/>
            </a:rPr>
            <a:t>· Percentage of products that are faulty and have been returned.</a:t>
          </a:r>
          <a:endParaRPr lang="en-US" sz="1600">
            <a:solidFill>
              <a:schemeClr val="bg1"/>
            </a:solidFill>
            <a:effectLst/>
          </a:endParaRPr>
        </a:p>
        <a:p>
          <a:r>
            <a:rPr lang="en-US" sz="1600" baseline="0">
              <a:solidFill>
                <a:schemeClr val="bg1"/>
              </a:solidFill>
              <a:effectLst/>
              <a:latin typeface="+mn-lt"/>
              <a:ea typeface="+mn-ea"/>
              <a:cs typeface="+mn-cs"/>
            </a:rPr>
            <a:t>· Individual product's ratings.</a:t>
          </a:r>
          <a:endParaRPr lang="en-US" sz="1600">
            <a:solidFill>
              <a:schemeClr val="bg1"/>
            </a:solidFill>
            <a:effectLst/>
          </a:endParaRPr>
        </a:p>
        <a:p>
          <a:r>
            <a:rPr lang="en-US" sz="1600" baseline="0">
              <a:solidFill>
                <a:schemeClr val="bg1"/>
              </a:solidFill>
              <a:effectLst/>
              <a:latin typeface="+mn-lt"/>
              <a:ea typeface="+mn-ea"/>
              <a:cs typeface="+mn-cs"/>
            </a:rPr>
            <a:t>· Results from each sales channel.</a:t>
          </a:r>
        </a:p>
        <a:p>
          <a:endParaRPr lang="en-US" sz="1600">
            <a:solidFill>
              <a:schemeClr val="bg1"/>
            </a:solidFill>
            <a:effectLst/>
          </a:endParaRPr>
        </a:p>
        <a:p>
          <a:r>
            <a:rPr lang="en-US" sz="1600" baseline="0">
              <a:solidFill>
                <a:schemeClr val="bg1"/>
              </a:solidFill>
              <a:effectLst/>
              <a:latin typeface="+mn-lt"/>
              <a:ea typeface="+mn-ea"/>
              <a:cs typeface="+mn-cs"/>
            </a:rPr>
            <a:t>· We will also create the ability to select a breakdown for individual years, products, channels, and areas using slicers.</a:t>
          </a:r>
          <a:endParaRPr lang="en-US" sz="1600">
            <a:solidFill>
              <a:schemeClr val="bg1"/>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21771</xdr:colOff>
      <xdr:row>5</xdr:row>
      <xdr:rowOff>185056</xdr:rowOff>
    </xdr:to>
    <xdr:sp macro="" textlink="">
      <xdr:nvSpPr>
        <xdr:cNvPr id="4" name="TextBox 3">
          <a:extLst>
            <a:ext uri="{FF2B5EF4-FFF2-40B4-BE49-F238E27FC236}">
              <a16:creationId xmlns:a16="http://schemas.microsoft.com/office/drawing/2014/main" id="{C8A4041C-4EC5-459F-890E-0A9A6B358FB5}"/>
            </a:ext>
          </a:extLst>
        </xdr:cNvPr>
        <xdr:cNvSpPr txBox="1"/>
      </xdr:nvSpPr>
      <xdr:spPr>
        <a:xfrm>
          <a:off x="0" y="0"/>
          <a:ext cx="15261771" cy="1088570"/>
        </a:xfrm>
        <a:prstGeom prst="rect">
          <a:avLst/>
        </a:prstGeom>
        <a:gradFill>
          <a:gsLst>
            <a:gs pos="0">
              <a:srgbClr val="1A046C"/>
            </a:gs>
            <a:gs pos="100000">
              <a:srgbClr val="3B10A8"/>
            </a:gs>
          </a:gsLst>
          <a:lin ang="0" scaled="0"/>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83693</xdr:colOff>
      <xdr:row>40</xdr:row>
      <xdr:rowOff>22719</xdr:rowOff>
    </xdr:from>
    <xdr:to>
      <xdr:col>24</xdr:col>
      <xdr:colOff>113628</xdr:colOff>
      <xdr:row>46</xdr:row>
      <xdr:rowOff>134472</xdr:rowOff>
    </xdr:to>
    <xdr:sp macro="" textlink="">
      <xdr:nvSpPr>
        <xdr:cNvPr id="5" name="Rectangle 4">
          <a:extLst>
            <a:ext uri="{FF2B5EF4-FFF2-40B4-BE49-F238E27FC236}">
              <a16:creationId xmlns:a16="http://schemas.microsoft.com/office/drawing/2014/main" id="{3F997E3C-C6B8-4B30-AF14-A076A3FCB1A4}"/>
            </a:ext>
          </a:extLst>
        </xdr:cNvPr>
        <xdr:cNvSpPr/>
      </xdr:nvSpPr>
      <xdr:spPr>
        <a:xfrm>
          <a:off x="3741293" y="7033119"/>
          <a:ext cx="14050735" cy="1187518"/>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53788</xdr:colOff>
      <xdr:row>6</xdr:row>
      <xdr:rowOff>56234</xdr:rowOff>
    </xdr:from>
    <xdr:to>
      <xdr:col>24</xdr:col>
      <xdr:colOff>151759</xdr:colOff>
      <xdr:row>38</xdr:row>
      <xdr:rowOff>136392</xdr:rowOff>
    </xdr:to>
    <xdr:grpSp>
      <xdr:nvGrpSpPr>
        <xdr:cNvPr id="14" name="Group 13">
          <a:extLst>
            <a:ext uri="{FF2B5EF4-FFF2-40B4-BE49-F238E27FC236}">
              <a16:creationId xmlns:a16="http://schemas.microsoft.com/office/drawing/2014/main" id="{8258DF76-B102-4F6C-9D9E-A4D4ECCD1454}"/>
            </a:ext>
          </a:extLst>
        </xdr:cNvPr>
        <xdr:cNvGrpSpPr/>
      </xdr:nvGrpSpPr>
      <xdr:grpSpPr>
        <a:xfrm>
          <a:off x="663388" y="1144805"/>
          <a:ext cx="14118771" cy="5860473"/>
          <a:chOff x="3657600" y="1171699"/>
          <a:chExt cx="14001750" cy="5942863"/>
        </a:xfrm>
      </xdr:grpSpPr>
      <xdr:sp macro="" textlink="">
        <xdr:nvSpPr>
          <xdr:cNvPr id="7" name="Rectangle 6">
            <a:extLst>
              <a:ext uri="{FF2B5EF4-FFF2-40B4-BE49-F238E27FC236}">
                <a16:creationId xmlns:a16="http://schemas.microsoft.com/office/drawing/2014/main" id="{CE1547A5-65C9-4FDD-A0E4-9DA210C6F110}"/>
              </a:ext>
            </a:extLst>
          </xdr:cNvPr>
          <xdr:cNvSpPr/>
        </xdr:nvSpPr>
        <xdr:spPr>
          <a:xfrm>
            <a:off x="12358766" y="1171699"/>
            <a:ext cx="5300584" cy="5933952"/>
          </a:xfrm>
          <a:prstGeom prst="rect">
            <a:avLst/>
          </a:prstGeom>
          <a:gradFill>
            <a:gsLst>
              <a:gs pos="0">
                <a:srgbClr val="1A046C"/>
              </a:gs>
              <a:gs pos="94000">
                <a:srgbClr val="3B10A8">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F1564D27-5F1E-4B2D-B9B3-0FA390716830}"/>
              </a:ext>
            </a:extLst>
          </xdr:cNvPr>
          <xdr:cNvSpPr/>
        </xdr:nvSpPr>
        <xdr:spPr>
          <a:xfrm>
            <a:off x="3657600" y="1175657"/>
            <a:ext cx="8580120" cy="2938341"/>
          </a:xfrm>
          <a:prstGeom prst="rect">
            <a:avLst/>
          </a:prstGeom>
          <a:gradFill>
            <a:gsLst>
              <a:gs pos="0">
                <a:srgbClr val="1A046C"/>
              </a:gs>
              <a:gs pos="94000">
                <a:srgbClr val="3B10A8">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16A8806D-8A2A-444B-A985-DC76A393CE30}"/>
              </a:ext>
            </a:extLst>
          </xdr:cNvPr>
          <xdr:cNvSpPr/>
        </xdr:nvSpPr>
        <xdr:spPr>
          <a:xfrm>
            <a:off x="3657600" y="4226212"/>
            <a:ext cx="4207650" cy="2888350"/>
          </a:xfrm>
          <a:prstGeom prst="rect">
            <a:avLst/>
          </a:prstGeom>
          <a:gradFill>
            <a:gsLst>
              <a:gs pos="0">
                <a:srgbClr val="1A046C"/>
              </a:gs>
              <a:gs pos="94000">
                <a:srgbClr val="3B10A8">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AD30A485-7C68-40D8-A0C7-6A6EAF9C4DAA}"/>
              </a:ext>
            </a:extLst>
          </xdr:cNvPr>
          <xdr:cNvSpPr/>
        </xdr:nvSpPr>
        <xdr:spPr>
          <a:xfrm>
            <a:off x="8040570" y="4225928"/>
            <a:ext cx="4208217" cy="2882905"/>
          </a:xfrm>
          <a:prstGeom prst="rect">
            <a:avLst/>
          </a:prstGeom>
          <a:gradFill>
            <a:gsLst>
              <a:gs pos="0">
                <a:srgbClr val="1A046C"/>
              </a:gs>
              <a:gs pos="94000">
                <a:srgbClr val="3B10A8">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429487</xdr:colOff>
      <xdr:row>0</xdr:row>
      <xdr:rowOff>141513</xdr:rowOff>
    </xdr:from>
    <xdr:to>
      <xdr:col>17</xdr:col>
      <xdr:colOff>19046</xdr:colOff>
      <xdr:row>4</xdr:row>
      <xdr:rowOff>113804</xdr:rowOff>
    </xdr:to>
    <xdr:sp macro="" textlink="">
      <xdr:nvSpPr>
        <xdr:cNvPr id="18" name="TextBox 17">
          <a:extLst>
            <a:ext uri="{FF2B5EF4-FFF2-40B4-BE49-F238E27FC236}">
              <a16:creationId xmlns:a16="http://schemas.microsoft.com/office/drawing/2014/main" id="{4BA46723-5EE9-434C-97B6-24629A3C190A}"/>
            </a:ext>
          </a:extLst>
        </xdr:cNvPr>
        <xdr:cNvSpPr txBox="1"/>
      </xdr:nvSpPr>
      <xdr:spPr>
        <a:xfrm>
          <a:off x="5915887" y="141513"/>
          <a:ext cx="7514359" cy="690748"/>
        </a:xfrm>
        <a:prstGeom prst="rect">
          <a:avLst/>
        </a:prstGeom>
        <a:gradFill>
          <a:gsLst>
            <a:gs pos="26000">
              <a:srgbClr val="1A046C"/>
            </a:gs>
            <a:gs pos="100000">
              <a:srgbClr val="3B10A8"/>
            </a:gs>
          </a:gsLst>
          <a:lin ang="0" scaled="0"/>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rPr>
            <a:t>SALES</a:t>
          </a:r>
          <a:r>
            <a:rPr lang="en-US" sz="2800" baseline="0">
              <a:solidFill>
                <a:schemeClr val="bg1"/>
              </a:solidFill>
            </a:rPr>
            <a:t> DASHBOARD</a:t>
          </a:r>
          <a:endParaRPr lang="en-US" sz="2800">
            <a:solidFill>
              <a:schemeClr val="bg1"/>
            </a:solidFill>
          </a:endParaRPr>
        </a:p>
      </xdr:txBody>
    </xdr:sp>
    <xdr:clientData/>
  </xdr:twoCellAnchor>
  <xdr:twoCellAnchor>
    <xdr:from>
      <xdr:col>1</xdr:col>
      <xdr:colOff>68581</xdr:colOff>
      <xdr:row>6</xdr:row>
      <xdr:rowOff>116541</xdr:rowOff>
    </xdr:from>
    <xdr:to>
      <xdr:col>3</xdr:col>
      <xdr:colOff>540329</xdr:colOff>
      <xdr:row>9</xdr:row>
      <xdr:rowOff>0</xdr:rowOff>
    </xdr:to>
    <xdr:sp macro="" textlink="">
      <xdr:nvSpPr>
        <xdr:cNvPr id="19" name="Rectangle: Rounded Corners 18">
          <a:extLst>
            <a:ext uri="{FF2B5EF4-FFF2-40B4-BE49-F238E27FC236}">
              <a16:creationId xmlns:a16="http://schemas.microsoft.com/office/drawing/2014/main" id="{6A9B8F5D-2104-4CE3-9DBE-8F608F473F20}"/>
            </a:ext>
          </a:extLst>
        </xdr:cNvPr>
        <xdr:cNvSpPr/>
      </xdr:nvSpPr>
      <xdr:spPr>
        <a:xfrm>
          <a:off x="3726181" y="1190961"/>
          <a:ext cx="1690948" cy="432099"/>
        </a:xfrm>
        <a:prstGeom prst="roundRect">
          <a:avLst>
            <a:gd name="adj" fmla="val 50000"/>
          </a:avLst>
        </a:prstGeom>
        <a:solidFill>
          <a:schemeClr val="accent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76200</xdr:colOff>
      <xdr:row>22</xdr:row>
      <xdr:rowOff>144075</xdr:rowOff>
    </xdr:from>
    <xdr:to>
      <xdr:col>3</xdr:col>
      <xdr:colOff>376518</xdr:colOff>
      <xdr:row>25</xdr:row>
      <xdr:rowOff>26894</xdr:rowOff>
    </xdr:to>
    <xdr:sp macro="" textlink="">
      <xdr:nvSpPr>
        <xdr:cNvPr id="20" name="Rectangle: Rounded Corners 19">
          <a:extLst>
            <a:ext uri="{FF2B5EF4-FFF2-40B4-BE49-F238E27FC236}">
              <a16:creationId xmlns:a16="http://schemas.microsoft.com/office/drawing/2014/main" id="{BF098E2D-125F-419D-951B-08E82C44678E}"/>
            </a:ext>
          </a:extLst>
        </xdr:cNvPr>
        <xdr:cNvSpPr/>
      </xdr:nvSpPr>
      <xdr:spPr>
        <a:xfrm>
          <a:off x="3733800" y="4070616"/>
          <a:ext cx="1519518" cy="420702"/>
        </a:xfrm>
        <a:prstGeom prst="roundRect">
          <a:avLst>
            <a:gd name="adj" fmla="val 50000"/>
          </a:avLst>
        </a:prstGeom>
        <a:solidFill>
          <a:schemeClr val="accent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202870</xdr:colOff>
      <xdr:row>22</xdr:row>
      <xdr:rowOff>130629</xdr:rowOff>
    </xdr:from>
    <xdr:to>
      <xdr:col>11</xdr:col>
      <xdr:colOff>8906</xdr:colOff>
      <xdr:row>24</xdr:row>
      <xdr:rowOff>103909</xdr:rowOff>
    </xdr:to>
    <xdr:sp macro="" textlink="">
      <xdr:nvSpPr>
        <xdr:cNvPr id="21" name="Rectangle: Rounded Corners 20">
          <a:extLst>
            <a:ext uri="{FF2B5EF4-FFF2-40B4-BE49-F238E27FC236}">
              <a16:creationId xmlns:a16="http://schemas.microsoft.com/office/drawing/2014/main" id="{4EACEE70-AE26-43C5-B32C-0ED0CE30974C}"/>
            </a:ext>
          </a:extLst>
        </xdr:cNvPr>
        <xdr:cNvSpPr/>
      </xdr:nvSpPr>
      <xdr:spPr>
        <a:xfrm>
          <a:off x="8127670" y="4180115"/>
          <a:ext cx="1634836" cy="343394"/>
        </a:xfrm>
        <a:prstGeom prst="roundRect">
          <a:avLst>
            <a:gd name="adj" fmla="val 50000"/>
          </a:avLst>
        </a:prstGeom>
        <a:solidFill>
          <a:schemeClr val="accent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322729</xdr:colOff>
      <xdr:row>6</xdr:row>
      <xdr:rowOff>107578</xdr:rowOff>
    </xdr:from>
    <xdr:to>
      <xdr:col>18</xdr:col>
      <xdr:colOff>161365</xdr:colOff>
      <xdr:row>8</xdr:row>
      <xdr:rowOff>116541</xdr:rowOff>
    </xdr:to>
    <xdr:sp macro="" textlink="">
      <xdr:nvSpPr>
        <xdr:cNvPr id="22" name="Rectangle: Rounded Corners 21">
          <a:extLst>
            <a:ext uri="{FF2B5EF4-FFF2-40B4-BE49-F238E27FC236}">
              <a16:creationId xmlns:a16="http://schemas.microsoft.com/office/drawing/2014/main" id="{CD915905-D591-4B21-929B-4FF57C5FDB20}"/>
            </a:ext>
          </a:extLst>
        </xdr:cNvPr>
        <xdr:cNvSpPr/>
      </xdr:nvSpPr>
      <xdr:spPr>
        <a:xfrm>
          <a:off x="12514729" y="1165413"/>
          <a:ext cx="1667436" cy="367552"/>
        </a:xfrm>
        <a:prstGeom prst="roundRect">
          <a:avLst>
            <a:gd name="adj" fmla="val 50000"/>
          </a:avLst>
        </a:prstGeom>
        <a:solidFill>
          <a:schemeClr val="accent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6</xdr:row>
      <xdr:rowOff>84682</xdr:rowOff>
    </xdr:from>
    <xdr:to>
      <xdr:col>2</xdr:col>
      <xdr:colOff>589750</xdr:colOff>
      <xdr:row>7</xdr:row>
      <xdr:rowOff>106628</xdr:rowOff>
    </xdr:to>
    <xdr:sp macro="" textlink="">
      <xdr:nvSpPr>
        <xdr:cNvPr id="23" name="TextBox 22">
          <a:extLst>
            <a:ext uri="{FF2B5EF4-FFF2-40B4-BE49-F238E27FC236}">
              <a16:creationId xmlns:a16="http://schemas.microsoft.com/office/drawing/2014/main" id="{63D0E3C8-C2A2-421D-863B-EAAE2DB08AAB}"/>
            </a:ext>
          </a:extLst>
        </xdr:cNvPr>
        <xdr:cNvSpPr txBox="1"/>
      </xdr:nvSpPr>
      <xdr:spPr>
        <a:xfrm>
          <a:off x="3623895" y="1159102"/>
          <a:ext cx="1233055" cy="204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rPr>
            <a:t>Sales Results</a:t>
          </a:r>
        </a:p>
      </xdr:txBody>
    </xdr:sp>
    <xdr:clientData/>
  </xdr:twoCellAnchor>
  <xdr:twoCellAnchor>
    <xdr:from>
      <xdr:col>1</xdr:col>
      <xdr:colOff>80263</xdr:colOff>
      <xdr:row>22</xdr:row>
      <xdr:rowOff>130291</xdr:rowOff>
    </xdr:from>
    <xdr:to>
      <xdr:col>2</xdr:col>
      <xdr:colOff>525780</xdr:colOff>
      <xdr:row>24</xdr:row>
      <xdr:rowOff>1</xdr:rowOff>
    </xdr:to>
    <xdr:sp macro="" textlink="">
      <xdr:nvSpPr>
        <xdr:cNvPr id="29" name="TextBox 28">
          <a:extLst>
            <a:ext uri="{FF2B5EF4-FFF2-40B4-BE49-F238E27FC236}">
              <a16:creationId xmlns:a16="http://schemas.microsoft.com/office/drawing/2014/main" id="{18A0A5FF-161A-45EC-9F86-F345EA57274D}"/>
            </a:ext>
          </a:extLst>
        </xdr:cNvPr>
        <xdr:cNvSpPr txBox="1"/>
      </xdr:nvSpPr>
      <xdr:spPr>
        <a:xfrm>
          <a:off x="3737863" y="4130791"/>
          <a:ext cx="1055117" cy="235470"/>
        </a:xfrm>
        <a:prstGeom prst="rect">
          <a:avLst/>
        </a:prstGeom>
        <a:noFill/>
        <a:ln w="9525" cmpd="sng">
          <a:noFill/>
        </a:ln>
        <a:effectLst>
          <a:outerShdw blurRad="50800" dist="50800" dir="5400000" algn="ctr" rotWithShape="0">
            <a:srgbClr val="000000">
              <a:alpha val="19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mn-lt"/>
              <a:ea typeface="+mn-ea"/>
              <a:cs typeface="+mn-cs"/>
            </a:rPr>
            <a:t>Sales Channel</a:t>
          </a:r>
        </a:p>
      </xdr:txBody>
    </xdr:sp>
    <xdr:clientData/>
  </xdr:twoCellAnchor>
  <xdr:twoCellAnchor>
    <xdr:from>
      <xdr:col>8</xdr:col>
      <xdr:colOff>117565</xdr:colOff>
      <xdr:row>22</xdr:row>
      <xdr:rowOff>104503</xdr:rowOff>
    </xdr:from>
    <xdr:to>
      <xdr:col>10</xdr:col>
      <xdr:colOff>150223</xdr:colOff>
      <xdr:row>23</xdr:row>
      <xdr:rowOff>152400</xdr:rowOff>
    </xdr:to>
    <xdr:sp macro="" textlink="">
      <xdr:nvSpPr>
        <xdr:cNvPr id="30" name="TextBox 29">
          <a:extLst>
            <a:ext uri="{FF2B5EF4-FFF2-40B4-BE49-F238E27FC236}">
              <a16:creationId xmlns:a16="http://schemas.microsoft.com/office/drawing/2014/main" id="{086D2470-57BF-46A9-B8AB-5519E2DD2C82}"/>
            </a:ext>
          </a:extLst>
        </xdr:cNvPr>
        <xdr:cNvSpPr txBox="1"/>
      </xdr:nvSpPr>
      <xdr:spPr>
        <a:xfrm>
          <a:off x="8042365" y="4105003"/>
          <a:ext cx="1251858" cy="230777"/>
        </a:xfrm>
        <a:prstGeom prst="rect">
          <a:avLst/>
        </a:prstGeom>
        <a:noFill/>
        <a:ln w="9525" cmpd="sng">
          <a:noFill/>
        </a:ln>
        <a:effectLst>
          <a:outerShdw blurRad="50800" dist="50800" dir="5400000" algn="ctr" rotWithShape="0">
            <a:srgbClr val="000000">
              <a:alpha val="19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mn-lt"/>
              <a:ea typeface="+mn-ea"/>
              <a:cs typeface="+mn-cs"/>
            </a:rPr>
            <a:t>Product Returns</a:t>
          </a:r>
        </a:p>
      </xdr:txBody>
    </xdr:sp>
    <xdr:clientData/>
  </xdr:twoCellAnchor>
  <xdr:twoCellAnchor>
    <xdr:from>
      <xdr:col>15</xdr:col>
      <xdr:colOff>275983</xdr:colOff>
      <xdr:row>6</xdr:row>
      <xdr:rowOff>131153</xdr:rowOff>
    </xdr:from>
    <xdr:to>
      <xdr:col>17</xdr:col>
      <xdr:colOff>268363</xdr:colOff>
      <xdr:row>8</xdr:row>
      <xdr:rowOff>85432</xdr:rowOff>
    </xdr:to>
    <xdr:sp macro="" textlink="">
      <xdr:nvSpPr>
        <xdr:cNvPr id="31" name="TextBox 30">
          <a:extLst>
            <a:ext uri="{FF2B5EF4-FFF2-40B4-BE49-F238E27FC236}">
              <a16:creationId xmlns:a16="http://schemas.microsoft.com/office/drawing/2014/main" id="{37E942BE-F69A-43EC-9312-FC87D287E54C}"/>
            </a:ext>
          </a:extLst>
        </xdr:cNvPr>
        <xdr:cNvSpPr txBox="1"/>
      </xdr:nvSpPr>
      <xdr:spPr>
        <a:xfrm>
          <a:off x="12467983" y="1219724"/>
          <a:ext cx="1211580" cy="324394"/>
        </a:xfrm>
        <a:prstGeom prst="rect">
          <a:avLst/>
        </a:prstGeom>
        <a:noFill/>
        <a:ln w="9525" cmpd="sng">
          <a:noFill/>
        </a:ln>
        <a:effectLst>
          <a:outerShdw blurRad="50800" dist="50800" dir="5400000" algn="ctr" rotWithShape="0">
            <a:srgbClr val="000000">
              <a:alpha val="19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mn-lt"/>
              <a:ea typeface="+mn-ea"/>
              <a:cs typeface="+mn-cs"/>
            </a:rPr>
            <a:t>Product</a:t>
          </a:r>
          <a:r>
            <a:rPr lang="en-US" sz="1200" baseline="0">
              <a:solidFill>
                <a:schemeClr val="bg1"/>
              </a:solidFill>
              <a:latin typeface="+mn-lt"/>
              <a:ea typeface="+mn-ea"/>
              <a:cs typeface="+mn-cs"/>
            </a:rPr>
            <a:t> Ratings</a:t>
          </a:r>
          <a:endParaRPr lang="en-US" sz="1200">
            <a:solidFill>
              <a:schemeClr val="bg1"/>
            </a:solidFill>
            <a:latin typeface="+mn-lt"/>
            <a:ea typeface="+mn-ea"/>
            <a:cs typeface="+mn-cs"/>
          </a:endParaRPr>
        </a:p>
      </xdr:txBody>
    </xdr:sp>
    <xdr:clientData/>
  </xdr:twoCellAnchor>
  <xdr:twoCellAnchor editAs="oneCell">
    <xdr:from>
      <xdr:col>2</xdr:col>
      <xdr:colOff>433188</xdr:colOff>
      <xdr:row>6</xdr:row>
      <xdr:rowOff>75752</xdr:rowOff>
    </xdr:from>
    <xdr:to>
      <xdr:col>3</xdr:col>
      <xdr:colOff>335280</xdr:colOff>
      <xdr:row>8</xdr:row>
      <xdr:rowOff>171546</xdr:rowOff>
    </xdr:to>
    <xdr:pic>
      <xdr:nvPicPr>
        <xdr:cNvPr id="33" name="Graphic 32" descr="Business Growth outline">
          <a:extLst>
            <a:ext uri="{FF2B5EF4-FFF2-40B4-BE49-F238E27FC236}">
              <a16:creationId xmlns:a16="http://schemas.microsoft.com/office/drawing/2014/main" id="{873B6A2B-E87B-4E10-A52A-B6D904F2D7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52388" y="1150172"/>
          <a:ext cx="511692" cy="461554"/>
        </a:xfrm>
        <a:prstGeom prst="rect">
          <a:avLst/>
        </a:prstGeom>
      </xdr:spPr>
    </xdr:pic>
    <xdr:clientData/>
  </xdr:twoCellAnchor>
  <xdr:twoCellAnchor editAs="oneCell">
    <xdr:from>
      <xdr:col>2</xdr:col>
      <xdr:colOff>489856</xdr:colOff>
      <xdr:row>22</xdr:row>
      <xdr:rowOff>155291</xdr:rowOff>
    </xdr:from>
    <xdr:to>
      <xdr:col>3</xdr:col>
      <xdr:colOff>217715</xdr:colOff>
      <xdr:row>24</xdr:row>
      <xdr:rowOff>117934</xdr:rowOff>
    </xdr:to>
    <xdr:pic>
      <xdr:nvPicPr>
        <xdr:cNvPr id="35" name="Graphic 34" descr="Ecommerce with solid fill">
          <a:extLst>
            <a:ext uri="{FF2B5EF4-FFF2-40B4-BE49-F238E27FC236}">
              <a16:creationId xmlns:a16="http://schemas.microsoft.com/office/drawing/2014/main" id="{A9B89265-F71C-4E0E-9B65-4E9B0CA2F68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09056" y="4155791"/>
          <a:ext cx="337459" cy="328403"/>
        </a:xfrm>
        <a:prstGeom prst="rect">
          <a:avLst/>
        </a:prstGeom>
      </xdr:spPr>
    </xdr:pic>
    <xdr:clientData/>
  </xdr:twoCellAnchor>
  <xdr:twoCellAnchor editAs="oneCell">
    <xdr:from>
      <xdr:col>17</xdr:col>
      <xdr:colOff>213875</xdr:colOff>
      <xdr:row>6</xdr:row>
      <xdr:rowOff>51229</xdr:rowOff>
    </xdr:from>
    <xdr:to>
      <xdr:col>18</xdr:col>
      <xdr:colOff>61475</xdr:colOff>
      <xdr:row>8</xdr:row>
      <xdr:rowOff>138314</xdr:rowOff>
    </xdr:to>
    <xdr:pic>
      <xdr:nvPicPr>
        <xdr:cNvPr id="37" name="Graphic 36" descr="Rating 3 Star with solid fill">
          <a:extLst>
            <a:ext uri="{FF2B5EF4-FFF2-40B4-BE49-F238E27FC236}">
              <a16:creationId xmlns:a16="http://schemas.microsoft.com/office/drawing/2014/main" id="{E6E78A08-3725-4F4E-B59B-88CB4C2A477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577075" y="1109064"/>
          <a:ext cx="457200" cy="445674"/>
        </a:xfrm>
        <a:prstGeom prst="rect">
          <a:avLst/>
        </a:prstGeom>
      </xdr:spPr>
    </xdr:pic>
    <xdr:clientData/>
  </xdr:twoCellAnchor>
  <xdr:twoCellAnchor editAs="oneCell">
    <xdr:from>
      <xdr:col>10</xdr:col>
      <xdr:colOff>31570</xdr:colOff>
      <xdr:row>22</xdr:row>
      <xdr:rowOff>130629</xdr:rowOff>
    </xdr:from>
    <xdr:to>
      <xdr:col>10</xdr:col>
      <xdr:colOff>379912</xdr:colOff>
      <xdr:row>24</xdr:row>
      <xdr:rowOff>108857</xdr:rowOff>
    </xdr:to>
    <xdr:pic>
      <xdr:nvPicPr>
        <xdr:cNvPr id="39" name="Graphic 38" descr="Return with solid fill">
          <a:extLst>
            <a:ext uri="{FF2B5EF4-FFF2-40B4-BE49-F238E27FC236}">
              <a16:creationId xmlns:a16="http://schemas.microsoft.com/office/drawing/2014/main" id="{57B613BA-5554-4C92-AC71-98776FE64AE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175570" y="4131129"/>
          <a:ext cx="348342" cy="343988"/>
        </a:xfrm>
        <a:prstGeom prst="rect">
          <a:avLst/>
        </a:prstGeom>
      </xdr:spPr>
    </xdr:pic>
    <xdr:clientData/>
  </xdr:twoCellAnchor>
  <xdr:twoCellAnchor>
    <xdr:from>
      <xdr:col>4</xdr:col>
      <xdr:colOff>283030</xdr:colOff>
      <xdr:row>6</xdr:row>
      <xdr:rowOff>119744</xdr:rowOff>
    </xdr:from>
    <xdr:to>
      <xdr:col>15</xdr:col>
      <xdr:colOff>76200</xdr:colOff>
      <xdr:row>21</xdr:row>
      <xdr:rowOff>163286</xdr:rowOff>
    </xdr:to>
    <xdr:graphicFrame macro="">
      <xdr:nvGraphicFramePr>
        <xdr:cNvPr id="40" name="Chart 39">
          <a:extLst>
            <a:ext uri="{FF2B5EF4-FFF2-40B4-BE49-F238E27FC236}">
              <a16:creationId xmlns:a16="http://schemas.microsoft.com/office/drawing/2014/main" id="{113C0141-1F28-4E39-9D10-FDAE44506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91440</xdr:colOff>
      <xdr:row>9</xdr:row>
      <xdr:rowOff>30481</xdr:rowOff>
    </xdr:from>
    <xdr:to>
      <xdr:col>4</xdr:col>
      <xdr:colOff>399569</xdr:colOff>
      <xdr:row>21</xdr:row>
      <xdr:rowOff>99255</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D97F29A6-350E-48A5-9EF5-B1ED585B16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701040" y="1653541"/>
              <a:ext cx="2136929" cy="226333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368138</xdr:colOff>
      <xdr:row>6</xdr:row>
      <xdr:rowOff>165765</xdr:rowOff>
    </xdr:from>
    <xdr:to>
      <xdr:col>13</xdr:col>
      <xdr:colOff>152399</xdr:colOff>
      <xdr:row>9</xdr:row>
      <xdr:rowOff>2237</xdr:rowOff>
    </xdr:to>
    <xdr:grpSp>
      <xdr:nvGrpSpPr>
        <xdr:cNvPr id="44" name="Group 43">
          <a:extLst>
            <a:ext uri="{FF2B5EF4-FFF2-40B4-BE49-F238E27FC236}">
              <a16:creationId xmlns:a16="http://schemas.microsoft.com/office/drawing/2014/main" id="{AF8E0DA0-4CE5-4067-86FC-22C88299A813}"/>
            </a:ext>
          </a:extLst>
        </xdr:cNvPr>
        <xdr:cNvGrpSpPr/>
      </xdr:nvGrpSpPr>
      <xdr:grpSpPr>
        <a:xfrm>
          <a:off x="5854538" y="1254336"/>
          <a:ext cx="2222661" cy="391644"/>
          <a:chOff x="8271165" y="1254824"/>
          <a:chExt cx="2139150" cy="599517"/>
        </a:xfrm>
      </xdr:grpSpPr>
      <xdr:sp macro="" textlink="'Top Sales Emp'!$E$5">
        <xdr:nvSpPr>
          <xdr:cNvPr id="42" name="TextBox 41">
            <a:extLst>
              <a:ext uri="{FF2B5EF4-FFF2-40B4-BE49-F238E27FC236}">
                <a16:creationId xmlns:a16="http://schemas.microsoft.com/office/drawing/2014/main" id="{291F4FC6-4BAB-4E2D-99E7-58C7E841658C}"/>
              </a:ext>
            </a:extLst>
          </xdr:cNvPr>
          <xdr:cNvSpPr txBox="1"/>
        </xdr:nvSpPr>
        <xdr:spPr>
          <a:xfrm>
            <a:off x="9184539" y="1257608"/>
            <a:ext cx="1225776" cy="59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C232B7-8195-4887-BFF7-0CD8E5EB28AF}" type="TxLink">
              <a:rPr lang="en-US" sz="1800" b="0" i="0" u="none" strike="noStrike">
                <a:solidFill>
                  <a:schemeClr val="bg1"/>
                </a:solidFill>
                <a:latin typeface="Calibri"/>
                <a:cs typeface="Calibri"/>
              </a:rPr>
              <a:pPr/>
              <a:t>$13,375</a:t>
            </a:fld>
            <a:endParaRPr lang="en-US" sz="1800">
              <a:solidFill>
                <a:schemeClr val="bg1"/>
              </a:solidFill>
            </a:endParaRPr>
          </a:p>
        </xdr:txBody>
      </xdr:sp>
      <xdr:sp macro="" textlink="'Top Sales Emp'!$D$5">
        <xdr:nvSpPr>
          <xdr:cNvPr id="43" name="TextBox 42">
            <a:extLst>
              <a:ext uri="{FF2B5EF4-FFF2-40B4-BE49-F238E27FC236}">
                <a16:creationId xmlns:a16="http://schemas.microsoft.com/office/drawing/2014/main" id="{A3769584-A22E-438B-BEDC-A116CA455F73}"/>
              </a:ext>
            </a:extLst>
          </xdr:cNvPr>
          <xdr:cNvSpPr txBox="1"/>
        </xdr:nvSpPr>
        <xdr:spPr>
          <a:xfrm>
            <a:off x="8271165" y="1254824"/>
            <a:ext cx="1028620" cy="587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14EB5-5251-422D-B0FB-265481B00C5A}" type="TxLink">
              <a:rPr lang="en-US" sz="1800" b="0" i="0" u="none" strike="noStrike">
                <a:solidFill>
                  <a:schemeClr val="bg1"/>
                </a:solidFill>
                <a:latin typeface="Calibri"/>
                <a:cs typeface="Calibri"/>
              </a:rPr>
              <a:pPr/>
              <a:t>Nicholas</a:t>
            </a:fld>
            <a:endParaRPr lang="en-US" sz="1800">
              <a:solidFill>
                <a:schemeClr val="bg1"/>
              </a:solidFill>
            </a:endParaRPr>
          </a:p>
        </xdr:txBody>
      </xdr:sp>
    </xdr:grpSp>
    <xdr:clientData/>
  </xdr:twoCellAnchor>
  <xdr:twoCellAnchor>
    <xdr:from>
      <xdr:col>9</xdr:col>
      <xdr:colOff>344442</xdr:colOff>
      <xdr:row>6</xdr:row>
      <xdr:rowOff>80683</xdr:rowOff>
    </xdr:from>
    <xdr:to>
      <xdr:col>13</xdr:col>
      <xdr:colOff>496843</xdr:colOff>
      <xdr:row>9</xdr:row>
      <xdr:rowOff>138952</xdr:rowOff>
    </xdr:to>
    <xdr:sp macro="" textlink="">
      <xdr:nvSpPr>
        <xdr:cNvPr id="45" name="Rectangle: Rounded Corners 44">
          <a:extLst>
            <a:ext uri="{FF2B5EF4-FFF2-40B4-BE49-F238E27FC236}">
              <a16:creationId xmlns:a16="http://schemas.microsoft.com/office/drawing/2014/main" id="{1EF6A126-5E69-456D-87C2-68F07E9E3744}"/>
            </a:ext>
          </a:extLst>
        </xdr:cNvPr>
        <xdr:cNvSpPr/>
      </xdr:nvSpPr>
      <xdr:spPr>
        <a:xfrm>
          <a:off x="8878842" y="1147483"/>
          <a:ext cx="2590801" cy="598596"/>
        </a:xfrm>
        <a:prstGeom prst="roundRect">
          <a:avLst>
            <a:gd name="adj" fmla="val 50000"/>
          </a:avLst>
        </a:prstGeom>
        <a:solidFill>
          <a:schemeClr val="accent2">
            <a:lumMod val="75000"/>
            <a:alpha val="4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oneCell">
    <xdr:from>
      <xdr:col>12</xdr:col>
      <xdr:colOff>459764</xdr:colOff>
      <xdr:row>7</xdr:row>
      <xdr:rowOff>7045</xdr:rowOff>
    </xdr:from>
    <xdr:to>
      <xdr:col>13</xdr:col>
      <xdr:colOff>231164</xdr:colOff>
      <xdr:row>9</xdr:row>
      <xdr:rowOff>17930</xdr:rowOff>
    </xdr:to>
    <xdr:pic>
      <xdr:nvPicPr>
        <xdr:cNvPr id="47" name="Graphic 46" descr="Ribbon with solid fill">
          <a:extLst>
            <a:ext uri="{FF2B5EF4-FFF2-40B4-BE49-F238E27FC236}">
              <a16:creationId xmlns:a16="http://schemas.microsoft.com/office/drawing/2014/main" id="{A121BE7D-CA79-4551-A3D0-4B8AE73018F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774964" y="1244174"/>
          <a:ext cx="381000" cy="369474"/>
        </a:xfrm>
        <a:prstGeom prst="rect">
          <a:avLst/>
        </a:prstGeom>
      </xdr:spPr>
    </xdr:pic>
    <xdr:clientData/>
  </xdr:twoCellAnchor>
  <xdr:twoCellAnchor>
    <xdr:from>
      <xdr:col>8</xdr:col>
      <xdr:colOff>14908</xdr:colOff>
      <xdr:row>24</xdr:row>
      <xdr:rowOff>83126</xdr:rowOff>
    </xdr:from>
    <xdr:to>
      <xdr:col>14</xdr:col>
      <xdr:colOff>401782</xdr:colOff>
      <xdr:row>38</xdr:row>
      <xdr:rowOff>100443</xdr:rowOff>
    </xdr:to>
    <xdr:grpSp>
      <xdr:nvGrpSpPr>
        <xdr:cNvPr id="54" name="Group 53">
          <a:extLst>
            <a:ext uri="{FF2B5EF4-FFF2-40B4-BE49-F238E27FC236}">
              <a16:creationId xmlns:a16="http://schemas.microsoft.com/office/drawing/2014/main" id="{C0C530DC-F279-4F82-A574-5DDEB96A3724}"/>
            </a:ext>
          </a:extLst>
        </xdr:cNvPr>
        <xdr:cNvGrpSpPr/>
      </xdr:nvGrpSpPr>
      <xdr:grpSpPr>
        <a:xfrm>
          <a:off x="4891708" y="4502726"/>
          <a:ext cx="4044474" cy="2466603"/>
          <a:chOff x="7939708" y="4501422"/>
          <a:chExt cx="4044474" cy="2466697"/>
        </a:xfrm>
      </xdr:grpSpPr>
      <xdr:graphicFrame macro="">
        <xdr:nvGraphicFramePr>
          <xdr:cNvPr id="48" name="Chart 47">
            <a:extLst>
              <a:ext uri="{FF2B5EF4-FFF2-40B4-BE49-F238E27FC236}">
                <a16:creationId xmlns:a16="http://schemas.microsoft.com/office/drawing/2014/main" id="{1CC32B0A-B121-4CB0-A6A0-A662B6BCA5EC}"/>
              </a:ext>
            </a:extLst>
          </xdr:cNvPr>
          <xdr:cNvGraphicFramePr>
            <a:graphicFrameLocks/>
          </xdr:cNvGraphicFramePr>
        </xdr:nvGraphicFramePr>
        <xdr:xfrm>
          <a:off x="7939708" y="4552117"/>
          <a:ext cx="2113723" cy="1117085"/>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49" name="Chart 48">
            <a:extLst>
              <a:ext uri="{FF2B5EF4-FFF2-40B4-BE49-F238E27FC236}">
                <a16:creationId xmlns:a16="http://schemas.microsoft.com/office/drawing/2014/main" id="{C4A33F53-96B0-4C22-BBC3-90E9AB4258DC}"/>
              </a:ext>
            </a:extLst>
          </xdr:cNvPr>
          <xdr:cNvGraphicFramePr>
            <a:graphicFrameLocks/>
          </xdr:cNvGraphicFramePr>
        </xdr:nvGraphicFramePr>
        <xdr:xfrm>
          <a:off x="9850582" y="4501422"/>
          <a:ext cx="2133600" cy="1283646"/>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50" name="Chart 49">
            <a:extLst>
              <a:ext uri="{FF2B5EF4-FFF2-40B4-BE49-F238E27FC236}">
                <a16:creationId xmlns:a16="http://schemas.microsoft.com/office/drawing/2014/main" id="{FB4D9883-F826-4A5B-A12C-A5A15509F188}"/>
              </a:ext>
            </a:extLst>
          </xdr:cNvPr>
          <xdr:cNvGraphicFramePr>
            <a:graphicFrameLocks/>
          </xdr:cNvGraphicFramePr>
        </xdr:nvGraphicFramePr>
        <xdr:xfrm>
          <a:off x="8203879" y="5768173"/>
          <a:ext cx="2259274" cy="1178318"/>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51" name="Chart 50">
            <a:extLst>
              <a:ext uri="{FF2B5EF4-FFF2-40B4-BE49-F238E27FC236}">
                <a16:creationId xmlns:a16="http://schemas.microsoft.com/office/drawing/2014/main" id="{CF0C6FD6-11AC-4D8C-8BF3-2C2E9FFADD3B}"/>
              </a:ext>
            </a:extLst>
          </xdr:cNvPr>
          <xdr:cNvGraphicFramePr>
            <a:graphicFrameLocks/>
          </xdr:cNvGraphicFramePr>
        </xdr:nvGraphicFramePr>
        <xdr:xfrm>
          <a:off x="9775371" y="5833490"/>
          <a:ext cx="2134422" cy="1134629"/>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11</xdr:col>
      <xdr:colOff>556507</xdr:colOff>
      <xdr:row>26</xdr:row>
      <xdr:rowOff>37212</xdr:rowOff>
    </xdr:from>
    <xdr:to>
      <xdr:col>13</xdr:col>
      <xdr:colOff>258287</xdr:colOff>
      <xdr:row>29</xdr:row>
      <xdr:rowOff>1981</xdr:rowOff>
    </xdr:to>
    <xdr:sp macro="" textlink="'Faulty Products'!$F$18">
      <xdr:nvSpPr>
        <xdr:cNvPr id="64" name="TextBox 63">
          <a:extLst>
            <a:ext uri="{FF2B5EF4-FFF2-40B4-BE49-F238E27FC236}">
              <a16:creationId xmlns:a16="http://schemas.microsoft.com/office/drawing/2014/main" id="{066BA5EE-BD13-4433-997F-0E1DBF9E02F1}"/>
            </a:ext>
          </a:extLst>
        </xdr:cNvPr>
        <xdr:cNvSpPr txBox="1"/>
      </xdr:nvSpPr>
      <xdr:spPr>
        <a:xfrm>
          <a:off x="7262107" y="4826926"/>
          <a:ext cx="920980" cy="378426"/>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2992462C-1843-4766-BCAA-E31E894FD2E2}" type="TxLink">
            <a:rPr kumimoji="0" lang="en-US" sz="2000" b="0" i="0" u="none" strike="noStrike" kern="0" cap="none" spc="0" normalizeH="0" baseline="0" noProof="0" smtClean="0">
              <a:ln>
                <a:noFill/>
              </a:ln>
              <a:solidFill>
                <a:schemeClr val="bg1"/>
              </a:solidFill>
              <a:effectLst/>
              <a:uLnTx/>
              <a:uFillTx/>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27.3%</a:t>
          </a:fld>
          <a:endParaRPr kumimoji="0" lang="en-US" sz="4800" b="0" i="0" u="none" strike="noStrike" kern="0" cap="none" spc="0" normalizeH="0" baseline="0" noProof="0">
            <a:ln>
              <a:noFill/>
            </a:ln>
            <a:solidFill>
              <a:schemeClr val="bg1"/>
            </a:solidFill>
            <a:effectLst/>
            <a:uLnTx/>
            <a:uFillTx/>
            <a:latin typeface="Calibri" panose="020F0502020204030204"/>
            <a:ea typeface="+mn-ea"/>
            <a:cs typeface="+mn-cs"/>
          </a:endParaRPr>
        </a:p>
      </xdr:txBody>
    </xdr:sp>
    <xdr:clientData/>
  </xdr:twoCellAnchor>
  <xdr:twoCellAnchor>
    <xdr:from>
      <xdr:col>9</xdr:col>
      <xdr:colOff>255567</xdr:colOff>
      <xdr:row>33</xdr:row>
      <xdr:rowOff>178475</xdr:rowOff>
    </xdr:from>
    <xdr:to>
      <xdr:col>10</xdr:col>
      <xdr:colOff>465117</xdr:colOff>
      <xdr:row>35</xdr:row>
      <xdr:rowOff>90054</xdr:rowOff>
    </xdr:to>
    <xdr:sp macro="" textlink="'Faulty Products'!$I$18">
      <xdr:nvSpPr>
        <xdr:cNvPr id="65" name="TextBox 64">
          <a:extLst>
            <a:ext uri="{FF2B5EF4-FFF2-40B4-BE49-F238E27FC236}">
              <a16:creationId xmlns:a16="http://schemas.microsoft.com/office/drawing/2014/main" id="{F2886603-FCC5-4BD0-910A-605BB44325E0}"/>
            </a:ext>
          </a:extLst>
        </xdr:cNvPr>
        <xdr:cNvSpPr txBox="1"/>
      </xdr:nvSpPr>
      <xdr:spPr>
        <a:xfrm>
          <a:off x="5741967" y="6122075"/>
          <a:ext cx="819150" cy="281693"/>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18BF4EB6-3832-44B1-8821-8BD5D4FD4B7F}" type="TxLink">
            <a:rPr kumimoji="0" lang="en-US" sz="2000" b="0" i="0" u="none" strike="noStrike" kern="0" cap="none" spc="0" normalizeH="0" baseline="0" noProof="0" smtClean="0">
              <a:ln>
                <a:noFill/>
              </a:ln>
              <a:solidFill>
                <a:schemeClr val="bg1"/>
              </a:solidFill>
              <a:effectLst/>
              <a:uLnTx/>
              <a:uFillTx/>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43.5%</a:t>
          </a:fld>
          <a:endParaRPr kumimoji="0" lang="en-US" sz="4800" b="0" i="0" u="none" strike="noStrike" kern="0" cap="none" spc="0" normalizeH="0" baseline="0" noProof="0">
            <a:ln>
              <a:noFill/>
            </a:ln>
            <a:solidFill>
              <a:schemeClr val="bg1"/>
            </a:solidFill>
            <a:effectLst/>
            <a:uLnTx/>
            <a:uFillTx/>
            <a:latin typeface="Calibri" panose="020F0502020204030204"/>
            <a:ea typeface="+mn-ea"/>
            <a:cs typeface="+mn-cs"/>
          </a:endParaRPr>
        </a:p>
      </xdr:txBody>
    </xdr:sp>
    <xdr:clientData/>
  </xdr:twoCellAnchor>
  <xdr:twoCellAnchor>
    <xdr:from>
      <xdr:col>11</xdr:col>
      <xdr:colOff>603168</xdr:colOff>
      <xdr:row>33</xdr:row>
      <xdr:rowOff>103909</xdr:rowOff>
    </xdr:from>
    <xdr:to>
      <xdr:col>13</xdr:col>
      <xdr:colOff>315686</xdr:colOff>
      <xdr:row>35</xdr:row>
      <xdr:rowOff>117764</xdr:rowOff>
    </xdr:to>
    <xdr:sp macro="" textlink="'Faulty Products'!$L$18">
      <xdr:nvSpPr>
        <xdr:cNvPr id="66" name="TextBox 65">
          <a:extLst>
            <a:ext uri="{FF2B5EF4-FFF2-40B4-BE49-F238E27FC236}">
              <a16:creationId xmlns:a16="http://schemas.microsoft.com/office/drawing/2014/main" id="{5B67FE32-23AB-4B26-8A42-441E87CF300A}"/>
            </a:ext>
          </a:extLst>
        </xdr:cNvPr>
        <xdr:cNvSpPr txBox="1"/>
      </xdr:nvSpPr>
      <xdr:spPr>
        <a:xfrm>
          <a:off x="7308768" y="6047509"/>
          <a:ext cx="931718" cy="383969"/>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0756A161-85E3-46EF-8D72-E78013257B3B}" type="TxLink">
            <a:rPr kumimoji="0" lang="en-US" sz="2000" b="0" i="0" u="none" strike="noStrike" kern="0" cap="none" spc="0" normalizeH="0" baseline="0" noProof="0" smtClean="0">
              <a:ln>
                <a:noFill/>
              </a:ln>
              <a:solidFill>
                <a:schemeClr val="bg1"/>
              </a:solidFill>
              <a:effectLst/>
              <a:uLnTx/>
              <a:uFillTx/>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37.5%</a:t>
          </a:fld>
          <a:endParaRPr kumimoji="0" lang="en-US" sz="4800" b="0" i="0" u="none" strike="noStrike" kern="0" cap="none" spc="0" normalizeH="0" baseline="0" noProof="0">
            <a:ln>
              <a:noFill/>
            </a:ln>
            <a:solidFill>
              <a:schemeClr val="bg1"/>
            </a:solidFill>
            <a:effectLst/>
            <a:uLnTx/>
            <a:uFillTx/>
            <a:latin typeface="Calibri" panose="020F0502020204030204"/>
            <a:ea typeface="+mn-ea"/>
            <a:cs typeface="+mn-cs"/>
          </a:endParaRPr>
        </a:p>
      </xdr:txBody>
    </xdr:sp>
    <xdr:clientData/>
  </xdr:twoCellAnchor>
  <xdr:twoCellAnchor>
    <xdr:from>
      <xdr:col>9</xdr:col>
      <xdr:colOff>178377</xdr:colOff>
      <xdr:row>26</xdr:row>
      <xdr:rowOff>58883</xdr:rowOff>
    </xdr:from>
    <xdr:to>
      <xdr:col>10</xdr:col>
      <xdr:colOff>540326</xdr:colOff>
      <xdr:row>30</xdr:row>
      <xdr:rowOff>69273</xdr:rowOff>
    </xdr:to>
    <xdr:grpSp>
      <xdr:nvGrpSpPr>
        <xdr:cNvPr id="2" name="Group 1">
          <a:extLst>
            <a:ext uri="{FF2B5EF4-FFF2-40B4-BE49-F238E27FC236}">
              <a16:creationId xmlns:a16="http://schemas.microsoft.com/office/drawing/2014/main" id="{0878625B-C5C7-458B-AFCE-E1B415145660}"/>
            </a:ext>
          </a:extLst>
        </xdr:cNvPr>
        <xdr:cNvGrpSpPr/>
      </xdr:nvGrpSpPr>
      <xdr:grpSpPr>
        <a:xfrm>
          <a:off x="5664777" y="4848597"/>
          <a:ext cx="971549" cy="609105"/>
          <a:chOff x="5664777" y="4848597"/>
          <a:chExt cx="971549" cy="609105"/>
        </a:xfrm>
      </xdr:grpSpPr>
      <xdr:sp macro="" textlink="'Faulty Products'!$C$18">
        <xdr:nvSpPr>
          <xdr:cNvPr id="63" name="TextBox 62">
            <a:extLst>
              <a:ext uri="{FF2B5EF4-FFF2-40B4-BE49-F238E27FC236}">
                <a16:creationId xmlns:a16="http://schemas.microsoft.com/office/drawing/2014/main" id="{42C4B5FD-10BB-4B6B-AB19-178432595570}"/>
              </a:ext>
            </a:extLst>
          </xdr:cNvPr>
          <xdr:cNvSpPr txBox="1"/>
        </xdr:nvSpPr>
        <xdr:spPr>
          <a:xfrm>
            <a:off x="5664777" y="4848597"/>
            <a:ext cx="971549" cy="368629"/>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CB2ABC8E-2780-49A9-81AF-C11D8D3E3F11}" type="TxLink">
              <a:rPr kumimoji="0" lang="en-US" sz="2000" b="0" i="0" u="none" strike="noStrike" kern="0" cap="none" spc="0" normalizeH="0" baseline="0" noProof="0" smtClean="0">
                <a:ln>
                  <a:noFill/>
                </a:ln>
                <a:solidFill>
                  <a:schemeClr val="bg1"/>
                </a:solidFill>
                <a:effectLst/>
                <a:uLnTx/>
                <a:uFillTx/>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32.5%</a:t>
            </a:fld>
            <a:endParaRPr kumimoji="0" lang="en-US" sz="4800" b="0" i="0" u="none" strike="noStrike" kern="0" cap="none" spc="0" normalizeH="0" baseline="0" noProof="0">
              <a:ln>
                <a:noFill/>
              </a:ln>
              <a:solidFill>
                <a:schemeClr val="bg1"/>
              </a:solidFill>
              <a:effectLst/>
              <a:uLnTx/>
              <a:uFillTx/>
              <a:latin typeface="Calibri" panose="020F0502020204030204"/>
              <a:ea typeface="+mn-ea"/>
              <a:cs typeface="+mn-cs"/>
            </a:endParaRPr>
          </a:p>
        </xdr:txBody>
      </xdr:sp>
      <xdr:sp macro="" textlink="">
        <xdr:nvSpPr>
          <xdr:cNvPr id="67" name="TextBox 66">
            <a:extLst>
              <a:ext uri="{FF2B5EF4-FFF2-40B4-BE49-F238E27FC236}">
                <a16:creationId xmlns:a16="http://schemas.microsoft.com/office/drawing/2014/main" id="{1F93976D-DF14-401E-9B7F-819D2B3DE0BC}"/>
              </a:ext>
            </a:extLst>
          </xdr:cNvPr>
          <xdr:cNvSpPr txBox="1"/>
        </xdr:nvSpPr>
        <xdr:spPr>
          <a:xfrm>
            <a:off x="5749636" y="5170714"/>
            <a:ext cx="831273" cy="286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Computer</a:t>
            </a:r>
          </a:p>
        </xdr:txBody>
      </xdr:sp>
    </xdr:grpSp>
    <xdr:clientData/>
  </xdr:twoCellAnchor>
  <xdr:twoCellAnchor>
    <xdr:from>
      <xdr:col>12</xdr:col>
      <xdr:colOff>99951</xdr:colOff>
      <xdr:row>28</xdr:row>
      <xdr:rowOff>136565</xdr:rowOff>
    </xdr:from>
    <xdr:to>
      <xdr:col>13</xdr:col>
      <xdr:colOff>87085</xdr:colOff>
      <xdr:row>30</xdr:row>
      <xdr:rowOff>10886</xdr:rowOff>
    </xdr:to>
    <xdr:sp macro="" textlink="">
      <xdr:nvSpPr>
        <xdr:cNvPr id="68" name="TextBox 67">
          <a:extLst>
            <a:ext uri="{FF2B5EF4-FFF2-40B4-BE49-F238E27FC236}">
              <a16:creationId xmlns:a16="http://schemas.microsoft.com/office/drawing/2014/main" id="{33060ED4-A199-414B-A46F-255D31142145}"/>
            </a:ext>
          </a:extLst>
        </xdr:cNvPr>
        <xdr:cNvSpPr txBox="1"/>
      </xdr:nvSpPr>
      <xdr:spPr>
        <a:xfrm>
          <a:off x="7415151" y="5154879"/>
          <a:ext cx="596734" cy="244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Laptop</a:t>
          </a:r>
        </a:p>
      </xdr:txBody>
    </xdr:sp>
    <xdr:clientData/>
  </xdr:twoCellAnchor>
  <xdr:twoCellAnchor>
    <xdr:from>
      <xdr:col>9</xdr:col>
      <xdr:colOff>335478</xdr:colOff>
      <xdr:row>35</xdr:row>
      <xdr:rowOff>84116</xdr:rowOff>
    </xdr:from>
    <xdr:to>
      <xdr:col>10</xdr:col>
      <xdr:colOff>349333</xdr:colOff>
      <xdr:row>37</xdr:row>
      <xdr:rowOff>28698</xdr:rowOff>
    </xdr:to>
    <xdr:sp macro="" textlink="">
      <xdr:nvSpPr>
        <xdr:cNvPr id="69" name="TextBox 68">
          <a:extLst>
            <a:ext uri="{FF2B5EF4-FFF2-40B4-BE49-F238E27FC236}">
              <a16:creationId xmlns:a16="http://schemas.microsoft.com/office/drawing/2014/main" id="{02032563-8D6D-455D-B6AE-760C8F9B8C74}"/>
            </a:ext>
          </a:extLst>
        </xdr:cNvPr>
        <xdr:cNvSpPr txBox="1"/>
      </xdr:nvSpPr>
      <xdr:spPr>
        <a:xfrm>
          <a:off x="5821878" y="6397830"/>
          <a:ext cx="623455" cy="314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Phones</a:t>
          </a:r>
        </a:p>
      </xdr:txBody>
    </xdr:sp>
    <xdr:clientData/>
  </xdr:twoCellAnchor>
  <xdr:twoCellAnchor>
    <xdr:from>
      <xdr:col>12</xdr:col>
      <xdr:colOff>154380</xdr:colOff>
      <xdr:row>35</xdr:row>
      <xdr:rowOff>65315</xdr:rowOff>
    </xdr:from>
    <xdr:to>
      <xdr:col>13</xdr:col>
      <xdr:colOff>251362</xdr:colOff>
      <xdr:row>36</xdr:row>
      <xdr:rowOff>153391</xdr:rowOff>
    </xdr:to>
    <xdr:sp macro="" textlink="">
      <xdr:nvSpPr>
        <xdr:cNvPr id="70" name="TextBox 69">
          <a:extLst>
            <a:ext uri="{FF2B5EF4-FFF2-40B4-BE49-F238E27FC236}">
              <a16:creationId xmlns:a16="http://schemas.microsoft.com/office/drawing/2014/main" id="{453BA2CD-928E-4E5C-80E6-A157449190E4}"/>
            </a:ext>
          </a:extLst>
        </xdr:cNvPr>
        <xdr:cNvSpPr txBox="1"/>
      </xdr:nvSpPr>
      <xdr:spPr>
        <a:xfrm>
          <a:off x="7469580" y="6379029"/>
          <a:ext cx="706582" cy="273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Screens</a:t>
          </a:r>
        </a:p>
      </xdr:txBody>
    </xdr:sp>
    <xdr:clientData/>
  </xdr:twoCellAnchor>
  <xdr:twoCellAnchor>
    <xdr:from>
      <xdr:col>1</xdr:col>
      <xdr:colOff>108857</xdr:colOff>
      <xdr:row>24</xdr:row>
      <xdr:rowOff>163286</xdr:rowOff>
    </xdr:from>
    <xdr:to>
      <xdr:col>7</xdr:col>
      <xdr:colOff>587828</xdr:colOff>
      <xdr:row>38</xdr:row>
      <xdr:rowOff>119743</xdr:rowOff>
    </xdr:to>
    <mc:AlternateContent xmlns:mc="http://schemas.openxmlformats.org/markup-compatibility/2006">
      <mc:Choice xmlns:cx1="http://schemas.microsoft.com/office/drawing/2015/9/8/chartex" Requires="cx1">
        <xdr:graphicFrame macro="">
          <xdr:nvGraphicFramePr>
            <xdr:cNvPr id="73" name="Chart 72">
              <a:extLst>
                <a:ext uri="{FF2B5EF4-FFF2-40B4-BE49-F238E27FC236}">
                  <a16:creationId xmlns:a16="http://schemas.microsoft.com/office/drawing/2014/main" id="{7C8A7DD8-ECA5-44FA-AFFD-E65D5D1AE0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718457" y="4529546"/>
              <a:ext cx="4136571" cy="23719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285751</xdr:colOff>
      <xdr:row>9</xdr:row>
      <xdr:rowOff>32657</xdr:rowOff>
    </xdr:from>
    <xdr:to>
      <xdr:col>24</xdr:col>
      <xdr:colOff>76201</xdr:colOff>
      <xdr:row>38</xdr:row>
      <xdr:rowOff>65314</xdr:rowOff>
    </xdr:to>
    <xdr:graphicFrame macro="">
      <xdr:nvGraphicFramePr>
        <xdr:cNvPr id="74" name="Chart 73">
          <a:extLst>
            <a:ext uri="{FF2B5EF4-FFF2-40B4-BE49-F238E27FC236}">
              <a16:creationId xmlns:a16="http://schemas.microsoft.com/office/drawing/2014/main" id="{FF49B3E2-E609-46F9-98CA-8827F5FC2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17</xdr:col>
      <xdr:colOff>115702</xdr:colOff>
      <xdr:row>40</xdr:row>
      <xdr:rowOff>41563</xdr:rowOff>
    </xdr:from>
    <xdr:to>
      <xdr:col>22</xdr:col>
      <xdr:colOff>138563</xdr:colOff>
      <xdr:row>46</xdr:row>
      <xdr:rowOff>55419</xdr:rowOff>
    </xdr:to>
    <mc:AlternateContent xmlns:mc="http://schemas.openxmlformats.org/markup-compatibility/2006" xmlns:a14="http://schemas.microsoft.com/office/drawing/2010/main">
      <mc:Choice Requires="a14">
        <xdr:graphicFrame macro="">
          <xdr:nvGraphicFramePr>
            <xdr:cNvPr id="75" name="Area">
              <a:extLst>
                <a:ext uri="{FF2B5EF4-FFF2-40B4-BE49-F238E27FC236}">
                  <a16:creationId xmlns:a16="http://schemas.microsoft.com/office/drawing/2014/main" id="{BCADF082-061E-470C-A07F-CA46A9C49FDC}"/>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10478902" y="7280563"/>
              <a:ext cx="3070861" cy="1124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55416</xdr:colOff>
      <xdr:row>40</xdr:row>
      <xdr:rowOff>83124</xdr:rowOff>
    </xdr:from>
    <xdr:to>
      <xdr:col>5</xdr:col>
      <xdr:colOff>588818</xdr:colOff>
      <xdr:row>46</xdr:row>
      <xdr:rowOff>27707</xdr:rowOff>
    </xdr:to>
    <mc:AlternateContent xmlns:mc="http://schemas.openxmlformats.org/markup-compatibility/2006" xmlns:a14="http://schemas.microsoft.com/office/drawing/2010/main">
      <mc:Choice Requires="a14">
        <xdr:graphicFrame macro="">
          <xdr:nvGraphicFramePr>
            <xdr:cNvPr id="76" name="Year">
              <a:extLst>
                <a:ext uri="{FF2B5EF4-FFF2-40B4-BE49-F238E27FC236}">
                  <a16:creationId xmlns:a16="http://schemas.microsoft.com/office/drawing/2014/main" id="{343C6796-CC1B-4169-8BEA-23A42AE2DD1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65016" y="7322124"/>
              <a:ext cx="2971802" cy="105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50572</xdr:colOff>
      <xdr:row>40</xdr:row>
      <xdr:rowOff>69272</xdr:rowOff>
    </xdr:from>
    <xdr:to>
      <xdr:col>10</xdr:col>
      <xdr:colOff>526477</xdr:colOff>
      <xdr:row>46</xdr:row>
      <xdr:rowOff>41564</xdr:rowOff>
    </xdr:to>
    <mc:AlternateContent xmlns:mc="http://schemas.openxmlformats.org/markup-compatibility/2006" xmlns:a14="http://schemas.microsoft.com/office/drawing/2010/main">
      <mc:Choice Requires="a14">
        <xdr:graphicFrame macro="">
          <xdr:nvGraphicFramePr>
            <xdr:cNvPr id="77" name="Product">
              <a:extLst>
                <a:ext uri="{FF2B5EF4-FFF2-40B4-BE49-F238E27FC236}">
                  <a16:creationId xmlns:a16="http://schemas.microsoft.com/office/drawing/2014/main" id="{0A7B83CF-84BB-4C41-8E35-ADAC4BE2131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317772" y="7308272"/>
              <a:ext cx="2304705" cy="1082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586049</xdr:colOff>
      <xdr:row>40</xdr:row>
      <xdr:rowOff>96983</xdr:rowOff>
    </xdr:from>
    <xdr:to>
      <xdr:col>16</xdr:col>
      <xdr:colOff>27714</xdr:colOff>
      <xdr:row>45</xdr:row>
      <xdr:rowOff>166256</xdr:rowOff>
    </xdr:to>
    <mc:AlternateContent xmlns:mc="http://schemas.openxmlformats.org/markup-compatibility/2006" xmlns:a14="http://schemas.microsoft.com/office/drawing/2010/main">
      <mc:Choice Requires="a14">
        <xdr:graphicFrame macro="">
          <xdr:nvGraphicFramePr>
            <xdr:cNvPr id="78" name="Sales Channel">
              <a:extLst>
                <a:ext uri="{FF2B5EF4-FFF2-40B4-BE49-F238E27FC236}">
                  <a16:creationId xmlns:a16="http://schemas.microsoft.com/office/drawing/2014/main" id="{B4001269-ADA7-4290-9F11-808C959194BE}"/>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7291649" y="7335983"/>
              <a:ext cx="2489665" cy="994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315685</xdr:colOff>
      <xdr:row>1</xdr:row>
      <xdr:rowOff>76199</xdr:rowOff>
    </xdr:from>
    <xdr:to>
      <xdr:col>17</xdr:col>
      <xdr:colOff>446314</xdr:colOff>
      <xdr:row>31</xdr:row>
      <xdr:rowOff>152399</xdr:rowOff>
    </xdr:to>
    <xdr:graphicFrame macro="">
      <xdr:nvGraphicFramePr>
        <xdr:cNvPr id="2" name="Chart 1">
          <a:extLst>
            <a:ext uri="{FF2B5EF4-FFF2-40B4-BE49-F238E27FC236}">
              <a16:creationId xmlns:a16="http://schemas.microsoft.com/office/drawing/2014/main" id="{1014C0CD-A251-4EC8-9315-AEF0B5E62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237564</xdr:colOff>
      <xdr:row>2</xdr:row>
      <xdr:rowOff>1345</xdr:rowOff>
    </xdr:from>
    <xdr:to>
      <xdr:col>18</xdr:col>
      <xdr:colOff>188258</xdr:colOff>
      <xdr:row>25</xdr:row>
      <xdr:rowOff>44824</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CEF107E3-E721-475F-AA34-A8312B9FEE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38164" y="367105"/>
              <a:ext cx="7441154" cy="42497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242239</xdr:colOff>
      <xdr:row>0</xdr:row>
      <xdr:rowOff>157521</xdr:rowOff>
    </xdr:from>
    <xdr:to>
      <xdr:col>19</xdr:col>
      <xdr:colOff>6019</xdr:colOff>
      <xdr:row>19</xdr:row>
      <xdr:rowOff>94768</xdr:rowOff>
    </xdr:to>
    <xdr:graphicFrame macro="">
      <xdr:nvGraphicFramePr>
        <xdr:cNvPr id="2" name="Chart 1">
          <a:extLst>
            <a:ext uri="{FF2B5EF4-FFF2-40B4-BE49-F238E27FC236}">
              <a16:creationId xmlns:a16="http://schemas.microsoft.com/office/drawing/2014/main" id="{ED4FAB6D-E080-4F51-BA6D-D9E007117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9</xdr:row>
      <xdr:rowOff>167640</xdr:rowOff>
    </xdr:from>
    <xdr:to>
      <xdr:col>2</xdr:col>
      <xdr:colOff>22860</xdr:colOff>
      <xdr:row>13</xdr:row>
      <xdr:rowOff>0</xdr:rowOff>
    </xdr:to>
    <xdr:sp macro="" textlink="$C$18">
      <xdr:nvSpPr>
        <xdr:cNvPr id="3" name="TextBox 2">
          <a:extLst>
            <a:ext uri="{FF2B5EF4-FFF2-40B4-BE49-F238E27FC236}">
              <a16:creationId xmlns:a16="http://schemas.microsoft.com/office/drawing/2014/main" id="{37F41D18-F2E0-4BA4-B5DE-B18A1E8A9414}"/>
            </a:ext>
          </a:extLst>
        </xdr:cNvPr>
        <xdr:cNvSpPr txBox="1"/>
      </xdr:nvSpPr>
      <xdr:spPr>
        <a:xfrm>
          <a:off x="0" y="1813560"/>
          <a:ext cx="2110740" cy="563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D8E2554-6659-44C4-B25B-BFBC66E7D005}" type="TxLink">
            <a:rPr lang="en-US" sz="2800" b="0" i="0" u="none" strike="noStrike">
              <a:solidFill>
                <a:srgbClr val="000000"/>
              </a:solidFill>
              <a:latin typeface="Calibri"/>
              <a:cs typeface="Calibri"/>
            </a:rPr>
            <a:pPr algn="ctr"/>
            <a:t>32.5%</a:t>
          </a:fld>
          <a:endParaRPr lang="en-US" sz="2800"/>
        </a:p>
      </xdr:txBody>
    </xdr:sp>
    <xdr:clientData/>
  </xdr:twoCellAnchor>
  <xdr:twoCellAnchor>
    <xdr:from>
      <xdr:col>3</xdr:col>
      <xdr:colOff>175260</xdr:colOff>
      <xdr:row>9</xdr:row>
      <xdr:rowOff>114300</xdr:rowOff>
    </xdr:from>
    <xdr:to>
      <xdr:col>5</xdr:col>
      <xdr:colOff>198120</xdr:colOff>
      <xdr:row>12</xdr:row>
      <xdr:rowOff>76200</xdr:rowOff>
    </xdr:to>
    <xdr:sp macro="" textlink="$F$18">
      <xdr:nvSpPr>
        <xdr:cNvPr id="4" name="TextBox 3">
          <a:extLst>
            <a:ext uri="{FF2B5EF4-FFF2-40B4-BE49-F238E27FC236}">
              <a16:creationId xmlns:a16="http://schemas.microsoft.com/office/drawing/2014/main" id="{F283F8BE-1EE3-4D0A-94AB-76692D9276AC}"/>
            </a:ext>
          </a:extLst>
        </xdr:cNvPr>
        <xdr:cNvSpPr txBox="1"/>
      </xdr:nvSpPr>
      <xdr:spPr>
        <a:xfrm>
          <a:off x="4023360" y="1828800"/>
          <a:ext cx="310896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4A90C98-903D-468B-86DB-647B0C84765F}" type="TxLink">
            <a:rPr lang="en-US" sz="2800" b="0" i="0" u="none" strike="noStrike">
              <a:solidFill>
                <a:srgbClr val="000000"/>
              </a:solidFill>
              <a:latin typeface="Calibri"/>
              <a:cs typeface="Calibri"/>
            </a:rPr>
            <a:pPr algn="ctr"/>
            <a:t>27.3%</a:t>
          </a:fld>
          <a:endParaRPr lang="en-US" sz="2800"/>
        </a:p>
      </xdr:txBody>
    </xdr:sp>
    <xdr:clientData/>
  </xdr:twoCellAnchor>
  <xdr:twoCellAnchor>
    <xdr:from>
      <xdr:col>6</xdr:col>
      <xdr:colOff>0</xdr:colOff>
      <xdr:row>10</xdr:row>
      <xdr:rowOff>0</xdr:rowOff>
    </xdr:from>
    <xdr:to>
      <xdr:col>8</xdr:col>
      <xdr:colOff>22860</xdr:colOff>
      <xdr:row>12</xdr:row>
      <xdr:rowOff>144780</xdr:rowOff>
    </xdr:to>
    <xdr:sp macro="" textlink="$I$18">
      <xdr:nvSpPr>
        <xdr:cNvPr id="5" name="TextBox 4">
          <a:extLst>
            <a:ext uri="{FF2B5EF4-FFF2-40B4-BE49-F238E27FC236}">
              <a16:creationId xmlns:a16="http://schemas.microsoft.com/office/drawing/2014/main" id="{822B6E18-23BC-4BB7-A8AE-1C5FCA86A6C0}"/>
            </a:ext>
          </a:extLst>
        </xdr:cNvPr>
        <xdr:cNvSpPr txBox="1"/>
      </xdr:nvSpPr>
      <xdr:spPr>
        <a:xfrm>
          <a:off x="5394960" y="1828800"/>
          <a:ext cx="2110740" cy="510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2204D1E-9276-4E05-B817-8454D2A77026}" type="TxLink">
            <a:rPr lang="en-US" sz="2800" b="0" i="0" u="none" strike="noStrike">
              <a:solidFill>
                <a:srgbClr val="000000"/>
              </a:solidFill>
              <a:latin typeface="Calibri"/>
              <a:cs typeface="Calibri"/>
            </a:rPr>
            <a:pPr algn="ctr"/>
            <a:t>43.5%</a:t>
          </a:fld>
          <a:endParaRPr lang="en-US" sz="2800"/>
        </a:p>
      </xdr:txBody>
    </xdr:sp>
    <xdr:clientData/>
  </xdr:twoCellAnchor>
  <xdr:twoCellAnchor>
    <xdr:from>
      <xdr:col>9</xdr:col>
      <xdr:colOff>0</xdr:colOff>
      <xdr:row>10</xdr:row>
      <xdr:rowOff>0</xdr:rowOff>
    </xdr:from>
    <xdr:to>
      <xdr:col>11</xdr:col>
      <xdr:colOff>22860</xdr:colOff>
      <xdr:row>12</xdr:row>
      <xdr:rowOff>144780</xdr:rowOff>
    </xdr:to>
    <xdr:sp macro="" textlink="$L$18">
      <xdr:nvSpPr>
        <xdr:cNvPr id="6" name="TextBox 5">
          <a:extLst>
            <a:ext uri="{FF2B5EF4-FFF2-40B4-BE49-F238E27FC236}">
              <a16:creationId xmlns:a16="http://schemas.microsoft.com/office/drawing/2014/main" id="{B7A8FAE7-6206-428F-AEBD-D2415AE72AE2}"/>
            </a:ext>
          </a:extLst>
        </xdr:cNvPr>
        <xdr:cNvSpPr txBox="1"/>
      </xdr:nvSpPr>
      <xdr:spPr>
        <a:xfrm>
          <a:off x="8092440" y="1828800"/>
          <a:ext cx="2110740" cy="510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75642CF-583F-4C6F-989C-12D3288ED5AF}" type="TxLink">
            <a:rPr lang="en-US" sz="2800" b="0" i="0" u="none" strike="noStrike">
              <a:solidFill>
                <a:srgbClr val="000000"/>
              </a:solidFill>
              <a:latin typeface="Calibri"/>
              <a:cs typeface="Calibri"/>
            </a:rPr>
            <a:pPr algn="ctr"/>
            <a:t>37.5%</a:t>
          </a:fld>
          <a:endParaRPr lang="en-US" sz="2800"/>
        </a:p>
      </xdr:txBody>
    </xdr:sp>
    <xdr:clientData/>
  </xdr:twoCellAnchor>
  <xdr:twoCellAnchor>
    <xdr:from>
      <xdr:col>0</xdr:col>
      <xdr:colOff>41564</xdr:colOff>
      <xdr:row>21</xdr:row>
      <xdr:rowOff>124195</xdr:rowOff>
    </xdr:from>
    <xdr:to>
      <xdr:col>4</xdr:col>
      <xdr:colOff>1056905</xdr:colOff>
      <xdr:row>36</xdr:row>
      <xdr:rowOff>91538</xdr:rowOff>
    </xdr:to>
    <xdr:graphicFrame macro="">
      <xdr:nvGraphicFramePr>
        <xdr:cNvPr id="19" name="Chart 18">
          <a:extLst>
            <a:ext uri="{FF2B5EF4-FFF2-40B4-BE49-F238E27FC236}">
              <a16:creationId xmlns:a16="http://schemas.microsoft.com/office/drawing/2014/main" id="{D0A9D4BE-1E29-468E-B74E-9E59DF0BD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1368879</xdr:colOff>
      <xdr:row>22</xdr:row>
      <xdr:rowOff>185057</xdr:rowOff>
    </xdr:from>
    <xdr:to>
      <xdr:col>9</xdr:col>
      <xdr:colOff>0</xdr:colOff>
      <xdr:row>40</xdr:row>
      <xdr:rowOff>76200</xdr:rowOff>
    </xdr:to>
    <xdr:graphicFrame macro="">
      <xdr:nvGraphicFramePr>
        <xdr:cNvPr id="20" name="Chart 19">
          <a:extLst>
            <a:ext uri="{FF2B5EF4-FFF2-40B4-BE49-F238E27FC236}">
              <a16:creationId xmlns:a16="http://schemas.microsoft.com/office/drawing/2014/main" id="{90A31C18-B0D4-4321-8481-A9C349C2A7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429986</xdr:colOff>
      <xdr:row>22</xdr:row>
      <xdr:rowOff>122465</xdr:rowOff>
    </xdr:from>
    <xdr:to>
      <xdr:col>16</xdr:col>
      <xdr:colOff>228600</xdr:colOff>
      <xdr:row>40</xdr:row>
      <xdr:rowOff>171450</xdr:rowOff>
    </xdr:to>
    <xdr:graphicFrame macro="">
      <xdr:nvGraphicFramePr>
        <xdr:cNvPr id="21" name="Chart 20">
          <a:extLst>
            <a:ext uri="{FF2B5EF4-FFF2-40B4-BE49-F238E27FC236}">
              <a16:creationId xmlns:a16="http://schemas.microsoft.com/office/drawing/2014/main" id="{799A44DE-39A6-49E6-8163-550DCA9FF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284018</xdr:colOff>
      <xdr:row>1</xdr:row>
      <xdr:rowOff>57151</xdr:rowOff>
    </xdr:from>
    <xdr:to>
      <xdr:col>18</xdr:col>
      <xdr:colOff>729343</xdr:colOff>
      <xdr:row>19</xdr:row>
      <xdr:rowOff>43543</xdr:rowOff>
    </xdr:to>
    <xdr:graphicFrame macro="">
      <xdr:nvGraphicFramePr>
        <xdr:cNvPr id="26" name="Chart 25">
          <a:extLst>
            <a:ext uri="{FF2B5EF4-FFF2-40B4-BE49-F238E27FC236}">
              <a16:creationId xmlns:a16="http://schemas.microsoft.com/office/drawing/2014/main" id="{61965F18-5934-4544-814B-5548676A9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293915</xdr:colOff>
      <xdr:row>1</xdr:row>
      <xdr:rowOff>32657</xdr:rowOff>
    </xdr:from>
    <xdr:to>
      <xdr:col>17</xdr:col>
      <xdr:colOff>103415</xdr:colOff>
      <xdr:row>21</xdr:row>
      <xdr:rowOff>54429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107A0EE-622B-44E1-8172-5ED4C2689E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06686" y="217714"/>
              <a:ext cx="7124700" cy="372291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429489</xdr:colOff>
      <xdr:row>2</xdr:row>
      <xdr:rowOff>166254</xdr:rowOff>
    </xdr:from>
    <xdr:to>
      <xdr:col>10</xdr:col>
      <xdr:colOff>595746</xdr:colOff>
      <xdr:row>6</xdr:row>
      <xdr:rowOff>27709</xdr:rowOff>
    </xdr:to>
    <xdr:sp macro="" textlink="$E$5">
      <xdr:nvSpPr>
        <xdr:cNvPr id="2" name="TextBox 1">
          <a:extLst>
            <a:ext uri="{FF2B5EF4-FFF2-40B4-BE49-F238E27FC236}">
              <a16:creationId xmlns:a16="http://schemas.microsoft.com/office/drawing/2014/main" id="{7F26E2D4-0F20-4A52-A162-8F1DF31ED79D}"/>
            </a:ext>
          </a:extLst>
        </xdr:cNvPr>
        <xdr:cNvSpPr txBox="1"/>
      </xdr:nvSpPr>
      <xdr:spPr>
        <a:xfrm>
          <a:off x="6941125" y="526472"/>
          <a:ext cx="1385457" cy="5818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51EA43-6C9A-42A2-B080-57E4C046624B}" type="TxLink">
            <a:rPr lang="en-US" sz="1100" b="0" i="0" u="none" strike="noStrike">
              <a:solidFill>
                <a:srgbClr val="000000"/>
              </a:solidFill>
              <a:latin typeface="Calibri"/>
              <a:cs typeface="Calibri"/>
            </a:rPr>
            <a:pPr/>
            <a:t>$13,375</a:t>
          </a:fld>
          <a:endParaRPr lang="en-US" sz="1100"/>
        </a:p>
      </xdr:txBody>
    </xdr:sp>
    <xdr:clientData/>
  </xdr:twoCellAnchor>
  <xdr:twoCellAnchor>
    <xdr:from>
      <xdr:col>5</xdr:col>
      <xdr:colOff>540327</xdr:colOff>
      <xdr:row>2</xdr:row>
      <xdr:rowOff>166254</xdr:rowOff>
    </xdr:from>
    <xdr:to>
      <xdr:col>8</xdr:col>
      <xdr:colOff>55418</xdr:colOff>
      <xdr:row>6</xdr:row>
      <xdr:rowOff>13854</xdr:rowOff>
    </xdr:to>
    <xdr:sp macro="" textlink="$D$5">
      <xdr:nvSpPr>
        <xdr:cNvPr id="3" name="TextBox 2">
          <a:extLst>
            <a:ext uri="{FF2B5EF4-FFF2-40B4-BE49-F238E27FC236}">
              <a16:creationId xmlns:a16="http://schemas.microsoft.com/office/drawing/2014/main" id="{B98CF27F-205F-445E-831C-F07FAC1B794D}"/>
            </a:ext>
          </a:extLst>
        </xdr:cNvPr>
        <xdr:cNvSpPr txBox="1"/>
      </xdr:nvSpPr>
      <xdr:spPr>
        <a:xfrm>
          <a:off x="5223163" y="526472"/>
          <a:ext cx="1343891" cy="5680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139952-4239-4FD5-A3E1-58080F8FC32A}" type="TxLink">
            <a:rPr lang="en-US" sz="1100" b="0" i="0" u="none" strike="noStrike">
              <a:solidFill>
                <a:srgbClr val="000000"/>
              </a:solidFill>
              <a:latin typeface="Calibri"/>
              <a:cs typeface="Calibri"/>
            </a:rPr>
            <a:pPr/>
            <a:t>Nicholas</a:t>
          </a:fld>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had nasser" refreshedDate="44667.647497337966" createdVersion="7" refreshedVersion="7" minRefreshableVersion="3" recordCount="123" xr:uid="{80FED3EC-02EB-4AAF-8A32-FF0243C68EDF}">
  <cacheSource type="worksheet">
    <worksheetSource name="Table1"/>
  </cacheSource>
  <cacheFields count="11">
    <cacheField name="FirstName" numFmtId="0">
      <sharedItems containsBlank="1" count="89">
        <s v="Benny"/>
        <s v="Johnny"/>
        <s v="Mike"/>
        <s v="Caitlyn"/>
        <s v="Boris"/>
        <s v="Javier"/>
        <s v="Nicholas"/>
        <s v="Emmanuelle"/>
        <s v="Abdul"/>
        <s v="Josephine"/>
        <s v="Bridget"/>
        <s v="Denny"/>
        <s v="Alan"/>
        <s v="Owen"/>
        <s v="Mason"/>
        <s v="Makenzie"/>
        <s v="Agnes"/>
        <s v="Tyson"/>
        <s v="Aiden"/>
        <s v="Chuck"/>
        <s v="Jacob"/>
        <s v="Kurt"/>
        <s v="Rae"/>
        <s v="Bob"/>
        <s v="Erick"/>
        <s v="Josh"/>
        <s v="Piper"/>
        <s v="Elly"/>
        <s v="Janelle"/>
        <s v="Chadwick"/>
        <s v="Roger"/>
        <s v="Lindsay"/>
        <s v="Alex"/>
        <s v="Gwen"/>
        <s v="Julianna"/>
        <s v="Fiona"/>
        <s v="Madison"/>
        <s v="Christy"/>
        <s v="Bryon"/>
        <s v="Doug"/>
        <s v="Clint"/>
        <s v="Harmony"/>
        <s v="Chad"/>
        <s v="Hailey"/>
        <s v="John"/>
        <s v="Harry"/>
        <s v="Carol"/>
        <s v="Rufus"/>
        <s v="Daniel"/>
        <s v="Rihanna"/>
        <s v="Maddison"/>
        <s v="Shay"/>
        <s v="Adina"/>
        <s v="Charlotte"/>
        <s v="Gabriel"/>
        <s v="Ramon"/>
        <s v="Mary"/>
        <s v="Carl"/>
        <s v="Raquel"/>
        <s v="Georgia"/>
        <s v="Noah"/>
        <s v="Anne"/>
        <s v="Lucas"/>
        <s v="Andrea"/>
        <s v="Adela"/>
        <s v="Michelle"/>
        <s v="Mara"/>
        <s v="Oliver"/>
        <s v="Sydney"/>
        <s v="Alexander"/>
        <s v="Erica"/>
        <s v="Ally"/>
        <s v="Sienna"/>
        <s v="Mya"/>
        <s v="Enoch"/>
        <s v="Jane"/>
        <s v="Britney"/>
        <s v="Anthony"/>
        <s v="Elijah"/>
        <s v="Jules"/>
        <s v="Ethan"/>
        <s v="Scarlett"/>
        <s v="Jasmine"/>
        <s v="Alba"/>
        <s v="Margot"/>
        <s v="Mayleen"/>
        <s v="Julian"/>
        <m u="1"/>
        <s v="Jihad" u="1"/>
      </sharedItems>
    </cacheField>
    <cacheField name="Area" numFmtId="0">
      <sharedItems containsBlank="1" count="5">
        <s v="California"/>
        <s v="Arizona"/>
        <s v="Utah"/>
        <s v="Nevada"/>
        <m u="1"/>
      </sharedItems>
    </cacheField>
    <cacheField name="Year" numFmtId="0">
      <sharedItems containsSemiMixedTypes="0" containsString="0" containsNumber="1" containsInteger="1" minValue="2015" maxValue="2020" count="6">
        <n v="2015"/>
        <n v="2017"/>
        <n v="2016"/>
        <n v="2018"/>
        <n v="2019"/>
        <n v="2020"/>
      </sharedItems>
    </cacheField>
    <cacheField name="Product" numFmtId="0">
      <sharedItems containsBlank="1" count="5">
        <s v="Laptop"/>
        <s v="Phone"/>
        <s v="Screen"/>
        <s v="Computer"/>
        <m u="1"/>
      </sharedItems>
    </cacheField>
    <cacheField name="Price" numFmtId="0">
      <sharedItems containsSemiMixedTypes="0" containsString="0" containsNumber="1" containsInteger="1" minValue="150" maxValue="650"/>
    </cacheField>
    <cacheField name="Amount" numFmtId="0">
      <sharedItems containsSemiMixedTypes="0" containsString="0" containsNumber="1" containsInteger="1" minValue="3" maxValue="7"/>
    </cacheField>
    <cacheField name="Total Sales" numFmtId="0">
      <sharedItems containsSemiMixedTypes="0" containsString="0" containsNumber="1" containsInteger="1" minValue="450" maxValue="4550"/>
    </cacheField>
    <cacheField name="Month" numFmtId="0">
      <sharedItems containsBlank="1" count="14">
        <s v="Jan"/>
        <s v="Feb"/>
        <s v="Mar"/>
        <s v="Apr"/>
        <s v="May"/>
        <s v="Jun"/>
        <s v="Jul"/>
        <s v="Aug"/>
        <s v="Sep"/>
        <s v="Dec"/>
        <s v="June"/>
        <s v="Oct"/>
        <s v="Nov"/>
        <m u="1"/>
      </sharedItems>
    </cacheField>
    <cacheField name="Sales Channel" numFmtId="0">
      <sharedItems containsBlank="1" count="4">
        <s v="Computer"/>
        <s v="App"/>
        <s v="Telephone"/>
        <m u="1"/>
      </sharedItems>
    </cacheField>
    <cacheField name="Faulty" numFmtId="0">
      <sharedItems containsBlank="1" count="3">
        <s v="Yes"/>
        <s v="No"/>
        <m u="1"/>
      </sharedItems>
    </cacheField>
    <cacheField name="Rating" numFmtId="0">
      <sharedItems containsBlank="1" count="6">
        <s v="5 Stars"/>
        <s v="2 Stars"/>
        <s v="3 Stars"/>
        <s v="4 Stars"/>
        <s v="1 Star"/>
        <m u="1"/>
      </sharedItems>
    </cacheField>
  </cacheFields>
  <extLst>
    <ext xmlns:x14="http://schemas.microsoft.com/office/spreadsheetml/2009/9/main" uri="{725AE2AE-9491-48be-B2B4-4EB974FC3084}">
      <x14:pivotCacheDefinition pivotCacheId="971797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x v="0"/>
    <x v="0"/>
    <x v="0"/>
    <x v="0"/>
    <n v="650"/>
    <n v="3"/>
    <n v="1950"/>
    <x v="0"/>
    <x v="0"/>
    <x v="0"/>
    <x v="0"/>
  </r>
  <r>
    <x v="1"/>
    <x v="0"/>
    <x v="0"/>
    <x v="0"/>
    <n v="650"/>
    <n v="3"/>
    <n v="1950"/>
    <x v="0"/>
    <x v="0"/>
    <x v="1"/>
    <x v="1"/>
  </r>
  <r>
    <x v="2"/>
    <x v="0"/>
    <x v="0"/>
    <x v="0"/>
    <n v="650"/>
    <n v="4"/>
    <n v="2600"/>
    <x v="0"/>
    <x v="1"/>
    <x v="1"/>
    <x v="0"/>
  </r>
  <r>
    <x v="3"/>
    <x v="0"/>
    <x v="0"/>
    <x v="0"/>
    <n v="650"/>
    <n v="4"/>
    <n v="2600"/>
    <x v="1"/>
    <x v="2"/>
    <x v="1"/>
    <x v="2"/>
  </r>
  <r>
    <x v="4"/>
    <x v="0"/>
    <x v="0"/>
    <x v="1"/>
    <n v="300"/>
    <n v="3"/>
    <n v="900"/>
    <x v="1"/>
    <x v="1"/>
    <x v="0"/>
    <x v="1"/>
  </r>
  <r>
    <x v="5"/>
    <x v="1"/>
    <x v="0"/>
    <x v="1"/>
    <n v="300"/>
    <n v="3"/>
    <n v="900"/>
    <x v="1"/>
    <x v="0"/>
    <x v="0"/>
    <x v="3"/>
  </r>
  <r>
    <x v="6"/>
    <x v="1"/>
    <x v="0"/>
    <x v="2"/>
    <n v="150"/>
    <n v="7"/>
    <n v="1050"/>
    <x v="2"/>
    <x v="0"/>
    <x v="1"/>
    <x v="3"/>
  </r>
  <r>
    <x v="7"/>
    <x v="1"/>
    <x v="0"/>
    <x v="3"/>
    <n v="425"/>
    <n v="4"/>
    <n v="1700"/>
    <x v="2"/>
    <x v="1"/>
    <x v="1"/>
    <x v="3"/>
  </r>
  <r>
    <x v="8"/>
    <x v="1"/>
    <x v="0"/>
    <x v="3"/>
    <n v="425"/>
    <n v="7"/>
    <n v="2975"/>
    <x v="3"/>
    <x v="2"/>
    <x v="1"/>
    <x v="0"/>
  </r>
  <r>
    <x v="9"/>
    <x v="1"/>
    <x v="0"/>
    <x v="3"/>
    <n v="425"/>
    <n v="5"/>
    <n v="2125"/>
    <x v="4"/>
    <x v="1"/>
    <x v="0"/>
    <x v="0"/>
  </r>
  <r>
    <x v="10"/>
    <x v="1"/>
    <x v="0"/>
    <x v="2"/>
    <n v="150"/>
    <n v="4"/>
    <n v="600"/>
    <x v="5"/>
    <x v="2"/>
    <x v="0"/>
    <x v="0"/>
  </r>
  <r>
    <x v="11"/>
    <x v="1"/>
    <x v="0"/>
    <x v="0"/>
    <n v="650"/>
    <n v="7"/>
    <n v="4550"/>
    <x v="6"/>
    <x v="1"/>
    <x v="1"/>
    <x v="2"/>
  </r>
  <r>
    <x v="12"/>
    <x v="1"/>
    <x v="0"/>
    <x v="3"/>
    <n v="425"/>
    <n v="4"/>
    <n v="1700"/>
    <x v="7"/>
    <x v="0"/>
    <x v="1"/>
    <x v="0"/>
  </r>
  <r>
    <x v="13"/>
    <x v="1"/>
    <x v="0"/>
    <x v="1"/>
    <n v="300"/>
    <n v="4"/>
    <n v="1200"/>
    <x v="7"/>
    <x v="0"/>
    <x v="1"/>
    <x v="3"/>
  </r>
  <r>
    <x v="14"/>
    <x v="1"/>
    <x v="0"/>
    <x v="0"/>
    <n v="650"/>
    <n v="3"/>
    <n v="1950"/>
    <x v="7"/>
    <x v="1"/>
    <x v="0"/>
    <x v="3"/>
  </r>
  <r>
    <x v="15"/>
    <x v="2"/>
    <x v="0"/>
    <x v="3"/>
    <n v="425"/>
    <n v="5"/>
    <n v="2125"/>
    <x v="8"/>
    <x v="2"/>
    <x v="0"/>
    <x v="3"/>
  </r>
  <r>
    <x v="16"/>
    <x v="2"/>
    <x v="0"/>
    <x v="1"/>
    <n v="300"/>
    <n v="6"/>
    <n v="1800"/>
    <x v="8"/>
    <x v="1"/>
    <x v="1"/>
    <x v="1"/>
  </r>
  <r>
    <x v="17"/>
    <x v="2"/>
    <x v="0"/>
    <x v="2"/>
    <n v="150"/>
    <n v="4"/>
    <n v="600"/>
    <x v="8"/>
    <x v="0"/>
    <x v="1"/>
    <x v="4"/>
  </r>
  <r>
    <x v="18"/>
    <x v="2"/>
    <x v="0"/>
    <x v="1"/>
    <n v="300"/>
    <n v="5"/>
    <n v="1500"/>
    <x v="8"/>
    <x v="0"/>
    <x v="1"/>
    <x v="2"/>
  </r>
  <r>
    <x v="19"/>
    <x v="2"/>
    <x v="0"/>
    <x v="0"/>
    <n v="650"/>
    <n v="6"/>
    <n v="3900"/>
    <x v="9"/>
    <x v="1"/>
    <x v="1"/>
    <x v="2"/>
  </r>
  <r>
    <x v="20"/>
    <x v="2"/>
    <x v="0"/>
    <x v="3"/>
    <n v="425"/>
    <n v="4"/>
    <n v="1700"/>
    <x v="9"/>
    <x v="2"/>
    <x v="0"/>
    <x v="0"/>
  </r>
  <r>
    <x v="21"/>
    <x v="2"/>
    <x v="0"/>
    <x v="1"/>
    <n v="300"/>
    <n v="4"/>
    <n v="1200"/>
    <x v="9"/>
    <x v="1"/>
    <x v="0"/>
    <x v="0"/>
  </r>
  <r>
    <x v="22"/>
    <x v="3"/>
    <x v="1"/>
    <x v="0"/>
    <n v="650"/>
    <n v="5"/>
    <n v="3250"/>
    <x v="9"/>
    <x v="0"/>
    <x v="1"/>
    <x v="1"/>
  </r>
  <r>
    <x v="23"/>
    <x v="0"/>
    <x v="2"/>
    <x v="0"/>
    <n v="650"/>
    <n v="5"/>
    <n v="3250"/>
    <x v="0"/>
    <x v="0"/>
    <x v="1"/>
    <x v="3"/>
  </r>
  <r>
    <x v="24"/>
    <x v="0"/>
    <x v="2"/>
    <x v="0"/>
    <n v="650"/>
    <n v="4"/>
    <n v="2600"/>
    <x v="0"/>
    <x v="1"/>
    <x v="1"/>
    <x v="3"/>
  </r>
  <r>
    <x v="25"/>
    <x v="0"/>
    <x v="2"/>
    <x v="1"/>
    <n v="300"/>
    <n v="5"/>
    <n v="1500"/>
    <x v="0"/>
    <x v="2"/>
    <x v="1"/>
    <x v="3"/>
  </r>
  <r>
    <x v="26"/>
    <x v="0"/>
    <x v="2"/>
    <x v="1"/>
    <n v="300"/>
    <n v="7"/>
    <n v="2100"/>
    <x v="1"/>
    <x v="1"/>
    <x v="0"/>
    <x v="0"/>
  </r>
  <r>
    <x v="27"/>
    <x v="0"/>
    <x v="2"/>
    <x v="2"/>
    <n v="150"/>
    <n v="5"/>
    <n v="750"/>
    <x v="1"/>
    <x v="0"/>
    <x v="0"/>
    <x v="0"/>
  </r>
  <r>
    <x v="28"/>
    <x v="1"/>
    <x v="2"/>
    <x v="3"/>
    <n v="425"/>
    <n v="4"/>
    <n v="1700"/>
    <x v="1"/>
    <x v="0"/>
    <x v="1"/>
    <x v="0"/>
  </r>
  <r>
    <x v="21"/>
    <x v="1"/>
    <x v="2"/>
    <x v="3"/>
    <n v="425"/>
    <n v="7"/>
    <n v="2975"/>
    <x v="2"/>
    <x v="1"/>
    <x v="0"/>
    <x v="2"/>
  </r>
  <r>
    <x v="29"/>
    <x v="1"/>
    <x v="2"/>
    <x v="0"/>
    <n v="650"/>
    <n v="3"/>
    <n v="1950"/>
    <x v="3"/>
    <x v="2"/>
    <x v="1"/>
    <x v="1"/>
  </r>
  <r>
    <x v="30"/>
    <x v="1"/>
    <x v="2"/>
    <x v="0"/>
    <n v="650"/>
    <n v="3"/>
    <n v="1950"/>
    <x v="4"/>
    <x v="1"/>
    <x v="1"/>
    <x v="3"/>
  </r>
  <r>
    <x v="30"/>
    <x v="1"/>
    <x v="2"/>
    <x v="0"/>
    <n v="650"/>
    <n v="5"/>
    <n v="3250"/>
    <x v="4"/>
    <x v="0"/>
    <x v="1"/>
    <x v="3"/>
  </r>
  <r>
    <x v="8"/>
    <x v="1"/>
    <x v="2"/>
    <x v="0"/>
    <n v="650"/>
    <n v="5"/>
    <n v="3250"/>
    <x v="5"/>
    <x v="0"/>
    <x v="0"/>
    <x v="0"/>
  </r>
  <r>
    <x v="31"/>
    <x v="1"/>
    <x v="2"/>
    <x v="1"/>
    <n v="300"/>
    <n v="4"/>
    <n v="1200"/>
    <x v="6"/>
    <x v="1"/>
    <x v="0"/>
    <x v="0"/>
  </r>
  <r>
    <x v="29"/>
    <x v="1"/>
    <x v="2"/>
    <x v="1"/>
    <n v="300"/>
    <n v="4"/>
    <n v="1200"/>
    <x v="7"/>
    <x v="2"/>
    <x v="1"/>
    <x v="0"/>
  </r>
  <r>
    <x v="0"/>
    <x v="2"/>
    <x v="2"/>
    <x v="2"/>
    <n v="150"/>
    <n v="4"/>
    <n v="600"/>
    <x v="7"/>
    <x v="1"/>
    <x v="1"/>
    <x v="2"/>
  </r>
  <r>
    <x v="32"/>
    <x v="2"/>
    <x v="2"/>
    <x v="3"/>
    <n v="425"/>
    <n v="5"/>
    <n v="2125"/>
    <x v="7"/>
    <x v="0"/>
    <x v="1"/>
    <x v="2"/>
  </r>
  <r>
    <x v="33"/>
    <x v="2"/>
    <x v="2"/>
    <x v="3"/>
    <n v="425"/>
    <n v="4"/>
    <n v="1700"/>
    <x v="8"/>
    <x v="0"/>
    <x v="1"/>
    <x v="0"/>
  </r>
  <r>
    <x v="34"/>
    <x v="2"/>
    <x v="2"/>
    <x v="3"/>
    <n v="425"/>
    <n v="7"/>
    <n v="2975"/>
    <x v="8"/>
    <x v="0"/>
    <x v="1"/>
    <x v="3"/>
  </r>
  <r>
    <x v="35"/>
    <x v="2"/>
    <x v="2"/>
    <x v="2"/>
    <n v="150"/>
    <n v="7"/>
    <n v="1050"/>
    <x v="8"/>
    <x v="1"/>
    <x v="0"/>
    <x v="3"/>
  </r>
  <r>
    <x v="36"/>
    <x v="2"/>
    <x v="2"/>
    <x v="0"/>
    <n v="650"/>
    <n v="6"/>
    <n v="3900"/>
    <x v="8"/>
    <x v="2"/>
    <x v="0"/>
    <x v="3"/>
  </r>
  <r>
    <x v="37"/>
    <x v="2"/>
    <x v="2"/>
    <x v="3"/>
    <n v="425"/>
    <n v="6"/>
    <n v="2550"/>
    <x v="9"/>
    <x v="1"/>
    <x v="1"/>
    <x v="1"/>
  </r>
  <r>
    <x v="38"/>
    <x v="2"/>
    <x v="2"/>
    <x v="1"/>
    <n v="300"/>
    <n v="3"/>
    <n v="900"/>
    <x v="9"/>
    <x v="0"/>
    <x v="1"/>
    <x v="4"/>
  </r>
  <r>
    <x v="39"/>
    <x v="2"/>
    <x v="2"/>
    <x v="0"/>
    <n v="650"/>
    <n v="7"/>
    <n v="4550"/>
    <x v="9"/>
    <x v="0"/>
    <x v="1"/>
    <x v="2"/>
  </r>
  <r>
    <x v="40"/>
    <x v="2"/>
    <x v="2"/>
    <x v="3"/>
    <n v="425"/>
    <n v="5"/>
    <n v="2125"/>
    <x v="9"/>
    <x v="0"/>
    <x v="1"/>
    <x v="2"/>
  </r>
  <r>
    <x v="41"/>
    <x v="0"/>
    <x v="1"/>
    <x v="1"/>
    <n v="300"/>
    <n v="3"/>
    <n v="900"/>
    <x v="0"/>
    <x v="1"/>
    <x v="1"/>
    <x v="0"/>
  </r>
  <r>
    <x v="42"/>
    <x v="0"/>
    <x v="1"/>
    <x v="2"/>
    <n v="150"/>
    <n v="4"/>
    <n v="600"/>
    <x v="0"/>
    <x v="2"/>
    <x v="0"/>
    <x v="0"/>
  </r>
  <r>
    <x v="1"/>
    <x v="0"/>
    <x v="1"/>
    <x v="0"/>
    <n v="650"/>
    <n v="6"/>
    <n v="3900"/>
    <x v="0"/>
    <x v="1"/>
    <x v="0"/>
    <x v="1"/>
  </r>
  <r>
    <x v="43"/>
    <x v="1"/>
    <x v="1"/>
    <x v="0"/>
    <n v="650"/>
    <n v="3"/>
    <n v="1950"/>
    <x v="1"/>
    <x v="0"/>
    <x v="1"/>
    <x v="3"/>
  </r>
  <r>
    <x v="44"/>
    <x v="1"/>
    <x v="1"/>
    <x v="0"/>
    <n v="650"/>
    <n v="5"/>
    <n v="3250"/>
    <x v="1"/>
    <x v="0"/>
    <x v="1"/>
    <x v="3"/>
  </r>
  <r>
    <x v="45"/>
    <x v="1"/>
    <x v="1"/>
    <x v="0"/>
    <n v="650"/>
    <n v="4"/>
    <n v="2600"/>
    <x v="1"/>
    <x v="0"/>
    <x v="1"/>
    <x v="0"/>
  </r>
  <r>
    <x v="46"/>
    <x v="1"/>
    <x v="1"/>
    <x v="1"/>
    <n v="300"/>
    <n v="4"/>
    <n v="1200"/>
    <x v="2"/>
    <x v="1"/>
    <x v="1"/>
    <x v="0"/>
  </r>
  <r>
    <x v="47"/>
    <x v="1"/>
    <x v="1"/>
    <x v="1"/>
    <n v="300"/>
    <n v="6"/>
    <n v="1800"/>
    <x v="2"/>
    <x v="2"/>
    <x v="1"/>
    <x v="0"/>
  </r>
  <r>
    <x v="48"/>
    <x v="1"/>
    <x v="1"/>
    <x v="2"/>
    <n v="150"/>
    <n v="5"/>
    <n v="750"/>
    <x v="3"/>
    <x v="0"/>
    <x v="0"/>
    <x v="0"/>
  </r>
  <r>
    <x v="49"/>
    <x v="2"/>
    <x v="1"/>
    <x v="3"/>
    <n v="425"/>
    <n v="6"/>
    <n v="2550"/>
    <x v="4"/>
    <x v="0"/>
    <x v="0"/>
    <x v="0"/>
  </r>
  <r>
    <x v="50"/>
    <x v="2"/>
    <x v="1"/>
    <x v="3"/>
    <n v="425"/>
    <n v="6"/>
    <n v="2550"/>
    <x v="5"/>
    <x v="0"/>
    <x v="1"/>
    <x v="0"/>
  </r>
  <r>
    <x v="6"/>
    <x v="2"/>
    <x v="1"/>
    <x v="3"/>
    <n v="425"/>
    <n v="5"/>
    <n v="2125"/>
    <x v="6"/>
    <x v="1"/>
    <x v="1"/>
    <x v="1"/>
  </r>
  <r>
    <x v="51"/>
    <x v="2"/>
    <x v="1"/>
    <x v="2"/>
    <n v="150"/>
    <n v="4"/>
    <n v="600"/>
    <x v="7"/>
    <x v="2"/>
    <x v="1"/>
    <x v="3"/>
  </r>
  <r>
    <x v="52"/>
    <x v="2"/>
    <x v="1"/>
    <x v="0"/>
    <n v="650"/>
    <n v="3"/>
    <n v="1950"/>
    <x v="7"/>
    <x v="0"/>
    <x v="1"/>
    <x v="3"/>
  </r>
  <r>
    <x v="53"/>
    <x v="3"/>
    <x v="1"/>
    <x v="3"/>
    <n v="425"/>
    <n v="5"/>
    <n v="2125"/>
    <x v="7"/>
    <x v="0"/>
    <x v="1"/>
    <x v="3"/>
  </r>
  <r>
    <x v="54"/>
    <x v="0"/>
    <x v="1"/>
    <x v="1"/>
    <n v="300"/>
    <n v="3"/>
    <n v="900"/>
    <x v="8"/>
    <x v="0"/>
    <x v="0"/>
    <x v="0"/>
  </r>
  <r>
    <x v="6"/>
    <x v="0"/>
    <x v="1"/>
    <x v="0"/>
    <n v="650"/>
    <n v="4"/>
    <n v="2600"/>
    <x v="8"/>
    <x v="1"/>
    <x v="0"/>
    <x v="0"/>
  </r>
  <r>
    <x v="55"/>
    <x v="0"/>
    <x v="1"/>
    <x v="3"/>
    <n v="425"/>
    <n v="6"/>
    <n v="2550"/>
    <x v="8"/>
    <x v="2"/>
    <x v="1"/>
    <x v="0"/>
  </r>
  <r>
    <x v="6"/>
    <x v="0"/>
    <x v="1"/>
    <x v="1"/>
    <n v="300"/>
    <n v="4"/>
    <n v="1200"/>
    <x v="8"/>
    <x v="0"/>
    <x v="1"/>
    <x v="2"/>
  </r>
  <r>
    <x v="56"/>
    <x v="1"/>
    <x v="1"/>
    <x v="2"/>
    <n v="150"/>
    <n v="6"/>
    <n v="900"/>
    <x v="9"/>
    <x v="0"/>
    <x v="1"/>
    <x v="1"/>
  </r>
  <r>
    <x v="57"/>
    <x v="0"/>
    <x v="3"/>
    <x v="2"/>
    <n v="150"/>
    <n v="5"/>
    <n v="750"/>
    <x v="0"/>
    <x v="0"/>
    <x v="1"/>
    <x v="3"/>
  </r>
  <r>
    <x v="58"/>
    <x v="0"/>
    <x v="3"/>
    <x v="3"/>
    <n v="425"/>
    <n v="5"/>
    <n v="2125"/>
    <x v="0"/>
    <x v="1"/>
    <x v="1"/>
    <x v="3"/>
  </r>
  <r>
    <x v="47"/>
    <x v="0"/>
    <x v="3"/>
    <x v="3"/>
    <n v="425"/>
    <n v="4"/>
    <n v="1700"/>
    <x v="0"/>
    <x v="2"/>
    <x v="0"/>
    <x v="3"/>
  </r>
  <r>
    <x v="59"/>
    <x v="0"/>
    <x v="3"/>
    <x v="3"/>
    <n v="425"/>
    <n v="3"/>
    <n v="1275"/>
    <x v="1"/>
    <x v="0"/>
    <x v="0"/>
    <x v="4"/>
  </r>
  <r>
    <x v="60"/>
    <x v="1"/>
    <x v="3"/>
    <x v="2"/>
    <n v="150"/>
    <n v="3"/>
    <n v="450"/>
    <x v="1"/>
    <x v="0"/>
    <x v="1"/>
    <x v="0"/>
  </r>
  <r>
    <x v="61"/>
    <x v="1"/>
    <x v="3"/>
    <x v="0"/>
    <n v="650"/>
    <n v="4"/>
    <n v="2600"/>
    <x v="1"/>
    <x v="0"/>
    <x v="1"/>
    <x v="0"/>
  </r>
  <r>
    <x v="62"/>
    <x v="1"/>
    <x v="3"/>
    <x v="3"/>
    <n v="425"/>
    <n v="4"/>
    <n v="1700"/>
    <x v="2"/>
    <x v="1"/>
    <x v="1"/>
    <x v="0"/>
  </r>
  <r>
    <x v="63"/>
    <x v="1"/>
    <x v="3"/>
    <x v="1"/>
    <n v="300"/>
    <n v="3"/>
    <n v="900"/>
    <x v="2"/>
    <x v="0"/>
    <x v="1"/>
    <x v="0"/>
  </r>
  <r>
    <x v="18"/>
    <x v="1"/>
    <x v="3"/>
    <x v="0"/>
    <n v="650"/>
    <n v="5"/>
    <n v="3250"/>
    <x v="3"/>
    <x v="1"/>
    <x v="1"/>
    <x v="3"/>
  </r>
  <r>
    <x v="64"/>
    <x v="1"/>
    <x v="3"/>
    <x v="2"/>
    <n v="150"/>
    <n v="7"/>
    <n v="1050"/>
    <x v="4"/>
    <x v="2"/>
    <x v="1"/>
    <x v="3"/>
  </r>
  <r>
    <x v="65"/>
    <x v="1"/>
    <x v="3"/>
    <x v="3"/>
    <n v="425"/>
    <n v="3"/>
    <n v="1275"/>
    <x v="5"/>
    <x v="0"/>
    <x v="1"/>
    <x v="3"/>
  </r>
  <r>
    <x v="66"/>
    <x v="1"/>
    <x v="3"/>
    <x v="3"/>
    <n v="425"/>
    <n v="3"/>
    <n v="1275"/>
    <x v="6"/>
    <x v="0"/>
    <x v="1"/>
    <x v="1"/>
  </r>
  <r>
    <x v="67"/>
    <x v="2"/>
    <x v="3"/>
    <x v="3"/>
    <n v="425"/>
    <n v="6"/>
    <n v="2550"/>
    <x v="7"/>
    <x v="0"/>
    <x v="0"/>
    <x v="4"/>
  </r>
  <r>
    <x v="68"/>
    <x v="2"/>
    <x v="3"/>
    <x v="2"/>
    <n v="150"/>
    <n v="6"/>
    <n v="900"/>
    <x v="7"/>
    <x v="1"/>
    <x v="0"/>
    <x v="2"/>
  </r>
  <r>
    <x v="69"/>
    <x v="2"/>
    <x v="3"/>
    <x v="0"/>
    <n v="650"/>
    <n v="5"/>
    <n v="3250"/>
    <x v="7"/>
    <x v="2"/>
    <x v="1"/>
    <x v="2"/>
  </r>
  <r>
    <x v="47"/>
    <x v="2"/>
    <x v="3"/>
    <x v="3"/>
    <n v="425"/>
    <n v="7"/>
    <n v="2975"/>
    <x v="8"/>
    <x v="0"/>
    <x v="1"/>
    <x v="2"/>
  </r>
  <r>
    <x v="70"/>
    <x v="3"/>
    <x v="3"/>
    <x v="1"/>
    <n v="300"/>
    <n v="6"/>
    <n v="1800"/>
    <x v="8"/>
    <x v="0"/>
    <x v="0"/>
    <x v="0"/>
  </r>
  <r>
    <x v="71"/>
    <x v="3"/>
    <x v="3"/>
    <x v="0"/>
    <n v="650"/>
    <n v="5"/>
    <n v="3250"/>
    <x v="8"/>
    <x v="0"/>
    <x v="0"/>
    <x v="0"/>
  </r>
  <r>
    <x v="72"/>
    <x v="3"/>
    <x v="3"/>
    <x v="2"/>
    <n v="150"/>
    <n v="3"/>
    <n v="450"/>
    <x v="8"/>
    <x v="1"/>
    <x v="1"/>
    <x v="1"/>
  </r>
  <r>
    <x v="73"/>
    <x v="3"/>
    <x v="3"/>
    <x v="3"/>
    <n v="425"/>
    <n v="6"/>
    <n v="2550"/>
    <x v="9"/>
    <x v="0"/>
    <x v="1"/>
    <x v="3"/>
  </r>
  <r>
    <x v="41"/>
    <x v="0"/>
    <x v="4"/>
    <x v="3"/>
    <n v="425"/>
    <n v="6"/>
    <n v="2550"/>
    <x v="0"/>
    <x v="1"/>
    <x v="1"/>
    <x v="3"/>
  </r>
  <r>
    <x v="42"/>
    <x v="0"/>
    <x v="4"/>
    <x v="3"/>
    <n v="425"/>
    <n v="4"/>
    <n v="1700"/>
    <x v="1"/>
    <x v="2"/>
    <x v="1"/>
    <x v="3"/>
  </r>
  <r>
    <x v="1"/>
    <x v="0"/>
    <x v="4"/>
    <x v="2"/>
    <n v="150"/>
    <n v="6"/>
    <n v="900"/>
    <x v="1"/>
    <x v="0"/>
    <x v="0"/>
    <x v="0"/>
  </r>
  <r>
    <x v="43"/>
    <x v="1"/>
    <x v="4"/>
    <x v="0"/>
    <n v="650"/>
    <n v="7"/>
    <n v="4550"/>
    <x v="2"/>
    <x v="0"/>
    <x v="0"/>
    <x v="0"/>
  </r>
  <r>
    <x v="44"/>
    <x v="1"/>
    <x v="4"/>
    <x v="3"/>
    <n v="425"/>
    <n v="4"/>
    <n v="1700"/>
    <x v="3"/>
    <x v="0"/>
    <x v="1"/>
    <x v="0"/>
  </r>
  <r>
    <x v="45"/>
    <x v="1"/>
    <x v="4"/>
    <x v="1"/>
    <n v="300"/>
    <n v="6"/>
    <n v="1800"/>
    <x v="4"/>
    <x v="1"/>
    <x v="0"/>
    <x v="2"/>
  </r>
  <r>
    <x v="46"/>
    <x v="1"/>
    <x v="4"/>
    <x v="0"/>
    <n v="650"/>
    <n v="3"/>
    <n v="1950"/>
    <x v="10"/>
    <x v="2"/>
    <x v="1"/>
    <x v="1"/>
  </r>
  <r>
    <x v="47"/>
    <x v="1"/>
    <x v="4"/>
    <x v="2"/>
    <n v="150"/>
    <n v="4"/>
    <n v="600"/>
    <x v="6"/>
    <x v="0"/>
    <x v="1"/>
    <x v="0"/>
  </r>
  <r>
    <x v="48"/>
    <x v="1"/>
    <x v="4"/>
    <x v="3"/>
    <n v="425"/>
    <n v="7"/>
    <n v="2975"/>
    <x v="7"/>
    <x v="0"/>
    <x v="1"/>
    <x v="0"/>
  </r>
  <r>
    <x v="49"/>
    <x v="2"/>
    <x v="4"/>
    <x v="3"/>
    <n v="425"/>
    <n v="4"/>
    <n v="1700"/>
    <x v="7"/>
    <x v="0"/>
    <x v="0"/>
    <x v="0"/>
  </r>
  <r>
    <x v="50"/>
    <x v="2"/>
    <x v="4"/>
    <x v="3"/>
    <n v="425"/>
    <n v="3"/>
    <n v="1275"/>
    <x v="8"/>
    <x v="1"/>
    <x v="0"/>
    <x v="0"/>
  </r>
  <r>
    <x v="6"/>
    <x v="2"/>
    <x v="4"/>
    <x v="2"/>
    <n v="150"/>
    <n v="4"/>
    <n v="600"/>
    <x v="11"/>
    <x v="0"/>
    <x v="1"/>
    <x v="0"/>
  </r>
  <r>
    <x v="51"/>
    <x v="2"/>
    <x v="4"/>
    <x v="0"/>
    <n v="650"/>
    <n v="4"/>
    <n v="2600"/>
    <x v="12"/>
    <x v="1"/>
    <x v="1"/>
    <x v="0"/>
  </r>
  <r>
    <x v="52"/>
    <x v="2"/>
    <x v="4"/>
    <x v="3"/>
    <n v="425"/>
    <n v="6"/>
    <n v="2550"/>
    <x v="9"/>
    <x v="2"/>
    <x v="1"/>
    <x v="2"/>
  </r>
  <r>
    <x v="53"/>
    <x v="3"/>
    <x v="4"/>
    <x v="1"/>
    <n v="300"/>
    <n v="4"/>
    <n v="1200"/>
    <x v="9"/>
    <x v="0"/>
    <x v="1"/>
    <x v="0"/>
  </r>
  <r>
    <x v="54"/>
    <x v="0"/>
    <x v="5"/>
    <x v="0"/>
    <n v="650"/>
    <n v="3"/>
    <n v="1950"/>
    <x v="0"/>
    <x v="0"/>
    <x v="1"/>
    <x v="3"/>
  </r>
  <r>
    <x v="6"/>
    <x v="0"/>
    <x v="5"/>
    <x v="0"/>
    <n v="650"/>
    <n v="5"/>
    <n v="3250"/>
    <x v="0"/>
    <x v="0"/>
    <x v="1"/>
    <x v="3"/>
  </r>
  <r>
    <x v="55"/>
    <x v="0"/>
    <x v="5"/>
    <x v="2"/>
    <n v="150"/>
    <n v="5"/>
    <n v="750"/>
    <x v="0"/>
    <x v="0"/>
    <x v="1"/>
    <x v="3"/>
  </r>
  <r>
    <x v="6"/>
    <x v="0"/>
    <x v="5"/>
    <x v="3"/>
    <n v="425"/>
    <n v="6"/>
    <n v="2550"/>
    <x v="1"/>
    <x v="1"/>
    <x v="1"/>
    <x v="1"/>
  </r>
  <r>
    <x v="56"/>
    <x v="1"/>
    <x v="5"/>
    <x v="1"/>
    <n v="425"/>
    <n v="6"/>
    <n v="2550"/>
    <x v="1"/>
    <x v="2"/>
    <x v="0"/>
    <x v="4"/>
  </r>
  <r>
    <x v="74"/>
    <x v="1"/>
    <x v="5"/>
    <x v="3"/>
    <n v="425"/>
    <n v="5"/>
    <n v="2125"/>
    <x v="1"/>
    <x v="0"/>
    <x v="0"/>
    <x v="2"/>
  </r>
  <r>
    <x v="75"/>
    <x v="1"/>
    <x v="5"/>
    <x v="2"/>
    <n v="150"/>
    <n v="7"/>
    <n v="1050"/>
    <x v="2"/>
    <x v="0"/>
    <x v="1"/>
    <x v="2"/>
  </r>
  <r>
    <x v="76"/>
    <x v="1"/>
    <x v="5"/>
    <x v="0"/>
    <n v="650"/>
    <n v="7"/>
    <n v="4550"/>
    <x v="2"/>
    <x v="0"/>
    <x v="0"/>
    <x v="4"/>
  </r>
  <r>
    <x v="17"/>
    <x v="1"/>
    <x v="5"/>
    <x v="2"/>
    <n v="150"/>
    <n v="6"/>
    <n v="900"/>
    <x v="3"/>
    <x v="1"/>
    <x v="1"/>
    <x v="2"/>
  </r>
  <r>
    <x v="1"/>
    <x v="1"/>
    <x v="5"/>
    <x v="3"/>
    <n v="425"/>
    <n v="7"/>
    <n v="2975"/>
    <x v="4"/>
    <x v="0"/>
    <x v="1"/>
    <x v="2"/>
  </r>
  <r>
    <x v="77"/>
    <x v="1"/>
    <x v="5"/>
    <x v="3"/>
    <n v="425"/>
    <n v="4"/>
    <n v="1700"/>
    <x v="5"/>
    <x v="1"/>
    <x v="1"/>
    <x v="2"/>
  </r>
  <r>
    <x v="78"/>
    <x v="1"/>
    <x v="5"/>
    <x v="3"/>
    <n v="425"/>
    <n v="7"/>
    <n v="2975"/>
    <x v="6"/>
    <x v="2"/>
    <x v="1"/>
    <x v="0"/>
  </r>
  <r>
    <x v="79"/>
    <x v="2"/>
    <x v="5"/>
    <x v="2"/>
    <n v="150"/>
    <n v="3"/>
    <n v="450"/>
    <x v="7"/>
    <x v="0"/>
    <x v="1"/>
    <x v="0"/>
  </r>
  <r>
    <x v="80"/>
    <x v="2"/>
    <x v="5"/>
    <x v="0"/>
    <n v="650"/>
    <n v="6"/>
    <n v="3900"/>
    <x v="7"/>
    <x v="0"/>
    <x v="1"/>
    <x v="0"/>
  </r>
  <r>
    <x v="81"/>
    <x v="2"/>
    <x v="5"/>
    <x v="2"/>
    <n v="150"/>
    <n v="7"/>
    <n v="1050"/>
    <x v="7"/>
    <x v="0"/>
    <x v="0"/>
    <x v="0"/>
  </r>
  <r>
    <x v="82"/>
    <x v="2"/>
    <x v="5"/>
    <x v="3"/>
    <n v="425"/>
    <n v="7"/>
    <n v="2975"/>
    <x v="8"/>
    <x v="0"/>
    <x v="1"/>
    <x v="1"/>
  </r>
  <r>
    <x v="83"/>
    <x v="2"/>
    <x v="5"/>
    <x v="3"/>
    <n v="425"/>
    <n v="5"/>
    <n v="2125"/>
    <x v="8"/>
    <x v="1"/>
    <x v="1"/>
    <x v="4"/>
  </r>
  <r>
    <x v="84"/>
    <x v="3"/>
    <x v="5"/>
    <x v="3"/>
    <n v="425"/>
    <n v="6"/>
    <n v="2550"/>
    <x v="8"/>
    <x v="2"/>
    <x v="1"/>
    <x v="2"/>
  </r>
  <r>
    <x v="53"/>
    <x v="3"/>
    <x v="5"/>
    <x v="1"/>
    <n v="300"/>
    <n v="4"/>
    <n v="1200"/>
    <x v="9"/>
    <x v="0"/>
    <x v="0"/>
    <x v="0"/>
  </r>
  <r>
    <x v="85"/>
    <x v="3"/>
    <x v="5"/>
    <x v="2"/>
    <n v="150"/>
    <n v="4"/>
    <n v="600"/>
    <x v="8"/>
    <x v="0"/>
    <x v="0"/>
    <x v="2"/>
  </r>
  <r>
    <x v="53"/>
    <x v="3"/>
    <x v="5"/>
    <x v="1"/>
    <n v="300"/>
    <n v="4"/>
    <n v="1200"/>
    <x v="9"/>
    <x v="0"/>
    <x v="1"/>
    <x v="0"/>
  </r>
  <r>
    <x v="86"/>
    <x v="3"/>
    <x v="5"/>
    <x v="3"/>
    <n v="425"/>
    <n v="3"/>
    <n v="1275"/>
    <x v="9"/>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6C7614-331C-40E5-830D-34F20FE4B31F}"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Year.Month">
  <location ref="A3:B72" firstHeaderRow="1" firstDataRow="1" firstDataCol="1"/>
  <pivotFields count="11">
    <pivotField showAll="0"/>
    <pivotField showAll="0">
      <items count="6">
        <item x="1"/>
        <item x="0"/>
        <item x="3"/>
        <item x="2"/>
        <item m="1" x="4"/>
        <item t="default"/>
      </items>
    </pivotField>
    <pivotField axis="axisRow" showAll="0">
      <items count="7">
        <item x="0"/>
        <item x="2"/>
        <item x="1"/>
        <item x="3"/>
        <item x="4"/>
        <item x="5"/>
        <item t="default"/>
      </items>
    </pivotField>
    <pivotField showAll="0">
      <items count="6">
        <item x="3"/>
        <item x="0"/>
        <item x="1"/>
        <item x="2"/>
        <item m="1" x="4"/>
        <item t="default"/>
      </items>
    </pivotField>
    <pivotField showAll="0"/>
    <pivotField showAll="0"/>
    <pivotField dataField="1" showAll="0"/>
    <pivotField axis="axisRow" showAll="0">
      <items count="15">
        <item x="0"/>
        <item x="10"/>
        <item x="1"/>
        <item x="2"/>
        <item x="3"/>
        <item x="4"/>
        <item x="5"/>
        <item x="6"/>
        <item x="7"/>
        <item x="8"/>
        <item x="11"/>
        <item x="12"/>
        <item x="9"/>
        <item h="1" m="1" x="13"/>
        <item t="default"/>
      </items>
    </pivotField>
    <pivotField showAll="0">
      <items count="5">
        <item x="1"/>
        <item x="0"/>
        <item x="2"/>
        <item m="1" x="3"/>
        <item t="default"/>
      </items>
    </pivotField>
    <pivotField showAll="0"/>
    <pivotField showAll="0"/>
  </pivotFields>
  <rowFields count="2">
    <field x="2"/>
    <field x="7"/>
  </rowFields>
  <rowItems count="69">
    <i>
      <x/>
    </i>
    <i r="1">
      <x/>
    </i>
    <i r="1">
      <x v="2"/>
    </i>
    <i r="1">
      <x v="3"/>
    </i>
    <i r="1">
      <x v="4"/>
    </i>
    <i r="1">
      <x v="5"/>
    </i>
    <i r="1">
      <x v="6"/>
    </i>
    <i r="1">
      <x v="7"/>
    </i>
    <i r="1">
      <x v="8"/>
    </i>
    <i r="1">
      <x v="9"/>
    </i>
    <i r="1">
      <x v="12"/>
    </i>
    <i>
      <x v="1"/>
    </i>
    <i r="1">
      <x/>
    </i>
    <i r="1">
      <x v="2"/>
    </i>
    <i r="1">
      <x v="3"/>
    </i>
    <i r="1">
      <x v="4"/>
    </i>
    <i r="1">
      <x v="5"/>
    </i>
    <i r="1">
      <x v="6"/>
    </i>
    <i r="1">
      <x v="7"/>
    </i>
    <i r="1">
      <x v="8"/>
    </i>
    <i r="1">
      <x v="9"/>
    </i>
    <i r="1">
      <x v="12"/>
    </i>
    <i>
      <x v="2"/>
    </i>
    <i r="1">
      <x/>
    </i>
    <i r="1">
      <x v="2"/>
    </i>
    <i r="1">
      <x v="3"/>
    </i>
    <i r="1">
      <x v="4"/>
    </i>
    <i r="1">
      <x v="5"/>
    </i>
    <i r="1">
      <x v="6"/>
    </i>
    <i r="1">
      <x v="7"/>
    </i>
    <i r="1">
      <x v="8"/>
    </i>
    <i r="1">
      <x v="9"/>
    </i>
    <i r="1">
      <x v="12"/>
    </i>
    <i>
      <x v="3"/>
    </i>
    <i r="1">
      <x/>
    </i>
    <i r="1">
      <x v="2"/>
    </i>
    <i r="1">
      <x v="3"/>
    </i>
    <i r="1">
      <x v="4"/>
    </i>
    <i r="1">
      <x v="5"/>
    </i>
    <i r="1">
      <x v="6"/>
    </i>
    <i r="1">
      <x v="7"/>
    </i>
    <i r="1">
      <x v="8"/>
    </i>
    <i r="1">
      <x v="9"/>
    </i>
    <i r="1">
      <x v="12"/>
    </i>
    <i>
      <x v="4"/>
    </i>
    <i r="1">
      <x/>
    </i>
    <i r="1">
      <x v="1"/>
    </i>
    <i r="1">
      <x v="2"/>
    </i>
    <i r="1">
      <x v="3"/>
    </i>
    <i r="1">
      <x v="4"/>
    </i>
    <i r="1">
      <x v="5"/>
    </i>
    <i r="1">
      <x v="7"/>
    </i>
    <i r="1">
      <x v="8"/>
    </i>
    <i r="1">
      <x v="9"/>
    </i>
    <i r="1">
      <x v="10"/>
    </i>
    <i r="1">
      <x v="11"/>
    </i>
    <i r="1">
      <x v="12"/>
    </i>
    <i>
      <x v="5"/>
    </i>
    <i r="1">
      <x/>
    </i>
    <i r="1">
      <x v="2"/>
    </i>
    <i r="1">
      <x v="3"/>
    </i>
    <i r="1">
      <x v="4"/>
    </i>
    <i r="1">
      <x v="5"/>
    </i>
    <i r="1">
      <x v="6"/>
    </i>
    <i r="1">
      <x v="7"/>
    </i>
    <i r="1">
      <x v="8"/>
    </i>
    <i r="1">
      <x v="9"/>
    </i>
    <i r="1">
      <x v="12"/>
    </i>
    <i t="grand">
      <x/>
    </i>
  </rowItems>
  <colItems count="1">
    <i/>
  </colItems>
  <dataFields count="1">
    <dataField name="Total Sales " fld="6" baseField="0" baseItem="0" numFmtId="164"/>
  </dataFields>
  <formats count="1">
    <format dxfId="9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1156C8-A531-4265-A894-2D8B9456D085}"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1">
    <pivotField showAll="0"/>
    <pivotField axis="axisCol" showAll="0">
      <items count="6">
        <item x="1"/>
        <item x="0"/>
        <item x="3"/>
        <item x="2"/>
        <item m="1" x="4"/>
        <item t="default"/>
      </items>
    </pivotField>
    <pivotField showAll="0">
      <items count="7">
        <item x="0"/>
        <item x="2"/>
        <item x="1"/>
        <item x="3"/>
        <item x="4"/>
        <item x="5"/>
        <item t="default"/>
      </items>
    </pivotField>
    <pivotField showAll="0">
      <items count="6">
        <item x="3"/>
        <item x="0"/>
        <item x="1"/>
        <item x="2"/>
        <item m="1" x="4"/>
        <item t="default"/>
      </items>
    </pivotField>
    <pivotField showAll="0"/>
    <pivotField showAll="0"/>
    <pivotField dataField="1" showAll="0"/>
    <pivotField showAll="0"/>
    <pivotField showAll="0">
      <items count="5">
        <item x="1"/>
        <item x="0"/>
        <item x="2"/>
        <item m="1" x="3"/>
        <item t="default"/>
      </items>
    </pivotField>
    <pivotField showAll="0"/>
    <pivotField showAll="0"/>
  </pivotFields>
  <rowItems count="1">
    <i/>
  </rowItems>
  <colFields count="1">
    <field x="1"/>
  </colFields>
  <colItems count="5">
    <i>
      <x/>
    </i>
    <i>
      <x v="1"/>
    </i>
    <i>
      <x v="2"/>
    </i>
    <i>
      <x v="3"/>
    </i>
    <i t="grand">
      <x/>
    </i>
  </colItems>
  <dataFields count="1">
    <dataField name="Sum of Total Sales" fld="6" baseField="0" baseItem="0" numFmtId="164"/>
  </dataFields>
  <formats count="1">
    <format dxfId="9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A7C142-556A-4E2C-B33F-0B82CABEFCD6}" name="PivotTable8"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G8" firstHeaderRow="1" firstDataRow="2" firstDataCol="1"/>
  <pivotFields count="11">
    <pivotField showAll="0"/>
    <pivotField showAll="0">
      <items count="6">
        <item x="1"/>
        <item x="0"/>
        <item x="3"/>
        <item x="2"/>
        <item m="1" x="4"/>
        <item t="default"/>
      </items>
    </pivotField>
    <pivotField showAll="0">
      <items count="7">
        <item x="0"/>
        <item x="2"/>
        <item x="1"/>
        <item x="3"/>
        <item x="4"/>
        <item x="5"/>
        <item t="default"/>
      </items>
    </pivotField>
    <pivotField axis="axisRow" showAll="0">
      <items count="6">
        <item x="3"/>
        <item x="0"/>
        <item x="1"/>
        <item x="2"/>
        <item m="1" x="4"/>
        <item t="default"/>
      </items>
    </pivotField>
    <pivotField showAll="0"/>
    <pivotField showAll="0"/>
    <pivotField dataField="1" showAll="0"/>
    <pivotField showAll="0"/>
    <pivotField showAll="0">
      <items count="5">
        <item x="1"/>
        <item x="0"/>
        <item x="2"/>
        <item m="1" x="3"/>
        <item t="default"/>
      </items>
    </pivotField>
    <pivotField showAll="0"/>
    <pivotField axis="axisCol" showAll="0">
      <items count="7">
        <item x="4"/>
        <item x="1"/>
        <item x="2"/>
        <item x="3"/>
        <item x="0"/>
        <item h="1" m="1" x="5"/>
        <item t="default"/>
      </items>
    </pivotField>
  </pivotFields>
  <rowFields count="1">
    <field x="3"/>
  </rowFields>
  <rowItems count="5">
    <i>
      <x/>
    </i>
    <i>
      <x v="1"/>
    </i>
    <i>
      <x v="2"/>
    </i>
    <i>
      <x v="3"/>
    </i>
    <i t="grand">
      <x/>
    </i>
  </rowItems>
  <colFields count="1">
    <field x="10"/>
  </colFields>
  <colItems count="6">
    <i>
      <x/>
    </i>
    <i>
      <x v="1"/>
    </i>
    <i>
      <x v="2"/>
    </i>
    <i>
      <x v="3"/>
    </i>
    <i>
      <x v="4"/>
    </i>
    <i t="grand">
      <x/>
    </i>
  </colItems>
  <dataFields count="1">
    <dataField name="Total Sales " fld="6" baseField="0" baseItem="0" numFmtId="164"/>
  </dataFields>
  <formats count="10">
    <format dxfId="93">
      <pivotArea type="all" dataOnly="0" outline="0" fieldPosition="0"/>
    </format>
    <format dxfId="92">
      <pivotArea type="origin" dataOnly="0" labelOnly="1" outline="0" fieldPosition="0"/>
    </format>
    <format dxfId="91">
      <pivotArea field="3" type="button" dataOnly="0" labelOnly="1" outline="0" axis="axisRow" fieldPosition="0"/>
    </format>
    <format dxfId="90">
      <pivotArea type="topRight" dataOnly="0" labelOnly="1" outline="0" fieldPosition="0"/>
    </format>
    <format dxfId="89">
      <pivotArea field="10" type="button" dataOnly="0" labelOnly="1" outline="0" axis="axisCol" fieldPosition="0"/>
    </format>
    <format dxfId="88">
      <pivotArea dataOnly="0" labelOnly="1" fieldPosition="0">
        <references count="1">
          <reference field="10" count="0"/>
        </references>
      </pivotArea>
    </format>
    <format dxfId="87">
      <pivotArea dataOnly="0" labelOnly="1" grandRow="1" outline="0" fieldPosition="0"/>
    </format>
    <format dxfId="86">
      <pivotArea dataOnly="0" labelOnly="1" fieldPosition="0">
        <references count="1">
          <reference field="3" count="4">
            <x v="0"/>
            <x v="1"/>
            <x v="2"/>
            <x v="3"/>
          </reference>
        </references>
      </pivotArea>
    </format>
    <format dxfId="85">
      <pivotArea dataOnly="0" labelOnly="1" grandCol="1" outline="0" fieldPosition="0"/>
    </format>
    <format dxfId="84">
      <pivotArea outline="0" collapsedLevelsAreSubtotals="1" fieldPosition="0"/>
    </format>
  </formats>
  <chartFormats count="2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 chart="3" format="12" series="1">
      <pivotArea type="data" outline="0" fieldPosition="0">
        <references count="2">
          <reference field="4294967294" count="1" selected="0">
            <x v="0"/>
          </reference>
          <reference field="10" count="1" selected="0">
            <x v="4"/>
          </reference>
        </references>
      </pivotArea>
    </chartFormat>
    <chartFormat chart="3" format="13" series="1">
      <pivotArea type="data" outline="0" fieldPosition="0">
        <references count="2">
          <reference field="4294967294" count="1" selected="0">
            <x v="0"/>
          </reference>
          <reference field="10" count="1" selected="0">
            <x v="0"/>
          </reference>
        </references>
      </pivotArea>
    </chartFormat>
    <chartFormat chart="3" format="14" series="1">
      <pivotArea type="data" outline="0" fieldPosition="0">
        <references count="2">
          <reference field="4294967294" count="1" selected="0">
            <x v="0"/>
          </reference>
          <reference field="10" count="1" selected="0">
            <x v="1"/>
          </reference>
        </references>
      </pivotArea>
    </chartFormat>
    <chartFormat chart="3" format="15" series="1">
      <pivotArea type="data" outline="0" fieldPosition="0">
        <references count="2">
          <reference field="4294967294" count="1" selected="0">
            <x v="0"/>
          </reference>
          <reference field="10" count="1" selected="0">
            <x v="2"/>
          </reference>
        </references>
      </pivotArea>
    </chartFormat>
    <chartFormat chart="3" format="16"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0"/>
          </reference>
        </references>
      </pivotArea>
    </chartFormat>
    <chartFormat chart="0" format="6" series="1">
      <pivotArea type="data" outline="0" fieldPosition="0">
        <references count="2">
          <reference field="4294967294" count="1" selected="0">
            <x v="0"/>
          </reference>
          <reference field="10" count="1" selected="0">
            <x v="1"/>
          </reference>
        </references>
      </pivotArea>
    </chartFormat>
    <chartFormat chart="0" format="7" series="1">
      <pivotArea type="data" outline="0" fieldPosition="0">
        <references count="2">
          <reference field="4294967294" count="1" selected="0">
            <x v="0"/>
          </reference>
          <reference field="10" count="1" selected="0">
            <x v="2"/>
          </reference>
        </references>
      </pivotArea>
    </chartFormat>
    <chartFormat chart="0" format="8" series="1">
      <pivotArea type="data" outline="0" fieldPosition="0">
        <references count="2">
          <reference field="4294967294" count="1" selected="0">
            <x v="0"/>
          </reference>
          <reference field="10" count="1" selected="0">
            <x v="3"/>
          </reference>
        </references>
      </pivotArea>
    </chartFormat>
    <chartFormat chart="3" format="17"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AA7198-4AA1-459B-9F11-3374FE39539A}" name="PivotTable5"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6:K19" firstHeaderRow="1" firstDataRow="1" firstDataCol="1" rowPageCount="1" colPageCount="1"/>
  <pivotFields count="11">
    <pivotField showAll="0"/>
    <pivotField showAll="0"/>
    <pivotField showAll="0"/>
    <pivotField axis="axisPage" showAll="0">
      <items count="6">
        <item x="3"/>
        <item x="0"/>
        <item x="1"/>
        <item x="2"/>
        <item m="1" x="4"/>
        <item t="default"/>
      </items>
    </pivotField>
    <pivotField showAll="0"/>
    <pivotField showAll="0"/>
    <pivotField dataField="1" showAll="0"/>
    <pivotField showAll="0"/>
    <pivotField showAll="0"/>
    <pivotField axis="axisRow" showAll="0">
      <items count="4">
        <item x="1"/>
        <item x="0"/>
        <item m="1" x="2"/>
        <item t="default"/>
      </items>
    </pivotField>
    <pivotField showAll="0"/>
  </pivotFields>
  <rowFields count="1">
    <field x="9"/>
  </rowFields>
  <rowItems count="3">
    <i>
      <x/>
    </i>
    <i>
      <x v="1"/>
    </i>
    <i t="grand">
      <x/>
    </i>
  </rowItems>
  <colItems count="1">
    <i/>
  </colItems>
  <pageFields count="1">
    <pageField fld="3" item="3" hier="-1"/>
  </pageFields>
  <dataFields count="1">
    <dataField name="Count of Total Sale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089750-C607-4038-9C1F-F0B31C0B8E52}"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6:H19" firstHeaderRow="1" firstDataRow="1" firstDataCol="1" rowPageCount="1" colPageCount="1"/>
  <pivotFields count="11">
    <pivotField showAll="0"/>
    <pivotField showAll="0"/>
    <pivotField showAll="0"/>
    <pivotField axis="axisPage" showAll="0">
      <items count="6">
        <item x="3"/>
        <item x="0"/>
        <item x="1"/>
        <item x="2"/>
        <item m="1" x="4"/>
        <item t="default"/>
      </items>
    </pivotField>
    <pivotField showAll="0"/>
    <pivotField showAll="0"/>
    <pivotField dataField="1" showAll="0"/>
    <pivotField showAll="0"/>
    <pivotField showAll="0"/>
    <pivotField axis="axisRow" showAll="0">
      <items count="4">
        <item x="1"/>
        <item x="0"/>
        <item h="1" m="1" x="2"/>
        <item t="default"/>
      </items>
    </pivotField>
    <pivotField showAll="0"/>
  </pivotFields>
  <rowFields count="1">
    <field x="9"/>
  </rowFields>
  <rowItems count="3">
    <i>
      <x/>
    </i>
    <i>
      <x v="1"/>
    </i>
    <i t="grand">
      <x/>
    </i>
  </rowItems>
  <colItems count="1">
    <i/>
  </colItems>
  <pageFields count="1">
    <pageField fld="3" item="2" hier="-1"/>
  </pageFields>
  <dataFields count="1">
    <dataField name="Count of Total Sale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F21EF7-D552-4778-BC34-CCE2210AEE41}"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6:E19" firstHeaderRow="1" firstDataRow="1" firstDataCol="1" rowPageCount="1" colPageCount="1"/>
  <pivotFields count="11">
    <pivotField showAll="0"/>
    <pivotField showAll="0"/>
    <pivotField showAll="0"/>
    <pivotField axis="axisPage" showAll="0">
      <items count="6">
        <item x="3"/>
        <item x="0"/>
        <item x="1"/>
        <item x="2"/>
        <item m="1" x="4"/>
        <item t="default"/>
      </items>
    </pivotField>
    <pivotField showAll="0"/>
    <pivotField showAll="0"/>
    <pivotField dataField="1" showAll="0"/>
    <pivotField showAll="0"/>
    <pivotField showAll="0"/>
    <pivotField axis="axisRow" showAll="0">
      <items count="4">
        <item x="1"/>
        <item x="0"/>
        <item m="1" x="2"/>
        <item t="default"/>
      </items>
    </pivotField>
    <pivotField showAll="0"/>
  </pivotFields>
  <rowFields count="1">
    <field x="9"/>
  </rowFields>
  <rowItems count="3">
    <i>
      <x/>
    </i>
    <i>
      <x v="1"/>
    </i>
    <i t="grand">
      <x/>
    </i>
  </rowItems>
  <colItems count="1">
    <i/>
  </colItems>
  <pageFields count="1">
    <pageField fld="3" item="1" hier="-1"/>
  </pageFields>
  <dataFields count="1">
    <dataField name="Count of Total Sale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473660-33B0-46E7-B435-C54549910EA0}" name="PivotTable4"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6:B19" firstHeaderRow="1" firstDataRow="1" firstDataCol="1" rowPageCount="1" colPageCount="1"/>
  <pivotFields count="11">
    <pivotField showAll="0"/>
    <pivotField showAll="0">
      <items count="6">
        <item x="1"/>
        <item x="0"/>
        <item x="3"/>
        <item x="2"/>
        <item m="1" x="4"/>
        <item t="default"/>
      </items>
    </pivotField>
    <pivotField showAll="0">
      <items count="7">
        <item x="0"/>
        <item x="2"/>
        <item x="1"/>
        <item x="3"/>
        <item x="4"/>
        <item x="5"/>
        <item t="default"/>
      </items>
    </pivotField>
    <pivotField axis="axisPage" multipleItemSelectionAllowed="1" showAll="0">
      <items count="6">
        <item x="3"/>
        <item x="0"/>
        <item x="1"/>
        <item x="2"/>
        <item m="1" x="4"/>
        <item t="default"/>
      </items>
    </pivotField>
    <pivotField showAll="0"/>
    <pivotField showAll="0"/>
    <pivotField dataField="1" showAll="0"/>
    <pivotField showAll="0"/>
    <pivotField showAll="0">
      <items count="5">
        <item x="1"/>
        <item x="0"/>
        <item x="2"/>
        <item m="1" x="3"/>
        <item t="default"/>
      </items>
    </pivotField>
    <pivotField axis="axisRow" showAll="0" sortType="ascending">
      <items count="4">
        <item x="1"/>
        <item x="0"/>
        <item h="1" m="1" x="2"/>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3">
    <i>
      <x v="1"/>
    </i>
    <i>
      <x/>
    </i>
    <i t="grand">
      <x/>
    </i>
  </rowItems>
  <colItems count="1">
    <i/>
  </colItems>
  <pageFields count="1">
    <pageField fld="3" hier="-1"/>
  </pageFields>
  <dataFields count="1">
    <dataField name="Count of Total Sales" fld="6" subtotal="count" baseField="0" baseItem="0"/>
  </dataFields>
  <chartFormats count="6">
    <chartFormat chart="1"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9" count="1" selected="0">
            <x v="0"/>
          </reference>
        </references>
      </pivotArea>
    </chartFormat>
    <chartFormat chart="6" format="9">
      <pivotArea type="data" outline="0" fieldPosition="0">
        <references count="2">
          <reference field="4294967294" count="1" selected="0">
            <x v="0"/>
          </reference>
          <reference field="9" count="1" selected="0">
            <x v="1"/>
          </reference>
        </references>
      </pivotArea>
    </chartFormat>
    <chartFormat chart="1" format="1">
      <pivotArea type="data" outline="0" fieldPosition="0">
        <references count="2">
          <reference field="4294967294" count="1" selected="0">
            <x v="0"/>
          </reference>
          <reference field="9" count="1" selected="0">
            <x v="1"/>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EF3F61-6BB4-4A85-AF77-A1A81ADF7C65}" name="PivotTable9"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6" firstHeaderRow="1" firstDataRow="1" firstDataCol="1"/>
  <pivotFields count="11">
    <pivotField showAll="0"/>
    <pivotField showAll="0">
      <items count="6">
        <item x="1"/>
        <item x="0"/>
        <item x="3"/>
        <item x="2"/>
        <item m="1" x="4"/>
        <item t="default"/>
      </items>
    </pivotField>
    <pivotField showAll="0">
      <items count="7">
        <item x="0"/>
        <item x="2"/>
        <item x="1"/>
        <item x="3"/>
        <item x="4"/>
        <item x="5"/>
        <item t="default"/>
      </items>
    </pivotField>
    <pivotField showAll="0">
      <items count="6">
        <item x="3"/>
        <item x="0"/>
        <item x="1"/>
        <item x="2"/>
        <item m="1" x="4"/>
        <item t="default"/>
      </items>
    </pivotField>
    <pivotField showAll="0"/>
    <pivotField showAll="0"/>
    <pivotField dataField="1" showAll="0"/>
    <pivotField showAll="0"/>
    <pivotField axis="axisRow" showAll="0">
      <items count="5">
        <item x="1"/>
        <item x="0"/>
        <item x="2"/>
        <item m="1" x="3"/>
        <item t="default"/>
      </items>
    </pivotField>
    <pivotField showAll="0"/>
    <pivotField showAll="0"/>
  </pivotFields>
  <rowFields count="1">
    <field x="8"/>
  </rowFields>
  <rowItems count="4">
    <i>
      <x/>
    </i>
    <i>
      <x v="1"/>
    </i>
    <i>
      <x v="2"/>
    </i>
    <i t="grand">
      <x/>
    </i>
  </rowItems>
  <colItems count="1">
    <i/>
  </colItems>
  <dataFields count="1">
    <dataField name="Sum of Total Sales" fld="6" baseField="0" baseItem="0" numFmtId="164"/>
  </dataFields>
  <formats count="3">
    <format dxfId="83">
      <pivotArea dataOnly="0" labelOnly="1" fieldPosition="0">
        <references count="1">
          <reference field="8" count="0"/>
        </references>
      </pivotArea>
    </format>
    <format dxfId="82">
      <pivotArea dataOnly="0" labelOnly="1" grandRow="1" outline="0" fieldPosition="0"/>
    </format>
    <format dxfId="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BF3C6F-06CD-4106-8DB5-01FABCD3B631}" name="PivotTable1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Name">
  <location ref="A4:B92" firstHeaderRow="1" firstDataRow="1" firstDataCol="1"/>
  <pivotFields count="11">
    <pivotField axis="axisRow" showAll="0" sortType="descending">
      <items count="90">
        <item x="8"/>
        <item x="64"/>
        <item x="52"/>
        <item x="16"/>
        <item x="18"/>
        <item x="12"/>
        <item x="83"/>
        <item x="32"/>
        <item x="69"/>
        <item x="71"/>
        <item x="63"/>
        <item x="61"/>
        <item x="77"/>
        <item x="0"/>
        <item x="23"/>
        <item x="4"/>
        <item x="10"/>
        <item x="76"/>
        <item x="38"/>
        <item x="3"/>
        <item x="57"/>
        <item x="46"/>
        <item x="42"/>
        <item x="29"/>
        <item x="53"/>
        <item x="37"/>
        <item x="19"/>
        <item x="40"/>
        <item x="48"/>
        <item x="11"/>
        <item x="39"/>
        <item x="78"/>
        <item x="27"/>
        <item x="7"/>
        <item x="74"/>
        <item x="70"/>
        <item x="24"/>
        <item x="80"/>
        <item x="35"/>
        <item x="54"/>
        <item x="59"/>
        <item x="33"/>
        <item x="43"/>
        <item x="41"/>
        <item x="45"/>
        <item x="20"/>
        <item x="75"/>
        <item x="28"/>
        <item x="82"/>
        <item x="5"/>
        <item x="44"/>
        <item x="1"/>
        <item x="9"/>
        <item x="25"/>
        <item x="79"/>
        <item x="86"/>
        <item x="34"/>
        <item x="21"/>
        <item x="31"/>
        <item x="62"/>
        <item x="50"/>
        <item x="36"/>
        <item x="15"/>
        <item x="66"/>
        <item x="84"/>
        <item x="56"/>
        <item x="14"/>
        <item x="85"/>
        <item x="65"/>
        <item x="2"/>
        <item x="73"/>
        <item x="6"/>
        <item x="60"/>
        <item x="67"/>
        <item x="13"/>
        <item x="26"/>
        <item x="22"/>
        <item x="55"/>
        <item x="58"/>
        <item x="49"/>
        <item x="30"/>
        <item x="47"/>
        <item x="81"/>
        <item x="51"/>
        <item x="72"/>
        <item x="68"/>
        <item x="17"/>
        <item h="1" m="1" x="87"/>
        <item h="1" m="1" x="88"/>
        <item t="default"/>
      </items>
      <autoSortScope>
        <pivotArea dataOnly="0" outline="0" fieldPosition="0">
          <references count="1">
            <reference field="4294967294" count="1" selected="0">
              <x v="0"/>
            </reference>
          </references>
        </pivotArea>
      </autoSortScope>
    </pivotField>
    <pivotField showAll="0">
      <items count="6">
        <item x="1"/>
        <item x="0"/>
        <item x="3"/>
        <item x="2"/>
        <item m="1" x="4"/>
        <item t="default"/>
      </items>
    </pivotField>
    <pivotField showAll="0">
      <items count="7">
        <item x="0"/>
        <item x="2"/>
        <item x="1"/>
        <item x="3"/>
        <item x="4"/>
        <item x="5"/>
        <item t="default"/>
      </items>
    </pivotField>
    <pivotField showAll="0">
      <items count="6">
        <item x="3"/>
        <item x="0"/>
        <item x="1"/>
        <item x="2"/>
        <item m="1" x="4"/>
        <item t="default"/>
      </items>
    </pivotField>
    <pivotField showAll="0"/>
    <pivotField showAll="0"/>
    <pivotField dataField="1" showAll="0"/>
    <pivotField showAll="0"/>
    <pivotField showAll="0">
      <items count="5">
        <item x="1"/>
        <item x="0"/>
        <item x="2"/>
        <item m="1" x="3"/>
        <item t="default"/>
      </items>
    </pivotField>
    <pivotField showAll="0"/>
    <pivotField showAll="0"/>
  </pivotFields>
  <rowFields count="1">
    <field x="0"/>
  </rowFields>
  <rowItems count="88">
    <i>
      <x v="71"/>
    </i>
    <i>
      <x v="51"/>
    </i>
    <i>
      <x v="81"/>
    </i>
    <i>
      <x v="42"/>
    </i>
    <i>
      <x/>
    </i>
    <i>
      <x v="24"/>
    </i>
    <i>
      <x v="80"/>
    </i>
    <i>
      <x v="50"/>
    </i>
    <i>
      <x v="4"/>
    </i>
    <i>
      <x v="17"/>
    </i>
    <i>
      <x v="29"/>
    </i>
    <i>
      <x v="30"/>
    </i>
    <i>
      <x v="2"/>
    </i>
    <i>
      <x v="44"/>
    </i>
    <i>
      <x v="79"/>
    </i>
    <i>
      <x v="57"/>
    </i>
    <i>
      <x v="26"/>
    </i>
    <i>
      <x v="37"/>
    </i>
    <i>
      <x v="61"/>
    </i>
    <i>
      <x v="60"/>
    </i>
    <i>
      <x v="28"/>
    </i>
    <i>
      <x v="65"/>
    </i>
    <i>
      <x v="43"/>
    </i>
    <i>
      <x v="77"/>
    </i>
    <i>
      <x v="9"/>
    </i>
    <i>
      <x v="76"/>
    </i>
    <i>
      <x v="8"/>
    </i>
    <i>
      <x v="14"/>
    </i>
    <i>
      <x v="83"/>
    </i>
    <i>
      <x v="21"/>
    </i>
    <i>
      <x v="23"/>
    </i>
    <i>
      <x v="56"/>
    </i>
    <i>
      <x v="48"/>
    </i>
    <i>
      <x v="31"/>
    </i>
    <i>
      <x v="39"/>
    </i>
    <i>
      <x v="69"/>
    </i>
    <i>
      <x v="36"/>
    </i>
    <i>
      <x v="11"/>
    </i>
    <i>
      <x v="19"/>
    </i>
    <i>
      <x v="64"/>
    </i>
    <i>
      <x v="70"/>
    </i>
    <i>
      <x v="13"/>
    </i>
    <i>
      <x v="73"/>
    </i>
    <i>
      <x v="25"/>
    </i>
    <i>
      <x v="22"/>
    </i>
    <i>
      <x v="7"/>
    </i>
    <i>
      <x v="34"/>
    </i>
    <i>
      <x v="62"/>
    </i>
    <i>
      <x v="6"/>
    </i>
    <i>
      <x v="27"/>
    </i>
    <i>
      <x v="78"/>
    </i>
    <i>
      <x v="52"/>
    </i>
    <i>
      <x v="75"/>
    </i>
    <i>
      <x v="66"/>
    </i>
    <i>
      <x v="3"/>
    </i>
    <i>
      <x v="35"/>
    </i>
    <i>
      <x v="45"/>
    </i>
    <i>
      <x v="47"/>
    </i>
    <i>
      <x v="33"/>
    </i>
    <i>
      <x v="41"/>
    </i>
    <i>
      <x v="5"/>
    </i>
    <i>
      <x v="59"/>
    </i>
    <i>
      <x v="12"/>
    </i>
    <i>
      <x v="53"/>
    </i>
    <i>
      <x v="86"/>
    </i>
    <i>
      <x v="68"/>
    </i>
    <i>
      <x v="63"/>
    </i>
    <i>
      <x v="40"/>
    </i>
    <i>
      <x v="55"/>
    </i>
    <i>
      <x v="74"/>
    </i>
    <i>
      <x v="58"/>
    </i>
    <i>
      <x v="1"/>
    </i>
    <i>
      <x v="82"/>
    </i>
    <i>
      <x v="46"/>
    </i>
    <i>
      <x v="38"/>
    </i>
    <i>
      <x v="49"/>
    </i>
    <i>
      <x v="18"/>
    </i>
    <i>
      <x v="15"/>
    </i>
    <i>
      <x v="10"/>
    </i>
    <i>
      <x v="85"/>
    </i>
    <i>
      <x v="20"/>
    </i>
    <i>
      <x v="32"/>
    </i>
    <i>
      <x v="67"/>
    </i>
    <i>
      <x v="16"/>
    </i>
    <i>
      <x v="72"/>
    </i>
    <i>
      <x v="84"/>
    </i>
    <i>
      <x v="54"/>
    </i>
    <i t="grand">
      <x/>
    </i>
  </rowItems>
  <colItems count="1">
    <i/>
  </colItems>
  <dataFields count="1">
    <dataField name="Sum of Total Sales" fld="6" baseField="0" baseItem="0"/>
  </dataFields>
  <formats count="1">
    <format dxfId="80">
      <pivotArea collapsedLevelsAreSubtotals="1" fieldPosition="0">
        <references count="1">
          <reference field="0" count="87">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AACA9493-929E-4DF3-A681-D865AE43EB69}" sourceName="Area">
  <pivotTables>
    <pivotTable tabId="7" name="PivotTable8"/>
    <pivotTable tabId="8" name="PivotTable9"/>
    <pivotTable tabId="6" name="PivotTable4"/>
    <pivotTable tabId="9" name="PivotTable11"/>
    <pivotTable tabId="5" name="PivotTable2"/>
    <pivotTable tabId="4" name="PivotTable1"/>
  </pivotTables>
  <data>
    <tabular pivotCacheId="971797193">
      <items count="5">
        <i x="1" s="1"/>
        <i x="0" s="1"/>
        <i x="3" s="1"/>
        <i x="2"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5494243-C137-403F-8015-76098089D281}" sourceName="Year">
  <pivotTables>
    <pivotTable tabId="7" name="PivotTable8"/>
    <pivotTable tabId="8" name="PivotTable9"/>
    <pivotTable tabId="6" name="PivotTable4"/>
    <pivotTable tabId="9" name="PivotTable11"/>
    <pivotTable tabId="5" name="PivotTable2"/>
    <pivotTable tabId="4" name="PivotTable1"/>
  </pivotTables>
  <data>
    <tabular pivotCacheId="971797193">
      <items count="6">
        <i x="0" s="1"/>
        <i x="2" s="1"/>
        <i x="1"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8FBAD48-8086-4328-ABD3-E528C60E5361}" sourceName="Product">
  <pivotTables>
    <pivotTable tabId="7" name="PivotTable8"/>
    <pivotTable tabId="8" name="PivotTable9"/>
    <pivotTable tabId="6" name="PivotTable4"/>
    <pivotTable tabId="9" name="PivotTable11"/>
    <pivotTable tabId="5" name="PivotTable2"/>
    <pivotTable tabId="4" name="PivotTable1"/>
  </pivotTables>
  <data>
    <tabular pivotCacheId="971797193">
      <items count="5">
        <i x="3" s="1"/>
        <i x="0" s="1"/>
        <i x="1" s="1"/>
        <i x="2" s="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B8AC39A2-3D86-4A67-A3BC-B92F38590B31}" sourceName="Sales Channel">
  <pivotTables>
    <pivotTable tabId="7" name="PivotTable8"/>
    <pivotTable tabId="8" name="PivotTable9"/>
    <pivotTable tabId="6" name="PivotTable4"/>
    <pivotTable tabId="9" name="PivotTable11"/>
    <pivotTable tabId="5" name="PivotTable2"/>
    <pivotTable tabId="4" name="PivotTable1"/>
  </pivotTables>
  <data>
    <tabular pivotCacheId="971797193">
      <items count="4">
        <i x="1" s="1"/>
        <i x="0" s="1"/>
        <i x="2"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610F2186-C007-484A-9FBB-189019EE10FE}" cache="Slicer_Area" caption="Area" columnCount="2" style="DashboardSlicer" rowHeight="274320"/>
  <slicer name="Year" xr10:uid="{A7508842-8F42-41EA-9916-BF52F71E28F1}" cache="Slicer_Year" caption="Year" columnCount="3" style="DashboardSlicer" rowHeight="274320"/>
  <slicer name="Product" xr10:uid="{83B95991-A699-4D54-8BB5-9C22679224C1}" cache="Slicer_Product" caption="Product" columnCount="2" style="DashboardSlicer" rowHeight="274320"/>
  <slicer name="Sales Channel" xr10:uid="{54DFC343-D929-4894-AB31-1EC591D37BB6}" cache="Slicer_Sales_Channel" caption="Sales Channel" columnCount="2" style="DashboardSlicer"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54639-26E9-4455-8577-A4A3CD84F02F}" name="Table1" displayName="Table1" ref="A1:K124" totalsRowShown="0" headerRowDxfId="96">
  <autoFilter ref="A1:K124" xr:uid="{3D054639-26E9-4455-8577-A4A3CD84F02F}"/>
  <tableColumns count="11">
    <tableColumn id="1" xr3:uid="{30A15B7C-37AE-4863-94A4-2D6CB3B79464}" name="FirstName"/>
    <tableColumn id="2" xr3:uid="{606AAB18-2F7E-4902-B681-C14C74E62165}" name="Area"/>
    <tableColumn id="3" xr3:uid="{A2A3494E-252B-4E25-944F-C853B6F44A3D}" name="Year"/>
    <tableColumn id="4" xr3:uid="{282D7F89-BD0B-45F3-BCBB-85663B5299ED}" name="Product"/>
    <tableColumn id="5" xr3:uid="{5BDEA92E-4EB8-4C8B-89BF-1C412D937BEC}" name="Price"/>
    <tableColumn id="6" xr3:uid="{826908AE-88CD-41B7-AC4F-46059A28920F}" name="Amount"/>
    <tableColumn id="7" xr3:uid="{BBE42318-2912-4D3E-8DF1-588A764E9DBA}" name="Total Sales"/>
    <tableColumn id="8" xr3:uid="{C474A545-779B-4BC6-95B4-3E4DDC993FC4}" name="Month"/>
    <tableColumn id="9" xr3:uid="{F88CE160-3A23-4207-8152-415AC7EDD30F}" name="Sales Channel"/>
    <tableColumn id="10" xr3:uid="{4E43E884-3B83-47D7-ADBA-D85EB393AD1A}" name="Faulty"/>
    <tableColumn id="11" xr3:uid="{1BFA556C-86A4-4AD1-9B83-8A5A4147176B}" name="Rating"/>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6.xml"/><Relationship Id="rId4"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D1931-F60F-4937-83D5-31FD41BBE83F}">
  <sheetPr>
    <tabColor theme="5" tint="0.39997558519241921"/>
  </sheetPr>
  <dimension ref="A1"/>
  <sheetViews>
    <sheetView showGridLines="0" zoomScaleNormal="100" workbookViewId="0">
      <selection activeCell="S10" sqref="S10"/>
    </sheetView>
  </sheetViews>
  <sheetFormatPr defaultRowHeight="14.4" x14ac:dyDescent="0.3"/>
  <sheetData/>
  <pageMargins left="0.7" right="0.7" top="0.75" bottom="0.75" header="0.3" footer="0.3"/>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D39B7-6F1F-4F0E-8DCE-2B274F7C234F}">
  <sheetPr>
    <tabColor theme="5" tint="0.39997558519241921"/>
  </sheetPr>
  <dimension ref="A2:A28"/>
  <sheetViews>
    <sheetView showGridLines="0" tabSelected="1" zoomScale="70" zoomScaleNormal="70" workbookViewId="0">
      <selection activeCell="Z17" sqref="Z17"/>
    </sheetView>
  </sheetViews>
  <sheetFormatPr defaultRowHeight="14.4" x14ac:dyDescent="0.3"/>
  <sheetData>
    <row r="2" ht="12.6" customHeight="1" x14ac:dyDescent="0.3"/>
    <row r="28" ht="3" customHeight="1"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8E1A1-A118-4FAE-B1F9-E74B4F2F448C}">
  <sheetPr>
    <tabColor theme="9" tint="0.39997558519241921"/>
  </sheetPr>
  <dimension ref="A2:B72"/>
  <sheetViews>
    <sheetView zoomScale="70" zoomScaleNormal="70" workbookViewId="0">
      <selection activeCell="B6" sqref="B6"/>
    </sheetView>
  </sheetViews>
  <sheetFormatPr defaultRowHeight="14.4" x14ac:dyDescent="0.3"/>
  <cols>
    <col min="1" max="1" width="14.5546875" bestFit="1" customWidth="1"/>
    <col min="2" max="2" width="10.5546875" customWidth="1"/>
    <col min="3" max="7" width="15.5546875" bestFit="1" customWidth="1"/>
    <col min="8" max="8" width="10.77734375" bestFit="1" customWidth="1"/>
  </cols>
  <sheetData>
    <row r="2" spans="1:2" ht="18" x14ac:dyDescent="0.35">
      <c r="A2" s="8" t="s">
        <v>132</v>
      </c>
      <c r="B2" s="7"/>
    </row>
    <row r="3" spans="1:2" x14ac:dyDescent="0.3">
      <c r="A3" s="2" t="s">
        <v>133</v>
      </c>
      <c r="B3" t="s">
        <v>134</v>
      </c>
    </row>
    <row r="4" spans="1:2" x14ac:dyDescent="0.3">
      <c r="A4" s="4">
        <v>2015</v>
      </c>
      <c r="B4" s="14">
        <v>41575</v>
      </c>
    </row>
    <row r="5" spans="1:2" x14ac:dyDescent="0.3">
      <c r="A5" s="5" t="s">
        <v>14</v>
      </c>
      <c r="B5" s="14">
        <v>6500</v>
      </c>
    </row>
    <row r="6" spans="1:2" x14ac:dyDescent="0.3">
      <c r="A6" s="5" t="s">
        <v>24</v>
      </c>
      <c r="B6" s="14">
        <v>4400</v>
      </c>
    </row>
    <row r="7" spans="1:2" x14ac:dyDescent="0.3">
      <c r="A7" s="5" t="s">
        <v>34</v>
      </c>
      <c r="B7" s="14">
        <v>2750</v>
      </c>
    </row>
    <row r="8" spans="1:2" x14ac:dyDescent="0.3">
      <c r="A8" s="5" t="s">
        <v>37</v>
      </c>
      <c r="B8" s="14">
        <v>2975</v>
      </c>
    </row>
    <row r="9" spans="1:2" x14ac:dyDescent="0.3">
      <c r="A9" s="5" t="s">
        <v>39</v>
      </c>
      <c r="B9" s="14">
        <v>2125</v>
      </c>
    </row>
    <row r="10" spans="1:2" x14ac:dyDescent="0.3">
      <c r="A10" s="5" t="s">
        <v>41</v>
      </c>
      <c r="B10" s="14">
        <v>600</v>
      </c>
    </row>
    <row r="11" spans="1:2" x14ac:dyDescent="0.3">
      <c r="A11" s="5" t="s">
        <v>43</v>
      </c>
      <c r="B11" s="14">
        <v>4550</v>
      </c>
    </row>
    <row r="12" spans="1:2" x14ac:dyDescent="0.3">
      <c r="A12" s="5" t="s">
        <v>45</v>
      </c>
      <c r="B12" s="14">
        <v>4850</v>
      </c>
    </row>
    <row r="13" spans="1:2" x14ac:dyDescent="0.3">
      <c r="A13" s="5" t="s">
        <v>50</v>
      </c>
      <c r="B13" s="14">
        <v>6025</v>
      </c>
    </row>
    <row r="14" spans="1:2" x14ac:dyDescent="0.3">
      <c r="A14" s="5" t="s">
        <v>56</v>
      </c>
      <c r="B14" s="14">
        <v>6800</v>
      </c>
    </row>
    <row r="15" spans="1:2" x14ac:dyDescent="0.3">
      <c r="A15" s="4">
        <v>2016</v>
      </c>
      <c r="B15" s="14">
        <v>50150</v>
      </c>
    </row>
    <row r="16" spans="1:2" x14ac:dyDescent="0.3">
      <c r="A16" s="5" t="s">
        <v>14</v>
      </c>
      <c r="B16" s="14">
        <v>7350</v>
      </c>
    </row>
    <row r="17" spans="1:2" x14ac:dyDescent="0.3">
      <c r="A17" s="5" t="s">
        <v>24</v>
      </c>
      <c r="B17" s="14">
        <v>4550</v>
      </c>
    </row>
    <row r="18" spans="1:2" x14ac:dyDescent="0.3">
      <c r="A18" s="5" t="s">
        <v>34</v>
      </c>
      <c r="B18" s="14">
        <v>2975</v>
      </c>
    </row>
    <row r="19" spans="1:2" x14ac:dyDescent="0.3">
      <c r="A19" s="5" t="s">
        <v>37</v>
      </c>
      <c r="B19" s="14">
        <v>1950</v>
      </c>
    </row>
    <row r="20" spans="1:2" x14ac:dyDescent="0.3">
      <c r="A20" s="5" t="s">
        <v>39</v>
      </c>
      <c r="B20" s="14">
        <v>5200</v>
      </c>
    </row>
    <row r="21" spans="1:2" x14ac:dyDescent="0.3">
      <c r="A21" s="5" t="s">
        <v>41</v>
      </c>
      <c r="B21" s="14">
        <v>3250</v>
      </c>
    </row>
    <row r="22" spans="1:2" x14ac:dyDescent="0.3">
      <c r="A22" s="5" t="s">
        <v>43</v>
      </c>
      <c r="B22" s="14">
        <v>1200</v>
      </c>
    </row>
    <row r="23" spans="1:2" x14ac:dyDescent="0.3">
      <c r="A23" s="5" t="s">
        <v>45</v>
      </c>
      <c r="B23" s="14">
        <v>3925</v>
      </c>
    </row>
    <row r="24" spans="1:2" x14ac:dyDescent="0.3">
      <c r="A24" s="5" t="s">
        <v>50</v>
      </c>
      <c r="B24" s="14">
        <v>9625</v>
      </c>
    </row>
    <row r="25" spans="1:2" x14ac:dyDescent="0.3">
      <c r="A25" s="5" t="s">
        <v>56</v>
      </c>
      <c r="B25" s="14">
        <v>10125</v>
      </c>
    </row>
    <row r="26" spans="1:2" x14ac:dyDescent="0.3">
      <c r="A26" s="4">
        <v>2017</v>
      </c>
      <c r="B26" s="14">
        <v>40250</v>
      </c>
    </row>
    <row r="27" spans="1:2" x14ac:dyDescent="0.3">
      <c r="A27" s="5" t="s">
        <v>14</v>
      </c>
      <c r="B27" s="14">
        <v>5400</v>
      </c>
    </row>
    <row r="28" spans="1:2" x14ac:dyDescent="0.3">
      <c r="A28" s="5" t="s">
        <v>24</v>
      </c>
      <c r="B28" s="14">
        <v>7800</v>
      </c>
    </row>
    <row r="29" spans="1:2" x14ac:dyDescent="0.3">
      <c r="A29" s="5" t="s">
        <v>34</v>
      </c>
      <c r="B29" s="14">
        <v>3000</v>
      </c>
    </row>
    <row r="30" spans="1:2" x14ac:dyDescent="0.3">
      <c r="A30" s="5" t="s">
        <v>37</v>
      </c>
      <c r="B30" s="14">
        <v>750</v>
      </c>
    </row>
    <row r="31" spans="1:2" x14ac:dyDescent="0.3">
      <c r="A31" s="5" t="s">
        <v>39</v>
      </c>
      <c r="B31" s="14">
        <v>2550</v>
      </c>
    </row>
    <row r="32" spans="1:2" x14ac:dyDescent="0.3">
      <c r="A32" s="5" t="s">
        <v>41</v>
      </c>
      <c r="B32" s="14">
        <v>2550</v>
      </c>
    </row>
    <row r="33" spans="1:2" x14ac:dyDescent="0.3">
      <c r="A33" s="5" t="s">
        <v>43</v>
      </c>
      <c r="B33" s="14">
        <v>2125</v>
      </c>
    </row>
    <row r="34" spans="1:2" x14ac:dyDescent="0.3">
      <c r="A34" s="5" t="s">
        <v>45</v>
      </c>
      <c r="B34" s="14">
        <v>4675</v>
      </c>
    </row>
    <row r="35" spans="1:2" x14ac:dyDescent="0.3">
      <c r="A35" s="5" t="s">
        <v>50</v>
      </c>
      <c r="B35" s="14">
        <v>7250</v>
      </c>
    </row>
    <row r="36" spans="1:2" x14ac:dyDescent="0.3">
      <c r="A36" s="5" t="s">
        <v>56</v>
      </c>
      <c r="B36" s="14">
        <v>4150</v>
      </c>
    </row>
    <row r="37" spans="1:2" x14ac:dyDescent="0.3">
      <c r="A37" s="4">
        <v>2018</v>
      </c>
      <c r="B37" s="14">
        <v>36075</v>
      </c>
    </row>
    <row r="38" spans="1:2" x14ac:dyDescent="0.3">
      <c r="A38" s="5" t="s">
        <v>14</v>
      </c>
      <c r="B38" s="14">
        <v>4575</v>
      </c>
    </row>
    <row r="39" spans="1:2" x14ac:dyDescent="0.3">
      <c r="A39" s="5" t="s">
        <v>24</v>
      </c>
      <c r="B39" s="14">
        <v>4325</v>
      </c>
    </row>
    <row r="40" spans="1:2" x14ac:dyDescent="0.3">
      <c r="A40" s="5" t="s">
        <v>34</v>
      </c>
      <c r="B40" s="14">
        <v>2600</v>
      </c>
    </row>
    <row r="41" spans="1:2" x14ac:dyDescent="0.3">
      <c r="A41" s="5" t="s">
        <v>37</v>
      </c>
      <c r="B41" s="14">
        <v>3250</v>
      </c>
    </row>
    <row r="42" spans="1:2" x14ac:dyDescent="0.3">
      <c r="A42" s="5" t="s">
        <v>39</v>
      </c>
      <c r="B42" s="14">
        <v>1050</v>
      </c>
    </row>
    <row r="43" spans="1:2" x14ac:dyDescent="0.3">
      <c r="A43" s="5" t="s">
        <v>41</v>
      </c>
      <c r="B43" s="14">
        <v>1275</v>
      </c>
    </row>
    <row r="44" spans="1:2" x14ac:dyDescent="0.3">
      <c r="A44" s="5" t="s">
        <v>43</v>
      </c>
      <c r="B44" s="14">
        <v>1275</v>
      </c>
    </row>
    <row r="45" spans="1:2" x14ac:dyDescent="0.3">
      <c r="A45" s="5" t="s">
        <v>45</v>
      </c>
      <c r="B45" s="14">
        <v>6700</v>
      </c>
    </row>
    <row r="46" spans="1:2" x14ac:dyDescent="0.3">
      <c r="A46" s="5" t="s">
        <v>50</v>
      </c>
      <c r="B46" s="14">
        <v>8475</v>
      </c>
    </row>
    <row r="47" spans="1:2" x14ac:dyDescent="0.3">
      <c r="A47" s="5" t="s">
        <v>56</v>
      </c>
      <c r="B47" s="14">
        <v>2550</v>
      </c>
    </row>
    <row r="48" spans="1:2" x14ac:dyDescent="0.3">
      <c r="A48" s="4">
        <v>2019</v>
      </c>
      <c r="B48" s="14">
        <v>28650</v>
      </c>
    </row>
    <row r="49" spans="1:2" x14ac:dyDescent="0.3">
      <c r="A49" s="5" t="s">
        <v>14</v>
      </c>
      <c r="B49" s="14">
        <v>2550</v>
      </c>
    </row>
    <row r="50" spans="1:2" x14ac:dyDescent="0.3">
      <c r="A50" s="5" t="s">
        <v>112</v>
      </c>
      <c r="B50" s="14">
        <v>1950</v>
      </c>
    </row>
    <row r="51" spans="1:2" x14ac:dyDescent="0.3">
      <c r="A51" s="5" t="s">
        <v>24</v>
      </c>
      <c r="B51" s="14">
        <v>2600</v>
      </c>
    </row>
    <row r="52" spans="1:2" x14ac:dyDescent="0.3">
      <c r="A52" s="5" t="s">
        <v>34</v>
      </c>
      <c r="B52" s="14">
        <v>4550</v>
      </c>
    </row>
    <row r="53" spans="1:2" x14ac:dyDescent="0.3">
      <c r="A53" s="5" t="s">
        <v>37</v>
      </c>
      <c r="B53" s="14">
        <v>1700</v>
      </c>
    </row>
    <row r="54" spans="1:2" x14ac:dyDescent="0.3">
      <c r="A54" s="5" t="s">
        <v>39</v>
      </c>
      <c r="B54" s="14">
        <v>1800</v>
      </c>
    </row>
    <row r="55" spans="1:2" x14ac:dyDescent="0.3">
      <c r="A55" s="5" t="s">
        <v>43</v>
      </c>
      <c r="B55" s="14">
        <v>600</v>
      </c>
    </row>
    <row r="56" spans="1:2" x14ac:dyDescent="0.3">
      <c r="A56" s="5" t="s">
        <v>45</v>
      </c>
      <c r="B56" s="14">
        <v>4675</v>
      </c>
    </row>
    <row r="57" spans="1:2" x14ac:dyDescent="0.3">
      <c r="A57" s="5" t="s">
        <v>50</v>
      </c>
      <c r="B57" s="14">
        <v>1275</v>
      </c>
    </row>
    <row r="58" spans="1:2" x14ac:dyDescent="0.3">
      <c r="A58" s="5" t="s">
        <v>113</v>
      </c>
      <c r="B58" s="14">
        <v>600</v>
      </c>
    </row>
    <row r="59" spans="1:2" x14ac:dyDescent="0.3">
      <c r="A59" s="5" t="s">
        <v>114</v>
      </c>
      <c r="B59" s="14">
        <v>2600</v>
      </c>
    </row>
    <row r="60" spans="1:2" x14ac:dyDescent="0.3">
      <c r="A60" s="5" t="s">
        <v>56</v>
      </c>
      <c r="B60" s="14">
        <v>3750</v>
      </c>
    </row>
    <row r="61" spans="1:2" x14ac:dyDescent="0.3">
      <c r="A61" s="4">
        <v>2020</v>
      </c>
      <c r="B61" s="14">
        <v>44650</v>
      </c>
    </row>
    <row r="62" spans="1:2" x14ac:dyDescent="0.3">
      <c r="A62" s="5" t="s">
        <v>14</v>
      </c>
      <c r="B62" s="14">
        <v>5950</v>
      </c>
    </row>
    <row r="63" spans="1:2" x14ac:dyDescent="0.3">
      <c r="A63" s="5" t="s">
        <v>24</v>
      </c>
      <c r="B63" s="14">
        <v>7225</v>
      </c>
    </row>
    <row r="64" spans="1:2" x14ac:dyDescent="0.3">
      <c r="A64" s="5" t="s">
        <v>34</v>
      </c>
      <c r="B64" s="14">
        <v>5600</v>
      </c>
    </row>
    <row r="65" spans="1:2" x14ac:dyDescent="0.3">
      <c r="A65" s="5" t="s">
        <v>37</v>
      </c>
      <c r="B65" s="14">
        <v>900</v>
      </c>
    </row>
    <row r="66" spans="1:2" x14ac:dyDescent="0.3">
      <c r="A66" s="5" t="s">
        <v>39</v>
      </c>
      <c r="B66" s="14">
        <v>2975</v>
      </c>
    </row>
    <row r="67" spans="1:2" x14ac:dyDescent="0.3">
      <c r="A67" s="5" t="s">
        <v>41</v>
      </c>
      <c r="B67" s="14">
        <v>1700</v>
      </c>
    </row>
    <row r="68" spans="1:2" x14ac:dyDescent="0.3">
      <c r="A68" s="5" t="s">
        <v>43</v>
      </c>
      <c r="B68" s="14">
        <v>2975</v>
      </c>
    </row>
    <row r="69" spans="1:2" x14ac:dyDescent="0.3">
      <c r="A69" s="5" t="s">
        <v>45</v>
      </c>
      <c r="B69" s="14">
        <v>5400</v>
      </c>
    </row>
    <row r="70" spans="1:2" x14ac:dyDescent="0.3">
      <c r="A70" s="5" t="s">
        <v>50</v>
      </c>
      <c r="B70" s="14">
        <v>8250</v>
      </c>
    </row>
    <row r="71" spans="1:2" x14ac:dyDescent="0.3">
      <c r="A71" s="5" t="s">
        <v>56</v>
      </c>
      <c r="B71" s="14">
        <v>3675</v>
      </c>
    </row>
    <row r="72" spans="1:2" x14ac:dyDescent="0.3">
      <c r="A72" s="4" t="s">
        <v>129</v>
      </c>
      <c r="B72" s="14">
        <v>241350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AFD8-B8F5-4970-9D85-D82CB653B7A4}">
  <sheetPr>
    <tabColor theme="9" tint="0.39997558519241921"/>
  </sheetPr>
  <dimension ref="A3:F10"/>
  <sheetViews>
    <sheetView zoomScale="85" zoomScaleNormal="85" workbookViewId="0">
      <selection activeCell="C3" sqref="C3"/>
    </sheetView>
  </sheetViews>
  <sheetFormatPr defaultRowHeight="14.4" x14ac:dyDescent="0.3"/>
  <cols>
    <col min="1" max="1" width="17.33203125" bestFit="1" customWidth="1"/>
    <col min="2" max="2" width="16.44140625" bestFit="1" customWidth="1"/>
    <col min="3" max="3" width="9.44140625" bestFit="1" customWidth="1"/>
    <col min="4" max="5" width="7.6640625" bestFit="1" customWidth="1"/>
    <col min="6" max="7" width="11.44140625" bestFit="1" customWidth="1"/>
  </cols>
  <sheetData>
    <row r="3" spans="1:6" x14ac:dyDescent="0.3">
      <c r="B3" s="2" t="s">
        <v>128</v>
      </c>
    </row>
    <row r="4" spans="1:6" x14ac:dyDescent="0.3">
      <c r="B4" t="s">
        <v>30</v>
      </c>
      <c r="C4" t="s">
        <v>12</v>
      </c>
      <c r="D4" t="s">
        <v>60</v>
      </c>
      <c r="E4" t="s">
        <v>49</v>
      </c>
      <c r="F4" t="s">
        <v>129</v>
      </c>
    </row>
    <row r="5" spans="1:6" x14ac:dyDescent="0.3">
      <c r="A5" t="s">
        <v>131</v>
      </c>
      <c r="B5" s="14">
        <v>93575</v>
      </c>
      <c r="C5" s="14">
        <v>52350</v>
      </c>
      <c r="D5" s="14">
        <v>21450</v>
      </c>
      <c r="E5" s="14">
        <v>73975</v>
      </c>
      <c r="F5" s="14">
        <v>241350</v>
      </c>
    </row>
    <row r="9" spans="1:6" x14ac:dyDescent="0.3">
      <c r="B9" s="3" t="s">
        <v>30</v>
      </c>
      <c r="C9" s="3" t="s">
        <v>12</v>
      </c>
      <c r="D9" s="3" t="s">
        <v>60</v>
      </c>
      <c r="E9" s="3" t="s">
        <v>49</v>
      </c>
    </row>
    <row r="10" spans="1:6" x14ac:dyDescent="0.3">
      <c r="A10" s="9" t="s">
        <v>135</v>
      </c>
      <c r="B10" s="18">
        <f>GETPIVOTDATA("Total Sales",$A$3,"Area","Arizona")</f>
        <v>93575</v>
      </c>
      <c r="C10" s="18">
        <f>GETPIVOTDATA("Total Sales",$A$3,"Area","California")</f>
        <v>52350</v>
      </c>
      <c r="D10" s="18">
        <f>GETPIVOTDATA("Total Sales",$A$3,"Area","Nevada")</f>
        <v>21450</v>
      </c>
      <c r="E10" s="18">
        <f>GETPIVOTDATA("Total Sales",$A$3,"Area","Utah")</f>
        <v>73975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7100C-D6CD-4CE5-8F04-E289148E15D1}">
  <sheetPr>
    <tabColor theme="7" tint="0.79998168889431442"/>
  </sheetPr>
  <dimension ref="A2:G8"/>
  <sheetViews>
    <sheetView zoomScale="70" zoomScaleNormal="70" workbookViewId="0">
      <selection activeCell="B41" sqref="B41"/>
    </sheetView>
  </sheetViews>
  <sheetFormatPr defaultRowHeight="14.4" x14ac:dyDescent="0.3"/>
  <cols>
    <col min="1" max="1" width="13.88671875" bestFit="1" customWidth="1"/>
    <col min="2" max="2" width="16.77734375" bestFit="1" customWidth="1"/>
    <col min="3" max="6" width="8.21875" bestFit="1" customWidth="1"/>
    <col min="7" max="7" width="11.109375" bestFit="1" customWidth="1"/>
  </cols>
  <sheetData>
    <row r="2" spans="1:7" x14ac:dyDescent="0.3">
      <c r="A2" s="12" t="s">
        <v>134</v>
      </c>
      <c r="B2" s="12" t="s">
        <v>128</v>
      </c>
      <c r="C2" s="10"/>
      <c r="D2" s="10"/>
      <c r="E2" s="10"/>
      <c r="F2" s="10"/>
      <c r="G2" s="10"/>
    </row>
    <row r="3" spans="1:7" x14ac:dyDescent="0.3">
      <c r="A3" s="12" t="s">
        <v>130</v>
      </c>
      <c r="B3" s="10" t="s">
        <v>53</v>
      </c>
      <c r="C3" s="10" t="s">
        <v>20</v>
      </c>
      <c r="D3" s="10" t="s">
        <v>26</v>
      </c>
      <c r="E3" s="10" t="s">
        <v>31</v>
      </c>
      <c r="F3" s="10" t="s">
        <v>17</v>
      </c>
      <c r="G3" s="10" t="s">
        <v>129</v>
      </c>
    </row>
    <row r="4" spans="1:7" x14ac:dyDescent="0.3">
      <c r="A4" s="13" t="s">
        <v>15</v>
      </c>
      <c r="B4" s="14">
        <v>5950</v>
      </c>
      <c r="C4" s="14">
        <v>11475</v>
      </c>
      <c r="D4" s="14">
        <v>22100</v>
      </c>
      <c r="E4" s="14">
        <v>20825</v>
      </c>
      <c r="F4" s="14">
        <v>33150</v>
      </c>
      <c r="G4" s="14">
        <v>93500</v>
      </c>
    </row>
    <row r="5" spans="1:7" x14ac:dyDescent="0.3">
      <c r="A5" s="13" t="s">
        <v>13</v>
      </c>
      <c r="B5" s="14">
        <v>4550</v>
      </c>
      <c r="C5" s="14">
        <v>13000</v>
      </c>
      <c r="D5" s="14">
        <v>18850</v>
      </c>
      <c r="E5" s="14">
        <v>32500</v>
      </c>
      <c r="F5" s="14">
        <v>29900</v>
      </c>
      <c r="G5" s="14">
        <v>98800</v>
      </c>
    </row>
    <row r="6" spans="1:7" x14ac:dyDescent="0.3">
      <c r="A6" s="13" t="s">
        <v>28</v>
      </c>
      <c r="B6" s="14">
        <v>3450</v>
      </c>
      <c r="C6" s="14">
        <v>2700</v>
      </c>
      <c r="D6" s="14">
        <v>4500</v>
      </c>
      <c r="E6" s="14">
        <v>3600</v>
      </c>
      <c r="F6" s="14">
        <v>16800</v>
      </c>
      <c r="G6" s="14">
        <v>31050</v>
      </c>
    </row>
    <row r="7" spans="1:7" x14ac:dyDescent="0.3">
      <c r="A7" s="13" t="s">
        <v>33</v>
      </c>
      <c r="B7" s="14">
        <v>600</v>
      </c>
      <c r="C7" s="14">
        <v>1350</v>
      </c>
      <c r="D7" s="14">
        <v>4050</v>
      </c>
      <c r="E7" s="14">
        <v>5250</v>
      </c>
      <c r="F7" s="14">
        <v>6750</v>
      </c>
      <c r="G7" s="14">
        <v>18000</v>
      </c>
    </row>
    <row r="8" spans="1:7" x14ac:dyDescent="0.3">
      <c r="A8" s="13" t="s">
        <v>129</v>
      </c>
      <c r="B8" s="14">
        <v>14550</v>
      </c>
      <c r="C8" s="14">
        <v>28525</v>
      </c>
      <c r="D8" s="14">
        <v>49500</v>
      </c>
      <c r="E8" s="14">
        <v>62175</v>
      </c>
      <c r="F8" s="14">
        <v>86600</v>
      </c>
      <c r="G8" s="14">
        <v>241350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511B8-2FCA-42DF-82C2-F55131F88F56}">
  <sheetPr>
    <tabColor theme="5" tint="0.59999389629810485"/>
  </sheetPr>
  <dimension ref="A5:L20"/>
  <sheetViews>
    <sheetView topLeftCell="A4" zoomScale="70" zoomScaleNormal="70" workbookViewId="0">
      <selection activeCell="K15" sqref="K15"/>
    </sheetView>
  </sheetViews>
  <sheetFormatPr defaultRowHeight="14.4" x14ac:dyDescent="0.3"/>
  <cols>
    <col min="1" max="1" width="13.88671875" bestFit="1" customWidth="1"/>
    <col min="2" max="2" width="18.21875" bestFit="1" customWidth="1"/>
    <col min="4" max="4" width="13.88671875" bestFit="1" customWidth="1"/>
    <col min="5" max="5" width="18.21875" bestFit="1" customWidth="1"/>
    <col min="7" max="7" width="13.88671875" bestFit="1" customWidth="1"/>
    <col min="8" max="8" width="18.21875" bestFit="1" customWidth="1"/>
    <col min="10" max="10" width="13.88671875" bestFit="1" customWidth="1"/>
    <col min="11" max="11" width="18.21875" bestFit="1" customWidth="1"/>
    <col min="19" max="19" width="13.88671875" bestFit="1" customWidth="1"/>
    <col min="20" max="20" width="16.77734375" bestFit="1" customWidth="1"/>
    <col min="22" max="22" width="13.88671875" bestFit="1" customWidth="1"/>
    <col min="23" max="23" width="16.77734375" bestFit="1" customWidth="1"/>
  </cols>
  <sheetData>
    <row r="5" spans="1:11" x14ac:dyDescent="0.3">
      <c r="C5" s="11"/>
    </row>
    <row r="14" spans="1:11" x14ac:dyDescent="0.3">
      <c r="A14" s="2" t="s">
        <v>3</v>
      </c>
      <c r="B14" t="s">
        <v>136</v>
      </c>
      <c r="D14" s="2" t="s">
        <v>3</v>
      </c>
      <c r="E14" t="s">
        <v>13</v>
      </c>
      <c r="G14" s="2" t="s">
        <v>3</v>
      </c>
      <c r="H14" t="s">
        <v>28</v>
      </c>
      <c r="J14" s="2" t="s">
        <v>3</v>
      </c>
      <c r="K14" t="s">
        <v>33</v>
      </c>
    </row>
    <row r="16" spans="1:11" x14ac:dyDescent="0.3">
      <c r="A16" s="2" t="s">
        <v>130</v>
      </c>
      <c r="B16" t="s">
        <v>137</v>
      </c>
      <c r="D16" s="2" t="s">
        <v>130</v>
      </c>
      <c r="E16" t="s">
        <v>137</v>
      </c>
      <c r="G16" s="2" t="s">
        <v>130</v>
      </c>
      <c r="H16" t="s">
        <v>137</v>
      </c>
      <c r="J16" s="2" t="s">
        <v>130</v>
      </c>
      <c r="K16" t="s">
        <v>137</v>
      </c>
    </row>
    <row r="17" spans="1:12" x14ac:dyDescent="0.3">
      <c r="A17" s="4" t="s">
        <v>16</v>
      </c>
      <c r="B17" s="6">
        <v>40</v>
      </c>
      <c r="D17" s="4" t="s">
        <v>19</v>
      </c>
      <c r="E17" s="6">
        <v>24</v>
      </c>
      <c r="G17" s="4" t="s">
        <v>19</v>
      </c>
      <c r="H17" s="6">
        <v>13</v>
      </c>
      <c r="J17" s="4" t="s">
        <v>19</v>
      </c>
      <c r="K17" s="6">
        <v>15</v>
      </c>
    </row>
    <row r="18" spans="1:12" x14ac:dyDescent="0.3">
      <c r="A18" s="4" t="s">
        <v>19</v>
      </c>
      <c r="B18" s="6">
        <v>83</v>
      </c>
      <c r="C18" s="19">
        <f>GETPIVOTDATA("Total Sales",$A$16,"Faulty","Yes")/GETPIVOTDATA("Total Sales",$A$16)</f>
        <v>0.32520325203252032</v>
      </c>
      <c r="D18" s="4" t="s">
        <v>16</v>
      </c>
      <c r="E18" s="6">
        <v>9</v>
      </c>
      <c r="F18" s="19">
        <f>GETPIVOTDATA("Total Sales",$D$16,"Faulty","Yes")/GETPIVOTDATA("Total Sales",$D$16)</f>
        <v>0.27272727272727271</v>
      </c>
      <c r="G18" s="4" t="s">
        <v>16</v>
      </c>
      <c r="H18" s="6">
        <v>10</v>
      </c>
      <c r="I18" s="19">
        <f>GETPIVOTDATA("Total Sales",$G$16,"Faulty","Yes")/GETPIVOTDATA("Total Sales",$G$16)</f>
        <v>0.43478260869565216</v>
      </c>
      <c r="J18" s="4" t="s">
        <v>16</v>
      </c>
      <c r="K18" s="6">
        <v>9</v>
      </c>
      <c r="L18" s="19">
        <f>GETPIVOTDATA("Total Sales",$J$16,"Faulty","Yes")/GETPIVOTDATA("Total Sales",$J$16)</f>
        <v>0.375</v>
      </c>
    </row>
    <row r="19" spans="1:12" x14ac:dyDescent="0.3">
      <c r="A19" s="4" t="s">
        <v>129</v>
      </c>
      <c r="B19" s="6">
        <v>123</v>
      </c>
      <c r="D19" s="4" t="s">
        <v>129</v>
      </c>
      <c r="E19" s="6">
        <v>33</v>
      </c>
      <c r="G19" s="4" t="s">
        <v>129</v>
      </c>
      <c r="H19" s="6">
        <v>23</v>
      </c>
      <c r="J19" s="4" t="s">
        <v>129</v>
      </c>
      <c r="K19" s="6">
        <v>24</v>
      </c>
    </row>
    <row r="20" spans="1:12" x14ac:dyDescent="0.3">
      <c r="F20" s="11"/>
    </row>
  </sheetData>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67FF0-2B15-42E6-A51E-DB9DA5FCE048}">
  <sheetPr>
    <tabColor theme="4" tint="0.39997558519241921"/>
  </sheetPr>
  <dimension ref="A2:E7"/>
  <sheetViews>
    <sheetView zoomScale="70" zoomScaleNormal="70" workbookViewId="0">
      <selection activeCell="C11" sqref="C11"/>
    </sheetView>
  </sheetViews>
  <sheetFormatPr defaultRowHeight="14.4" x14ac:dyDescent="0.3"/>
  <cols>
    <col min="1" max="1" width="13.88671875" bestFit="1" customWidth="1"/>
    <col min="2" max="2" width="16.77734375" bestFit="1" customWidth="1"/>
    <col min="4" max="4" width="10.77734375" bestFit="1" customWidth="1"/>
    <col min="5" max="5" width="10.88671875" customWidth="1"/>
  </cols>
  <sheetData>
    <row r="2" spans="1:5" x14ac:dyDescent="0.3">
      <c r="A2" s="2" t="s">
        <v>130</v>
      </c>
      <c r="B2" t="s">
        <v>131</v>
      </c>
    </row>
    <row r="3" spans="1:5" x14ac:dyDescent="0.3">
      <c r="A3" s="15" t="s">
        <v>22</v>
      </c>
      <c r="B3" s="14">
        <v>70400</v>
      </c>
      <c r="C3" s="14"/>
      <c r="D3" s="16" t="s">
        <v>22</v>
      </c>
      <c r="E3" s="14">
        <v>70400</v>
      </c>
    </row>
    <row r="4" spans="1:5" x14ac:dyDescent="0.3">
      <c r="A4" s="15" t="s">
        <v>15</v>
      </c>
      <c r="B4" s="14">
        <v>126575</v>
      </c>
      <c r="C4" s="14"/>
      <c r="D4" s="16" t="s">
        <v>15</v>
      </c>
      <c r="E4" s="14">
        <v>126575</v>
      </c>
    </row>
    <row r="5" spans="1:5" x14ac:dyDescent="0.3">
      <c r="A5" s="15" t="s">
        <v>25</v>
      </c>
      <c r="B5" s="14">
        <v>44375</v>
      </c>
      <c r="C5" s="14"/>
      <c r="D5" s="16" t="s">
        <v>25</v>
      </c>
      <c r="E5" s="14">
        <v>44375</v>
      </c>
    </row>
    <row r="6" spans="1:5" x14ac:dyDescent="0.3">
      <c r="A6" s="15" t="s">
        <v>129</v>
      </c>
      <c r="B6" s="14">
        <v>241350</v>
      </c>
      <c r="C6" s="14"/>
      <c r="D6" s="17" t="s">
        <v>129</v>
      </c>
      <c r="E6" s="18">
        <v>241350</v>
      </c>
    </row>
    <row r="7" spans="1:5" x14ac:dyDescent="0.3">
      <c r="C7" s="14"/>
      <c r="D7" s="14"/>
      <c r="E7" s="14"/>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D9DB9-BF7E-426D-ACCE-6BC13C2CA403}">
  <sheetPr>
    <tabColor theme="6" tint="0.39997558519241921"/>
  </sheetPr>
  <dimension ref="A4:E92"/>
  <sheetViews>
    <sheetView zoomScale="55" zoomScaleNormal="55" workbookViewId="0">
      <selection activeCell="I53" sqref="I53"/>
    </sheetView>
  </sheetViews>
  <sheetFormatPr defaultRowHeight="14.4" x14ac:dyDescent="0.3"/>
  <cols>
    <col min="1" max="1" width="14.88671875" bestFit="1" customWidth="1"/>
    <col min="2" max="2" width="22.88671875" bestFit="1" customWidth="1"/>
    <col min="4" max="4" width="9.44140625" bestFit="1" customWidth="1"/>
    <col min="5" max="5" width="8.77734375" customWidth="1"/>
  </cols>
  <sheetData>
    <row r="4" spans="1:5" x14ac:dyDescent="0.3">
      <c r="A4" s="2" t="s">
        <v>138</v>
      </c>
      <c r="B4" t="s">
        <v>131</v>
      </c>
    </row>
    <row r="5" spans="1:5" x14ac:dyDescent="0.3">
      <c r="A5" s="4" t="s">
        <v>32</v>
      </c>
      <c r="B5" s="14">
        <v>13375</v>
      </c>
      <c r="D5" t="str">
        <f>A5</f>
        <v>Nicholas</v>
      </c>
      <c r="E5" s="14">
        <f>IFERROR(GETPIVOTDATA("Total Sales",$A$4,"FirstName", D5)," ")</f>
        <v>13375</v>
      </c>
    </row>
    <row r="6" spans="1:5" x14ac:dyDescent="0.3">
      <c r="A6" s="4" t="s">
        <v>18</v>
      </c>
      <c r="B6" s="14">
        <v>9725</v>
      </c>
    </row>
    <row r="7" spans="1:5" x14ac:dyDescent="0.3">
      <c r="A7" s="4" t="s">
        <v>85</v>
      </c>
      <c r="B7" s="14">
        <v>7075</v>
      </c>
    </row>
    <row r="8" spans="1:5" x14ac:dyDescent="0.3">
      <c r="A8" s="4" t="s">
        <v>81</v>
      </c>
      <c r="B8" s="14">
        <v>6500</v>
      </c>
    </row>
    <row r="9" spans="1:5" x14ac:dyDescent="0.3">
      <c r="A9" s="4" t="s">
        <v>36</v>
      </c>
      <c r="B9" s="14">
        <v>6225</v>
      </c>
    </row>
    <row r="10" spans="1:5" x14ac:dyDescent="0.3">
      <c r="A10" s="4" t="s">
        <v>91</v>
      </c>
      <c r="B10" s="14">
        <v>5725</v>
      </c>
    </row>
    <row r="11" spans="1:5" x14ac:dyDescent="0.3">
      <c r="A11" s="4" t="s">
        <v>68</v>
      </c>
      <c r="B11" s="14">
        <v>5200</v>
      </c>
    </row>
    <row r="12" spans="1:5" x14ac:dyDescent="0.3">
      <c r="A12" s="4" t="s">
        <v>82</v>
      </c>
      <c r="B12" s="14">
        <v>4950</v>
      </c>
    </row>
    <row r="13" spans="1:5" x14ac:dyDescent="0.3">
      <c r="A13" s="4" t="s">
        <v>54</v>
      </c>
      <c r="B13" s="14">
        <v>4750</v>
      </c>
    </row>
    <row r="14" spans="1:5" x14ac:dyDescent="0.3">
      <c r="A14" s="4" t="s">
        <v>117</v>
      </c>
      <c r="B14" s="14">
        <v>4550</v>
      </c>
    </row>
    <row r="15" spans="1:5" x14ac:dyDescent="0.3">
      <c r="A15" s="4" t="s">
        <v>42</v>
      </c>
      <c r="B15" s="14">
        <v>4550</v>
      </c>
    </row>
    <row r="16" spans="1:5" x14ac:dyDescent="0.3">
      <c r="A16" s="4" t="s">
        <v>77</v>
      </c>
      <c r="B16" s="14">
        <v>4550</v>
      </c>
    </row>
    <row r="17" spans="1:2" x14ac:dyDescent="0.3">
      <c r="A17" s="4" t="s">
        <v>90</v>
      </c>
      <c r="B17" s="14">
        <v>4500</v>
      </c>
    </row>
    <row r="18" spans="1:2" x14ac:dyDescent="0.3">
      <c r="A18" s="4" t="s">
        <v>83</v>
      </c>
      <c r="B18" s="14">
        <v>4400</v>
      </c>
    </row>
    <row r="19" spans="1:2" x14ac:dyDescent="0.3">
      <c r="A19" s="4" t="s">
        <v>87</v>
      </c>
      <c r="B19" s="14">
        <v>4250</v>
      </c>
    </row>
    <row r="20" spans="1:2" x14ac:dyDescent="0.3">
      <c r="A20" s="4" t="s">
        <v>58</v>
      </c>
      <c r="B20" s="14">
        <v>4175</v>
      </c>
    </row>
    <row r="21" spans="1:2" x14ac:dyDescent="0.3">
      <c r="A21" s="4" t="s">
        <v>55</v>
      </c>
      <c r="B21" s="14">
        <v>3900</v>
      </c>
    </row>
    <row r="22" spans="1:2" x14ac:dyDescent="0.3">
      <c r="A22" s="4" t="s">
        <v>121</v>
      </c>
      <c r="B22" s="14">
        <v>3900</v>
      </c>
    </row>
    <row r="23" spans="1:2" x14ac:dyDescent="0.3">
      <c r="A23" s="4" t="s">
        <v>74</v>
      </c>
      <c r="B23" s="14">
        <v>3900</v>
      </c>
    </row>
    <row r="24" spans="1:2" x14ac:dyDescent="0.3">
      <c r="A24" s="4" t="s">
        <v>88</v>
      </c>
      <c r="B24" s="14">
        <v>3825</v>
      </c>
    </row>
    <row r="25" spans="1:2" x14ac:dyDescent="0.3">
      <c r="A25" s="4" t="s">
        <v>86</v>
      </c>
      <c r="B25" s="14">
        <v>3725</v>
      </c>
    </row>
    <row r="26" spans="1:2" x14ac:dyDescent="0.3">
      <c r="A26" s="4" t="s">
        <v>94</v>
      </c>
      <c r="B26" s="14">
        <v>3450</v>
      </c>
    </row>
    <row r="27" spans="1:2" x14ac:dyDescent="0.3">
      <c r="A27" s="4" t="s">
        <v>79</v>
      </c>
      <c r="B27" s="14">
        <v>3450</v>
      </c>
    </row>
    <row r="28" spans="1:2" x14ac:dyDescent="0.3">
      <c r="A28" s="4" t="s">
        <v>93</v>
      </c>
      <c r="B28" s="14">
        <v>3300</v>
      </c>
    </row>
    <row r="29" spans="1:2" x14ac:dyDescent="0.3">
      <c r="A29" s="4" t="s">
        <v>109</v>
      </c>
      <c r="B29" s="14">
        <v>3250</v>
      </c>
    </row>
    <row r="30" spans="1:2" x14ac:dyDescent="0.3">
      <c r="A30" s="4" t="s">
        <v>59</v>
      </c>
      <c r="B30" s="14">
        <v>3250</v>
      </c>
    </row>
    <row r="31" spans="1:2" x14ac:dyDescent="0.3">
      <c r="A31" s="4" t="s">
        <v>107</v>
      </c>
      <c r="B31" s="14">
        <v>3250</v>
      </c>
    </row>
    <row r="32" spans="1:2" x14ac:dyDescent="0.3">
      <c r="A32" s="4" t="s">
        <v>61</v>
      </c>
      <c r="B32" s="14">
        <v>3250</v>
      </c>
    </row>
    <row r="33" spans="1:2" x14ac:dyDescent="0.3">
      <c r="A33" s="4" t="s">
        <v>89</v>
      </c>
      <c r="B33" s="14">
        <v>3200</v>
      </c>
    </row>
    <row r="34" spans="1:2" x14ac:dyDescent="0.3">
      <c r="A34" s="4" t="s">
        <v>84</v>
      </c>
      <c r="B34" s="14">
        <v>3150</v>
      </c>
    </row>
    <row r="35" spans="1:2" x14ac:dyDescent="0.3">
      <c r="A35" s="4" t="s">
        <v>67</v>
      </c>
      <c r="B35" s="14">
        <v>3150</v>
      </c>
    </row>
    <row r="36" spans="1:2" x14ac:dyDescent="0.3">
      <c r="A36" s="4" t="s">
        <v>72</v>
      </c>
      <c r="B36" s="14">
        <v>2975</v>
      </c>
    </row>
    <row r="37" spans="1:2" x14ac:dyDescent="0.3">
      <c r="A37" s="4" t="s">
        <v>123</v>
      </c>
      <c r="B37" s="14">
        <v>2975</v>
      </c>
    </row>
    <row r="38" spans="1:2" x14ac:dyDescent="0.3">
      <c r="A38" s="4" t="s">
        <v>119</v>
      </c>
      <c r="B38" s="14">
        <v>2975</v>
      </c>
    </row>
    <row r="39" spans="1:2" x14ac:dyDescent="0.3">
      <c r="A39" s="4" t="s">
        <v>92</v>
      </c>
      <c r="B39" s="14">
        <v>2850</v>
      </c>
    </row>
    <row r="40" spans="1:2" x14ac:dyDescent="0.3">
      <c r="A40" s="4" t="s">
        <v>21</v>
      </c>
      <c r="B40" s="14">
        <v>2600</v>
      </c>
    </row>
    <row r="41" spans="1:2" x14ac:dyDescent="0.3">
      <c r="A41" s="4" t="s">
        <v>62</v>
      </c>
      <c r="B41" s="14">
        <v>2600</v>
      </c>
    </row>
    <row r="42" spans="1:2" x14ac:dyDescent="0.3">
      <c r="A42" s="4" t="s">
        <v>99</v>
      </c>
      <c r="B42" s="14">
        <v>2600</v>
      </c>
    </row>
    <row r="43" spans="1:2" x14ac:dyDescent="0.3">
      <c r="A43" s="4" t="s">
        <v>23</v>
      </c>
      <c r="B43" s="14">
        <v>2600</v>
      </c>
    </row>
    <row r="44" spans="1:2" x14ac:dyDescent="0.3">
      <c r="A44" s="4" t="s">
        <v>125</v>
      </c>
      <c r="B44" s="14">
        <v>2550</v>
      </c>
    </row>
    <row r="45" spans="1:2" x14ac:dyDescent="0.3">
      <c r="A45" s="4" t="s">
        <v>111</v>
      </c>
      <c r="B45" s="14">
        <v>2550</v>
      </c>
    </row>
    <row r="46" spans="1:2" x14ac:dyDescent="0.3">
      <c r="A46" s="4" t="s">
        <v>11</v>
      </c>
      <c r="B46" s="14">
        <v>2550</v>
      </c>
    </row>
    <row r="47" spans="1:2" x14ac:dyDescent="0.3">
      <c r="A47" s="4" t="s">
        <v>105</v>
      </c>
      <c r="B47" s="14">
        <v>2550</v>
      </c>
    </row>
    <row r="48" spans="1:2" x14ac:dyDescent="0.3">
      <c r="A48" s="4" t="s">
        <v>75</v>
      </c>
      <c r="B48" s="14">
        <v>2550</v>
      </c>
    </row>
    <row r="49" spans="1:2" x14ac:dyDescent="0.3">
      <c r="A49" s="4" t="s">
        <v>80</v>
      </c>
      <c r="B49" s="14">
        <v>2300</v>
      </c>
    </row>
    <row r="50" spans="1:2" x14ac:dyDescent="0.3">
      <c r="A50" s="4" t="s">
        <v>70</v>
      </c>
      <c r="B50" s="14">
        <v>2125</v>
      </c>
    </row>
    <row r="51" spans="1:2" x14ac:dyDescent="0.3">
      <c r="A51" s="4" t="s">
        <v>115</v>
      </c>
      <c r="B51" s="14">
        <v>2125</v>
      </c>
    </row>
    <row r="52" spans="1:2" x14ac:dyDescent="0.3">
      <c r="A52" s="4" t="s">
        <v>48</v>
      </c>
      <c r="B52" s="14">
        <v>2125</v>
      </c>
    </row>
    <row r="53" spans="1:2" x14ac:dyDescent="0.3">
      <c r="A53" s="4" t="s">
        <v>124</v>
      </c>
      <c r="B53" s="14">
        <v>2125</v>
      </c>
    </row>
    <row r="54" spans="1:2" x14ac:dyDescent="0.3">
      <c r="A54" s="4" t="s">
        <v>78</v>
      </c>
      <c r="B54" s="14">
        <v>2125</v>
      </c>
    </row>
    <row r="55" spans="1:2" x14ac:dyDescent="0.3">
      <c r="A55" s="4" t="s">
        <v>96</v>
      </c>
      <c r="B55" s="14">
        <v>2125</v>
      </c>
    </row>
    <row r="56" spans="1:2" x14ac:dyDescent="0.3">
      <c r="A56" s="4" t="s">
        <v>38</v>
      </c>
      <c r="B56" s="14">
        <v>2125</v>
      </c>
    </row>
    <row r="57" spans="1:2" x14ac:dyDescent="0.3">
      <c r="A57" s="4" t="s">
        <v>64</v>
      </c>
      <c r="B57" s="14">
        <v>2100</v>
      </c>
    </row>
    <row r="58" spans="1:2" x14ac:dyDescent="0.3">
      <c r="A58" s="4" t="s">
        <v>47</v>
      </c>
      <c r="B58" s="14">
        <v>1950</v>
      </c>
    </row>
    <row r="59" spans="1:2" x14ac:dyDescent="0.3">
      <c r="A59" s="4" t="s">
        <v>51</v>
      </c>
      <c r="B59" s="14">
        <v>1800</v>
      </c>
    </row>
    <row r="60" spans="1:2" x14ac:dyDescent="0.3">
      <c r="A60" s="4" t="s">
        <v>108</v>
      </c>
      <c r="B60" s="14">
        <v>1800</v>
      </c>
    </row>
    <row r="61" spans="1:2" x14ac:dyDescent="0.3">
      <c r="A61" s="4" t="s">
        <v>57</v>
      </c>
      <c r="B61" s="14">
        <v>1700</v>
      </c>
    </row>
    <row r="62" spans="1:2" x14ac:dyDescent="0.3">
      <c r="A62" s="4" t="s">
        <v>66</v>
      </c>
      <c r="B62" s="14">
        <v>1700</v>
      </c>
    </row>
    <row r="63" spans="1:2" x14ac:dyDescent="0.3">
      <c r="A63" s="4" t="s">
        <v>35</v>
      </c>
      <c r="B63" s="14">
        <v>1700</v>
      </c>
    </row>
    <row r="64" spans="1:2" x14ac:dyDescent="0.3">
      <c r="A64" s="4" t="s">
        <v>71</v>
      </c>
      <c r="B64" s="14">
        <v>1700</v>
      </c>
    </row>
    <row r="65" spans="1:2" x14ac:dyDescent="0.3">
      <c r="A65" s="4" t="s">
        <v>44</v>
      </c>
      <c r="B65" s="14">
        <v>1700</v>
      </c>
    </row>
    <row r="66" spans="1:2" x14ac:dyDescent="0.3">
      <c r="A66" s="4" t="s">
        <v>100</v>
      </c>
      <c r="B66" s="14">
        <v>1700</v>
      </c>
    </row>
    <row r="67" spans="1:2" x14ac:dyDescent="0.3">
      <c r="A67" s="4" t="s">
        <v>118</v>
      </c>
      <c r="B67" s="14">
        <v>1700</v>
      </c>
    </row>
    <row r="68" spans="1:2" x14ac:dyDescent="0.3">
      <c r="A68" s="4" t="s">
        <v>63</v>
      </c>
      <c r="B68" s="14">
        <v>1500</v>
      </c>
    </row>
    <row r="69" spans="1:2" x14ac:dyDescent="0.3">
      <c r="A69" s="4" t="s">
        <v>52</v>
      </c>
      <c r="B69" s="14">
        <v>1500</v>
      </c>
    </row>
    <row r="70" spans="1:2" x14ac:dyDescent="0.3">
      <c r="A70" s="4" t="s">
        <v>103</v>
      </c>
      <c r="B70" s="14">
        <v>1275</v>
      </c>
    </row>
    <row r="71" spans="1:2" x14ac:dyDescent="0.3">
      <c r="A71" s="4" t="s">
        <v>104</v>
      </c>
      <c r="B71" s="14">
        <v>1275</v>
      </c>
    </row>
    <row r="72" spans="1:2" x14ac:dyDescent="0.3">
      <c r="A72" s="4" t="s">
        <v>97</v>
      </c>
      <c r="B72" s="14">
        <v>1275</v>
      </c>
    </row>
    <row r="73" spans="1:2" x14ac:dyDescent="0.3">
      <c r="A73" s="4" t="s">
        <v>127</v>
      </c>
      <c r="B73" s="14">
        <v>1275</v>
      </c>
    </row>
    <row r="74" spans="1:2" x14ac:dyDescent="0.3">
      <c r="A74" s="4" t="s">
        <v>46</v>
      </c>
      <c r="B74" s="14">
        <v>1200</v>
      </c>
    </row>
    <row r="75" spans="1:2" x14ac:dyDescent="0.3">
      <c r="A75" s="4" t="s">
        <v>69</v>
      </c>
      <c r="B75" s="14">
        <v>1200</v>
      </c>
    </row>
    <row r="76" spans="1:2" x14ac:dyDescent="0.3">
      <c r="A76" s="4" t="s">
        <v>102</v>
      </c>
      <c r="B76" s="14">
        <v>1050</v>
      </c>
    </row>
    <row r="77" spans="1:2" x14ac:dyDescent="0.3">
      <c r="A77" s="4" t="s">
        <v>122</v>
      </c>
      <c r="B77" s="14">
        <v>1050</v>
      </c>
    </row>
    <row r="78" spans="1:2" x14ac:dyDescent="0.3">
      <c r="A78" s="4" t="s">
        <v>116</v>
      </c>
      <c r="B78" s="14">
        <v>1050</v>
      </c>
    </row>
    <row r="79" spans="1:2" x14ac:dyDescent="0.3">
      <c r="A79" s="4" t="s">
        <v>73</v>
      </c>
      <c r="B79" s="14">
        <v>1050</v>
      </c>
    </row>
    <row r="80" spans="1:2" x14ac:dyDescent="0.3">
      <c r="A80" s="4" t="s">
        <v>29</v>
      </c>
      <c r="B80" s="14">
        <v>900</v>
      </c>
    </row>
    <row r="81" spans="1:2" x14ac:dyDescent="0.3">
      <c r="A81" s="4" t="s">
        <v>76</v>
      </c>
      <c r="B81" s="14">
        <v>900</v>
      </c>
    </row>
    <row r="82" spans="1:2" x14ac:dyDescent="0.3">
      <c r="A82" s="4" t="s">
        <v>27</v>
      </c>
      <c r="B82" s="14">
        <v>900</v>
      </c>
    </row>
    <row r="83" spans="1:2" x14ac:dyDescent="0.3">
      <c r="A83" s="4" t="s">
        <v>101</v>
      </c>
      <c r="B83" s="14">
        <v>900</v>
      </c>
    </row>
    <row r="84" spans="1:2" x14ac:dyDescent="0.3">
      <c r="A84" s="4" t="s">
        <v>106</v>
      </c>
      <c r="B84" s="14">
        <v>900</v>
      </c>
    </row>
    <row r="85" spans="1:2" x14ac:dyDescent="0.3">
      <c r="A85" s="4" t="s">
        <v>95</v>
      </c>
      <c r="B85" s="14">
        <v>750</v>
      </c>
    </row>
    <row r="86" spans="1:2" x14ac:dyDescent="0.3">
      <c r="A86" s="4" t="s">
        <v>65</v>
      </c>
      <c r="B86" s="14">
        <v>750</v>
      </c>
    </row>
    <row r="87" spans="1:2" x14ac:dyDescent="0.3">
      <c r="A87" s="4" t="s">
        <v>126</v>
      </c>
      <c r="B87" s="14">
        <v>600</v>
      </c>
    </row>
    <row r="88" spans="1:2" x14ac:dyDescent="0.3">
      <c r="A88" s="4" t="s">
        <v>40</v>
      </c>
      <c r="B88" s="14">
        <v>600</v>
      </c>
    </row>
    <row r="89" spans="1:2" x14ac:dyDescent="0.3">
      <c r="A89" s="4" t="s">
        <v>98</v>
      </c>
      <c r="B89" s="14">
        <v>450</v>
      </c>
    </row>
    <row r="90" spans="1:2" x14ac:dyDescent="0.3">
      <c r="A90" s="4" t="s">
        <v>110</v>
      </c>
      <c r="B90" s="14">
        <v>450</v>
      </c>
    </row>
    <row r="91" spans="1:2" x14ac:dyDescent="0.3">
      <c r="A91" s="4" t="s">
        <v>120</v>
      </c>
      <c r="B91" s="14">
        <v>450</v>
      </c>
    </row>
    <row r="92" spans="1:2" x14ac:dyDescent="0.3">
      <c r="A92" s="4" t="s">
        <v>129</v>
      </c>
      <c r="B92" s="6">
        <v>241350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4FD84-3A58-4C49-8AC2-3D871934A879}">
  <sheetPr>
    <tabColor theme="5" tint="0.39997558519241921"/>
  </sheetPr>
  <dimension ref="A1:K124"/>
  <sheetViews>
    <sheetView topLeftCell="A2" zoomScale="70" zoomScaleNormal="70" workbookViewId="0">
      <selection activeCell="L36" sqref="L36"/>
    </sheetView>
  </sheetViews>
  <sheetFormatPr defaultRowHeight="14.4" x14ac:dyDescent="0.3"/>
  <cols>
    <col min="1" max="1" width="13.5546875" bestFit="1" customWidth="1"/>
    <col min="2" max="2" width="10" bestFit="1" customWidth="1"/>
    <col min="3" max="3" width="8.33203125" bestFit="1" customWidth="1"/>
    <col min="4" max="4" width="11.6640625" bestFit="1" customWidth="1"/>
    <col min="5" max="5" width="8.6640625" bestFit="1" customWidth="1"/>
    <col min="6" max="6" width="11.88671875" bestFit="1" customWidth="1"/>
    <col min="7" max="7" width="14.21875" bestFit="1" customWidth="1"/>
    <col min="8" max="8" width="10.77734375" bestFit="1" customWidth="1"/>
    <col min="9" max="9" width="17.109375" bestFit="1" customWidth="1"/>
    <col min="10" max="10" width="10" bestFit="1" customWidth="1"/>
    <col min="11" max="11" width="10.21875" bestFit="1" customWidth="1"/>
  </cols>
  <sheetData>
    <row r="1" spans="1:11" ht="15.6" x14ac:dyDescent="0.3">
      <c r="A1" s="1" t="s">
        <v>0</v>
      </c>
      <c r="B1" s="1" t="s">
        <v>1</v>
      </c>
      <c r="C1" s="1" t="s">
        <v>2</v>
      </c>
      <c r="D1" s="1" t="s">
        <v>3</v>
      </c>
      <c r="E1" s="1" t="s">
        <v>4</v>
      </c>
      <c r="F1" s="1" t="s">
        <v>5</v>
      </c>
      <c r="G1" s="1" t="s">
        <v>6</v>
      </c>
      <c r="H1" s="1" t="s">
        <v>7</v>
      </c>
      <c r="I1" s="1" t="s">
        <v>8</v>
      </c>
      <c r="J1" s="1" t="s">
        <v>9</v>
      </c>
      <c r="K1" s="1" t="s">
        <v>10</v>
      </c>
    </row>
    <row r="2" spans="1:11" x14ac:dyDescent="0.3">
      <c r="A2" t="s">
        <v>11</v>
      </c>
      <c r="B2" t="s">
        <v>12</v>
      </c>
      <c r="C2">
        <v>2015</v>
      </c>
      <c r="D2" t="s">
        <v>13</v>
      </c>
      <c r="E2">
        <v>650</v>
      </c>
      <c r="F2">
        <v>3</v>
      </c>
      <c r="G2">
        <v>1950</v>
      </c>
      <c r="H2" t="s">
        <v>14</v>
      </c>
      <c r="I2" t="s">
        <v>15</v>
      </c>
      <c r="J2" t="s">
        <v>16</v>
      </c>
      <c r="K2" t="s">
        <v>17</v>
      </c>
    </row>
    <row r="3" spans="1:11" x14ac:dyDescent="0.3">
      <c r="A3" t="s">
        <v>18</v>
      </c>
      <c r="B3" t="s">
        <v>12</v>
      </c>
      <c r="C3">
        <v>2015</v>
      </c>
      <c r="D3" t="s">
        <v>13</v>
      </c>
      <c r="E3">
        <v>650</v>
      </c>
      <c r="F3">
        <v>3</v>
      </c>
      <c r="G3">
        <v>1950</v>
      </c>
      <c r="H3" t="s">
        <v>14</v>
      </c>
      <c r="I3" t="s">
        <v>15</v>
      </c>
      <c r="J3" t="s">
        <v>19</v>
      </c>
      <c r="K3" t="s">
        <v>20</v>
      </c>
    </row>
    <row r="4" spans="1:11" x14ac:dyDescent="0.3">
      <c r="A4" t="s">
        <v>21</v>
      </c>
      <c r="B4" t="s">
        <v>12</v>
      </c>
      <c r="C4">
        <v>2015</v>
      </c>
      <c r="D4" t="s">
        <v>13</v>
      </c>
      <c r="E4">
        <v>650</v>
      </c>
      <c r="F4">
        <v>4</v>
      </c>
      <c r="G4">
        <v>2600</v>
      </c>
      <c r="H4" t="s">
        <v>14</v>
      </c>
      <c r="I4" t="s">
        <v>22</v>
      </c>
      <c r="J4" t="s">
        <v>19</v>
      </c>
      <c r="K4" t="s">
        <v>17</v>
      </c>
    </row>
    <row r="5" spans="1:11" x14ac:dyDescent="0.3">
      <c r="A5" t="s">
        <v>23</v>
      </c>
      <c r="B5" t="s">
        <v>12</v>
      </c>
      <c r="C5">
        <v>2015</v>
      </c>
      <c r="D5" t="s">
        <v>13</v>
      </c>
      <c r="E5">
        <v>650</v>
      </c>
      <c r="F5">
        <v>4</v>
      </c>
      <c r="G5">
        <v>2600</v>
      </c>
      <c r="H5" t="s">
        <v>24</v>
      </c>
      <c r="I5" t="s">
        <v>25</v>
      </c>
      <c r="J5" t="s">
        <v>19</v>
      </c>
      <c r="K5" t="s">
        <v>26</v>
      </c>
    </row>
    <row r="6" spans="1:11" x14ac:dyDescent="0.3">
      <c r="A6" t="s">
        <v>27</v>
      </c>
      <c r="B6" t="s">
        <v>12</v>
      </c>
      <c r="C6">
        <v>2015</v>
      </c>
      <c r="D6" t="s">
        <v>28</v>
      </c>
      <c r="E6">
        <v>300</v>
      </c>
      <c r="F6">
        <v>3</v>
      </c>
      <c r="G6">
        <v>900</v>
      </c>
      <c r="H6" t="s">
        <v>24</v>
      </c>
      <c r="I6" t="s">
        <v>22</v>
      </c>
      <c r="J6" t="s">
        <v>16</v>
      </c>
      <c r="K6" t="s">
        <v>20</v>
      </c>
    </row>
    <row r="7" spans="1:11" x14ac:dyDescent="0.3">
      <c r="A7" t="s">
        <v>29</v>
      </c>
      <c r="B7" t="s">
        <v>30</v>
      </c>
      <c r="C7">
        <v>2015</v>
      </c>
      <c r="D7" t="s">
        <v>28</v>
      </c>
      <c r="E7">
        <v>300</v>
      </c>
      <c r="F7">
        <v>3</v>
      </c>
      <c r="G7">
        <v>900</v>
      </c>
      <c r="H7" t="s">
        <v>24</v>
      </c>
      <c r="I7" t="s">
        <v>15</v>
      </c>
      <c r="J7" t="s">
        <v>16</v>
      </c>
      <c r="K7" t="s">
        <v>31</v>
      </c>
    </row>
    <row r="8" spans="1:11" x14ac:dyDescent="0.3">
      <c r="A8" t="s">
        <v>32</v>
      </c>
      <c r="B8" t="s">
        <v>30</v>
      </c>
      <c r="C8">
        <v>2015</v>
      </c>
      <c r="D8" t="s">
        <v>33</v>
      </c>
      <c r="E8">
        <v>150</v>
      </c>
      <c r="F8">
        <v>7</v>
      </c>
      <c r="G8">
        <v>1050</v>
      </c>
      <c r="H8" t="s">
        <v>34</v>
      </c>
      <c r="I8" t="s">
        <v>15</v>
      </c>
      <c r="J8" t="s">
        <v>19</v>
      </c>
      <c r="K8" t="s">
        <v>31</v>
      </c>
    </row>
    <row r="9" spans="1:11" x14ac:dyDescent="0.3">
      <c r="A9" t="s">
        <v>35</v>
      </c>
      <c r="B9" t="s">
        <v>30</v>
      </c>
      <c r="C9">
        <v>2015</v>
      </c>
      <c r="D9" t="s">
        <v>15</v>
      </c>
      <c r="E9">
        <v>425</v>
      </c>
      <c r="F9">
        <v>4</v>
      </c>
      <c r="G9">
        <v>1700</v>
      </c>
      <c r="H9" t="s">
        <v>34</v>
      </c>
      <c r="I9" t="s">
        <v>22</v>
      </c>
      <c r="J9" t="s">
        <v>19</v>
      </c>
      <c r="K9" t="s">
        <v>31</v>
      </c>
    </row>
    <row r="10" spans="1:11" x14ac:dyDescent="0.3">
      <c r="A10" t="s">
        <v>36</v>
      </c>
      <c r="B10" t="s">
        <v>30</v>
      </c>
      <c r="C10">
        <v>2015</v>
      </c>
      <c r="D10" t="s">
        <v>15</v>
      </c>
      <c r="E10">
        <v>425</v>
      </c>
      <c r="F10">
        <v>7</v>
      </c>
      <c r="G10">
        <v>2975</v>
      </c>
      <c r="H10" t="s">
        <v>37</v>
      </c>
      <c r="I10" t="s">
        <v>25</v>
      </c>
      <c r="J10" t="s">
        <v>19</v>
      </c>
      <c r="K10" t="s">
        <v>17</v>
      </c>
    </row>
    <row r="11" spans="1:11" x14ac:dyDescent="0.3">
      <c r="A11" t="s">
        <v>38</v>
      </c>
      <c r="B11" t="s">
        <v>30</v>
      </c>
      <c r="C11">
        <v>2015</v>
      </c>
      <c r="D11" t="s">
        <v>15</v>
      </c>
      <c r="E11">
        <v>425</v>
      </c>
      <c r="F11">
        <v>5</v>
      </c>
      <c r="G11">
        <v>2125</v>
      </c>
      <c r="H11" t="s">
        <v>39</v>
      </c>
      <c r="I11" t="s">
        <v>22</v>
      </c>
      <c r="J11" t="s">
        <v>16</v>
      </c>
      <c r="K11" t="s">
        <v>17</v>
      </c>
    </row>
    <row r="12" spans="1:11" x14ac:dyDescent="0.3">
      <c r="A12" t="s">
        <v>40</v>
      </c>
      <c r="B12" t="s">
        <v>30</v>
      </c>
      <c r="C12">
        <v>2015</v>
      </c>
      <c r="D12" t="s">
        <v>33</v>
      </c>
      <c r="E12">
        <v>150</v>
      </c>
      <c r="F12">
        <v>4</v>
      </c>
      <c r="G12">
        <v>600</v>
      </c>
      <c r="H12" t="s">
        <v>41</v>
      </c>
      <c r="I12" t="s">
        <v>25</v>
      </c>
      <c r="J12" t="s">
        <v>16</v>
      </c>
      <c r="K12" t="s">
        <v>17</v>
      </c>
    </row>
    <row r="13" spans="1:11" x14ac:dyDescent="0.3">
      <c r="A13" t="s">
        <v>42</v>
      </c>
      <c r="B13" t="s">
        <v>30</v>
      </c>
      <c r="C13">
        <v>2015</v>
      </c>
      <c r="D13" t="s">
        <v>13</v>
      </c>
      <c r="E13">
        <v>650</v>
      </c>
      <c r="F13">
        <v>7</v>
      </c>
      <c r="G13">
        <v>4550</v>
      </c>
      <c r="H13" t="s">
        <v>43</v>
      </c>
      <c r="I13" t="s">
        <v>22</v>
      </c>
      <c r="J13" t="s">
        <v>19</v>
      </c>
      <c r="K13" t="s">
        <v>26</v>
      </c>
    </row>
    <row r="14" spans="1:11" x14ac:dyDescent="0.3">
      <c r="A14" t="s">
        <v>44</v>
      </c>
      <c r="B14" t="s">
        <v>30</v>
      </c>
      <c r="C14">
        <v>2015</v>
      </c>
      <c r="D14" t="s">
        <v>15</v>
      </c>
      <c r="E14">
        <v>425</v>
      </c>
      <c r="F14">
        <v>4</v>
      </c>
      <c r="G14">
        <v>1700</v>
      </c>
      <c r="H14" t="s">
        <v>45</v>
      </c>
      <c r="I14" t="s">
        <v>15</v>
      </c>
      <c r="J14" t="s">
        <v>19</v>
      </c>
      <c r="K14" t="s">
        <v>17</v>
      </c>
    </row>
    <row r="15" spans="1:11" x14ac:dyDescent="0.3">
      <c r="A15" t="s">
        <v>46</v>
      </c>
      <c r="B15" t="s">
        <v>30</v>
      </c>
      <c r="C15">
        <v>2015</v>
      </c>
      <c r="D15" t="s">
        <v>28</v>
      </c>
      <c r="E15">
        <v>300</v>
      </c>
      <c r="F15">
        <v>4</v>
      </c>
      <c r="G15">
        <v>1200</v>
      </c>
      <c r="H15" t="s">
        <v>45</v>
      </c>
      <c r="I15" t="s">
        <v>15</v>
      </c>
      <c r="J15" t="s">
        <v>19</v>
      </c>
      <c r="K15" t="s">
        <v>31</v>
      </c>
    </row>
    <row r="16" spans="1:11" x14ac:dyDescent="0.3">
      <c r="A16" t="s">
        <v>47</v>
      </c>
      <c r="B16" t="s">
        <v>30</v>
      </c>
      <c r="C16">
        <v>2015</v>
      </c>
      <c r="D16" t="s">
        <v>13</v>
      </c>
      <c r="E16">
        <v>650</v>
      </c>
      <c r="F16">
        <v>3</v>
      </c>
      <c r="G16">
        <v>1950</v>
      </c>
      <c r="H16" t="s">
        <v>45</v>
      </c>
      <c r="I16" t="s">
        <v>22</v>
      </c>
      <c r="J16" t="s">
        <v>16</v>
      </c>
      <c r="K16" t="s">
        <v>31</v>
      </c>
    </row>
    <row r="17" spans="1:11" x14ac:dyDescent="0.3">
      <c r="A17" t="s">
        <v>48</v>
      </c>
      <c r="B17" t="s">
        <v>49</v>
      </c>
      <c r="C17">
        <v>2015</v>
      </c>
      <c r="D17" t="s">
        <v>15</v>
      </c>
      <c r="E17">
        <v>425</v>
      </c>
      <c r="F17">
        <v>5</v>
      </c>
      <c r="G17">
        <v>2125</v>
      </c>
      <c r="H17" t="s">
        <v>50</v>
      </c>
      <c r="I17" t="s">
        <v>25</v>
      </c>
      <c r="J17" t="s">
        <v>16</v>
      </c>
      <c r="K17" t="s">
        <v>31</v>
      </c>
    </row>
    <row r="18" spans="1:11" x14ac:dyDescent="0.3">
      <c r="A18" t="s">
        <v>51</v>
      </c>
      <c r="B18" t="s">
        <v>49</v>
      </c>
      <c r="C18">
        <v>2015</v>
      </c>
      <c r="D18" t="s">
        <v>28</v>
      </c>
      <c r="E18">
        <v>300</v>
      </c>
      <c r="F18">
        <v>6</v>
      </c>
      <c r="G18">
        <v>1800</v>
      </c>
      <c r="H18" t="s">
        <v>50</v>
      </c>
      <c r="I18" t="s">
        <v>22</v>
      </c>
      <c r="J18" t="s">
        <v>19</v>
      </c>
      <c r="K18" t="s">
        <v>20</v>
      </c>
    </row>
    <row r="19" spans="1:11" x14ac:dyDescent="0.3">
      <c r="A19" t="s">
        <v>52</v>
      </c>
      <c r="B19" t="s">
        <v>49</v>
      </c>
      <c r="C19">
        <v>2015</v>
      </c>
      <c r="D19" t="s">
        <v>33</v>
      </c>
      <c r="E19">
        <v>150</v>
      </c>
      <c r="F19">
        <v>4</v>
      </c>
      <c r="G19">
        <v>600</v>
      </c>
      <c r="H19" t="s">
        <v>50</v>
      </c>
      <c r="I19" t="s">
        <v>15</v>
      </c>
      <c r="J19" t="s">
        <v>19</v>
      </c>
      <c r="K19" t="s">
        <v>53</v>
      </c>
    </row>
    <row r="20" spans="1:11" x14ac:dyDescent="0.3">
      <c r="A20" t="s">
        <v>54</v>
      </c>
      <c r="B20" t="s">
        <v>49</v>
      </c>
      <c r="C20">
        <v>2015</v>
      </c>
      <c r="D20" t="s">
        <v>28</v>
      </c>
      <c r="E20">
        <v>300</v>
      </c>
      <c r="F20">
        <v>5</v>
      </c>
      <c r="G20">
        <v>1500</v>
      </c>
      <c r="H20" t="s">
        <v>50</v>
      </c>
      <c r="I20" t="s">
        <v>15</v>
      </c>
      <c r="J20" t="s">
        <v>19</v>
      </c>
      <c r="K20" t="s">
        <v>26</v>
      </c>
    </row>
    <row r="21" spans="1:11" x14ac:dyDescent="0.3">
      <c r="A21" t="s">
        <v>55</v>
      </c>
      <c r="B21" t="s">
        <v>49</v>
      </c>
      <c r="C21">
        <v>2015</v>
      </c>
      <c r="D21" t="s">
        <v>13</v>
      </c>
      <c r="E21">
        <v>650</v>
      </c>
      <c r="F21">
        <v>6</v>
      </c>
      <c r="G21">
        <v>3900</v>
      </c>
      <c r="H21" t="s">
        <v>56</v>
      </c>
      <c r="I21" t="s">
        <v>22</v>
      </c>
      <c r="J21" t="s">
        <v>19</v>
      </c>
      <c r="K21" t="s">
        <v>26</v>
      </c>
    </row>
    <row r="22" spans="1:11" x14ac:dyDescent="0.3">
      <c r="A22" t="s">
        <v>57</v>
      </c>
      <c r="B22" t="s">
        <v>49</v>
      </c>
      <c r="C22">
        <v>2015</v>
      </c>
      <c r="D22" t="s">
        <v>15</v>
      </c>
      <c r="E22">
        <v>425</v>
      </c>
      <c r="F22">
        <v>4</v>
      </c>
      <c r="G22">
        <v>1700</v>
      </c>
      <c r="H22" t="s">
        <v>56</v>
      </c>
      <c r="I22" t="s">
        <v>25</v>
      </c>
      <c r="J22" t="s">
        <v>16</v>
      </c>
      <c r="K22" t="s">
        <v>17</v>
      </c>
    </row>
    <row r="23" spans="1:11" x14ac:dyDescent="0.3">
      <c r="A23" t="s">
        <v>58</v>
      </c>
      <c r="B23" t="s">
        <v>49</v>
      </c>
      <c r="C23">
        <v>2015</v>
      </c>
      <c r="D23" t="s">
        <v>28</v>
      </c>
      <c r="E23">
        <v>300</v>
      </c>
      <c r="F23">
        <v>4</v>
      </c>
      <c r="G23">
        <v>1200</v>
      </c>
      <c r="H23" t="s">
        <v>56</v>
      </c>
      <c r="I23" t="s">
        <v>22</v>
      </c>
      <c r="J23" t="s">
        <v>16</v>
      </c>
      <c r="K23" t="s">
        <v>17</v>
      </c>
    </row>
    <row r="24" spans="1:11" x14ac:dyDescent="0.3">
      <c r="A24" t="s">
        <v>59</v>
      </c>
      <c r="B24" t="s">
        <v>60</v>
      </c>
      <c r="C24">
        <v>2017</v>
      </c>
      <c r="D24" t="s">
        <v>13</v>
      </c>
      <c r="E24">
        <v>650</v>
      </c>
      <c r="F24">
        <v>5</v>
      </c>
      <c r="G24">
        <v>3250</v>
      </c>
      <c r="H24" t="s">
        <v>56</v>
      </c>
      <c r="I24" t="s">
        <v>15</v>
      </c>
      <c r="J24" t="s">
        <v>19</v>
      </c>
      <c r="K24" t="s">
        <v>20</v>
      </c>
    </row>
    <row r="25" spans="1:11" x14ac:dyDescent="0.3">
      <c r="A25" t="s">
        <v>61</v>
      </c>
      <c r="B25" t="s">
        <v>12</v>
      </c>
      <c r="C25">
        <v>2016</v>
      </c>
      <c r="D25" t="s">
        <v>13</v>
      </c>
      <c r="E25">
        <v>650</v>
      </c>
      <c r="F25">
        <v>5</v>
      </c>
      <c r="G25">
        <v>3250</v>
      </c>
      <c r="H25" t="s">
        <v>14</v>
      </c>
      <c r="I25" t="s">
        <v>15</v>
      </c>
      <c r="J25" t="s">
        <v>19</v>
      </c>
      <c r="K25" t="s">
        <v>31</v>
      </c>
    </row>
    <row r="26" spans="1:11" x14ac:dyDescent="0.3">
      <c r="A26" t="s">
        <v>62</v>
      </c>
      <c r="B26" t="s">
        <v>12</v>
      </c>
      <c r="C26">
        <v>2016</v>
      </c>
      <c r="D26" t="s">
        <v>13</v>
      </c>
      <c r="E26">
        <v>650</v>
      </c>
      <c r="F26">
        <v>4</v>
      </c>
      <c r="G26">
        <v>2600</v>
      </c>
      <c r="H26" t="s">
        <v>14</v>
      </c>
      <c r="I26" t="s">
        <v>22</v>
      </c>
      <c r="J26" t="s">
        <v>19</v>
      </c>
      <c r="K26" t="s">
        <v>31</v>
      </c>
    </row>
    <row r="27" spans="1:11" x14ac:dyDescent="0.3">
      <c r="A27" t="s">
        <v>63</v>
      </c>
      <c r="B27" t="s">
        <v>12</v>
      </c>
      <c r="C27">
        <v>2016</v>
      </c>
      <c r="D27" t="s">
        <v>28</v>
      </c>
      <c r="E27">
        <v>300</v>
      </c>
      <c r="F27">
        <v>5</v>
      </c>
      <c r="G27">
        <v>1500</v>
      </c>
      <c r="H27" t="s">
        <v>14</v>
      </c>
      <c r="I27" t="s">
        <v>25</v>
      </c>
      <c r="J27" t="s">
        <v>19</v>
      </c>
      <c r="K27" t="s">
        <v>31</v>
      </c>
    </row>
    <row r="28" spans="1:11" x14ac:dyDescent="0.3">
      <c r="A28" t="s">
        <v>64</v>
      </c>
      <c r="B28" t="s">
        <v>12</v>
      </c>
      <c r="C28">
        <v>2016</v>
      </c>
      <c r="D28" t="s">
        <v>28</v>
      </c>
      <c r="E28">
        <v>300</v>
      </c>
      <c r="F28">
        <v>7</v>
      </c>
      <c r="G28">
        <v>2100</v>
      </c>
      <c r="H28" t="s">
        <v>24</v>
      </c>
      <c r="I28" t="s">
        <v>22</v>
      </c>
      <c r="J28" t="s">
        <v>16</v>
      </c>
      <c r="K28" t="s">
        <v>17</v>
      </c>
    </row>
    <row r="29" spans="1:11" x14ac:dyDescent="0.3">
      <c r="A29" t="s">
        <v>65</v>
      </c>
      <c r="B29" t="s">
        <v>12</v>
      </c>
      <c r="C29">
        <v>2016</v>
      </c>
      <c r="D29" t="s">
        <v>33</v>
      </c>
      <c r="E29">
        <v>150</v>
      </c>
      <c r="F29">
        <v>5</v>
      </c>
      <c r="G29">
        <v>750</v>
      </c>
      <c r="H29" t="s">
        <v>24</v>
      </c>
      <c r="I29" t="s">
        <v>15</v>
      </c>
      <c r="J29" t="s">
        <v>16</v>
      </c>
      <c r="K29" t="s">
        <v>17</v>
      </c>
    </row>
    <row r="30" spans="1:11" x14ac:dyDescent="0.3">
      <c r="A30" t="s">
        <v>66</v>
      </c>
      <c r="B30" t="s">
        <v>30</v>
      </c>
      <c r="C30">
        <v>2016</v>
      </c>
      <c r="D30" t="s">
        <v>15</v>
      </c>
      <c r="E30">
        <v>425</v>
      </c>
      <c r="F30">
        <v>4</v>
      </c>
      <c r="G30">
        <v>1700</v>
      </c>
      <c r="H30" t="s">
        <v>24</v>
      </c>
      <c r="I30" t="s">
        <v>15</v>
      </c>
      <c r="J30" t="s">
        <v>19</v>
      </c>
      <c r="K30" t="s">
        <v>17</v>
      </c>
    </row>
    <row r="31" spans="1:11" x14ac:dyDescent="0.3">
      <c r="A31" t="s">
        <v>58</v>
      </c>
      <c r="B31" t="s">
        <v>30</v>
      </c>
      <c r="C31">
        <v>2016</v>
      </c>
      <c r="D31" t="s">
        <v>15</v>
      </c>
      <c r="E31">
        <v>425</v>
      </c>
      <c r="F31">
        <v>7</v>
      </c>
      <c r="G31">
        <v>2975</v>
      </c>
      <c r="H31" t="s">
        <v>34</v>
      </c>
      <c r="I31" t="s">
        <v>22</v>
      </c>
      <c r="J31" t="s">
        <v>16</v>
      </c>
      <c r="K31" t="s">
        <v>26</v>
      </c>
    </row>
    <row r="32" spans="1:11" x14ac:dyDescent="0.3">
      <c r="A32" t="s">
        <v>67</v>
      </c>
      <c r="B32" t="s">
        <v>30</v>
      </c>
      <c r="C32">
        <v>2016</v>
      </c>
      <c r="D32" t="s">
        <v>13</v>
      </c>
      <c r="E32">
        <v>650</v>
      </c>
      <c r="F32">
        <v>3</v>
      </c>
      <c r="G32">
        <v>1950</v>
      </c>
      <c r="H32" t="s">
        <v>37</v>
      </c>
      <c r="I32" t="s">
        <v>25</v>
      </c>
      <c r="J32" t="s">
        <v>19</v>
      </c>
      <c r="K32" t="s">
        <v>20</v>
      </c>
    </row>
    <row r="33" spans="1:11" x14ac:dyDescent="0.3">
      <c r="A33" t="s">
        <v>68</v>
      </c>
      <c r="B33" t="s">
        <v>30</v>
      </c>
      <c r="C33">
        <v>2016</v>
      </c>
      <c r="D33" t="s">
        <v>13</v>
      </c>
      <c r="E33">
        <v>650</v>
      </c>
      <c r="F33">
        <v>3</v>
      </c>
      <c r="G33">
        <v>1950</v>
      </c>
      <c r="H33" t="s">
        <v>39</v>
      </c>
      <c r="I33" t="s">
        <v>22</v>
      </c>
      <c r="J33" t="s">
        <v>19</v>
      </c>
      <c r="K33" t="s">
        <v>31</v>
      </c>
    </row>
    <row r="34" spans="1:11" x14ac:dyDescent="0.3">
      <c r="A34" t="s">
        <v>68</v>
      </c>
      <c r="B34" t="s">
        <v>30</v>
      </c>
      <c r="C34">
        <v>2016</v>
      </c>
      <c r="D34" t="s">
        <v>13</v>
      </c>
      <c r="E34">
        <v>650</v>
      </c>
      <c r="F34">
        <v>5</v>
      </c>
      <c r="G34">
        <v>3250</v>
      </c>
      <c r="H34" t="s">
        <v>39</v>
      </c>
      <c r="I34" t="s">
        <v>15</v>
      </c>
      <c r="J34" t="s">
        <v>19</v>
      </c>
      <c r="K34" t="s">
        <v>31</v>
      </c>
    </row>
    <row r="35" spans="1:11" x14ac:dyDescent="0.3">
      <c r="A35" t="s">
        <v>36</v>
      </c>
      <c r="B35" t="s">
        <v>30</v>
      </c>
      <c r="C35">
        <v>2016</v>
      </c>
      <c r="D35" t="s">
        <v>13</v>
      </c>
      <c r="E35">
        <v>650</v>
      </c>
      <c r="F35">
        <v>5</v>
      </c>
      <c r="G35">
        <v>3250</v>
      </c>
      <c r="H35" t="s">
        <v>41</v>
      </c>
      <c r="I35" t="s">
        <v>15</v>
      </c>
      <c r="J35" t="s">
        <v>16</v>
      </c>
      <c r="K35" t="s">
        <v>17</v>
      </c>
    </row>
    <row r="36" spans="1:11" x14ac:dyDescent="0.3">
      <c r="A36" t="s">
        <v>69</v>
      </c>
      <c r="B36" t="s">
        <v>30</v>
      </c>
      <c r="C36">
        <v>2016</v>
      </c>
      <c r="D36" t="s">
        <v>28</v>
      </c>
      <c r="E36">
        <v>300</v>
      </c>
      <c r="F36">
        <v>4</v>
      </c>
      <c r="G36">
        <v>1200</v>
      </c>
      <c r="H36" t="s">
        <v>43</v>
      </c>
      <c r="I36" t="s">
        <v>22</v>
      </c>
      <c r="J36" t="s">
        <v>16</v>
      </c>
      <c r="K36" t="s">
        <v>17</v>
      </c>
    </row>
    <row r="37" spans="1:11" x14ac:dyDescent="0.3">
      <c r="A37" t="s">
        <v>67</v>
      </c>
      <c r="B37" t="s">
        <v>30</v>
      </c>
      <c r="C37">
        <v>2016</v>
      </c>
      <c r="D37" t="s">
        <v>28</v>
      </c>
      <c r="E37">
        <v>300</v>
      </c>
      <c r="F37">
        <v>4</v>
      </c>
      <c r="G37">
        <v>1200</v>
      </c>
      <c r="H37" t="s">
        <v>45</v>
      </c>
      <c r="I37" t="s">
        <v>25</v>
      </c>
      <c r="J37" t="s">
        <v>19</v>
      </c>
      <c r="K37" t="s">
        <v>17</v>
      </c>
    </row>
    <row r="38" spans="1:11" x14ac:dyDescent="0.3">
      <c r="A38" t="s">
        <v>11</v>
      </c>
      <c r="B38" t="s">
        <v>49</v>
      </c>
      <c r="C38">
        <v>2016</v>
      </c>
      <c r="D38" t="s">
        <v>33</v>
      </c>
      <c r="E38">
        <v>150</v>
      </c>
      <c r="F38">
        <v>4</v>
      </c>
      <c r="G38">
        <v>600</v>
      </c>
      <c r="H38" t="s">
        <v>45</v>
      </c>
      <c r="I38" t="s">
        <v>22</v>
      </c>
      <c r="J38" t="s">
        <v>19</v>
      </c>
      <c r="K38" t="s">
        <v>26</v>
      </c>
    </row>
    <row r="39" spans="1:11" x14ac:dyDescent="0.3">
      <c r="A39" t="s">
        <v>70</v>
      </c>
      <c r="B39" t="s">
        <v>49</v>
      </c>
      <c r="C39">
        <v>2016</v>
      </c>
      <c r="D39" t="s">
        <v>15</v>
      </c>
      <c r="E39">
        <v>425</v>
      </c>
      <c r="F39">
        <v>5</v>
      </c>
      <c r="G39">
        <v>2125</v>
      </c>
      <c r="H39" t="s">
        <v>45</v>
      </c>
      <c r="I39" t="s">
        <v>15</v>
      </c>
      <c r="J39" t="s">
        <v>19</v>
      </c>
      <c r="K39" t="s">
        <v>26</v>
      </c>
    </row>
    <row r="40" spans="1:11" x14ac:dyDescent="0.3">
      <c r="A40" t="s">
        <v>71</v>
      </c>
      <c r="B40" t="s">
        <v>49</v>
      </c>
      <c r="C40">
        <v>2016</v>
      </c>
      <c r="D40" t="s">
        <v>15</v>
      </c>
      <c r="E40">
        <v>425</v>
      </c>
      <c r="F40">
        <v>4</v>
      </c>
      <c r="G40">
        <v>1700</v>
      </c>
      <c r="H40" t="s">
        <v>50</v>
      </c>
      <c r="I40" t="s">
        <v>15</v>
      </c>
      <c r="J40" t="s">
        <v>19</v>
      </c>
      <c r="K40" t="s">
        <v>17</v>
      </c>
    </row>
    <row r="41" spans="1:11" x14ac:dyDescent="0.3">
      <c r="A41" t="s">
        <v>72</v>
      </c>
      <c r="B41" t="s">
        <v>49</v>
      </c>
      <c r="C41">
        <v>2016</v>
      </c>
      <c r="D41" t="s">
        <v>15</v>
      </c>
      <c r="E41">
        <v>425</v>
      </c>
      <c r="F41">
        <v>7</v>
      </c>
      <c r="G41">
        <v>2975</v>
      </c>
      <c r="H41" t="s">
        <v>50</v>
      </c>
      <c r="I41" t="s">
        <v>15</v>
      </c>
      <c r="J41" t="s">
        <v>19</v>
      </c>
      <c r="K41" t="s">
        <v>31</v>
      </c>
    </row>
    <row r="42" spans="1:11" x14ac:dyDescent="0.3">
      <c r="A42" t="s">
        <v>73</v>
      </c>
      <c r="B42" t="s">
        <v>49</v>
      </c>
      <c r="C42">
        <v>2016</v>
      </c>
      <c r="D42" t="s">
        <v>33</v>
      </c>
      <c r="E42">
        <v>150</v>
      </c>
      <c r="F42">
        <v>7</v>
      </c>
      <c r="G42">
        <v>1050</v>
      </c>
      <c r="H42" t="s">
        <v>50</v>
      </c>
      <c r="I42" t="s">
        <v>22</v>
      </c>
      <c r="J42" t="s">
        <v>16</v>
      </c>
      <c r="K42" t="s">
        <v>31</v>
      </c>
    </row>
    <row r="43" spans="1:11" x14ac:dyDescent="0.3">
      <c r="A43" t="s">
        <v>74</v>
      </c>
      <c r="B43" t="s">
        <v>49</v>
      </c>
      <c r="C43">
        <v>2016</v>
      </c>
      <c r="D43" t="s">
        <v>13</v>
      </c>
      <c r="E43">
        <v>650</v>
      </c>
      <c r="F43">
        <v>6</v>
      </c>
      <c r="G43">
        <v>3900</v>
      </c>
      <c r="H43" t="s">
        <v>50</v>
      </c>
      <c r="I43" t="s">
        <v>25</v>
      </c>
      <c r="J43" t="s">
        <v>16</v>
      </c>
      <c r="K43" t="s">
        <v>31</v>
      </c>
    </row>
    <row r="44" spans="1:11" x14ac:dyDescent="0.3">
      <c r="A44" t="s">
        <v>75</v>
      </c>
      <c r="B44" t="s">
        <v>49</v>
      </c>
      <c r="C44">
        <v>2016</v>
      </c>
      <c r="D44" t="s">
        <v>15</v>
      </c>
      <c r="E44">
        <v>425</v>
      </c>
      <c r="F44">
        <v>6</v>
      </c>
      <c r="G44">
        <v>2550</v>
      </c>
      <c r="H44" t="s">
        <v>56</v>
      </c>
      <c r="I44" t="s">
        <v>22</v>
      </c>
      <c r="J44" t="s">
        <v>19</v>
      </c>
      <c r="K44" t="s">
        <v>20</v>
      </c>
    </row>
    <row r="45" spans="1:11" x14ac:dyDescent="0.3">
      <c r="A45" t="s">
        <v>76</v>
      </c>
      <c r="B45" t="s">
        <v>49</v>
      </c>
      <c r="C45">
        <v>2016</v>
      </c>
      <c r="D45" t="s">
        <v>28</v>
      </c>
      <c r="E45">
        <v>300</v>
      </c>
      <c r="F45">
        <v>3</v>
      </c>
      <c r="G45">
        <v>900</v>
      </c>
      <c r="H45" t="s">
        <v>56</v>
      </c>
      <c r="I45" t="s">
        <v>15</v>
      </c>
      <c r="J45" t="s">
        <v>19</v>
      </c>
      <c r="K45" t="s">
        <v>53</v>
      </c>
    </row>
    <row r="46" spans="1:11" x14ac:dyDescent="0.3">
      <c r="A46" t="s">
        <v>77</v>
      </c>
      <c r="B46" t="s">
        <v>49</v>
      </c>
      <c r="C46">
        <v>2016</v>
      </c>
      <c r="D46" t="s">
        <v>13</v>
      </c>
      <c r="E46">
        <v>650</v>
      </c>
      <c r="F46">
        <v>7</v>
      </c>
      <c r="G46">
        <v>4550</v>
      </c>
      <c r="H46" t="s">
        <v>56</v>
      </c>
      <c r="I46" t="s">
        <v>15</v>
      </c>
      <c r="J46" t="s">
        <v>19</v>
      </c>
      <c r="K46" t="s">
        <v>26</v>
      </c>
    </row>
    <row r="47" spans="1:11" x14ac:dyDescent="0.3">
      <c r="A47" t="s">
        <v>78</v>
      </c>
      <c r="B47" t="s">
        <v>49</v>
      </c>
      <c r="C47">
        <v>2016</v>
      </c>
      <c r="D47" t="s">
        <v>15</v>
      </c>
      <c r="E47">
        <v>425</v>
      </c>
      <c r="F47">
        <v>5</v>
      </c>
      <c r="G47">
        <v>2125</v>
      </c>
      <c r="H47" t="s">
        <v>56</v>
      </c>
      <c r="I47" t="s">
        <v>15</v>
      </c>
      <c r="J47" t="s">
        <v>19</v>
      </c>
      <c r="K47" t="s">
        <v>26</v>
      </c>
    </row>
    <row r="48" spans="1:11" x14ac:dyDescent="0.3">
      <c r="A48" t="s">
        <v>79</v>
      </c>
      <c r="B48" t="s">
        <v>12</v>
      </c>
      <c r="C48">
        <v>2017</v>
      </c>
      <c r="D48" t="s">
        <v>28</v>
      </c>
      <c r="E48">
        <v>300</v>
      </c>
      <c r="F48">
        <v>3</v>
      </c>
      <c r="G48">
        <v>900</v>
      </c>
      <c r="H48" t="s">
        <v>14</v>
      </c>
      <c r="I48" t="s">
        <v>22</v>
      </c>
      <c r="J48" t="s">
        <v>19</v>
      </c>
      <c r="K48" t="s">
        <v>17</v>
      </c>
    </row>
    <row r="49" spans="1:11" x14ac:dyDescent="0.3">
      <c r="A49" t="s">
        <v>80</v>
      </c>
      <c r="B49" t="s">
        <v>12</v>
      </c>
      <c r="C49">
        <v>2017</v>
      </c>
      <c r="D49" t="s">
        <v>33</v>
      </c>
      <c r="E49">
        <v>150</v>
      </c>
      <c r="F49">
        <v>4</v>
      </c>
      <c r="G49">
        <v>600</v>
      </c>
      <c r="H49" t="s">
        <v>14</v>
      </c>
      <c r="I49" t="s">
        <v>25</v>
      </c>
      <c r="J49" t="s">
        <v>16</v>
      </c>
      <c r="K49" t="s">
        <v>17</v>
      </c>
    </row>
    <row r="50" spans="1:11" x14ac:dyDescent="0.3">
      <c r="A50" t="s">
        <v>18</v>
      </c>
      <c r="B50" t="s">
        <v>12</v>
      </c>
      <c r="C50">
        <v>2017</v>
      </c>
      <c r="D50" t="s">
        <v>13</v>
      </c>
      <c r="E50">
        <v>650</v>
      </c>
      <c r="F50">
        <v>6</v>
      </c>
      <c r="G50">
        <v>3900</v>
      </c>
      <c r="H50" t="s">
        <v>14</v>
      </c>
      <c r="I50" t="s">
        <v>22</v>
      </c>
      <c r="J50" t="s">
        <v>16</v>
      </c>
      <c r="K50" t="s">
        <v>20</v>
      </c>
    </row>
    <row r="51" spans="1:11" x14ac:dyDescent="0.3">
      <c r="A51" t="s">
        <v>81</v>
      </c>
      <c r="B51" t="s">
        <v>30</v>
      </c>
      <c r="C51">
        <v>2017</v>
      </c>
      <c r="D51" t="s">
        <v>13</v>
      </c>
      <c r="E51">
        <v>650</v>
      </c>
      <c r="F51">
        <v>3</v>
      </c>
      <c r="G51">
        <v>1950</v>
      </c>
      <c r="H51" t="s">
        <v>24</v>
      </c>
      <c r="I51" t="s">
        <v>15</v>
      </c>
      <c r="J51" t="s">
        <v>19</v>
      </c>
      <c r="K51" t="s">
        <v>31</v>
      </c>
    </row>
    <row r="52" spans="1:11" x14ac:dyDescent="0.3">
      <c r="A52" t="s">
        <v>82</v>
      </c>
      <c r="B52" t="s">
        <v>30</v>
      </c>
      <c r="C52">
        <v>2017</v>
      </c>
      <c r="D52" t="s">
        <v>13</v>
      </c>
      <c r="E52">
        <v>650</v>
      </c>
      <c r="F52">
        <v>5</v>
      </c>
      <c r="G52">
        <v>3250</v>
      </c>
      <c r="H52" t="s">
        <v>24</v>
      </c>
      <c r="I52" t="s">
        <v>15</v>
      </c>
      <c r="J52" t="s">
        <v>19</v>
      </c>
      <c r="K52" t="s">
        <v>31</v>
      </c>
    </row>
    <row r="53" spans="1:11" x14ac:dyDescent="0.3">
      <c r="A53" t="s">
        <v>83</v>
      </c>
      <c r="B53" t="s">
        <v>30</v>
      </c>
      <c r="C53">
        <v>2017</v>
      </c>
      <c r="D53" t="s">
        <v>13</v>
      </c>
      <c r="E53">
        <v>650</v>
      </c>
      <c r="F53">
        <v>4</v>
      </c>
      <c r="G53">
        <v>2600</v>
      </c>
      <c r="H53" t="s">
        <v>24</v>
      </c>
      <c r="I53" t="s">
        <v>15</v>
      </c>
      <c r="J53" t="s">
        <v>19</v>
      </c>
      <c r="K53" t="s">
        <v>17</v>
      </c>
    </row>
    <row r="54" spans="1:11" x14ac:dyDescent="0.3">
      <c r="A54" t="s">
        <v>84</v>
      </c>
      <c r="B54" t="s">
        <v>30</v>
      </c>
      <c r="C54">
        <v>2017</v>
      </c>
      <c r="D54" t="s">
        <v>28</v>
      </c>
      <c r="E54">
        <v>300</v>
      </c>
      <c r="F54">
        <v>4</v>
      </c>
      <c r="G54">
        <v>1200</v>
      </c>
      <c r="H54" t="s">
        <v>34</v>
      </c>
      <c r="I54" t="s">
        <v>22</v>
      </c>
      <c r="J54" t="s">
        <v>19</v>
      </c>
      <c r="K54" t="s">
        <v>17</v>
      </c>
    </row>
    <row r="55" spans="1:11" x14ac:dyDescent="0.3">
      <c r="A55" t="s">
        <v>85</v>
      </c>
      <c r="B55" t="s">
        <v>30</v>
      </c>
      <c r="C55">
        <v>2017</v>
      </c>
      <c r="D55" t="s">
        <v>28</v>
      </c>
      <c r="E55">
        <v>300</v>
      </c>
      <c r="F55">
        <v>6</v>
      </c>
      <c r="G55">
        <v>1800</v>
      </c>
      <c r="H55" t="s">
        <v>34</v>
      </c>
      <c r="I55" t="s">
        <v>25</v>
      </c>
      <c r="J55" t="s">
        <v>19</v>
      </c>
      <c r="K55" t="s">
        <v>17</v>
      </c>
    </row>
    <row r="56" spans="1:11" x14ac:dyDescent="0.3">
      <c r="A56" t="s">
        <v>86</v>
      </c>
      <c r="B56" t="s">
        <v>30</v>
      </c>
      <c r="C56">
        <v>2017</v>
      </c>
      <c r="D56" t="s">
        <v>33</v>
      </c>
      <c r="E56">
        <v>150</v>
      </c>
      <c r="F56">
        <v>5</v>
      </c>
      <c r="G56">
        <v>750</v>
      </c>
      <c r="H56" t="s">
        <v>37</v>
      </c>
      <c r="I56" t="s">
        <v>15</v>
      </c>
      <c r="J56" t="s">
        <v>16</v>
      </c>
      <c r="K56" t="s">
        <v>17</v>
      </c>
    </row>
    <row r="57" spans="1:11" x14ac:dyDescent="0.3">
      <c r="A57" t="s">
        <v>87</v>
      </c>
      <c r="B57" t="s">
        <v>49</v>
      </c>
      <c r="C57">
        <v>2017</v>
      </c>
      <c r="D57" t="s">
        <v>15</v>
      </c>
      <c r="E57">
        <v>425</v>
      </c>
      <c r="F57">
        <v>6</v>
      </c>
      <c r="G57">
        <v>2550</v>
      </c>
      <c r="H57" t="s">
        <v>39</v>
      </c>
      <c r="I57" t="s">
        <v>15</v>
      </c>
      <c r="J57" t="s">
        <v>16</v>
      </c>
      <c r="K57" t="s">
        <v>17</v>
      </c>
    </row>
    <row r="58" spans="1:11" x14ac:dyDescent="0.3">
      <c r="A58" t="s">
        <v>88</v>
      </c>
      <c r="B58" t="s">
        <v>49</v>
      </c>
      <c r="C58">
        <v>2017</v>
      </c>
      <c r="D58" t="s">
        <v>15</v>
      </c>
      <c r="E58">
        <v>425</v>
      </c>
      <c r="F58">
        <v>6</v>
      </c>
      <c r="G58">
        <v>2550</v>
      </c>
      <c r="H58" t="s">
        <v>41</v>
      </c>
      <c r="I58" t="s">
        <v>15</v>
      </c>
      <c r="J58" t="s">
        <v>19</v>
      </c>
      <c r="K58" t="s">
        <v>17</v>
      </c>
    </row>
    <row r="59" spans="1:11" x14ac:dyDescent="0.3">
      <c r="A59" t="s">
        <v>32</v>
      </c>
      <c r="B59" t="s">
        <v>49</v>
      </c>
      <c r="C59">
        <v>2017</v>
      </c>
      <c r="D59" t="s">
        <v>15</v>
      </c>
      <c r="E59">
        <v>425</v>
      </c>
      <c r="F59">
        <v>5</v>
      </c>
      <c r="G59">
        <v>2125</v>
      </c>
      <c r="H59" t="s">
        <v>43</v>
      </c>
      <c r="I59" t="s">
        <v>22</v>
      </c>
      <c r="J59" t="s">
        <v>19</v>
      </c>
      <c r="K59" t="s">
        <v>20</v>
      </c>
    </row>
    <row r="60" spans="1:11" x14ac:dyDescent="0.3">
      <c r="A60" t="s">
        <v>89</v>
      </c>
      <c r="B60" t="s">
        <v>49</v>
      </c>
      <c r="C60">
        <v>2017</v>
      </c>
      <c r="D60" t="s">
        <v>33</v>
      </c>
      <c r="E60">
        <v>150</v>
      </c>
      <c r="F60">
        <v>4</v>
      </c>
      <c r="G60">
        <v>600</v>
      </c>
      <c r="H60" t="s">
        <v>45</v>
      </c>
      <c r="I60" t="s">
        <v>25</v>
      </c>
      <c r="J60" t="s">
        <v>19</v>
      </c>
      <c r="K60" t="s">
        <v>31</v>
      </c>
    </row>
    <row r="61" spans="1:11" x14ac:dyDescent="0.3">
      <c r="A61" t="s">
        <v>90</v>
      </c>
      <c r="B61" t="s">
        <v>49</v>
      </c>
      <c r="C61">
        <v>2017</v>
      </c>
      <c r="D61" t="s">
        <v>13</v>
      </c>
      <c r="E61">
        <v>650</v>
      </c>
      <c r="F61">
        <v>3</v>
      </c>
      <c r="G61">
        <v>1950</v>
      </c>
      <c r="H61" t="s">
        <v>45</v>
      </c>
      <c r="I61" t="s">
        <v>15</v>
      </c>
      <c r="J61" t="s">
        <v>19</v>
      </c>
      <c r="K61" t="s">
        <v>31</v>
      </c>
    </row>
    <row r="62" spans="1:11" x14ac:dyDescent="0.3">
      <c r="A62" t="s">
        <v>91</v>
      </c>
      <c r="B62" t="s">
        <v>60</v>
      </c>
      <c r="C62">
        <v>2017</v>
      </c>
      <c r="D62" t="s">
        <v>15</v>
      </c>
      <c r="E62">
        <v>425</v>
      </c>
      <c r="F62">
        <v>5</v>
      </c>
      <c r="G62">
        <v>2125</v>
      </c>
      <c r="H62" t="s">
        <v>45</v>
      </c>
      <c r="I62" t="s">
        <v>15</v>
      </c>
      <c r="J62" t="s">
        <v>19</v>
      </c>
      <c r="K62" t="s">
        <v>31</v>
      </c>
    </row>
    <row r="63" spans="1:11" x14ac:dyDescent="0.3">
      <c r="A63" t="s">
        <v>92</v>
      </c>
      <c r="B63" t="s">
        <v>12</v>
      </c>
      <c r="C63">
        <v>2017</v>
      </c>
      <c r="D63" t="s">
        <v>28</v>
      </c>
      <c r="E63">
        <v>300</v>
      </c>
      <c r="F63">
        <v>3</v>
      </c>
      <c r="G63">
        <v>900</v>
      </c>
      <c r="H63" t="s">
        <v>50</v>
      </c>
      <c r="I63" t="s">
        <v>15</v>
      </c>
      <c r="J63" t="s">
        <v>16</v>
      </c>
      <c r="K63" t="s">
        <v>17</v>
      </c>
    </row>
    <row r="64" spans="1:11" x14ac:dyDescent="0.3">
      <c r="A64" t="s">
        <v>32</v>
      </c>
      <c r="B64" t="s">
        <v>12</v>
      </c>
      <c r="C64">
        <v>2017</v>
      </c>
      <c r="D64" t="s">
        <v>13</v>
      </c>
      <c r="E64">
        <v>650</v>
      </c>
      <c r="F64">
        <v>4</v>
      </c>
      <c r="G64">
        <v>2600</v>
      </c>
      <c r="H64" t="s">
        <v>50</v>
      </c>
      <c r="I64" t="s">
        <v>22</v>
      </c>
      <c r="J64" t="s">
        <v>16</v>
      </c>
      <c r="K64" t="s">
        <v>17</v>
      </c>
    </row>
    <row r="65" spans="1:11" x14ac:dyDescent="0.3">
      <c r="A65" t="s">
        <v>93</v>
      </c>
      <c r="B65" t="s">
        <v>12</v>
      </c>
      <c r="C65">
        <v>2017</v>
      </c>
      <c r="D65" t="s">
        <v>15</v>
      </c>
      <c r="E65">
        <v>425</v>
      </c>
      <c r="F65">
        <v>6</v>
      </c>
      <c r="G65">
        <v>2550</v>
      </c>
      <c r="H65" t="s">
        <v>50</v>
      </c>
      <c r="I65" t="s">
        <v>25</v>
      </c>
      <c r="J65" t="s">
        <v>19</v>
      </c>
      <c r="K65" t="s">
        <v>17</v>
      </c>
    </row>
    <row r="66" spans="1:11" x14ac:dyDescent="0.3">
      <c r="A66" t="s">
        <v>32</v>
      </c>
      <c r="B66" t="s">
        <v>12</v>
      </c>
      <c r="C66">
        <v>2017</v>
      </c>
      <c r="D66" t="s">
        <v>28</v>
      </c>
      <c r="E66">
        <v>300</v>
      </c>
      <c r="F66">
        <v>4</v>
      </c>
      <c r="G66">
        <v>1200</v>
      </c>
      <c r="H66" t="s">
        <v>50</v>
      </c>
      <c r="I66" t="s">
        <v>15</v>
      </c>
      <c r="J66" t="s">
        <v>19</v>
      </c>
      <c r="K66" t="s">
        <v>26</v>
      </c>
    </row>
    <row r="67" spans="1:11" x14ac:dyDescent="0.3">
      <c r="A67" t="s">
        <v>94</v>
      </c>
      <c r="B67" t="s">
        <v>30</v>
      </c>
      <c r="C67">
        <v>2017</v>
      </c>
      <c r="D67" t="s">
        <v>33</v>
      </c>
      <c r="E67">
        <v>150</v>
      </c>
      <c r="F67">
        <v>6</v>
      </c>
      <c r="G67">
        <v>900</v>
      </c>
      <c r="H67" t="s">
        <v>56</v>
      </c>
      <c r="I67" t="s">
        <v>15</v>
      </c>
      <c r="J67" t="s">
        <v>19</v>
      </c>
      <c r="K67" t="s">
        <v>20</v>
      </c>
    </row>
    <row r="68" spans="1:11" x14ac:dyDescent="0.3">
      <c r="A68" t="s">
        <v>95</v>
      </c>
      <c r="B68" t="s">
        <v>12</v>
      </c>
      <c r="C68">
        <v>2018</v>
      </c>
      <c r="D68" t="s">
        <v>33</v>
      </c>
      <c r="E68">
        <v>150</v>
      </c>
      <c r="F68">
        <v>5</v>
      </c>
      <c r="G68">
        <v>750</v>
      </c>
      <c r="H68" t="s">
        <v>14</v>
      </c>
      <c r="I68" t="s">
        <v>15</v>
      </c>
      <c r="J68" t="s">
        <v>19</v>
      </c>
      <c r="K68" t="s">
        <v>31</v>
      </c>
    </row>
    <row r="69" spans="1:11" x14ac:dyDescent="0.3">
      <c r="A69" t="s">
        <v>96</v>
      </c>
      <c r="B69" t="s">
        <v>12</v>
      </c>
      <c r="C69">
        <v>2018</v>
      </c>
      <c r="D69" t="s">
        <v>15</v>
      </c>
      <c r="E69">
        <v>425</v>
      </c>
      <c r="F69">
        <v>5</v>
      </c>
      <c r="G69">
        <v>2125</v>
      </c>
      <c r="H69" t="s">
        <v>14</v>
      </c>
      <c r="I69" t="s">
        <v>22</v>
      </c>
      <c r="J69" t="s">
        <v>19</v>
      </c>
      <c r="K69" t="s">
        <v>31</v>
      </c>
    </row>
    <row r="70" spans="1:11" x14ac:dyDescent="0.3">
      <c r="A70" t="s">
        <v>85</v>
      </c>
      <c r="B70" t="s">
        <v>12</v>
      </c>
      <c r="C70">
        <v>2018</v>
      </c>
      <c r="D70" t="s">
        <v>15</v>
      </c>
      <c r="E70">
        <v>425</v>
      </c>
      <c r="F70">
        <v>4</v>
      </c>
      <c r="G70">
        <v>1700</v>
      </c>
      <c r="H70" t="s">
        <v>14</v>
      </c>
      <c r="I70" t="s">
        <v>25</v>
      </c>
      <c r="J70" t="s">
        <v>16</v>
      </c>
      <c r="K70" t="s">
        <v>31</v>
      </c>
    </row>
    <row r="71" spans="1:11" x14ac:dyDescent="0.3">
      <c r="A71" t="s">
        <v>97</v>
      </c>
      <c r="B71" t="s">
        <v>12</v>
      </c>
      <c r="C71">
        <v>2018</v>
      </c>
      <c r="D71" t="s">
        <v>15</v>
      </c>
      <c r="E71">
        <v>425</v>
      </c>
      <c r="F71">
        <v>3</v>
      </c>
      <c r="G71">
        <v>1275</v>
      </c>
      <c r="H71" t="s">
        <v>24</v>
      </c>
      <c r="I71" t="s">
        <v>15</v>
      </c>
      <c r="J71" t="s">
        <v>16</v>
      </c>
      <c r="K71" t="s">
        <v>53</v>
      </c>
    </row>
    <row r="72" spans="1:11" x14ac:dyDescent="0.3">
      <c r="A72" t="s">
        <v>98</v>
      </c>
      <c r="B72" t="s">
        <v>30</v>
      </c>
      <c r="C72">
        <v>2018</v>
      </c>
      <c r="D72" t="s">
        <v>33</v>
      </c>
      <c r="E72">
        <v>150</v>
      </c>
      <c r="F72">
        <v>3</v>
      </c>
      <c r="G72">
        <v>450</v>
      </c>
      <c r="H72" t="s">
        <v>24</v>
      </c>
      <c r="I72" t="s">
        <v>15</v>
      </c>
      <c r="J72" t="s">
        <v>19</v>
      </c>
      <c r="K72" t="s">
        <v>17</v>
      </c>
    </row>
    <row r="73" spans="1:11" x14ac:dyDescent="0.3">
      <c r="A73" t="s">
        <v>99</v>
      </c>
      <c r="B73" t="s">
        <v>30</v>
      </c>
      <c r="C73">
        <v>2018</v>
      </c>
      <c r="D73" t="s">
        <v>13</v>
      </c>
      <c r="E73">
        <v>650</v>
      </c>
      <c r="F73">
        <v>4</v>
      </c>
      <c r="G73">
        <v>2600</v>
      </c>
      <c r="H73" t="s">
        <v>24</v>
      </c>
      <c r="I73" t="s">
        <v>15</v>
      </c>
      <c r="J73" t="s">
        <v>19</v>
      </c>
      <c r="K73" t="s">
        <v>17</v>
      </c>
    </row>
    <row r="74" spans="1:11" x14ac:dyDescent="0.3">
      <c r="A74" t="s">
        <v>100</v>
      </c>
      <c r="B74" t="s">
        <v>30</v>
      </c>
      <c r="C74">
        <v>2018</v>
      </c>
      <c r="D74" t="s">
        <v>15</v>
      </c>
      <c r="E74">
        <v>425</v>
      </c>
      <c r="F74">
        <v>4</v>
      </c>
      <c r="G74">
        <v>1700</v>
      </c>
      <c r="H74" t="s">
        <v>34</v>
      </c>
      <c r="I74" t="s">
        <v>22</v>
      </c>
      <c r="J74" t="s">
        <v>19</v>
      </c>
      <c r="K74" t="s">
        <v>17</v>
      </c>
    </row>
    <row r="75" spans="1:11" x14ac:dyDescent="0.3">
      <c r="A75" t="s">
        <v>101</v>
      </c>
      <c r="B75" t="s">
        <v>30</v>
      </c>
      <c r="C75">
        <v>2018</v>
      </c>
      <c r="D75" t="s">
        <v>28</v>
      </c>
      <c r="E75">
        <v>300</v>
      </c>
      <c r="F75">
        <v>3</v>
      </c>
      <c r="G75">
        <v>900</v>
      </c>
      <c r="H75" t="s">
        <v>34</v>
      </c>
      <c r="I75" t="s">
        <v>15</v>
      </c>
      <c r="J75" t="s">
        <v>19</v>
      </c>
      <c r="K75" t="s">
        <v>17</v>
      </c>
    </row>
    <row r="76" spans="1:11" x14ac:dyDescent="0.3">
      <c r="A76" t="s">
        <v>54</v>
      </c>
      <c r="B76" t="s">
        <v>30</v>
      </c>
      <c r="C76">
        <v>2018</v>
      </c>
      <c r="D76" t="s">
        <v>13</v>
      </c>
      <c r="E76">
        <v>650</v>
      </c>
      <c r="F76">
        <v>5</v>
      </c>
      <c r="G76">
        <v>3250</v>
      </c>
      <c r="H76" t="s">
        <v>37</v>
      </c>
      <c r="I76" t="s">
        <v>22</v>
      </c>
      <c r="J76" t="s">
        <v>19</v>
      </c>
      <c r="K76" t="s">
        <v>31</v>
      </c>
    </row>
    <row r="77" spans="1:11" x14ac:dyDescent="0.3">
      <c r="A77" t="s">
        <v>102</v>
      </c>
      <c r="B77" t="s">
        <v>30</v>
      </c>
      <c r="C77">
        <v>2018</v>
      </c>
      <c r="D77" t="s">
        <v>33</v>
      </c>
      <c r="E77">
        <v>150</v>
      </c>
      <c r="F77">
        <v>7</v>
      </c>
      <c r="G77">
        <v>1050</v>
      </c>
      <c r="H77" t="s">
        <v>39</v>
      </c>
      <c r="I77" t="s">
        <v>25</v>
      </c>
      <c r="J77" t="s">
        <v>19</v>
      </c>
      <c r="K77" t="s">
        <v>31</v>
      </c>
    </row>
    <row r="78" spans="1:11" x14ac:dyDescent="0.3">
      <c r="A78" t="s">
        <v>103</v>
      </c>
      <c r="B78" t="s">
        <v>30</v>
      </c>
      <c r="C78">
        <v>2018</v>
      </c>
      <c r="D78" t="s">
        <v>15</v>
      </c>
      <c r="E78">
        <v>425</v>
      </c>
      <c r="F78">
        <v>3</v>
      </c>
      <c r="G78">
        <v>1275</v>
      </c>
      <c r="H78" t="s">
        <v>41</v>
      </c>
      <c r="I78" t="s">
        <v>15</v>
      </c>
      <c r="J78" t="s">
        <v>19</v>
      </c>
      <c r="K78" t="s">
        <v>31</v>
      </c>
    </row>
    <row r="79" spans="1:11" x14ac:dyDescent="0.3">
      <c r="A79" t="s">
        <v>104</v>
      </c>
      <c r="B79" t="s">
        <v>30</v>
      </c>
      <c r="C79">
        <v>2018</v>
      </c>
      <c r="D79" t="s">
        <v>15</v>
      </c>
      <c r="E79">
        <v>425</v>
      </c>
      <c r="F79">
        <v>3</v>
      </c>
      <c r="G79">
        <v>1275</v>
      </c>
      <c r="H79" t="s">
        <v>43</v>
      </c>
      <c r="I79" t="s">
        <v>15</v>
      </c>
      <c r="J79" t="s">
        <v>19</v>
      </c>
      <c r="K79" t="s">
        <v>20</v>
      </c>
    </row>
    <row r="80" spans="1:11" x14ac:dyDescent="0.3">
      <c r="A80" t="s">
        <v>105</v>
      </c>
      <c r="B80" t="s">
        <v>49</v>
      </c>
      <c r="C80">
        <v>2018</v>
      </c>
      <c r="D80" t="s">
        <v>15</v>
      </c>
      <c r="E80">
        <v>425</v>
      </c>
      <c r="F80">
        <v>6</v>
      </c>
      <c r="G80">
        <v>2550</v>
      </c>
      <c r="H80" t="s">
        <v>45</v>
      </c>
      <c r="I80" t="s">
        <v>15</v>
      </c>
      <c r="J80" t="s">
        <v>16</v>
      </c>
      <c r="K80" t="s">
        <v>53</v>
      </c>
    </row>
    <row r="81" spans="1:11" x14ac:dyDescent="0.3">
      <c r="A81" t="s">
        <v>106</v>
      </c>
      <c r="B81" t="s">
        <v>49</v>
      </c>
      <c r="C81">
        <v>2018</v>
      </c>
      <c r="D81" t="s">
        <v>33</v>
      </c>
      <c r="E81">
        <v>150</v>
      </c>
      <c r="F81">
        <v>6</v>
      </c>
      <c r="G81">
        <v>900</v>
      </c>
      <c r="H81" t="s">
        <v>45</v>
      </c>
      <c r="I81" t="s">
        <v>22</v>
      </c>
      <c r="J81" t="s">
        <v>16</v>
      </c>
      <c r="K81" t="s">
        <v>26</v>
      </c>
    </row>
    <row r="82" spans="1:11" x14ac:dyDescent="0.3">
      <c r="A82" t="s">
        <v>107</v>
      </c>
      <c r="B82" t="s">
        <v>49</v>
      </c>
      <c r="C82">
        <v>2018</v>
      </c>
      <c r="D82" t="s">
        <v>13</v>
      </c>
      <c r="E82">
        <v>650</v>
      </c>
      <c r="F82">
        <v>5</v>
      </c>
      <c r="G82">
        <v>3250</v>
      </c>
      <c r="H82" t="s">
        <v>45</v>
      </c>
      <c r="I82" t="s">
        <v>25</v>
      </c>
      <c r="J82" t="s">
        <v>19</v>
      </c>
      <c r="K82" t="s">
        <v>26</v>
      </c>
    </row>
    <row r="83" spans="1:11" x14ac:dyDescent="0.3">
      <c r="A83" t="s">
        <v>85</v>
      </c>
      <c r="B83" t="s">
        <v>49</v>
      </c>
      <c r="C83">
        <v>2018</v>
      </c>
      <c r="D83" t="s">
        <v>15</v>
      </c>
      <c r="E83">
        <v>425</v>
      </c>
      <c r="F83">
        <v>7</v>
      </c>
      <c r="G83">
        <v>2975</v>
      </c>
      <c r="H83" t="s">
        <v>50</v>
      </c>
      <c r="I83" t="s">
        <v>15</v>
      </c>
      <c r="J83" t="s">
        <v>19</v>
      </c>
      <c r="K83" t="s">
        <v>26</v>
      </c>
    </row>
    <row r="84" spans="1:11" x14ac:dyDescent="0.3">
      <c r="A84" t="s">
        <v>108</v>
      </c>
      <c r="B84" t="s">
        <v>60</v>
      </c>
      <c r="C84">
        <v>2018</v>
      </c>
      <c r="D84" t="s">
        <v>28</v>
      </c>
      <c r="E84">
        <v>300</v>
      </c>
      <c r="F84">
        <v>6</v>
      </c>
      <c r="G84">
        <v>1800</v>
      </c>
      <c r="H84" t="s">
        <v>50</v>
      </c>
      <c r="I84" t="s">
        <v>15</v>
      </c>
      <c r="J84" t="s">
        <v>16</v>
      </c>
      <c r="K84" t="s">
        <v>17</v>
      </c>
    </row>
    <row r="85" spans="1:11" x14ac:dyDescent="0.3">
      <c r="A85" t="s">
        <v>109</v>
      </c>
      <c r="B85" t="s">
        <v>60</v>
      </c>
      <c r="C85">
        <v>2018</v>
      </c>
      <c r="D85" t="s">
        <v>13</v>
      </c>
      <c r="E85">
        <v>650</v>
      </c>
      <c r="F85">
        <v>5</v>
      </c>
      <c r="G85">
        <v>3250</v>
      </c>
      <c r="H85" t="s">
        <v>50</v>
      </c>
      <c r="I85" t="s">
        <v>15</v>
      </c>
      <c r="J85" t="s">
        <v>16</v>
      </c>
      <c r="K85" t="s">
        <v>17</v>
      </c>
    </row>
    <row r="86" spans="1:11" x14ac:dyDescent="0.3">
      <c r="A86" t="s">
        <v>110</v>
      </c>
      <c r="B86" t="s">
        <v>60</v>
      </c>
      <c r="C86">
        <v>2018</v>
      </c>
      <c r="D86" t="s">
        <v>33</v>
      </c>
      <c r="E86">
        <v>150</v>
      </c>
      <c r="F86">
        <v>3</v>
      </c>
      <c r="G86">
        <v>450</v>
      </c>
      <c r="H86" t="s">
        <v>50</v>
      </c>
      <c r="I86" t="s">
        <v>22</v>
      </c>
      <c r="J86" t="s">
        <v>19</v>
      </c>
      <c r="K86" t="s">
        <v>20</v>
      </c>
    </row>
    <row r="87" spans="1:11" x14ac:dyDescent="0.3">
      <c r="A87" t="s">
        <v>111</v>
      </c>
      <c r="B87" t="s">
        <v>60</v>
      </c>
      <c r="C87">
        <v>2018</v>
      </c>
      <c r="D87" t="s">
        <v>15</v>
      </c>
      <c r="E87">
        <v>425</v>
      </c>
      <c r="F87">
        <v>6</v>
      </c>
      <c r="G87">
        <v>2550</v>
      </c>
      <c r="H87" t="s">
        <v>56</v>
      </c>
      <c r="I87" t="s">
        <v>15</v>
      </c>
      <c r="J87" t="s">
        <v>19</v>
      </c>
      <c r="K87" t="s">
        <v>31</v>
      </c>
    </row>
    <row r="88" spans="1:11" x14ac:dyDescent="0.3">
      <c r="A88" t="s">
        <v>79</v>
      </c>
      <c r="B88" t="s">
        <v>12</v>
      </c>
      <c r="C88">
        <v>2019</v>
      </c>
      <c r="D88" t="s">
        <v>15</v>
      </c>
      <c r="E88">
        <v>425</v>
      </c>
      <c r="F88">
        <v>6</v>
      </c>
      <c r="G88">
        <v>2550</v>
      </c>
      <c r="H88" t="s">
        <v>14</v>
      </c>
      <c r="I88" t="s">
        <v>22</v>
      </c>
      <c r="J88" t="s">
        <v>19</v>
      </c>
      <c r="K88" t="s">
        <v>31</v>
      </c>
    </row>
    <row r="89" spans="1:11" x14ac:dyDescent="0.3">
      <c r="A89" t="s">
        <v>80</v>
      </c>
      <c r="B89" t="s">
        <v>12</v>
      </c>
      <c r="C89">
        <v>2019</v>
      </c>
      <c r="D89" t="s">
        <v>15</v>
      </c>
      <c r="E89">
        <v>425</v>
      </c>
      <c r="F89">
        <v>4</v>
      </c>
      <c r="G89">
        <v>1700</v>
      </c>
      <c r="H89" t="s">
        <v>24</v>
      </c>
      <c r="I89" t="s">
        <v>25</v>
      </c>
      <c r="J89" t="s">
        <v>19</v>
      </c>
      <c r="K89" t="s">
        <v>31</v>
      </c>
    </row>
    <row r="90" spans="1:11" x14ac:dyDescent="0.3">
      <c r="A90" t="s">
        <v>18</v>
      </c>
      <c r="B90" t="s">
        <v>12</v>
      </c>
      <c r="C90">
        <v>2019</v>
      </c>
      <c r="D90" t="s">
        <v>33</v>
      </c>
      <c r="E90">
        <v>150</v>
      </c>
      <c r="F90">
        <v>6</v>
      </c>
      <c r="G90">
        <v>900</v>
      </c>
      <c r="H90" t="s">
        <v>24</v>
      </c>
      <c r="I90" t="s">
        <v>15</v>
      </c>
      <c r="J90" t="s">
        <v>16</v>
      </c>
      <c r="K90" t="s">
        <v>17</v>
      </c>
    </row>
    <row r="91" spans="1:11" x14ac:dyDescent="0.3">
      <c r="A91" t="s">
        <v>81</v>
      </c>
      <c r="B91" t="s">
        <v>30</v>
      </c>
      <c r="C91">
        <v>2019</v>
      </c>
      <c r="D91" t="s">
        <v>13</v>
      </c>
      <c r="E91">
        <v>650</v>
      </c>
      <c r="F91">
        <v>7</v>
      </c>
      <c r="G91">
        <v>4550</v>
      </c>
      <c r="H91" t="s">
        <v>34</v>
      </c>
      <c r="I91" t="s">
        <v>15</v>
      </c>
      <c r="J91" t="s">
        <v>16</v>
      </c>
      <c r="K91" t="s">
        <v>17</v>
      </c>
    </row>
    <row r="92" spans="1:11" x14ac:dyDescent="0.3">
      <c r="A92" t="s">
        <v>82</v>
      </c>
      <c r="B92" t="s">
        <v>30</v>
      </c>
      <c r="C92">
        <v>2019</v>
      </c>
      <c r="D92" t="s">
        <v>15</v>
      </c>
      <c r="E92">
        <v>425</v>
      </c>
      <c r="F92">
        <v>4</v>
      </c>
      <c r="G92">
        <v>1700</v>
      </c>
      <c r="H92" t="s">
        <v>37</v>
      </c>
      <c r="I92" t="s">
        <v>15</v>
      </c>
      <c r="J92" t="s">
        <v>19</v>
      </c>
      <c r="K92" t="s">
        <v>17</v>
      </c>
    </row>
    <row r="93" spans="1:11" x14ac:dyDescent="0.3">
      <c r="A93" t="s">
        <v>83</v>
      </c>
      <c r="B93" t="s">
        <v>30</v>
      </c>
      <c r="C93">
        <v>2019</v>
      </c>
      <c r="D93" t="s">
        <v>28</v>
      </c>
      <c r="E93">
        <v>300</v>
      </c>
      <c r="F93">
        <v>6</v>
      </c>
      <c r="G93">
        <v>1800</v>
      </c>
      <c r="H93" t="s">
        <v>39</v>
      </c>
      <c r="I93" t="s">
        <v>22</v>
      </c>
      <c r="J93" t="s">
        <v>16</v>
      </c>
      <c r="K93" t="s">
        <v>26</v>
      </c>
    </row>
    <row r="94" spans="1:11" x14ac:dyDescent="0.3">
      <c r="A94" t="s">
        <v>84</v>
      </c>
      <c r="B94" t="s">
        <v>30</v>
      </c>
      <c r="C94">
        <v>2019</v>
      </c>
      <c r="D94" t="s">
        <v>13</v>
      </c>
      <c r="E94">
        <v>650</v>
      </c>
      <c r="F94">
        <v>3</v>
      </c>
      <c r="G94">
        <v>1950</v>
      </c>
      <c r="H94" t="s">
        <v>112</v>
      </c>
      <c r="I94" t="s">
        <v>25</v>
      </c>
      <c r="J94" t="s">
        <v>19</v>
      </c>
      <c r="K94" t="s">
        <v>20</v>
      </c>
    </row>
    <row r="95" spans="1:11" x14ac:dyDescent="0.3">
      <c r="A95" t="s">
        <v>85</v>
      </c>
      <c r="B95" t="s">
        <v>30</v>
      </c>
      <c r="C95">
        <v>2019</v>
      </c>
      <c r="D95" t="s">
        <v>33</v>
      </c>
      <c r="E95">
        <v>150</v>
      </c>
      <c r="F95">
        <v>4</v>
      </c>
      <c r="G95">
        <v>600</v>
      </c>
      <c r="H95" t="s">
        <v>43</v>
      </c>
      <c r="I95" t="s">
        <v>15</v>
      </c>
      <c r="J95" t="s">
        <v>19</v>
      </c>
      <c r="K95" t="s">
        <v>17</v>
      </c>
    </row>
    <row r="96" spans="1:11" x14ac:dyDescent="0.3">
      <c r="A96" t="s">
        <v>86</v>
      </c>
      <c r="B96" t="s">
        <v>30</v>
      </c>
      <c r="C96">
        <v>2019</v>
      </c>
      <c r="D96" t="s">
        <v>15</v>
      </c>
      <c r="E96">
        <v>425</v>
      </c>
      <c r="F96">
        <v>7</v>
      </c>
      <c r="G96">
        <v>2975</v>
      </c>
      <c r="H96" t="s">
        <v>45</v>
      </c>
      <c r="I96" t="s">
        <v>15</v>
      </c>
      <c r="J96" t="s">
        <v>19</v>
      </c>
      <c r="K96" t="s">
        <v>17</v>
      </c>
    </row>
    <row r="97" spans="1:11" x14ac:dyDescent="0.3">
      <c r="A97" t="s">
        <v>87</v>
      </c>
      <c r="B97" t="s">
        <v>49</v>
      </c>
      <c r="C97">
        <v>2019</v>
      </c>
      <c r="D97" t="s">
        <v>15</v>
      </c>
      <c r="E97">
        <v>425</v>
      </c>
      <c r="F97">
        <v>4</v>
      </c>
      <c r="G97">
        <v>1700</v>
      </c>
      <c r="H97" t="s">
        <v>45</v>
      </c>
      <c r="I97" t="s">
        <v>15</v>
      </c>
      <c r="J97" t="s">
        <v>16</v>
      </c>
      <c r="K97" t="s">
        <v>17</v>
      </c>
    </row>
    <row r="98" spans="1:11" x14ac:dyDescent="0.3">
      <c r="A98" t="s">
        <v>88</v>
      </c>
      <c r="B98" t="s">
        <v>49</v>
      </c>
      <c r="C98">
        <v>2019</v>
      </c>
      <c r="D98" t="s">
        <v>15</v>
      </c>
      <c r="E98">
        <v>425</v>
      </c>
      <c r="F98">
        <v>3</v>
      </c>
      <c r="G98">
        <v>1275</v>
      </c>
      <c r="H98" t="s">
        <v>50</v>
      </c>
      <c r="I98" t="s">
        <v>22</v>
      </c>
      <c r="J98" t="s">
        <v>16</v>
      </c>
      <c r="K98" t="s">
        <v>17</v>
      </c>
    </row>
    <row r="99" spans="1:11" x14ac:dyDescent="0.3">
      <c r="A99" t="s">
        <v>32</v>
      </c>
      <c r="B99" t="s">
        <v>49</v>
      </c>
      <c r="C99">
        <v>2019</v>
      </c>
      <c r="D99" t="s">
        <v>33</v>
      </c>
      <c r="E99">
        <v>150</v>
      </c>
      <c r="F99">
        <v>4</v>
      </c>
      <c r="G99">
        <v>600</v>
      </c>
      <c r="H99" t="s">
        <v>113</v>
      </c>
      <c r="I99" t="s">
        <v>15</v>
      </c>
      <c r="J99" t="s">
        <v>19</v>
      </c>
      <c r="K99" t="s">
        <v>17</v>
      </c>
    </row>
    <row r="100" spans="1:11" x14ac:dyDescent="0.3">
      <c r="A100" t="s">
        <v>89</v>
      </c>
      <c r="B100" t="s">
        <v>49</v>
      </c>
      <c r="C100">
        <v>2019</v>
      </c>
      <c r="D100" t="s">
        <v>13</v>
      </c>
      <c r="E100">
        <v>650</v>
      </c>
      <c r="F100">
        <v>4</v>
      </c>
      <c r="G100">
        <v>2600</v>
      </c>
      <c r="H100" t="s">
        <v>114</v>
      </c>
      <c r="I100" t="s">
        <v>22</v>
      </c>
      <c r="J100" t="s">
        <v>19</v>
      </c>
      <c r="K100" t="s">
        <v>17</v>
      </c>
    </row>
    <row r="101" spans="1:11" x14ac:dyDescent="0.3">
      <c r="A101" t="s">
        <v>90</v>
      </c>
      <c r="B101" t="s">
        <v>49</v>
      </c>
      <c r="C101">
        <v>2019</v>
      </c>
      <c r="D101" t="s">
        <v>15</v>
      </c>
      <c r="E101">
        <v>425</v>
      </c>
      <c r="F101">
        <v>6</v>
      </c>
      <c r="G101">
        <v>2550</v>
      </c>
      <c r="H101" t="s">
        <v>56</v>
      </c>
      <c r="I101" t="s">
        <v>25</v>
      </c>
      <c r="J101" t="s">
        <v>19</v>
      </c>
      <c r="K101" t="s">
        <v>26</v>
      </c>
    </row>
    <row r="102" spans="1:11" x14ac:dyDescent="0.3">
      <c r="A102" t="s">
        <v>91</v>
      </c>
      <c r="B102" t="s">
        <v>60</v>
      </c>
      <c r="C102">
        <v>2019</v>
      </c>
      <c r="D102" t="s">
        <v>28</v>
      </c>
      <c r="E102">
        <v>300</v>
      </c>
      <c r="F102">
        <v>4</v>
      </c>
      <c r="G102">
        <v>1200</v>
      </c>
      <c r="H102" t="s">
        <v>56</v>
      </c>
      <c r="I102" t="s">
        <v>15</v>
      </c>
      <c r="J102" t="s">
        <v>19</v>
      </c>
      <c r="K102" t="s">
        <v>17</v>
      </c>
    </row>
    <row r="103" spans="1:11" x14ac:dyDescent="0.3">
      <c r="A103" t="s">
        <v>92</v>
      </c>
      <c r="B103" t="s">
        <v>12</v>
      </c>
      <c r="C103">
        <v>2020</v>
      </c>
      <c r="D103" t="s">
        <v>13</v>
      </c>
      <c r="E103">
        <v>650</v>
      </c>
      <c r="F103">
        <v>3</v>
      </c>
      <c r="G103">
        <v>1950</v>
      </c>
      <c r="H103" t="s">
        <v>14</v>
      </c>
      <c r="I103" t="s">
        <v>15</v>
      </c>
      <c r="J103" t="s">
        <v>19</v>
      </c>
      <c r="K103" t="s">
        <v>31</v>
      </c>
    </row>
    <row r="104" spans="1:11" x14ac:dyDescent="0.3">
      <c r="A104" t="s">
        <v>32</v>
      </c>
      <c r="B104" t="s">
        <v>12</v>
      </c>
      <c r="C104">
        <v>2020</v>
      </c>
      <c r="D104" t="s">
        <v>13</v>
      </c>
      <c r="E104">
        <v>650</v>
      </c>
      <c r="F104">
        <v>5</v>
      </c>
      <c r="G104">
        <v>3250</v>
      </c>
      <c r="H104" t="s">
        <v>14</v>
      </c>
      <c r="I104" t="s">
        <v>15</v>
      </c>
      <c r="J104" t="s">
        <v>19</v>
      </c>
      <c r="K104" t="s">
        <v>31</v>
      </c>
    </row>
    <row r="105" spans="1:11" x14ac:dyDescent="0.3">
      <c r="A105" t="s">
        <v>93</v>
      </c>
      <c r="B105" t="s">
        <v>12</v>
      </c>
      <c r="C105">
        <v>2020</v>
      </c>
      <c r="D105" t="s">
        <v>33</v>
      </c>
      <c r="E105">
        <v>150</v>
      </c>
      <c r="F105">
        <v>5</v>
      </c>
      <c r="G105">
        <v>750</v>
      </c>
      <c r="H105" t="s">
        <v>14</v>
      </c>
      <c r="I105" t="s">
        <v>15</v>
      </c>
      <c r="J105" t="s">
        <v>19</v>
      </c>
      <c r="K105" t="s">
        <v>31</v>
      </c>
    </row>
    <row r="106" spans="1:11" x14ac:dyDescent="0.3">
      <c r="A106" t="s">
        <v>32</v>
      </c>
      <c r="B106" t="s">
        <v>12</v>
      </c>
      <c r="C106">
        <v>2020</v>
      </c>
      <c r="D106" t="s">
        <v>15</v>
      </c>
      <c r="E106">
        <v>425</v>
      </c>
      <c r="F106">
        <v>6</v>
      </c>
      <c r="G106">
        <v>2550</v>
      </c>
      <c r="H106" t="s">
        <v>24</v>
      </c>
      <c r="I106" t="s">
        <v>22</v>
      </c>
      <c r="J106" t="s">
        <v>19</v>
      </c>
      <c r="K106" t="s">
        <v>20</v>
      </c>
    </row>
    <row r="107" spans="1:11" x14ac:dyDescent="0.3">
      <c r="A107" t="s">
        <v>94</v>
      </c>
      <c r="B107" t="s">
        <v>30</v>
      </c>
      <c r="C107">
        <v>2020</v>
      </c>
      <c r="D107" t="s">
        <v>28</v>
      </c>
      <c r="E107">
        <v>425</v>
      </c>
      <c r="F107">
        <v>6</v>
      </c>
      <c r="G107">
        <v>2550</v>
      </c>
      <c r="H107" t="s">
        <v>24</v>
      </c>
      <c r="I107" t="s">
        <v>25</v>
      </c>
      <c r="J107" t="s">
        <v>16</v>
      </c>
      <c r="K107" t="s">
        <v>53</v>
      </c>
    </row>
    <row r="108" spans="1:11" x14ac:dyDescent="0.3">
      <c r="A108" t="s">
        <v>115</v>
      </c>
      <c r="B108" t="s">
        <v>30</v>
      </c>
      <c r="C108">
        <v>2020</v>
      </c>
      <c r="D108" t="s">
        <v>15</v>
      </c>
      <c r="E108">
        <v>425</v>
      </c>
      <c r="F108">
        <v>5</v>
      </c>
      <c r="G108">
        <v>2125</v>
      </c>
      <c r="H108" t="s">
        <v>24</v>
      </c>
      <c r="I108" t="s">
        <v>15</v>
      </c>
      <c r="J108" t="s">
        <v>16</v>
      </c>
      <c r="K108" t="s">
        <v>26</v>
      </c>
    </row>
    <row r="109" spans="1:11" x14ac:dyDescent="0.3">
      <c r="A109" t="s">
        <v>116</v>
      </c>
      <c r="B109" t="s">
        <v>30</v>
      </c>
      <c r="C109">
        <v>2020</v>
      </c>
      <c r="D109" t="s">
        <v>33</v>
      </c>
      <c r="E109">
        <v>150</v>
      </c>
      <c r="F109">
        <v>7</v>
      </c>
      <c r="G109">
        <v>1050</v>
      </c>
      <c r="H109" t="s">
        <v>34</v>
      </c>
      <c r="I109" t="s">
        <v>15</v>
      </c>
      <c r="J109" t="s">
        <v>19</v>
      </c>
      <c r="K109" t="s">
        <v>26</v>
      </c>
    </row>
    <row r="110" spans="1:11" x14ac:dyDescent="0.3">
      <c r="A110" t="s">
        <v>117</v>
      </c>
      <c r="B110" t="s">
        <v>30</v>
      </c>
      <c r="C110">
        <v>2020</v>
      </c>
      <c r="D110" t="s">
        <v>13</v>
      </c>
      <c r="E110">
        <v>650</v>
      </c>
      <c r="F110">
        <v>7</v>
      </c>
      <c r="G110">
        <v>4550</v>
      </c>
      <c r="H110" t="s">
        <v>34</v>
      </c>
      <c r="I110" t="s">
        <v>15</v>
      </c>
      <c r="J110" t="s">
        <v>16</v>
      </c>
      <c r="K110" t="s">
        <v>53</v>
      </c>
    </row>
    <row r="111" spans="1:11" x14ac:dyDescent="0.3">
      <c r="A111" t="s">
        <v>52</v>
      </c>
      <c r="B111" t="s">
        <v>30</v>
      </c>
      <c r="C111">
        <v>2020</v>
      </c>
      <c r="D111" t="s">
        <v>33</v>
      </c>
      <c r="E111">
        <v>150</v>
      </c>
      <c r="F111">
        <v>6</v>
      </c>
      <c r="G111">
        <v>900</v>
      </c>
      <c r="H111" t="s">
        <v>37</v>
      </c>
      <c r="I111" t="s">
        <v>22</v>
      </c>
      <c r="J111" t="s">
        <v>19</v>
      </c>
      <c r="K111" t="s">
        <v>26</v>
      </c>
    </row>
    <row r="112" spans="1:11" x14ac:dyDescent="0.3">
      <c r="A112" t="s">
        <v>18</v>
      </c>
      <c r="B112" t="s">
        <v>30</v>
      </c>
      <c r="C112">
        <v>2020</v>
      </c>
      <c r="D112" t="s">
        <v>15</v>
      </c>
      <c r="E112">
        <v>425</v>
      </c>
      <c r="F112">
        <v>7</v>
      </c>
      <c r="G112">
        <v>2975</v>
      </c>
      <c r="H112" t="s">
        <v>39</v>
      </c>
      <c r="I112" t="s">
        <v>15</v>
      </c>
      <c r="J112" t="s">
        <v>19</v>
      </c>
      <c r="K112" t="s">
        <v>26</v>
      </c>
    </row>
    <row r="113" spans="1:11" x14ac:dyDescent="0.3">
      <c r="A113" t="s">
        <v>118</v>
      </c>
      <c r="B113" t="s">
        <v>30</v>
      </c>
      <c r="C113">
        <v>2020</v>
      </c>
      <c r="D113" t="s">
        <v>15</v>
      </c>
      <c r="E113">
        <v>425</v>
      </c>
      <c r="F113">
        <v>4</v>
      </c>
      <c r="G113">
        <v>1700</v>
      </c>
      <c r="H113" t="s">
        <v>41</v>
      </c>
      <c r="I113" t="s">
        <v>22</v>
      </c>
      <c r="J113" t="s">
        <v>19</v>
      </c>
      <c r="K113" t="s">
        <v>26</v>
      </c>
    </row>
    <row r="114" spans="1:11" x14ac:dyDescent="0.3">
      <c r="A114" t="s">
        <v>119</v>
      </c>
      <c r="B114" t="s">
        <v>30</v>
      </c>
      <c r="C114">
        <v>2020</v>
      </c>
      <c r="D114" t="s">
        <v>15</v>
      </c>
      <c r="E114">
        <v>425</v>
      </c>
      <c r="F114">
        <v>7</v>
      </c>
      <c r="G114">
        <v>2975</v>
      </c>
      <c r="H114" t="s">
        <v>43</v>
      </c>
      <c r="I114" t="s">
        <v>25</v>
      </c>
      <c r="J114" t="s">
        <v>19</v>
      </c>
      <c r="K114" t="s">
        <v>17</v>
      </c>
    </row>
    <row r="115" spans="1:11" x14ac:dyDescent="0.3">
      <c r="A115" t="s">
        <v>120</v>
      </c>
      <c r="B115" t="s">
        <v>49</v>
      </c>
      <c r="C115">
        <v>2020</v>
      </c>
      <c r="D115" t="s">
        <v>33</v>
      </c>
      <c r="E115">
        <v>150</v>
      </c>
      <c r="F115">
        <v>3</v>
      </c>
      <c r="G115">
        <v>450</v>
      </c>
      <c r="H115" t="s">
        <v>45</v>
      </c>
      <c r="I115" t="s">
        <v>15</v>
      </c>
      <c r="J115" t="s">
        <v>19</v>
      </c>
      <c r="K115" t="s">
        <v>17</v>
      </c>
    </row>
    <row r="116" spans="1:11" x14ac:dyDescent="0.3">
      <c r="A116" t="s">
        <v>121</v>
      </c>
      <c r="B116" t="s">
        <v>49</v>
      </c>
      <c r="C116">
        <v>2020</v>
      </c>
      <c r="D116" t="s">
        <v>13</v>
      </c>
      <c r="E116">
        <v>650</v>
      </c>
      <c r="F116">
        <v>6</v>
      </c>
      <c r="G116">
        <v>3900</v>
      </c>
      <c r="H116" t="s">
        <v>45</v>
      </c>
      <c r="I116" t="s">
        <v>15</v>
      </c>
      <c r="J116" t="s">
        <v>19</v>
      </c>
      <c r="K116" t="s">
        <v>17</v>
      </c>
    </row>
    <row r="117" spans="1:11" x14ac:dyDescent="0.3">
      <c r="A117" t="s">
        <v>122</v>
      </c>
      <c r="B117" t="s">
        <v>49</v>
      </c>
      <c r="C117">
        <v>2020</v>
      </c>
      <c r="D117" t="s">
        <v>33</v>
      </c>
      <c r="E117">
        <v>150</v>
      </c>
      <c r="F117">
        <v>7</v>
      </c>
      <c r="G117">
        <v>1050</v>
      </c>
      <c r="H117" t="s">
        <v>45</v>
      </c>
      <c r="I117" t="s">
        <v>15</v>
      </c>
      <c r="J117" t="s">
        <v>16</v>
      </c>
      <c r="K117" t="s">
        <v>17</v>
      </c>
    </row>
    <row r="118" spans="1:11" x14ac:dyDescent="0.3">
      <c r="A118" t="s">
        <v>123</v>
      </c>
      <c r="B118" t="s">
        <v>49</v>
      </c>
      <c r="C118">
        <v>2020</v>
      </c>
      <c r="D118" t="s">
        <v>15</v>
      </c>
      <c r="E118">
        <v>425</v>
      </c>
      <c r="F118">
        <v>7</v>
      </c>
      <c r="G118">
        <v>2975</v>
      </c>
      <c r="H118" t="s">
        <v>50</v>
      </c>
      <c r="I118" t="s">
        <v>15</v>
      </c>
      <c r="J118" t="s">
        <v>19</v>
      </c>
      <c r="K118" t="s">
        <v>20</v>
      </c>
    </row>
    <row r="119" spans="1:11" x14ac:dyDescent="0.3">
      <c r="A119" t="s">
        <v>124</v>
      </c>
      <c r="B119" t="s">
        <v>49</v>
      </c>
      <c r="C119">
        <v>2020</v>
      </c>
      <c r="D119" t="s">
        <v>15</v>
      </c>
      <c r="E119">
        <v>425</v>
      </c>
      <c r="F119">
        <v>5</v>
      </c>
      <c r="G119">
        <v>2125</v>
      </c>
      <c r="H119" t="s">
        <v>50</v>
      </c>
      <c r="I119" t="s">
        <v>22</v>
      </c>
      <c r="J119" t="s">
        <v>19</v>
      </c>
      <c r="K119" t="s">
        <v>53</v>
      </c>
    </row>
    <row r="120" spans="1:11" x14ac:dyDescent="0.3">
      <c r="A120" t="s">
        <v>125</v>
      </c>
      <c r="B120" t="s">
        <v>60</v>
      </c>
      <c r="C120">
        <v>2020</v>
      </c>
      <c r="D120" t="s">
        <v>15</v>
      </c>
      <c r="E120">
        <v>425</v>
      </c>
      <c r="F120">
        <v>6</v>
      </c>
      <c r="G120">
        <v>2550</v>
      </c>
      <c r="H120" t="s">
        <v>50</v>
      </c>
      <c r="I120" t="s">
        <v>25</v>
      </c>
      <c r="J120" t="s">
        <v>19</v>
      </c>
      <c r="K120" t="s">
        <v>26</v>
      </c>
    </row>
    <row r="121" spans="1:11" x14ac:dyDescent="0.3">
      <c r="A121" t="s">
        <v>91</v>
      </c>
      <c r="B121" t="s">
        <v>60</v>
      </c>
      <c r="C121">
        <v>2020</v>
      </c>
      <c r="D121" t="s">
        <v>28</v>
      </c>
      <c r="E121">
        <v>300</v>
      </c>
      <c r="F121">
        <v>4</v>
      </c>
      <c r="G121">
        <v>1200</v>
      </c>
      <c r="H121" t="s">
        <v>56</v>
      </c>
      <c r="I121" t="s">
        <v>15</v>
      </c>
      <c r="J121" t="s">
        <v>16</v>
      </c>
      <c r="K121" t="s">
        <v>17</v>
      </c>
    </row>
    <row r="122" spans="1:11" x14ac:dyDescent="0.3">
      <c r="A122" t="s">
        <v>126</v>
      </c>
      <c r="B122" t="s">
        <v>60</v>
      </c>
      <c r="C122">
        <v>2020</v>
      </c>
      <c r="D122" t="s">
        <v>33</v>
      </c>
      <c r="E122">
        <v>150</v>
      </c>
      <c r="F122">
        <v>4</v>
      </c>
      <c r="G122">
        <v>600</v>
      </c>
      <c r="H122" t="s">
        <v>50</v>
      </c>
      <c r="I122" t="s">
        <v>15</v>
      </c>
      <c r="J122" t="s">
        <v>16</v>
      </c>
      <c r="K122" t="s">
        <v>26</v>
      </c>
    </row>
    <row r="123" spans="1:11" x14ac:dyDescent="0.3">
      <c r="A123" t="s">
        <v>91</v>
      </c>
      <c r="B123" t="s">
        <v>60</v>
      </c>
      <c r="C123">
        <v>2020</v>
      </c>
      <c r="D123" t="s">
        <v>28</v>
      </c>
      <c r="E123">
        <v>300</v>
      </c>
      <c r="F123">
        <v>4</v>
      </c>
      <c r="G123">
        <v>1200</v>
      </c>
      <c r="H123" t="s">
        <v>56</v>
      </c>
      <c r="I123" t="s">
        <v>15</v>
      </c>
      <c r="J123" t="s">
        <v>19</v>
      </c>
      <c r="K123" t="s">
        <v>17</v>
      </c>
    </row>
    <row r="124" spans="1:11" x14ac:dyDescent="0.3">
      <c r="A124" t="s">
        <v>127</v>
      </c>
      <c r="B124" t="s">
        <v>60</v>
      </c>
      <c r="C124">
        <v>2020</v>
      </c>
      <c r="D124" t="s">
        <v>15</v>
      </c>
      <c r="E124">
        <v>425</v>
      </c>
      <c r="F124">
        <v>3</v>
      </c>
      <c r="G124">
        <v>1275</v>
      </c>
      <c r="H124" t="s">
        <v>56</v>
      </c>
      <c r="I124" t="s">
        <v>15</v>
      </c>
      <c r="J124" t="s">
        <v>16</v>
      </c>
      <c r="K124"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Business Problem</vt:lpstr>
      <vt:lpstr>Dashboard</vt:lpstr>
      <vt:lpstr>Total Sales Trend </vt:lpstr>
      <vt:lpstr>Total Sales Area</vt:lpstr>
      <vt:lpstr>Product Ratings</vt:lpstr>
      <vt:lpstr>Faulty Products</vt:lpstr>
      <vt:lpstr>Channel Waterfall Chart</vt:lpstr>
      <vt:lpstr>Top Sales Emp</vt:lpstr>
      <vt:lpstr>Sales Data</vt:lpstr>
      <vt:lpstr>SalesTable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jihad nasser</dc:creator>
  <cp:lastModifiedBy>jihad nasser</cp:lastModifiedBy>
  <dcterms:created xsi:type="dcterms:W3CDTF">2020-10-25T12:37:57Z</dcterms:created>
  <dcterms:modified xsi:type="dcterms:W3CDTF">2022-04-17T00:21:11Z</dcterms:modified>
</cp:coreProperties>
</file>