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cy\Desktop\"/>
    </mc:Choice>
  </mc:AlternateContent>
  <xr:revisionPtr revIDLastSave="0" documentId="13_ncr:1_{B4AC9430-1034-4877-971A-1E7B5A7420CB}" xr6:coauthVersionLast="46" xr6:coauthVersionMax="46" xr10:uidLastSave="{00000000-0000-0000-0000-000000000000}"/>
  <bookViews>
    <workbookView xWindow="-120" yWindow="-120" windowWidth="29040" windowHeight="16440" xr2:uid="{56640F4E-40E7-4610-809A-972B72F761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5" i="1" l="1"/>
  <c r="D133" i="1"/>
  <c r="D131" i="1"/>
  <c r="C135" i="1"/>
  <c r="B135" i="1"/>
  <c r="C133" i="1"/>
  <c r="B133" i="1"/>
  <c r="C131" i="1"/>
  <c r="B131" i="1"/>
  <c r="B124" i="1"/>
  <c r="E127" i="1"/>
  <c r="C127" i="1"/>
  <c r="B126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02" i="1"/>
  <c r="H63" i="1"/>
  <c r="H62" i="1"/>
  <c r="E63" i="1"/>
  <c r="E62" i="1"/>
  <c r="B63" i="1"/>
  <c r="B62" i="1"/>
  <c r="C61" i="1"/>
  <c r="D61" i="1"/>
  <c r="E61" i="1"/>
  <c r="F61" i="1"/>
  <c r="G61" i="1"/>
  <c r="B61" i="1"/>
  <c r="C83" i="1"/>
</calcChain>
</file>

<file path=xl/sharedStrings.xml><?xml version="1.0" encoding="utf-8"?>
<sst xmlns="http://schemas.openxmlformats.org/spreadsheetml/2006/main" count="51" uniqueCount="43">
  <si>
    <t>Men</t>
    <phoneticPr fontId="2" type="noConversion"/>
  </si>
  <si>
    <t>Women</t>
    <phoneticPr fontId="2" type="noConversion"/>
  </si>
  <si>
    <t>Group1</t>
    <phoneticPr fontId="2" type="noConversion"/>
  </si>
  <si>
    <t>Group2</t>
    <phoneticPr fontId="2" type="noConversion"/>
  </si>
  <si>
    <t>Group3</t>
    <phoneticPr fontId="2" type="noConversion"/>
  </si>
  <si>
    <t>a.</t>
    <phoneticPr fontId="2" type="noConversion"/>
  </si>
  <si>
    <t>b.</t>
    <phoneticPr fontId="2" type="noConversion"/>
  </si>
  <si>
    <t>c.</t>
    <phoneticPr fontId="2" type="noConversion"/>
  </si>
  <si>
    <t>d.</t>
    <phoneticPr fontId="2" type="noConversion"/>
  </si>
  <si>
    <t>과제1</t>
    <phoneticPr fontId="2" type="noConversion"/>
  </si>
  <si>
    <t>과제2</t>
    <phoneticPr fontId="2" type="noConversion"/>
  </si>
  <si>
    <t>x</t>
    <phoneticPr fontId="2" type="noConversion"/>
  </si>
  <si>
    <t>y</t>
    <phoneticPr fontId="2" type="noConversion"/>
  </si>
  <si>
    <t xml:space="preserve">b.          </t>
    <phoneticPr fontId="2" type="noConversion"/>
  </si>
  <si>
    <t>x가 증가함에 따라 y는 감소하는 상관관계가 있어 보인다.</t>
    <phoneticPr fontId="2" type="noConversion"/>
  </si>
  <si>
    <t>sum(x)</t>
    <phoneticPr fontId="2" type="noConversion"/>
  </si>
  <si>
    <t>sum(y)</t>
    <phoneticPr fontId="2" type="noConversion"/>
  </si>
  <si>
    <t>mean(x)</t>
    <phoneticPr fontId="2" type="noConversion"/>
  </si>
  <si>
    <t>mean(y)</t>
    <phoneticPr fontId="2" type="noConversion"/>
  </si>
  <si>
    <t>r=</t>
    <phoneticPr fontId="2" type="noConversion"/>
  </si>
  <si>
    <t>bar chart or stacked chart</t>
  </si>
  <si>
    <t>xy</t>
    <phoneticPr fontId="2" type="noConversion"/>
  </si>
  <si>
    <t>std(x)</t>
    <phoneticPr fontId="2" type="noConversion"/>
  </si>
  <si>
    <t>std(y)</t>
    <phoneticPr fontId="2" type="noConversion"/>
  </si>
  <si>
    <t xml:space="preserve"> r이 -1에 가까울수록 강한 negative 관계를 보이므로 b에서 말한 것이 맞음을 알 수 있음.</t>
    <phoneticPr fontId="2" type="noConversion"/>
  </si>
  <si>
    <t>과제3</t>
    <phoneticPr fontId="2" type="noConversion"/>
  </si>
  <si>
    <t>p=</t>
    <phoneticPr fontId="2" type="noConversion"/>
  </si>
  <si>
    <t>n=</t>
    <phoneticPr fontId="2" type="noConversion"/>
  </si>
  <si>
    <t>p(x=k)</t>
    <phoneticPr fontId="2" type="noConversion"/>
  </si>
  <si>
    <t>p(x&lt;=k)</t>
    <phoneticPr fontId="2" type="noConversion"/>
  </si>
  <si>
    <t>mean=</t>
    <phoneticPr fontId="2" type="noConversion"/>
  </si>
  <si>
    <t>sd=</t>
    <phoneticPr fontId="2" type="noConversion"/>
  </si>
  <si>
    <t>e.</t>
    <phoneticPr fontId="2" type="noConversion"/>
  </si>
  <si>
    <r>
      <rPr>
        <sz val="11"/>
        <color theme="1"/>
        <rFont val="Calibri"/>
        <family val="3"/>
        <charset val="161"/>
      </rPr>
      <t>μ</t>
    </r>
    <r>
      <rPr>
        <sz val="11"/>
        <color theme="1"/>
        <rFont val="맑은 고딕"/>
        <family val="3"/>
        <charset val="129"/>
      </rPr>
      <t>+</t>
    </r>
    <r>
      <rPr>
        <sz val="11"/>
        <color theme="1"/>
        <rFont val="Calibri"/>
        <family val="3"/>
        <charset val="161"/>
      </rPr>
      <t>σ</t>
    </r>
    <phoneticPr fontId="2" type="noConversion"/>
  </si>
  <si>
    <r>
      <rPr>
        <sz val="11"/>
        <color theme="1"/>
        <rFont val="Calibri"/>
        <family val="3"/>
        <charset val="161"/>
      </rPr>
      <t>μ</t>
    </r>
    <r>
      <rPr>
        <sz val="11"/>
        <color theme="1"/>
        <rFont val="맑은 고딕"/>
        <family val="3"/>
        <charset val="129"/>
      </rPr>
      <t>-</t>
    </r>
    <r>
      <rPr>
        <sz val="11"/>
        <color theme="1"/>
        <rFont val="Calibri"/>
        <family val="3"/>
        <charset val="161"/>
      </rPr>
      <t>σ</t>
    </r>
    <phoneticPr fontId="2" type="noConversion"/>
  </si>
  <si>
    <r>
      <rPr>
        <sz val="11"/>
        <color theme="1"/>
        <rFont val="Calibri"/>
        <family val="3"/>
        <charset val="161"/>
      </rPr>
      <t>μ</t>
    </r>
    <r>
      <rPr>
        <sz val="11"/>
        <color theme="1"/>
        <rFont val="맑은 고딕"/>
        <family val="3"/>
        <charset val="129"/>
      </rPr>
      <t>+2</t>
    </r>
    <r>
      <rPr>
        <sz val="11"/>
        <color theme="1"/>
        <rFont val="Calibri"/>
        <family val="3"/>
        <charset val="161"/>
      </rPr>
      <t>σ</t>
    </r>
    <phoneticPr fontId="2" type="noConversion"/>
  </si>
  <si>
    <r>
      <rPr>
        <sz val="11"/>
        <color theme="1"/>
        <rFont val="Calibri"/>
        <family val="3"/>
        <charset val="161"/>
      </rPr>
      <t>μ</t>
    </r>
    <r>
      <rPr>
        <sz val="11"/>
        <color theme="1"/>
        <rFont val="맑은 고딕"/>
        <family val="3"/>
        <charset val="129"/>
      </rPr>
      <t>+3</t>
    </r>
    <r>
      <rPr>
        <sz val="11"/>
        <color theme="1"/>
        <rFont val="Calibri"/>
        <family val="3"/>
        <charset val="161"/>
      </rPr>
      <t>σ</t>
    </r>
    <phoneticPr fontId="2" type="noConversion"/>
  </si>
  <si>
    <r>
      <rPr>
        <sz val="11"/>
        <color theme="1"/>
        <rFont val="Calibri"/>
        <family val="3"/>
        <charset val="161"/>
      </rPr>
      <t>μ</t>
    </r>
    <r>
      <rPr>
        <sz val="11"/>
        <color theme="1"/>
        <rFont val="맑은 고딕"/>
        <family val="3"/>
        <charset val="129"/>
      </rPr>
      <t>-2</t>
    </r>
    <r>
      <rPr>
        <sz val="11"/>
        <color theme="1"/>
        <rFont val="Calibri"/>
        <family val="3"/>
        <charset val="161"/>
      </rPr>
      <t>σ</t>
    </r>
    <phoneticPr fontId="2" type="noConversion"/>
  </si>
  <si>
    <r>
      <rPr>
        <sz val="11"/>
        <color theme="1"/>
        <rFont val="Calibri"/>
        <family val="3"/>
        <charset val="161"/>
      </rPr>
      <t>μ</t>
    </r>
    <r>
      <rPr>
        <sz val="11"/>
        <color theme="1"/>
        <rFont val="맑은 고딕"/>
        <family val="3"/>
        <charset val="129"/>
      </rPr>
      <t>-3</t>
    </r>
    <r>
      <rPr>
        <sz val="11"/>
        <color theme="1"/>
        <rFont val="Calibri"/>
        <family val="3"/>
        <charset val="161"/>
      </rPr>
      <t>σ</t>
    </r>
    <phoneticPr fontId="2" type="noConversion"/>
  </si>
  <si>
    <t>prob.</t>
    <phoneticPr fontId="2" type="noConversion"/>
  </si>
  <si>
    <t>f.</t>
    <phoneticPr fontId="2" type="noConversion"/>
  </si>
  <si>
    <t>이 분포는 아래 그래프와 같이 언덕 모양이므로 모든 분포에 적용가능한 Tchebysheff's Theorem 보다는 언덕모양의 분포로 측정한 the Empirical Rule과 유사할 것이다.</t>
    <phoneticPr fontId="2" type="noConversion"/>
  </si>
  <si>
    <t xml:space="preserve"> e에서 도출해낸 값을 토대로 the Empirical Rule과 대략적으로 일치함을 알 수 있다.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</si>
</sst>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0.000000"/>
    <numFmt numFmtId="198" formatCode="0.000000_ 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Calibri"/>
      <family val="3"/>
      <charset val="161"/>
    </font>
    <font>
      <sz val="11"/>
      <color theme="1"/>
      <name val="맑은 고딕"/>
      <family val="3"/>
      <charset val="161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98" fontId="0" fillId="0" borderId="0" xfId="0" applyNumberFormat="1">
      <alignment vertical="center"/>
    </xf>
    <xf numFmtId="0" fontId="0" fillId="0" borderId="0" xfId="0" applyFill="1">
      <alignment vertical="center"/>
    </xf>
    <xf numFmtId="198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6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8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/>
    </xf>
    <xf numFmtId="0" fontId="8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성차별에 대한 그룹별 남성과 여성의 수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Sheet1!$B$3:$D$3</c:f>
              <c:strCache>
                <c:ptCount val="3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37</c:v>
                </c:pt>
                <c:pt idx="1">
                  <c:v>49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D-40C6-AE47-7D7E3B9239E4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Sheet1!$B$3:$D$3</c:f>
              <c:strCache>
                <c:ptCount val="3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7</c:v>
                </c:pt>
                <c:pt idx="1">
                  <c:v>50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BD-40C6-AE47-7D7E3B9239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5633536"/>
        <c:axId val="2095640608"/>
      </c:barChart>
      <c:catAx>
        <c:axId val="209563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5640608"/>
        <c:crosses val="autoZero"/>
        <c:auto val="1"/>
        <c:lblAlgn val="ctr"/>
        <c:lblOffset val="100"/>
        <c:noMultiLvlLbl val="0"/>
      </c:catAx>
      <c:valAx>
        <c:axId val="209564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563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그룹별 남성 수 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Sheet1!$A$4</c:f>
              <c:strCache>
                <c:ptCount val="1"/>
                <c:pt idx="0">
                  <c:v>Men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Sheet1!$B$3:$D$3</c:f>
              <c:strCache>
                <c:ptCount val="3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37</c:v>
                </c:pt>
                <c:pt idx="1">
                  <c:v>49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D1-4EDE-AB69-4E16055C61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그룹별 여성 수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Sheet1!$A$5</c:f>
              <c:strCache>
                <c:ptCount val="1"/>
                <c:pt idx="0">
                  <c:v>Women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Sheet1!$B$3:$D$3</c:f>
              <c:strCache>
                <c:ptCount val="3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7</c:v>
                </c:pt>
                <c:pt idx="1">
                  <c:v>50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C-4B6D-9BA2-E31989D707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400" b="0" i="0" baseline="0">
                <a:effectLst/>
              </a:rPr>
              <a:t>성차별에 대한 그룹별 남성과 여성의 수</a:t>
            </a:r>
            <a:endParaRPr lang="ko-KR" altLang="ko-K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Sheet1!$B$3:$D$3</c:f>
              <c:strCache>
                <c:ptCount val="3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37</c:v>
                </c:pt>
                <c:pt idx="1">
                  <c:v>49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E-4B8C-8401-E871754D60AE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Sheet1!$B$3:$D$3</c:f>
              <c:strCache>
                <c:ptCount val="3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7</c:v>
                </c:pt>
                <c:pt idx="1">
                  <c:v>50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EE-4B8C-8401-E871754D6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1453520"/>
        <c:axId val="2131452688"/>
      </c:barChart>
      <c:catAx>
        <c:axId val="213145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1452688"/>
        <c:crosses val="autoZero"/>
        <c:auto val="1"/>
        <c:lblAlgn val="ctr"/>
        <c:lblOffset val="100"/>
        <c:noMultiLvlLbl val="0"/>
      </c:catAx>
      <c:valAx>
        <c:axId val="213145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1453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Scatterplot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Sheet1!$A$59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3716535433070863E-2"/>
                  <c:y val="-0.196965223097112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Sheet1!$B$59:$G$59</c:f>
              <c:numCache>
                <c:formatCode>General</c:formatCode>
                <c:ptCount val="6"/>
                <c:pt idx="0">
                  <c:v>5.6</c:v>
                </c:pt>
                <c:pt idx="1">
                  <c:v>4.5999999999999996</c:v>
                </c:pt>
                <c:pt idx="2">
                  <c:v>4.5</c:v>
                </c:pt>
                <c:pt idx="3">
                  <c:v>3.7</c:v>
                </c:pt>
                <c:pt idx="4">
                  <c:v>3.2</c:v>
                </c:pt>
                <c:pt idx="5">
                  <c:v>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20-4EEE-9EB1-85502F2A59F0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151331296"/>
        <c:axId val="151317984"/>
      </c:scatterChart>
      <c:valAx>
        <c:axId val="15133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x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92545013123359576"/>
              <c:y val="0.86942111402741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317984"/>
        <c:crosses val="autoZero"/>
        <c:crossBetween val="midCat"/>
      </c:valAx>
      <c:valAx>
        <c:axId val="1513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y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7777777777777776E-2"/>
              <c:y val="6.361475648877223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33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Scatterplot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Sheet1!$A$59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Sheet1!$B$59:$G$59</c:f>
              <c:numCache>
                <c:formatCode>General</c:formatCode>
                <c:ptCount val="6"/>
                <c:pt idx="0">
                  <c:v>5.6</c:v>
                </c:pt>
                <c:pt idx="1">
                  <c:v>4.5999999999999996</c:v>
                </c:pt>
                <c:pt idx="2">
                  <c:v>4.5</c:v>
                </c:pt>
                <c:pt idx="3">
                  <c:v>3.7</c:v>
                </c:pt>
                <c:pt idx="4">
                  <c:v>3.2</c:v>
                </c:pt>
                <c:pt idx="5">
                  <c:v>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9A-4F40-834A-3C84AA6A5C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3218368"/>
        <c:axId val="193223776"/>
      </c:scatterChart>
      <c:valAx>
        <c:axId val="19321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x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92822790901137353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223776"/>
        <c:crosses val="autoZero"/>
        <c:crossBetween val="midCat"/>
      </c:valAx>
      <c:valAx>
        <c:axId val="19322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y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3888888888888888E-2"/>
              <c:y val="0.121288641003207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21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Sheet1!$D$101</c:f>
              <c:strCache>
                <c:ptCount val="1"/>
                <c:pt idx="0">
                  <c:v>p(x=k)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Sheet1!$C$102:$C$122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Sheet1!$D$102:$D$122</c:f>
              <c:numCache>
                <c:formatCode>General</c:formatCode>
                <c:ptCount val="21"/>
                <c:pt idx="0">
                  <c:v>0.12157665459056925</c:v>
                </c:pt>
                <c:pt idx="1">
                  <c:v>0.27017034353459846</c:v>
                </c:pt>
                <c:pt idx="2">
                  <c:v>0.28517980706429835</c:v>
                </c:pt>
                <c:pt idx="3">
                  <c:v>0.19011987137619887</c:v>
                </c:pt>
                <c:pt idx="4">
                  <c:v>8.9778828149871717E-2</c:v>
                </c:pt>
                <c:pt idx="5">
                  <c:v>3.1921361119954368E-2</c:v>
                </c:pt>
                <c:pt idx="6">
                  <c:v>8.867044755542881E-3</c:v>
                </c:pt>
                <c:pt idx="7">
                  <c:v>1.9704543901206402E-3</c:v>
                </c:pt>
                <c:pt idx="8">
                  <c:v>3.5577648710511571E-4</c:v>
                </c:pt>
                <c:pt idx="9">
                  <c:v>5.2707627719276334E-5</c:v>
                </c:pt>
                <c:pt idx="10">
                  <c:v>6.442043387911556E-6</c:v>
                </c:pt>
                <c:pt idx="11">
                  <c:v>6.5071145332439828E-7</c:v>
                </c:pt>
                <c:pt idx="12">
                  <c:v>5.4225954443699969E-8</c:v>
                </c:pt>
                <c:pt idx="13">
                  <c:v>3.7077575688000076E-9</c:v>
                </c:pt>
                <c:pt idx="14">
                  <c:v>2.0598653159999975E-10</c:v>
                </c:pt>
                <c:pt idx="15">
                  <c:v>9.1549569599999907E-12</c:v>
                </c:pt>
                <c:pt idx="16">
                  <c:v>3.1788045000000092E-13</c:v>
                </c:pt>
                <c:pt idx="17">
                  <c:v>8.3106000000000242E-15</c:v>
                </c:pt>
                <c:pt idx="18">
                  <c:v>1.5390000000000012E-16</c:v>
                </c:pt>
                <c:pt idx="19">
                  <c:v>1.7999999999999935E-18</c:v>
                </c:pt>
                <c:pt idx="20">
                  <c:v>1.0000000000000063E-20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0-434C-8547-E86253222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65504"/>
        <c:axId val="195945120"/>
      </c:barChart>
      <c:catAx>
        <c:axId val="19596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945120"/>
        <c:crosses val="autoZero"/>
        <c:auto val="1"/>
        <c:lblAlgn val="ctr"/>
        <c:lblOffset val="100"/>
        <c:noMultiLvlLbl val="0"/>
      </c:catAx>
      <c:valAx>
        <c:axId val="19594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96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21</xdr:row>
      <xdr:rowOff>9525</xdr:rowOff>
    </xdr:from>
    <xdr:to>
      <xdr:col>7</xdr:col>
      <xdr:colOff>466725</xdr:colOff>
      <xdr:row>34</xdr:row>
      <xdr:rowOff>28575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8BAF423-979F-4ECC-8089-AE2F084BF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5</xdr:row>
      <xdr:rowOff>200025</xdr:rowOff>
    </xdr:from>
    <xdr:to>
      <xdr:col>7</xdr:col>
      <xdr:colOff>466725</xdr:colOff>
      <xdr:row>19</xdr:row>
      <xdr:rowOff>9525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D48D983-507E-413E-9E47-8C337BA03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6</xdr:row>
      <xdr:rowOff>0</xdr:rowOff>
    </xdr:from>
    <xdr:to>
      <xdr:col>14</xdr:col>
      <xdr:colOff>466725</xdr:colOff>
      <xdr:row>19</xdr:row>
      <xdr:rowOff>19050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915AF38-0527-474F-A6FC-8F830F79E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676275</xdr:colOff>
      <xdr:row>36</xdr:row>
      <xdr:rowOff>200025</xdr:rowOff>
    </xdr:from>
    <xdr:to>
      <xdr:col>7</xdr:col>
      <xdr:colOff>657225</xdr:colOff>
      <xdr:row>50</xdr:row>
      <xdr:rowOff>200025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11FC53E-1B74-4087-9C25-48B4564C2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7</xdr:col>
      <xdr:colOff>457200</xdr:colOff>
      <xdr:row>97</xdr:row>
      <xdr:rowOff>19050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8EFD04B9-8D33-4BCB-A552-68BE32B53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23812</xdr:colOff>
      <xdr:row>65</xdr:row>
      <xdr:rowOff>0</xdr:rowOff>
    </xdr:from>
    <xdr:to>
      <xdr:col>7</xdr:col>
      <xdr:colOff>481012</xdr:colOff>
      <xdr:row>78</xdr:row>
      <xdr:rowOff>19050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676B459F-8AD1-45EC-84E2-6F70262EB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4762</xdr:colOff>
      <xdr:row>140</xdr:row>
      <xdr:rowOff>9525</xdr:rowOff>
    </xdr:from>
    <xdr:to>
      <xdr:col>7</xdr:col>
      <xdr:colOff>461962</xdr:colOff>
      <xdr:row>153</xdr:row>
      <xdr:rowOff>28575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DD0D7B81-703A-4C83-8FB9-3A7DE8283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A8091-C835-4442-A1FF-F50CADF5131A}">
  <dimension ref="A1:Q138"/>
  <sheetViews>
    <sheetView tabSelected="1" workbookViewId="0">
      <selection activeCell="I145" sqref="I145"/>
    </sheetView>
  </sheetViews>
  <sheetFormatPr defaultRowHeight="16.5" x14ac:dyDescent="0.3"/>
  <cols>
    <col min="2" max="4" width="9" customWidth="1"/>
  </cols>
  <sheetData>
    <row r="1" spans="1:4" x14ac:dyDescent="0.3">
      <c r="A1" s="1" t="s">
        <v>9</v>
      </c>
    </row>
    <row r="3" spans="1:4" x14ac:dyDescent="0.3">
      <c r="B3" t="s">
        <v>2</v>
      </c>
      <c r="C3" t="s">
        <v>3</v>
      </c>
      <c r="D3" t="s">
        <v>4</v>
      </c>
    </row>
    <row r="4" spans="1:4" x14ac:dyDescent="0.3">
      <c r="A4" t="s">
        <v>0</v>
      </c>
      <c r="B4">
        <v>37</v>
      </c>
      <c r="C4">
        <v>49</v>
      </c>
      <c r="D4">
        <v>72</v>
      </c>
    </row>
    <row r="5" spans="1:4" x14ac:dyDescent="0.3">
      <c r="A5" t="s">
        <v>1</v>
      </c>
      <c r="B5">
        <v>7</v>
      </c>
      <c r="C5">
        <v>50</v>
      </c>
      <c r="D5">
        <v>31</v>
      </c>
    </row>
    <row r="7" spans="1:4" x14ac:dyDescent="0.3">
      <c r="A7" s="1" t="s">
        <v>5</v>
      </c>
    </row>
    <row r="22" spans="1:1" x14ac:dyDescent="0.3">
      <c r="A22" s="1" t="s">
        <v>6</v>
      </c>
    </row>
    <row r="38" spans="1:1" x14ac:dyDescent="0.3">
      <c r="A38" s="1" t="s">
        <v>7</v>
      </c>
    </row>
    <row r="53" spans="1:8" x14ac:dyDescent="0.3">
      <c r="A53" s="3" t="s">
        <v>8</v>
      </c>
      <c r="B53" s="22" t="s">
        <v>20</v>
      </c>
      <c r="C53" s="23"/>
      <c r="D53" s="23"/>
      <c r="E53" s="2"/>
      <c r="F53" s="2"/>
    </row>
    <row r="56" spans="1:8" x14ac:dyDescent="0.3">
      <c r="A56" s="1" t="s">
        <v>10</v>
      </c>
    </row>
    <row r="58" spans="1:8" x14ac:dyDescent="0.3">
      <c r="A58" t="s">
        <v>11</v>
      </c>
      <c r="B58">
        <v>1</v>
      </c>
      <c r="C58">
        <v>2</v>
      </c>
      <c r="D58">
        <v>3</v>
      </c>
      <c r="E58">
        <v>4</v>
      </c>
      <c r="F58">
        <v>5</v>
      </c>
      <c r="G58">
        <v>6</v>
      </c>
    </row>
    <row r="59" spans="1:8" x14ac:dyDescent="0.3">
      <c r="A59" t="s">
        <v>12</v>
      </c>
      <c r="B59">
        <v>5.6</v>
      </c>
      <c r="C59">
        <v>4.5999999999999996</v>
      </c>
      <c r="D59">
        <v>4.5</v>
      </c>
      <c r="E59">
        <v>3.7</v>
      </c>
      <c r="F59">
        <v>3.2</v>
      </c>
      <c r="G59">
        <v>2.7</v>
      </c>
    </row>
    <row r="61" spans="1:8" x14ac:dyDescent="0.3">
      <c r="A61" t="s">
        <v>21</v>
      </c>
      <c r="B61">
        <f>B58*B59</f>
        <v>5.6</v>
      </c>
      <c r="C61">
        <f t="shared" ref="C61:G61" si="0">C58*C59</f>
        <v>9.1999999999999993</v>
      </c>
      <c r="D61">
        <f t="shared" si="0"/>
        <v>13.5</v>
      </c>
      <c r="E61">
        <f t="shared" si="0"/>
        <v>14.8</v>
      </c>
      <c r="F61">
        <f t="shared" si="0"/>
        <v>16</v>
      </c>
      <c r="G61">
        <f t="shared" si="0"/>
        <v>16.200000000000003</v>
      </c>
    </row>
    <row r="62" spans="1:8" x14ac:dyDescent="0.3">
      <c r="A62" t="s">
        <v>22</v>
      </c>
      <c r="B62">
        <f>_xlfn.STDEV.S(B58:G58)</f>
        <v>1.8708286933869707</v>
      </c>
      <c r="D62" t="s">
        <v>17</v>
      </c>
      <c r="E62">
        <f>AVERAGE(B58:G58)</f>
        <v>3.5</v>
      </c>
      <c r="G62" t="s">
        <v>15</v>
      </c>
      <c r="H62">
        <f>SUM(B58:G58)</f>
        <v>21</v>
      </c>
    </row>
    <row r="63" spans="1:8" x14ac:dyDescent="0.3">
      <c r="A63" t="s">
        <v>23</v>
      </c>
      <c r="B63">
        <f>_xlfn.STDEV.S(B59:G59)</f>
        <v>1.0559356040971453</v>
      </c>
      <c r="D63" t="s">
        <v>18</v>
      </c>
      <c r="E63">
        <f>AVERAGE(B59:G59)</f>
        <v>4.05</v>
      </c>
      <c r="G63" t="s">
        <v>16</v>
      </c>
      <c r="H63">
        <f>SUM(B59:G59)</f>
        <v>24.299999999999997</v>
      </c>
    </row>
    <row r="64" spans="1:8" x14ac:dyDescent="0.3">
      <c r="A64" s="4"/>
      <c r="C64" s="4"/>
    </row>
    <row r="66" spans="1:1" x14ac:dyDescent="0.3">
      <c r="A66" s="1" t="s">
        <v>5</v>
      </c>
    </row>
    <row r="81" spans="1:12" x14ac:dyDescent="0.3">
      <c r="A81" s="1" t="s">
        <v>13</v>
      </c>
      <c r="B81" s="21" t="s">
        <v>14</v>
      </c>
      <c r="C81" s="20"/>
      <c r="D81" s="20"/>
      <c r="E81" s="20"/>
      <c r="F81" s="20"/>
      <c r="G81" s="20"/>
    </row>
    <row r="83" spans="1:12" x14ac:dyDescent="0.3">
      <c r="A83" s="1" t="s">
        <v>7</v>
      </c>
      <c r="B83" s="19" t="s">
        <v>19</v>
      </c>
      <c r="C83" s="20">
        <f>CORREL(B58:G58,B59:G59)</f>
        <v>-0.98710455392747964</v>
      </c>
      <c r="D83" s="20" t="s">
        <v>24</v>
      </c>
      <c r="E83" s="20"/>
      <c r="F83" s="20"/>
      <c r="G83" s="20"/>
      <c r="H83" s="20"/>
      <c r="I83" s="20"/>
      <c r="J83" s="20"/>
      <c r="K83" s="20"/>
      <c r="L83" s="20"/>
    </row>
    <row r="85" spans="1:12" x14ac:dyDescent="0.3">
      <c r="A85" s="1" t="s">
        <v>8</v>
      </c>
    </row>
    <row r="100" spans="1:6" x14ac:dyDescent="0.3">
      <c r="A100" s="1" t="s">
        <v>25</v>
      </c>
      <c r="C100" s="4" t="s">
        <v>27</v>
      </c>
      <c r="D100" s="5">
        <v>20</v>
      </c>
      <c r="E100" s="4" t="s">
        <v>26</v>
      </c>
      <c r="F100" s="5">
        <v>0.1</v>
      </c>
    </row>
    <row r="101" spans="1:6" x14ac:dyDescent="0.3">
      <c r="C101" s="7" t="s">
        <v>11</v>
      </c>
      <c r="D101" s="7" t="s">
        <v>28</v>
      </c>
      <c r="E101" s="7" t="s">
        <v>29</v>
      </c>
    </row>
    <row r="102" spans="1:6" x14ac:dyDescent="0.3">
      <c r="C102" s="8">
        <v>0</v>
      </c>
      <c r="D102" s="8">
        <f>_xlfn.BINOM.DIST(C102,$D$100,$F$100,FALSE)</f>
        <v>0.12157665459056925</v>
      </c>
      <c r="E102" s="8">
        <f>_xlfn.BINOM.DIST(C102,$D$100,$F$100,TRUE)</f>
        <v>0.12157665459056925</v>
      </c>
    </row>
    <row r="103" spans="1:6" x14ac:dyDescent="0.3">
      <c r="C103" s="6">
        <v>1</v>
      </c>
      <c r="D103" s="8">
        <f t="shared" ref="D103:D122" si="1">_xlfn.BINOM.DIST(C103,$D$100,$F$100,FALSE)</f>
        <v>0.27017034353459846</v>
      </c>
      <c r="E103" s="8">
        <f t="shared" ref="E103:E122" si="2">_xlfn.BINOM.DIST(C103,$D$100,$F$100,TRUE)</f>
        <v>0.39174699812516767</v>
      </c>
    </row>
    <row r="104" spans="1:6" x14ac:dyDescent="0.3">
      <c r="C104" s="6">
        <v>2</v>
      </c>
      <c r="D104" s="8">
        <f t="shared" si="1"/>
        <v>0.28517980706429835</v>
      </c>
      <c r="E104" s="8">
        <f t="shared" si="2"/>
        <v>0.67692680518946591</v>
      </c>
    </row>
    <row r="105" spans="1:6" x14ac:dyDescent="0.3">
      <c r="C105" s="6">
        <v>3</v>
      </c>
      <c r="D105" s="8">
        <f t="shared" si="1"/>
        <v>0.19011987137619887</v>
      </c>
      <c r="E105" s="8">
        <f t="shared" si="2"/>
        <v>0.86704667656566503</v>
      </c>
    </row>
    <row r="106" spans="1:6" x14ac:dyDescent="0.3">
      <c r="C106" s="6">
        <v>4</v>
      </c>
      <c r="D106" s="8">
        <f t="shared" si="1"/>
        <v>8.9778828149871717E-2</v>
      </c>
      <c r="E106" s="8">
        <f t="shared" si="2"/>
        <v>0.95682550471553662</v>
      </c>
    </row>
    <row r="107" spans="1:6" x14ac:dyDescent="0.3">
      <c r="C107" s="6">
        <v>5</v>
      </c>
      <c r="D107" s="8">
        <f t="shared" si="1"/>
        <v>3.1921361119954368E-2</v>
      </c>
      <c r="E107" s="8">
        <f t="shared" si="2"/>
        <v>0.98874686583549098</v>
      </c>
    </row>
    <row r="108" spans="1:6" x14ac:dyDescent="0.3">
      <c r="C108" s="6">
        <v>6</v>
      </c>
      <c r="D108" s="8">
        <f t="shared" si="1"/>
        <v>8.867044755542881E-3</v>
      </c>
      <c r="E108" s="8">
        <f t="shared" si="2"/>
        <v>0.99761391059103388</v>
      </c>
    </row>
    <row r="109" spans="1:6" x14ac:dyDescent="0.3">
      <c r="C109" s="6">
        <v>7</v>
      </c>
      <c r="D109" s="8">
        <f t="shared" si="1"/>
        <v>1.9704543901206402E-3</v>
      </c>
      <c r="E109" s="8">
        <f t="shared" si="2"/>
        <v>0.99958436498115455</v>
      </c>
    </row>
    <row r="110" spans="1:6" x14ac:dyDescent="0.3">
      <c r="C110" s="6">
        <v>8</v>
      </c>
      <c r="D110" s="8">
        <f t="shared" si="1"/>
        <v>3.5577648710511571E-4</v>
      </c>
      <c r="E110" s="8">
        <f t="shared" si="2"/>
        <v>0.9999401414682596</v>
      </c>
    </row>
    <row r="111" spans="1:6" x14ac:dyDescent="0.3">
      <c r="C111" s="6">
        <v>9</v>
      </c>
      <c r="D111" s="8">
        <f t="shared" si="1"/>
        <v>5.2707627719276334E-5</v>
      </c>
      <c r="E111" s="8">
        <f t="shared" si="2"/>
        <v>0.99999284909597885</v>
      </c>
    </row>
    <row r="112" spans="1:6" x14ac:dyDescent="0.3">
      <c r="C112" s="6">
        <v>10</v>
      </c>
      <c r="D112" s="8">
        <f t="shared" si="1"/>
        <v>6.442043387911556E-6</v>
      </c>
      <c r="E112" s="8">
        <f t="shared" si="2"/>
        <v>0.99999929113936681</v>
      </c>
    </row>
    <row r="113" spans="1:5" x14ac:dyDescent="0.3">
      <c r="C113" s="6">
        <v>11</v>
      </c>
      <c r="D113" s="8">
        <f t="shared" si="1"/>
        <v>6.5071145332439828E-7</v>
      </c>
      <c r="E113" s="8">
        <f t="shared" si="2"/>
        <v>0.99999994185082008</v>
      </c>
    </row>
    <row r="114" spans="1:5" x14ac:dyDescent="0.3">
      <c r="C114" s="6">
        <v>12</v>
      </c>
      <c r="D114" s="8">
        <f t="shared" si="1"/>
        <v>5.4225954443699969E-8</v>
      </c>
      <c r="E114" s="8">
        <f t="shared" si="2"/>
        <v>0.99999999607677459</v>
      </c>
    </row>
    <row r="115" spans="1:5" x14ac:dyDescent="0.3">
      <c r="C115" s="6">
        <v>13</v>
      </c>
      <c r="D115" s="8">
        <f t="shared" si="1"/>
        <v>3.7077575688000076E-9</v>
      </c>
      <c r="E115" s="8">
        <f t="shared" si="2"/>
        <v>0.99999999978453213</v>
      </c>
    </row>
    <row r="116" spans="1:5" x14ac:dyDescent="0.3">
      <c r="C116" s="6">
        <v>14</v>
      </c>
      <c r="D116" s="8">
        <f t="shared" si="1"/>
        <v>2.0598653159999975E-10</v>
      </c>
      <c r="E116" s="8">
        <f t="shared" si="2"/>
        <v>0.9999999999905187</v>
      </c>
    </row>
    <row r="117" spans="1:5" x14ac:dyDescent="0.3">
      <c r="C117" s="6">
        <v>15</v>
      </c>
      <c r="D117" s="8">
        <f t="shared" si="1"/>
        <v>9.1549569599999907E-12</v>
      </c>
      <c r="E117" s="8">
        <f t="shared" si="2"/>
        <v>0.99999999999967359</v>
      </c>
    </row>
    <row r="118" spans="1:5" x14ac:dyDescent="0.3">
      <c r="C118" s="6">
        <v>16</v>
      </c>
      <c r="D118" s="8">
        <f t="shared" si="1"/>
        <v>3.1788045000000092E-13</v>
      </c>
      <c r="E118" s="8">
        <f t="shared" si="2"/>
        <v>0.99999999999999156</v>
      </c>
    </row>
    <row r="119" spans="1:5" x14ac:dyDescent="0.3">
      <c r="C119" s="6">
        <v>17</v>
      </c>
      <c r="D119" s="8">
        <f t="shared" si="1"/>
        <v>8.3106000000000242E-15</v>
      </c>
      <c r="E119" s="8">
        <f t="shared" si="2"/>
        <v>0.99999999999999978</v>
      </c>
    </row>
    <row r="120" spans="1:5" x14ac:dyDescent="0.3">
      <c r="C120" s="6">
        <v>18</v>
      </c>
      <c r="D120" s="8">
        <f t="shared" si="1"/>
        <v>1.5390000000000012E-16</v>
      </c>
      <c r="E120" s="8">
        <f t="shared" si="2"/>
        <v>1</v>
      </c>
    </row>
    <row r="121" spans="1:5" x14ac:dyDescent="0.3">
      <c r="C121" s="6">
        <v>19</v>
      </c>
      <c r="D121" s="8">
        <f t="shared" si="1"/>
        <v>1.7999999999999935E-18</v>
      </c>
      <c r="E121" s="8">
        <f t="shared" si="2"/>
        <v>1</v>
      </c>
    </row>
    <row r="122" spans="1:5" x14ac:dyDescent="0.3">
      <c r="C122" s="6">
        <v>20</v>
      </c>
      <c r="D122" s="8">
        <f t="shared" si="1"/>
        <v>1.0000000000000063E-20</v>
      </c>
      <c r="E122" s="8">
        <f t="shared" si="2"/>
        <v>1</v>
      </c>
    </row>
    <row r="124" spans="1:5" x14ac:dyDescent="0.3">
      <c r="A124" s="1" t="s">
        <v>5</v>
      </c>
      <c r="B124" s="18">
        <f>0.1216+0.2702+0.2852+0.1901+0.0898</f>
        <v>0.95689999999999997</v>
      </c>
    </row>
    <row r="125" spans="1:5" x14ac:dyDescent="0.3">
      <c r="A125" s="1" t="s">
        <v>6</v>
      </c>
      <c r="B125" s="18">
        <v>0.95699999999999996</v>
      </c>
    </row>
    <row r="126" spans="1:5" x14ac:dyDescent="0.3">
      <c r="A126" s="1" t="s">
        <v>7</v>
      </c>
      <c r="B126" s="18">
        <f>E106</f>
        <v>0.95682550471553662</v>
      </c>
      <c r="E126" s="5"/>
    </row>
    <row r="127" spans="1:5" x14ac:dyDescent="0.3">
      <c r="A127" s="1" t="s">
        <v>8</v>
      </c>
      <c r="B127" s="15" t="s">
        <v>30</v>
      </c>
      <c r="C127" s="16">
        <f>(D100*F100)</f>
        <v>2</v>
      </c>
      <c r="D127" s="17" t="s">
        <v>31</v>
      </c>
      <c r="E127" s="16">
        <f>SQRT(D100*F100*(1-F100))</f>
        <v>1.3416407864998738</v>
      </c>
    </row>
    <row r="128" spans="1:5" x14ac:dyDescent="0.3">
      <c r="A128" s="12"/>
    </row>
    <row r="130" spans="1:17" x14ac:dyDescent="0.3">
      <c r="A130" s="1" t="s">
        <v>32</v>
      </c>
      <c r="B130" s="9" t="s">
        <v>33</v>
      </c>
      <c r="C130" s="9" t="s">
        <v>34</v>
      </c>
      <c r="D130" s="7" t="s">
        <v>39</v>
      </c>
    </row>
    <row r="131" spans="1:17" x14ac:dyDescent="0.3">
      <c r="B131" s="10">
        <f>C127+E127</f>
        <v>3.3416407864998741</v>
      </c>
      <c r="C131" s="10">
        <f>C127-E127</f>
        <v>0.65835921350012616</v>
      </c>
      <c r="D131" s="13">
        <f>_xlfn.BINOM.DIST(B131,20,0.1,TRUE)-_xlfn.BINOM.DIST(C131,20,0.1,TRUE)</f>
        <v>0.74547002197509582</v>
      </c>
    </row>
    <row r="132" spans="1:17" x14ac:dyDescent="0.3">
      <c r="B132" s="9" t="s">
        <v>35</v>
      </c>
      <c r="C132" s="9" t="s">
        <v>37</v>
      </c>
      <c r="D132" s="14"/>
    </row>
    <row r="133" spans="1:17" x14ac:dyDescent="0.3">
      <c r="B133" s="10">
        <f>C127+2*E127</f>
        <v>4.6832815729997481</v>
      </c>
      <c r="C133" s="10">
        <f>C127-2*E127</f>
        <v>-0.68328157299974768</v>
      </c>
      <c r="D133" s="14">
        <f>_xlfn.BINOM.DIST(B133,20,0.1,TRUE)</f>
        <v>0.95682550471553662</v>
      </c>
      <c r="E133" s="11"/>
    </row>
    <row r="134" spans="1:17" x14ac:dyDescent="0.3">
      <c r="B134" s="9" t="s">
        <v>36</v>
      </c>
      <c r="C134" s="9" t="s">
        <v>38</v>
      </c>
      <c r="D134" s="14"/>
    </row>
    <row r="135" spans="1:17" x14ac:dyDescent="0.3">
      <c r="B135" s="10">
        <f>C127+3*E127</f>
        <v>6.0249223594996213</v>
      </c>
      <c r="C135" s="10">
        <f>C127-3*E127</f>
        <v>-2.0249223594996213</v>
      </c>
      <c r="D135" s="14">
        <f>_xlfn.BINOM.DIST(B135,20,0.1,TRUE)</f>
        <v>0.99761391059103388</v>
      </c>
    </row>
    <row r="137" spans="1:17" x14ac:dyDescent="0.3">
      <c r="A137" s="1" t="s">
        <v>40</v>
      </c>
      <c r="B137" s="21" t="s">
        <v>42</v>
      </c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</row>
    <row r="138" spans="1:17" x14ac:dyDescent="0.3">
      <c r="B138" s="21" t="s">
        <v>41</v>
      </c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JoongMo</dc:creator>
  <cp:lastModifiedBy>JoongMo</cp:lastModifiedBy>
  <dcterms:created xsi:type="dcterms:W3CDTF">2021-04-14T07:28:08Z</dcterms:created>
  <dcterms:modified xsi:type="dcterms:W3CDTF">2021-04-14T10:50:50Z</dcterms:modified>
</cp:coreProperties>
</file>