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Quantification/data/MBPR038_01/breakdowns/"/>
    </mc:Choice>
  </mc:AlternateContent>
  <xr:revisionPtr revIDLastSave="0" documentId="13_ncr:1_{BE9668D6-E690-C441-B51D-599EA6B6B3AF}" xr6:coauthVersionLast="47" xr6:coauthVersionMax="47" xr10:uidLastSave="{00000000-0000-0000-0000-000000000000}"/>
  <bookViews>
    <workbookView xWindow="240" yWindow="500" windowWidth="22320" windowHeight="16080" activeTab="3" xr2:uid="{00000000-000D-0000-FFFF-FFFF00000000}"/>
  </bookViews>
  <sheets>
    <sheet name="Liquid FID" sheetId="1" r:id="rId1"/>
    <sheet name="Gas FID" sheetId="2" r:id="rId2"/>
    <sheet name="Gas TCD" sheetId="3" r:id="rId3"/>
    <sheet name="Tot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4" l="1"/>
  <c r="D43" i="4"/>
  <c r="E43" i="4"/>
  <c r="E70" i="4" s="1"/>
  <c r="F43" i="4"/>
  <c r="G43" i="4"/>
  <c r="G70" i="4" s="1"/>
  <c r="H43" i="4"/>
  <c r="D44" i="4"/>
  <c r="E44" i="4"/>
  <c r="F44" i="4"/>
  <c r="G44" i="4"/>
  <c r="H44" i="4"/>
  <c r="D45" i="4"/>
  <c r="J45" i="4" s="1"/>
  <c r="E45" i="4"/>
  <c r="F45" i="4"/>
  <c r="G45" i="4"/>
  <c r="H45" i="4"/>
  <c r="H70" i="4" s="1"/>
  <c r="E46" i="4"/>
  <c r="F46" i="4"/>
  <c r="G46" i="4"/>
  <c r="H46" i="4"/>
  <c r="D47" i="4"/>
  <c r="E47" i="4"/>
  <c r="F47" i="4"/>
  <c r="G47" i="4"/>
  <c r="H47" i="4"/>
  <c r="D48" i="4"/>
  <c r="E48" i="4"/>
  <c r="F48" i="4"/>
  <c r="G48" i="4"/>
  <c r="H48" i="4"/>
  <c r="D49" i="4"/>
  <c r="E49" i="4"/>
  <c r="J49" i="4" s="1"/>
  <c r="F49" i="4"/>
  <c r="G49" i="4"/>
  <c r="H49" i="4"/>
  <c r="D50" i="4"/>
  <c r="E50" i="4"/>
  <c r="F50" i="4"/>
  <c r="G50" i="4"/>
  <c r="H50" i="4"/>
  <c r="D51" i="4"/>
  <c r="E51" i="4"/>
  <c r="F51" i="4"/>
  <c r="G51" i="4"/>
  <c r="H51" i="4"/>
  <c r="D52" i="4"/>
  <c r="E52" i="4"/>
  <c r="J52" i="4" s="1"/>
  <c r="F52" i="4"/>
  <c r="G52" i="4"/>
  <c r="H52" i="4"/>
  <c r="D53" i="4"/>
  <c r="J53" i="4" s="1"/>
  <c r="E53" i="4"/>
  <c r="F53" i="4"/>
  <c r="G53" i="4"/>
  <c r="H53" i="4"/>
  <c r="D54" i="4"/>
  <c r="E54" i="4"/>
  <c r="F54" i="4"/>
  <c r="G54" i="4"/>
  <c r="H54" i="4"/>
  <c r="D55" i="4"/>
  <c r="E55" i="4"/>
  <c r="F55" i="4"/>
  <c r="G55" i="4"/>
  <c r="H55" i="4"/>
  <c r="D56" i="4"/>
  <c r="E56" i="4"/>
  <c r="F56" i="4"/>
  <c r="G56" i="4"/>
  <c r="H56" i="4"/>
  <c r="D57" i="4"/>
  <c r="E57" i="4"/>
  <c r="J57" i="4" s="1"/>
  <c r="F57" i="4"/>
  <c r="G57" i="4"/>
  <c r="H57" i="4"/>
  <c r="D58" i="4"/>
  <c r="E58" i="4"/>
  <c r="F58" i="4"/>
  <c r="G58" i="4"/>
  <c r="H58" i="4"/>
  <c r="D59" i="4"/>
  <c r="E59" i="4"/>
  <c r="F59" i="4"/>
  <c r="G59" i="4"/>
  <c r="H59" i="4"/>
  <c r="D60" i="4"/>
  <c r="E60" i="4"/>
  <c r="J60" i="4" s="1"/>
  <c r="F60" i="4"/>
  <c r="G60" i="4"/>
  <c r="H60" i="4"/>
  <c r="D61" i="4"/>
  <c r="J61" i="4" s="1"/>
  <c r="E61" i="4"/>
  <c r="F61" i="4"/>
  <c r="G61" i="4"/>
  <c r="H61" i="4"/>
  <c r="D62" i="4"/>
  <c r="E62" i="4"/>
  <c r="F62" i="4"/>
  <c r="G62" i="4"/>
  <c r="H62" i="4"/>
  <c r="D63" i="4"/>
  <c r="E63" i="4"/>
  <c r="F63" i="4"/>
  <c r="G63" i="4"/>
  <c r="H63" i="4"/>
  <c r="D64" i="4"/>
  <c r="E64" i="4"/>
  <c r="F64" i="4"/>
  <c r="G64" i="4"/>
  <c r="H64" i="4"/>
  <c r="D65" i="4"/>
  <c r="E65" i="4"/>
  <c r="J65" i="4" s="1"/>
  <c r="F65" i="4"/>
  <c r="G65" i="4"/>
  <c r="H65" i="4"/>
  <c r="D66" i="4"/>
  <c r="E66" i="4"/>
  <c r="F66" i="4"/>
  <c r="G66" i="4"/>
  <c r="H66" i="4"/>
  <c r="D67" i="4"/>
  <c r="E67" i="4"/>
  <c r="F67" i="4"/>
  <c r="G67" i="4"/>
  <c r="H67" i="4"/>
  <c r="D68" i="4"/>
  <c r="E68" i="4"/>
  <c r="J68" i="4" s="1"/>
  <c r="F68" i="4"/>
  <c r="G68" i="4"/>
  <c r="H68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J69" i="4"/>
  <c r="J64" i="4"/>
  <c r="J56" i="4"/>
  <c r="J48" i="4"/>
  <c r="F70" i="4"/>
  <c r="V43" i="2"/>
  <c r="W43" i="2"/>
  <c r="X43" i="2"/>
  <c r="Y43" i="2"/>
  <c r="Z43" i="2"/>
  <c r="V44" i="2"/>
  <c r="W44" i="2"/>
  <c r="X44" i="2"/>
  <c r="Y44" i="2"/>
  <c r="Z44" i="2"/>
  <c r="V45" i="2"/>
  <c r="W45" i="2"/>
  <c r="X45" i="2"/>
  <c r="Y45" i="2"/>
  <c r="Z45" i="2"/>
  <c r="V46" i="2"/>
  <c r="W46" i="2"/>
  <c r="X46" i="2"/>
  <c r="Y46" i="2"/>
  <c r="Z46" i="2"/>
  <c r="V47" i="2"/>
  <c r="W47" i="2"/>
  <c r="X47" i="2"/>
  <c r="Y47" i="2"/>
  <c r="Z47" i="2"/>
  <c r="V48" i="2"/>
  <c r="W48" i="2"/>
  <c r="X48" i="2"/>
  <c r="Y48" i="2"/>
  <c r="Z48" i="2"/>
  <c r="V49" i="2"/>
  <c r="W49" i="2"/>
  <c r="X49" i="2"/>
  <c r="Y49" i="2"/>
  <c r="Z49" i="2"/>
  <c r="V50" i="2"/>
  <c r="W50" i="2"/>
  <c r="X50" i="2"/>
  <c r="Y50" i="2"/>
  <c r="Z50" i="2"/>
  <c r="V51" i="2"/>
  <c r="W51" i="2"/>
  <c r="X51" i="2"/>
  <c r="Y51" i="2"/>
  <c r="Z51" i="2"/>
  <c r="V52" i="2"/>
  <c r="W52" i="2"/>
  <c r="X52" i="2"/>
  <c r="Y52" i="2"/>
  <c r="Z52" i="2"/>
  <c r="V53" i="2"/>
  <c r="W53" i="2"/>
  <c r="X53" i="2"/>
  <c r="Y53" i="2"/>
  <c r="Z53" i="2"/>
  <c r="V54" i="2"/>
  <c r="W54" i="2"/>
  <c r="X54" i="2"/>
  <c r="Y54" i="2"/>
  <c r="Z54" i="2"/>
  <c r="V55" i="2"/>
  <c r="W55" i="2"/>
  <c r="X55" i="2"/>
  <c r="Y55" i="2"/>
  <c r="Z55" i="2"/>
  <c r="V56" i="2"/>
  <c r="W56" i="2"/>
  <c r="X56" i="2"/>
  <c r="Y56" i="2"/>
  <c r="Z56" i="2"/>
  <c r="V57" i="2"/>
  <c r="W57" i="2"/>
  <c r="X57" i="2"/>
  <c r="Y57" i="2"/>
  <c r="Z57" i="2"/>
  <c r="V58" i="2"/>
  <c r="W58" i="2"/>
  <c r="X58" i="2"/>
  <c r="Y58" i="2"/>
  <c r="Z58" i="2"/>
  <c r="V59" i="2"/>
  <c r="W59" i="2"/>
  <c r="X59" i="2"/>
  <c r="Y59" i="2"/>
  <c r="Z59" i="2"/>
  <c r="V60" i="2"/>
  <c r="W60" i="2"/>
  <c r="X60" i="2"/>
  <c r="Y60" i="2"/>
  <c r="Z60" i="2"/>
  <c r="V61" i="2"/>
  <c r="W61" i="2"/>
  <c r="X61" i="2"/>
  <c r="Y61" i="2"/>
  <c r="Z61" i="2"/>
  <c r="V62" i="2"/>
  <c r="W62" i="2"/>
  <c r="X62" i="2"/>
  <c r="Y62" i="2"/>
  <c r="Z62" i="2"/>
  <c r="V63" i="2"/>
  <c r="W63" i="2"/>
  <c r="X63" i="2"/>
  <c r="Y63" i="2"/>
  <c r="Z63" i="2"/>
  <c r="V64" i="2"/>
  <c r="W64" i="2"/>
  <c r="X64" i="2"/>
  <c r="Y64" i="2"/>
  <c r="Z64" i="2"/>
  <c r="V65" i="2"/>
  <c r="W65" i="2"/>
  <c r="X65" i="2"/>
  <c r="Y65" i="2"/>
  <c r="Z65" i="2"/>
  <c r="V66" i="2"/>
  <c r="W66" i="2"/>
  <c r="X66" i="2"/>
  <c r="Y66" i="2"/>
  <c r="Z66" i="2"/>
  <c r="V67" i="2"/>
  <c r="W67" i="2"/>
  <c r="X67" i="2"/>
  <c r="Y67" i="2"/>
  <c r="Z67" i="2"/>
  <c r="V68" i="2"/>
  <c r="W68" i="2"/>
  <c r="X68" i="2"/>
  <c r="Y68" i="2"/>
  <c r="Z68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43" i="2"/>
  <c r="AB69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6" i="2"/>
  <c r="X48" i="1"/>
  <c r="Y48" i="1"/>
  <c r="Z48" i="1"/>
  <c r="AA48" i="1"/>
  <c r="AA75" i="1" s="1"/>
  <c r="AB48" i="1"/>
  <c r="X49" i="1"/>
  <c r="Y49" i="1"/>
  <c r="Z49" i="1"/>
  <c r="AD49" i="1" s="1"/>
  <c r="AA49" i="1"/>
  <c r="AB49" i="1"/>
  <c r="X50" i="1"/>
  <c r="Y50" i="1"/>
  <c r="AD50" i="1" s="1"/>
  <c r="Z50" i="1"/>
  <c r="AA50" i="1"/>
  <c r="AB50" i="1"/>
  <c r="X51" i="1"/>
  <c r="X75" i="1" s="1"/>
  <c r="Y51" i="1"/>
  <c r="Z51" i="1"/>
  <c r="AA51" i="1"/>
  <c r="AB51" i="1"/>
  <c r="AB75" i="1" s="1"/>
  <c r="X52" i="1"/>
  <c r="Y52" i="1"/>
  <c r="Z52" i="1"/>
  <c r="AA52" i="1"/>
  <c r="AD52" i="1" s="1"/>
  <c r="AB52" i="1"/>
  <c r="X53" i="1"/>
  <c r="Y53" i="1"/>
  <c r="Z53" i="1"/>
  <c r="AD53" i="1" s="1"/>
  <c r="AA53" i="1"/>
  <c r="AB53" i="1"/>
  <c r="X54" i="1"/>
  <c r="Y54" i="1"/>
  <c r="AD54" i="1" s="1"/>
  <c r="Z54" i="1"/>
  <c r="AA54" i="1"/>
  <c r="AB54" i="1"/>
  <c r="X55" i="1"/>
  <c r="AD55" i="1" s="1"/>
  <c r="Y55" i="1"/>
  <c r="Z55" i="1"/>
  <c r="AA55" i="1"/>
  <c r="AB55" i="1"/>
  <c r="X56" i="1"/>
  <c r="Y56" i="1"/>
  <c r="Z56" i="1"/>
  <c r="AA56" i="1"/>
  <c r="AD56" i="1" s="1"/>
  <c r="AB56" i="1"/>
  <c r="X57" i="1"/>
  <c r="Y57" i="1"/>
  <c r="Z57" i="1"/>
  <c r="AA57" i="1"/>
  <c r="AB57" i="1"/>
  <c r="X58" i="1"/>
  <c r="Y58" i="1"/>
  <c r="AD58" i="1" s="1"/>
  <c r="Z58" i="1"/>
  <c r="AA58" i="1"/>
  <c r="AB58" i="1"/>
  <c r="X59" i="1"/>
  <c r="AD59" i="1" s="1"/>
  <c r="Y59" i="1"/>
  <c r="Z59" i="1"/>
  <c r="AA59" i="1"/>
  <c r="AB59" i="1"/>
  <c r="X60" i="1"/>
  <c r="Y60" i="1"/>
  <c r="Z60" i="1"/>
  <c r="AA60" i="1"/>
  <c r="AB60" i="1"/>
  <c r="X61" i="1"/>
  <c r="Y61" i="1"/>
  <c r="Z61" i="1"/>
  <c r="AD61" i="1" s="1"/>
  <c r="AA61" i="1"/>
  <c r="AB61" i="1"/>
  <c r="X62" i="1"/>
  <c r="AD62" i="1" s="1"/>
  <c r="Y62" i="1"/>
  <c r="Z62" i="1"/>
  <c r="AA62" i="1"/>
  <c r="AB62" i="1"/>
  <c r="X63" i="1"/>
  <c r="Y63" i="1"/>
  <c r="Z63" i="1"/>
  <c r="AA63" i="1"/>
  <c r="AB63" i="1"/>
  <c r="X64" i="1"/>
  <c r="Y64" i="1"/>
  <c r="AD64" i="1" s="1"/>
  <c r="Z64" i="1"/>
  <c r="AA64" i="1"/>
  <c r="AB64" i="1"/>
  <c r="X65" i="1"/>
  <c r="Y65" i="1"/>
  <c r="Z65" i="1"/>
  <c r="AD65" i="1" s="1"/>
  <c r="AA65" i="1"/>
  <c r="AB65" i="1"/>
  <c r="X66" i="1"/>
  <c r="Y66" i="1"/>
  <c r="Z66" i="1"/>
  <c r="AA66" i="1"/>
  <c r="AB66" i="1"/>
  <c r="X67" i="1"/>
  <c r="AD67" i="1" s="1"/>
  <c r="Y67" i="1"/>
  <c r="Z67" i="1"/>
  <c r="AA67" i="1"/>
  <c r="AB67" i="1"/>
  <c r="X68" i="1"/>
  <c r="Y68" i="1"/>
  <c r="Z68" i="1"/>
  <c r="AA68" i="1"/>
  <c r="AD68" i="1" s="1"/>
  <c r="AB68" i="1"/>
  <c r="X69" i="1"/>
  <c r="Y69" i="1"/>
  <c r="AD69" i="1" s="1"/>
  <c r="Z69" i="1"/>
  <c r="AA69" i="1"/>
  <c r="AB69" i="1"/>
  <c r="X70" i="1"/>
  <c r="Y70" i="1"/>
  <c r="Z70" i="1"/>
  <c r="AA70" i="1"/>
  <c r="AB70" i="1"/>
  <c r="X71" i="1"/>
  <c r="AD71" i="1" s="1"/>
  <c r="Y71" i="1"/>
  <c r="Z71" i="1"/>
  <c r="AA71" i="1"/>
  <c r="AB71" i="1"/>
  <c r="X72" i="1"/>
  <c r="Y72" i="1"/>
  <c r="Z72" i="1"/>
  <c r="AD72" i="1" s="1"/>
  <c r="AA72" i="1"/>
  <c r="AB72" i="1"/>
  <c r="X73" i="1"/>
  <c r="Y73" i="1"/>
  <c r="Z73" i="1"/>
  <c r="AA73" i="1"/>
  <c r="AB73" i="1"/>
  <c r="Y75" i="1"/>
  <c r="AD66" i="1"/>
  <c r="AD70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AD60" i="1"/>
  <c r="W48" i="1"/>
  <c r="AD74" i="1"/>
  <c r="AD63" i="1"/>
  <c r="AD57" i="1"/>
  <c r="AD51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6" i="1"/>
  <c r="J43" i="4" l="1"/>
  <c r="D70" i="4"/>
  <c r="J67" i="4"/>
  <c r="J63" i="4"/>
  <c r="J59" i="4"/>
  <c r="J55" i="4"/>
  <c r="J51" i="4"/>
  <c r="J47" i="4"/>
  <c r="J66" i="4"/>
  <c r="J62" i="4"/>
  <c r="J58" i="4"/>
  <c r="J54" i="4"/>
  <c r="J50" i="4"/>
  <c r="J70" i="4"/>
  <c r="J46" i="4"/>
  <c r="C70" i="4"/>
  <c r="J44" i="4"/>
  <c r="Z75" i="1"/>
  <c r="AD73" i="1"/>
  <c r="AD75" i="1"/>
  <c r="AD48" i="1"/>
  <c r="W75" i="1"/>
  <c r="U70" i="2" l="1"/>
  <c r="AB53" i="2"/>
  <c r="AB56" i="2"/>
  <c r="AB45" i="2"/>
  <c r="AB60" i="2"/>
  <c r="AB63" i="2"/>
  <c r="AB66" i="2"/>
  <c r="AB47" i="2"/>
  <c r="AB46" i="2"/>
  <c r="AB44" i="2"/>
  <c r="AB51" i="2"/>
  <c r="Z70" i="2"/>
  <c r="AB52" i="2"/>
  <c r="AB57" i="2"/>
  <c r="X70" i="2"/>
  <c r="AB50" i="2"/>
  <c r="AB62" i="2"/>
  <c r="AB68" i="2"/>
  <c r="AB48" i="2"/>
  <c r="AB67" i="2"/>
  <c r="AB59" i="2"/>
  <c r="AB49" i="2"/>
  <c r="AB64" i="2"/>
  <c r="Y70" i="2"/>
  <c r="V70" i="2"/>
  <c r="AB43" i="2"/>
  <c r="AB70" i="2"/>
  <c r="AB58" i="2"/>
  <c r="AB55" i="2"/>
  <c r="AB54" i="2"/>
  <c r="AB65" i="2"/>
  <c r="AB61" i="2"/>
  <c r="W70" i="2"/>
</calcChain>
</file>

<file path=xl/sharedStrings.xml><?xml version="1.0" encoding="utf-8"?>
<sst xmlns="http://schemas.openxmlformats.org/spreadsheetml/2006/main" count="1573" uniqueCount="313">
  <si>
    <t>Sample Name</t>
  </si>
  <si>
    <t>Reactor Name</t>
  </si>
  <si>
    <t>Catalyst Type</t>
  </si>
  <si>
    <t>Catalyst Amount (mg)</t>
  </si>
  <si>
    <t>Plastic Type</t>
  </si>
  <si>
    <t>Plastic Amount (mg)</t>
  </si>
  <si>
    <t>Reaction Temperature (C)</t>
  </si>
  <si>
    <t>Quench Temperature (C)</t>
  </si>
  <si>
    <t>Reaction Pressure (psi)</t>
  </si>
  <si>
    <t>Initial Pressure (psi)</t>
  </si>
  <si>
    <t>Quench Pressure (psi)</t>
  </si>
  <si>
    <t>Start Time</t>
  </si>
  <si>
    <t>End Time</t>
  </si>
  <si>
    <t>Heat Time</t>
  </si>
  <si>
    <t>Internal Standard Name</t>
  </si>
  <si>
    <t>Internal Standard Mass (mg)</t>
  </si>
  <si>
    <t>Reactor Volume (mL)</t>
  </si>
  <si>
    <t>Remaining solids (mg)</t>
  </si>
  <si>
    <t>Reaction Time</t>
  </si>
  <si>
    <t>MBPR038_01</t>
  </si>
  <si>
    <t>MB01</t>
  </si>
  <si>
    <t>Ru/C+BEA</t>
  </si>
  <si>
    <t>PE4k Sigma-Aldrich</t>
  </si>
  <si>
    <t>Benzene, 1,3,5-tri-tert-butyl-</t>
  </si>
  <si>
    <t>FID RT</t>
  </si>
  <si>
    <t>FID Area</t>
  </si>
  <si>
    <t>MS RT</t>
  </si>
  <si>
    <t>Compound Name</t>
  </si>
  <si>
    <t>Formula</t>
  </si>
  <si>
    <t>Match Factor</t>
  </si>
  <si>
    <t>Compound Source</t>
  </si>
  <si>
    <t>Compound Type Abbreviation</t>
  </si>
  <si>
    <t>Response Factor ((A_i/A_T)/(m_i/m_T))</t>
  </si>
  <si>
    <t>RF Source</t>
  </si>
  <si>
    <t>A_i/A_T</t>
  </si>
  <si>
    <t>m_i</t>
  </si>
  <si>
    <t>Compound Type</t>
  </si>
  <si>
    <t>Carbon Number</t>
  </si>
  <si>
    <t>Isobutane</t>
  </si>
  <si>
    <t>Butane, 2-methyl-</t>
  </si>
  <si>
    <t>Pentane</t>
  </si>
  <si>
    <t>Pentane, 2-methyl-</t>
  </si>
  <si>
    <t>Pentane, 3-methyl-</t>
  </si>
  <si>
    <t>Heptane, 3,3,4-trimethyl-</t>
  </si>
  <si>
    <t>Butane, 2-cyclopropyl-</t>
  </si>
  <si>
    <t>Heptane</t>
  </si>
  <si>
    <t>Cyclohexane, methyl-</t>
  </si>
  <si>
    <t>Hexane, 2,5-dimethyl-</t>
  </si>
  <si>
    <t>Heptane, 3,4,5-trimethyl-</t>
  </si>
  <si>
    <t>Hexane, 2,3-dimethyl-</t>
  </si>
  <si>
    <t>Heptane, 2-methyl-</t>
  </si>
  <si>
    <t>Heptane, 3-methyl-</t>
  </si>
  <si>
    <t>Cyclohexane, 1,3-dimethyl-, trans-</t>
  </si>
  <si>
    <t>Octane</t>
  </si>
  <si>
    <t>Hexane, 3-ethyl-</t>
  </si>
  <si>
    <t>Heptane, 2,6-dimethyl-</t>
  </si>
  <si>
    <t>Heptane, 3,5-dimethyl-</t>
  </si>
  <si>
    <t>Octane, 2-methyl-</t>
  </si>
  <si>
    <t>Benzene, 1,3-dimethyl-</t>
  </si>
  <si>
    <t>1,1,4-Trimethylcyclohexane</t>
  </si>
  <si>
    <t>Cyclohexane, 1-isopropyl-1-methyl-</t>
  </si>
  <si>
    <t>Ethylbenzene</t>
  </si>
  <si>
    <t>Hexane, 3,3-dimethyl-</t>
  </si>
  <si>
    <t>Heptane, 2,3,4-trimethyl-</t>
  </si>
  <si>
    <t>Undecane, 6,6-dimethyl-</t>
  </si>
  <si>
    <t>Undecane, 5,6-dimethyl-</t>
  </si>
  <si>
    <t>Nonane, 4-methyl-</t>
  </si>
  <si>
    <t>Benzene, 1,2,3-trimethyl-</t>
  </si>
  <si>
    <t>Benzene, 1,2,4-trimethyl-</t>
  </si>
  <si>
    <t>3,4-Hexanedione, 2,2,5-trimethyl-</t>
  </si>
  <si>
    <t>3-Ethyl-3-methylheptane</t>
  </si>
  <si>
    <t>Octane, 3,3-dimethyl-</t>
  </si>
  <si>
    <t>Benzene, 1-methyl-4-propyl-</t>
  </si>
  <si>
    <t>Benzene, 1-methyl-3-(1-methylethyl)-</t>
  </si>
  <si>
    <t>Decane, 3-methyl-</t>
  </si>
  <si>
    <t>Benzene, 1-ethyl-2,4-dimethyl-</t>
  </si>
  <si>
    <t>Undecane, 4,7-dimethyl-</t>
  </si>
  <si>
    <t>Decane, 2,3,5-trimethyl-</t>
  </si>
  <si>
    <t>Benzene, 1,3-diethyl-5-methyl-</t>
  </si>
  <si>
    <t>Heptane, 2,3,5-trimethyl-</t>
  </si>
  <si>
    <t>Benzene, (1-methylnonadecyl)-</t>
  </si>
  <si>
    <t>Decane, 2,4-dimethyl-</t>
  </si>
  <si>
    <t>Undecane, 3-methyl-</t>
  </si>
  <si>
    <t>Benzene, 1-methyl-4-(1-methylpropyl)-</t>
  </si>
  <si>
    <t>1H-Indene, 2,3-dihydro-5,6-dimethyl-</t>
  </si>
  <si>
    <t>Benzene, pentamethyl-</t>
  </si>
  <si>
    <t>Benzene, 1,2,4-triethyl-</t>
  </si>
  <si>
    <t>1H-Indene, 2,3-dihydro-1,1,6-trimethyl-</t>
  </si>
  <si>
    <t>Benzene, (1,3,3-trimethylnonyl)-</t>
  </si>
  <si>
    <t>Dodecane, 3-methyl-</t>
  </si>
  <si>
    <t>Benzofuran-2-carboxylic acid</t>
  </si>
  <si>
    <t>1H-Indene, 2,3-dihydro-1,5,7-trimethyl-</t>
  </si>
  <si>
    <t>No Match</t>
  </si>
  <si>
    <t>Naphthalene, 2-methyl-</t>
  </si>
  <si>
    <t>Naphthalene, 1,2,3,4-tetrahydro-1,6,8-trimethyl-</t>
  </si>
  <si>
    <t>7-Hydroxy-2-hydroxymethylene-1-indanone</t>
  </si>
  <si>
    <t>Indan, 1,1,6,7-tetramethyl-</t>
  </si>
  <si>
    <t>3-Hexanone, 2,4-dimethyl-</t>
  </si>
  <si>
    <t>3-Formyl-6-isopropylchromone</t>
  </si>
  <si>
    <t>Benzene, 1-isopentyl-2,4,5-trimethyl-</t>
  </si>
  <si>
    <t>Naphthalene, 2-(1-methylethyl)-</t>
  </si>
  <si>
    <t>Naphthalene, 1,6,7-trimethyl-</t>
  </si>
  <si>
    <t>Dodecanoic acid, 4-biphenyl ester</t>
  </si>
  <si>
    <t>Naphthalene, 1,4,6-trimethyl-</t>
  </si>
  <si>
    <t>Naphthalene, 2-methyl-1-propyl-</t>
  </si>
  <si>
    <t>Naphthalene, 1,2,3,4-tetramethyl-</t>
  </si>
  <si>
    <t>1,4,5,8-Tetramethylnaphthalene</t>
  </si>
  <si>
    <t>Naphthalene, 1-methyl-7-(1-methylethyl)-</t>
  </si>
  <si>
    <t>Azulene, 1,4-dimethyl-7-(1-methylethyl)-</t>
  </si>
  <si>
    <t>Sebacic acid, nonyl 4-(2-phenylpropyl-2)-phenyl ester</t>
  </si>
  <si>
    <t>1-Ethyl-2-methylphenanthrene</t>
  </si>
  <si>
    <t>Ethanone, 1-(4,6-dihydroxy-2,3,5-trimethyl-7-benzofuranyl)-</t>
  </si>
  <si>
    <t>2-Isopropyl-10-methylphenanthrene</t>
  </si>
  <si>
    <t>Retene</t>
  </si>
  <si>
    <t>8-Isopropyl-1,3-dimethylphenanthrene</t>
  </si>
  <si>
    <t>2-Acetyl-6-(adamantyl-1)naphthalene</t>
  </si>
  <si>
    <t>4,4'-bi-4H-pyran, 2,2',6,6'-tetrakis(1,1-dimethylethyl)-4,4'-dimethyl-</t>
  </si>
  <si>
    <t>1,2-Benzenedicarboxylic acid, 4-methyl-, dimethyl ester</t>
  </si>
  <si>
    <t>Terephthalic acid, isobutyl 2-methoxyethyl ester</t>
  </si>
  <si>
    <t>2,6-Dimethoxy-9-methyl-anthracene</t>
  </si>
  <si>
    <t>C4H10</t>
  </si>
  <si>
    <t>C5H12</t>
  </si>
  <si>
    <t>C6H14</t>
  </si>
  <si>
    <t>C10H22</t>
  </si>
  <si>
    <t>C7H14</t>
  </si>
  <si>
    <t>C7H16</t>
  </si>
  <si>
    <t>C8H18</t>
  </si>
  <si>
    <t>C8H16</t>
  </si>
  <si>
    <t>C9H20</t>
  </si>
  <si>
    <t>C8H10</t>
  </si>
  <si>
    <t>C9H18</t>
  </si>
  <si>
    <t>C10H20</t>
  </si>
  <si>
    <t>C13H28</t>
  </si>
  <si>
    <t>C9H12</t>
  </si>
  <si>
    <t>C9H16O2</t>
  </si>
  <si>
    <t>C10H14</t>
  </si>
  <si>
    <t>C11H24</t>
  </si>
  <si>
    <t>C11H16</t>
  </si>
  <si>
    <t>C26H46</t>
  </si>
  <si>
    <t>C12H26</t>
  </si>
  <si>
    <t>C11H14</t>
  </si>
  <si>
    <t>C12H18</t>
  </si>
  <si>
    <t>C12H16</t>
  </si>
  <si>
    <t>C18H30</t>
  </si>
  <si>
    <t>C9H6O3</t>
  </si>
  <si>
    <t>C11H10</t>
  </si>
  <si>
    <t>C13H18</t>
  </si>
  <si>
    <t>C10H8O3</t>
  </si>
  <si>
    <t>C8H16O</t>
  </si>
  <si>
    <t>C12H12</t>
  </si>
  <si>
    <t>C13H12O3</t>
  </si>
  <si>
    <t>C14H22</t>
  </si>
  <si>
    <t>C13H14</t>
  </si>
  <si>
    <t>C24H32O2</t>
  </si>
  <si>
    <t>C14H16</t>
  </si>
  <si>
    <t>C15H18</t>
  </si>
  <si>
    <t>C34H50O4</t>
  </si>
  <si>
    <t>C17H16</t>
  </si>
  <si>
    <t>C13H14O4</t>
  </si>
  <si>
    <t>C18H18</t>
  </si>
  <si>
    <t>C19H20</t>
  </si>
  <si>
    <t>C22H24O</t>
  </si>
  <si>
    <t>C28H46O2</t>
  </si>
  <si>
    <t>C11H12O4</t>
  </si>
  <si>
    <t>C15H20O5</t>
  </si>
  <si>
    <t>C17H16O2</t>
  </si>
  <si>
    <t>Manual</t>
  </si>
  <si>
    <t>Automatically assigned using a linear fit of manual peak assignments</t>
  </si>
  <si>
    <t>B</t>
  </si>
  <si>
    <t>L</t>
  </si>
  <si>
    <t>C</t>
  </si>
  <si>
    <t>A</t>
  </si>
  <si>
    <t>O</t>
  </si>
  <si>
    <t>Estimated response factor in chemical lump MAL</t>
  </si>
  <si>
    <t>Empirical response factor</t>
  </si>
  <si>
    <t>Assumed 1, compound in RF database but lacks any RF</t>
  </si>
  <si>
    <t>Estimated response factor in chemical lump MBE</t>
  </si>
  <si>
    <t>Estimated response factor in chemical lump ABE</t>
  </si>
  <si>
    <t>Assumed 1, estimated response factor exists but is out of range</t>
  </si>
  <si>
    <t>Assumed 1, could not find compound in RF database</t>
  </si>
  <si>
    <t>Branched Alkanes</t>
  </si>
  <si>
    <t>Linear Alkanes</t>
  </si>
  <si>
    <t>Cycloalkanes</t>
  </si>
  <si>
    <t>Aromatics</t>
  </si>
  <si>
    <t>Other</t>
  </si>
  <si>
    <t>Mass (mg)</t>
  </si>
  <si>
    <t>Mass fraction</t>
  </si>
  <si>
    <t>Alkenes/Alkynes</t>
  </si>
  <si>
    <t>Total mass source</t>
  </si>
  <si>
    <t>Overall breakdown</t>
  </si>
  <si>
    <t>Compound Type Breakdown</t>
  </si>
  <si>
    <t>Carbon Number Breakdown</t>
  </si>
  <si>
    <t>Compound Type + Carbon Number Breakdown</t>
  </si>
  <si>
    <t>RF (Area/vol.%)</t>
  </si>
  <si>
    <t>MW (g/mol)</t>
  </si>
  <si>
    <t>Vol.%</t>
  </si>
  <si>
    <t>Moles</t>
  </si>
  <si>
    <t>Butane, 2,2-dimethyl-</t>
  </si>
  <si>
    <t>1-Pentene, 3-methyl-</t>
  </si>
  <si>
    <t>n-Hexane</t>
  </si>
  <si>
    <t>2-Hexene, (E)-</t>
  </si>
  <si>
    <t>2-Pentene, 4-methyl-</t>
  </si>
  <si>
    <t>2-Pentene, 3-methyl-</t>
  </si>
  <si>
    <t>Butane, 2,2,3-trimethyl-</t>
  </si>
  <si>
    <t>2-Butene, 2,3-dimethyl-</t>
  </si>
  <si>
    <t>3,5-Dimethyldihydropyran-2,6-dione</t>
  </si>
  <si>
    <t>1-Pentene, 2,4-dimethyl-</t>
  </si>
  <si>
    <t>Cyclopentene, 1-methyl-</t>
  </si>
  <si>
    <t>2-Pentene, 2,4-dimethyl-</t>
  </si>
  <si>
    <t>4-Methyl-2-hexene,c&amp;t</t>
  </si>
  <si>
    <t>Hexane, 2-methyl-</t>
  </si>
  <si>
    <t>Hexane, 2,2,4-trimethyl-</t>
  </si>
  <si>
    <t>1,3-Benzenediol, o-cyclopropanecarbonyl-o'-(3-methylbut-2-enoyl)-</t>
  </si>
  <si>
    <t>Hexane, 3-methyl-</t>
  </si>
  <si>
    <t>3-Heptanone, 2,4-dimethyl-</t>
  </si>
  <si>
    <t>Cyclobutane, 2-ethyl-1-methyl-3-propyl-</t>
  </si>
  <si>
    <t>Octane, 2,2,6-trimethyl-</t>
  </si>
  <si>
    <t>Cyclopentene, 1,5-dimethyl-</t>
  </si>
  <si>
    <t>1-Hexene, 2-methyl-</t>
  </si>
  <si>
    <t>Heptane, 2,2,6,6-tetramethyl-4-methylene-</t>
  </si>
  <si>
    <t>Cyclopentene, 1,2,3-trimethyl-</t>
  </si>
  <si>
    <t>1-Pentanone, 1-(2-furanyl)-</t>
  </si>
  <si>
    <t>Hexane, 2,4-dimethyl-</t>
  </si>
  <si>
    <t>4-Hexen-3-one, 5-methyl-</t>
  </si>
  <si>
    <t>Cyclopentane, 1,2,4-trimethyl-</t>
  </si>
  <si>
    <t>2-Pentene, 3-ethyl-2-methyl-</t>
  </si>
  <si>
    <t>Cyclobutane, (1-methylethylidene)-</t>
  </si>
  <si>
    <t>Toluene</t>
  </si>
  <si>
    <t>Cyclohexane, 1,3-dimethyl-, cis-</t>
  </si>
  <si>
    <t>Hexane, 2,2,5-trimethyl-</t>
  </si>
  <si>
    <t>Cyclohexane, 1,1-dimethyl-</t>
  </si>
  <si>
    <t>6,6-Dimethylhepta-2,4-diene</t>
  </si>
  <si>
    <t>Cyclopentane, 1-ethyl-3-methyl-</t>
  </si>
  <si>
    <t>3-Hexene, 2,3-dimethyl-</t>
  </si>
  <si>
    <t>Cyclohexane, 1,2-dimethyl- (cis/trans)</t>
  </si>
  <si>
    <t>2,2'-Bifuran, 2,2',5,5'-tetrahydro-</t>
  </si>
  <si>
    <t>Cyclohexene, 3,5-dimethyl-</t>
  </si>
  <si>
    <t>1,2,4,4-Tetramethylcyclopentene</t>
  </si>
  <si>
    <t>Heptane, 2,4-dimethyl-</t>
  </si>
  <si>
    <t>Pentane, 3-ethyl-3-methyl-</t>
  </si>
  <si>
    <t>Cyclohexane, ethyl-</t>
  </si>
  <si>
    <t>2,3-Dimethyl-3-heptene</t>
  </si>
  <si>
    <t>Cyclohexane, 1-ethyl-1-methyl-</t>
  </si>
  <si>
    <t>Cyclohexane, 1,2,4-trimethyl-</t>
  </si>
  <si>
    <t>Cyclohexane, 1,3,5-trimethyl-</t>
  </si>
  <si>
    <t>Heptane, 3,4-dimethyl-</t>
  </si>
  <si>
    <t>Cyclobuta[1,2:3,4]dicyclooctene, hexadecahydro-, (6a.alpha.,6b.alpha.,12a.alpha.,12b.alpha.)-</t>
  </si>
  <si>
    <t>1-Ethyl-3-methylcyclohexane (c,t)</t>
  </si>
  <si>
    <t>p-Hydroxyphenyl methyl carbinol</t>
  </si>
  <si>
    <t>Nonane, 5-methyl-</t>
  </si>
  <si>
    <t>3,3,5,5-tetramethylcyclohexene</t>
  </si>
  <si>
    <t>Benzene, (1-methylethyl)-</t>
  </si>
  <si>
    <t>Octane, 2,7-dimethyl-</t>
  </si>
  <si>
    <t>Octane, 3,6-dimethyl-</t>
  </si>
  <si>
    <t>Trans-1,4-diethylcyclohexane</t>
  </si>
  <si>
    <t>(1,2,4-Trimethylcyclohexyl)methanol (isomer 3)</t>
  </si>
  <si>
    <t>3-Acetyl-2,5-dimethyl furan</t>
  </si>
  <si>
    <t>Octane, 2,3-dimethyl-</t>
  </si>
  <si>
    <t>5-Methyl-4-hexene-1-yl acetate</t>
  </si>
  <si>
    <t>Decane, 3,8-dimethyl-</t>
  </si>
  <si>
    <t>m-Menthane, (1S,3S)-(+)-</t>
  </si>
  <si>
    <t>Benzene, 1-ethyl-2-methyl-</t>
  </si>
  <si>
    <t>Benzene, (2-methylpropyl)-</t>
  </si>
  <si>
    <t>Nonane, 2,5-dimethyl-</t>
  </si>
  <si>
    <t>Benzene, 1,2,3,5-tetramethyl-</t>
  </si>
  <si>
    <t>2,4,4,6-Tetramethyl-6-phenylheptane</t>
  </si>
  <si>
    <t>Nonane, 5-butyl-</t>
  </si>
  <si>
    <t>Benzene, 2-ethyl-1,4-dimethyl-</t>
  </si>
  <si>
    <t>Benzene, 1,2,4,5-tetramethyl-</t>
  </si>
  <si>
    <t>Succinic acid, di(3-phenylprop-2-en-1-yl) ester</t>
  </si>
  <si>
    <t>2,2-Dimethylindene, 2,3-dihydro-</t>
  </si>
  <si>
    <t>C6H12</t>
  </si>
  <si>
    <t>C7H10O3</t>
  </si>
  <si>
    <t>C6H10</t>
  </si>
  <si>
    <t>C15H16O4</t>
  </si>
  <si>
    <t>C9H18O</t>
  </si>
  <si>
    <t>C7H12</t>
  </si>
  <si>
    <t>C12H24</t>
  </si>
  <si>
    <t>C8H14</t>
  </si>
  <si>
    <t>C9H12O2</t>
  </si>
  <si>
    <t>C7H12O</t>
  </si>
  <si>
    <t>C7H8</t>
  </si>
  <si>
    <t>C9H16</t>
  </si>
  <si>
    <t>C8H10O2</t>
  </si>
  <si>
    <t>C16H28</t>
  </si>
  <si>
    <t>C10H18</t>
  </si>
  <si>
    <t>C10H20O</t>
  </si>
  <si>
    <t>C17H28</t>
  </si>
  <si>
    <t>C22H22O4</t>
  </si>
  <si>
    <t>E</t>
  </si>
  <si>
    <t>RF assignment based on average response factor for DBRF carbon number entries</t>
  </si>
  <si>
    <t>Injection Data File Name</t>
  </si>
  <si>
    <t>Signal Name</t>
  </si>
  <si>
    <t>RT</t>
  </si>
  <si>
    <t>Area</t>
  </si>
  <si>
    <t>Height</t>
  </si>
  <si>
    <t>F-001-1-MBPR038_Gas_01.D</t>
  </si>
  <si>
    <t>TCD2B</t>
  </si>
  <si>
    <t>Hydrogen</t>
  </si>
  <si>
    <t>Ethane</t>
  </si>
  <si>
    <t>Propane</t>
  </si>
  <si>
    <t>n-Butane</t>
  </si>
  <si>
    <t>Methane</t>
  </si>
  <si>
    <t>H2</t>
  </si>
  <si>
    <t>C2H6</t>
  </si>
  <si>
    <t>C3H8</t>
  </si>
  <si>
    <t>CH4</t>
  </si>
  <si>
    <t>Total product (mg)</t>
  </si>
  <si>
    <t>Label String</t>
  </si>
  <si>
    <t>Distribution Matrix</t>
  </si>
  <si>
    <t>CN BREAKDOWN:</t>
  </si>
  <si>
    <t>TYPE BREAKDOWN: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</si>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</sst>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4" borderId="7" xfId="0" applyFill="1" applyBorder="1"/>
    <xf numFmtId="0" fontId="2" fillId="5" borderId="7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4" borderId="9" xfId="0" applyFill="1" applyBorder="1"/>
    <xf numFmtId="0" fontId="2" fillId="5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0" fillId="5" borderId="7" xfId="0" applyFill="1" applyBorder="1"/>
    <xf numFmtId="0" fontId="0" fillId="0" borderId="12" xfId="0" applyBorder="1"/>
    <xf numFmtId="165" fontId="0" fillId="0" borderId="7" xfId="0" applyNumberFormat="1" applyBorder="1" applyAlignment="1">
      <alignment horizontal="center" vertical="center"/>
    </xf>
    <xf numFmtId="0" fontId="0" fillId="5" borderId="9" xfId="0" applyFill="1" applyBorder="1"/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3" xfId="0" applyFill="1" applyBorder="1"/>
    <xf numFmtId="165" fontId="0" fillId="0" borderId="10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right" vertical="center"/>
    </xf>
    <xf numFmtId="165" fontId="0" fillId="0" borderId="11" xfId="0" applyNumberFormat="1" applyBorder="1" applyAlignment="1">
      <alignment horizontal="center" vertical="center"/>
    </xf>
    <xf numFmtId="0" fontId="2" fillId="6" borderId="4" xfId="0" applyFont="1" applyFill="1" applyBorder="1" applyAlignment="1">
      <alignment horizontal="right" vertical="center"/>
    </xf>
    <xf numFmtId="165" fontId="2" fillId="6" borderId="6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38"/>
  <sheetViews>
    <sheetView topLeftCell="K43" workbookViewId="0">
      <selection activeCell="V45" sqref="V45:AD75"/>
    </sheetView>
  </sheetViews>
  <sheetFormatPr baseColWidth="10" defaultColWidth="8.83203125" defaultRowHeight="15" x14ac:dyDescent="0.2"/>
  <cols>
    <col min="5" max="5" width="17.5" customWidth="1"/>
  </cols>
  <sheetData>
    <row r="2" spans="2:27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188</v>
      </c>
      <c r="V2" s="1" t="s">
        <v>185</v>
      </c>
    </row>
    <row r="3" spans="2:27" x14ac:dyDescent="0.2">
      <c r="B3" t="s">
        <v>19</v>
      </c>
      <c r="C3" t="s">
        <v>20</v>
      </c>
      <c r="D3" t="s">
        <v>21</v>
      </c>
      <c r="E3">
        <v>59.9</v>
      </c>
      <c r="F3" t="s">
        <v>22</v>
      </c>
      <c r="G3">
        <v>299.7</v>
      </c>
      <c r="H3">
        <v>256</v>
      </c>
      <c r="I3">
        <v>26</v>
      </c>
      <c r="J3">
        <v>269</v>
      </c>
      <c r="K3">
        <v>122</v>
      </c>
      <c r="L3">
        <v>27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13.5</v>
      </c>
      <c r="R3">
        <v>13</v>
      </c>
      <c r="S3">
        <v>98.1</v>
      </c>
      <c r="T3">
        <v>69.95</v>
      </c>
      <c r="U3" t="s">
        <v>189</v>
      </c>
      <c r="V3">
        <v>21.16545051705047</v>
      </c>
    </row>
    <row r="4" spans="2:27" x14ac:dyDescent="0.2">
      <c r="U4" t="s">
        <v>190</v>
      </c>
      <c r="V4">
        <v>21.16545051705047</v>
      </c>
    </row>
    <row r="5" spans="2:27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3" t="s">
        <v>308</v>
      </c>
      <c r="U5" t="s">
        <v>191</v>
      </c>
      <c r="V5">
        <v>21.16545051705047</v>
      </c>
    </row>
    <row r="6" spans="2:27" x14ac:dyDescent="0.2">
      <c r="B6">
        <v>2.4460000000000002</v>
      </c>
      <c r="C6">
        <v>0.55689999999999995</v>
      </c>
      <c r="D6">
        <v>2.4437000000000002</v>
      </c>
      <c r="E6" t="s">
        <v>38</v>
      </c>
      <c r="F6" t="s">
        <v>120</v>
      </c>
      <c r="G6">
        <v>91.993260820000003</v>
      </c>
      <c r="H6" t="s">
        <v>166</v>
      </c>
      <c r="I6" t="s">
        <v>168</v>
      </c>
      <c r="J6">
        <v>0.82919999999999994</v>
      </c>
      <c r="K6" t="s">
        <v>173</v>
      </c>
      <c r="L6">
        <v>1.084788418534708E-2</v>
      </c>
      <c r="M6">
        <v>0.17661171792352329</v>
      </c>
      <c r="N6" t="s">
        <v>180</v>
      </c>
      <c r="O6">
        <v>4</v>
      </c>
      <c r="P6" t="str">
        <f>_xlfn.CONCAT(I6,O6)</f>
        <v>B4</v>
      </c>
      <c r="U6" t="s">
        <v>192</v>
      </c>
      <c r="V6">
        <v>21.16545051705047</v>
      </c>
    </row>
    <row r="7" spans="2:27" x14ac:dyDescent="0.2">
      <c r="B7">
        <v>2.6739999999999999</v>
      </c>
      <c r="C7">
        <v>4.1642000000000001</v>
      </c>
      <c r="D7">
        <v>2.6720999999999999</v>
      </c>
      <c r="E7" t="s">
        <v>39</v>
      </c>
      <c r="F7" t="s">
        <v>121</v>
      </c>
      <c r="G7">
        <v>97.790773450000003</v>
      </c>
      <c r="H7" t="s">
        <v>167</v>
      </c>
      <c r="I7" t="s">
        <v>168</v>
      </c>
      <c r="J7">
        <v>0.68899999999999995</v>
      </c>
      <c r="K7" t="s">
        <v>174</v>
      </c>
      <c r="L7">
        <v>8.1114669284651289E-2</v>
      </c>
      <c r="M7">
        <v>1.589329514285621</v>
      </c>
      <c r="N7" t="s">
        <v>180</v>
      </c>
      <c r="O7">
        <v>5</v>
      </c>
      <c r="P7" t="str">
        <f t="shared" ref="P7:P70" si="0">_xlfn.CONCAT(I7,O7)</f>
        <v>B5</v>
      </c>
    </row>
    <row r="8" spans="2:27" x14ac:dyDescent="0.2">
      <c r="B8">
        <v>2.875</v>
      </c>
      <c r="C8">
        <v>0.1</v>
      </c>
      <c r="D8">
        <v>2.7677999999999998</v>
      </c>
      <c r="E8" t="s">
        <v>40</v>
      </c>
      <c r="F8" t="s">
        <v>121</v>
      </c>
      <c r="G8">
        <v>95.651484580000002</v>
      </c>
      <c r="H8" t="s">
        <v>167</v>
      </c>
      <c r="I8" t="s">
        <v>169</v>
      </c>
      <c r="J8">
        <v>1</v>
      </c>
      <c r="K8" t="s">
        <v>175</v>
      </c>
      <c r="L8">
        <v>1.9479052227234831E-3</v>
      </c>
      <c r="M8">
        <v>2.629672050676702E-2</v>
      </c>
      <c r="N8" t="s">
        <v>181</v>
      </c>
      <c r="O8">
        <v>5</v>
      </c>
      <c r="P8" t="str">
        <f t="shared" si="0"/>
        <v>L5</v>
      </c>
      <c r="Q8" s="1" t="s">
        <v>36</v>
      </c>
      <c r="R8" s="1" t="s">
        <v>185</v>
      </c>
      <c r="S8" s="1" t="s">
        <v>186</v>
      </c>
      <c r="V8" s="1" t="s">
        <v>183</v>
      </c>
      <c r="W8" s="1" t="s">
        <v>181</v>
      </c>
      <c r="X8" s="1" t="s">
        <v>180</v>
      </c>
      <c r="Y8" s="1" t="s">
        <v>182</v>
      </c>
      <c r="Z8" s="1" t="s">
        <v>187</v>
      </c>
      <c r="AA8" s="1" t="s">
        <v>184</v>
      </c>
    </row>
    <row r="9" spans="2:27" x14ac:dyDescent="0.2">
      <c r="B9">
        <v>3.1629999999999998</v>
      </c>
      <c r="C9">
        <v>6.1124999999999998</v>
      </c>
      <c r="D9">
        <v>3.1608000000000001</v>
      </c>
      <c r="E9" t="s">
        <v>41</v>
      </c>
      <c r="F9" t="s">
        <v>122</v>
      </c>
      <c r="G9">
        <v>98.283225979999997</v>
      </c>
      <c r="H9" t="s">
        <v>167</v>
      </c>
      <c r="I9" t="s">
        <v>168</v>
      </c>
      <c r="J9">
        <v>0.54879999999999984</v>
      </c>
      <c r="K9" t="s">
        <v>173</v>
      </c>
      <c r="L9">
        <v>0.1190657067389729</v>
      </c>
      <c r="M9">
        <v>2.9289122466766302</v>
      </c>
      <c r="N9" t="s">
        <v>180</v>
      </c>
      <c r="O9">
        <v>6</v>
      </c>
      <c r="P9" t="str">
        <f t="shared" si="0"/>
        <v>B6</v>
      </c>
      <c r="Q9" t="s">
        <v>183</v>
      </c>
      <c r="R9">
        <v>3.7657525993352752</v>
      </c>
      <c r="S9">
        <v>0.1779197941617949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">
      <c r="B10">
        <v>3.4350000000000001</v>
      </c>
      <c r="C10">
        <v>1.9200999999999999</v>
      </c>
      <c r="D10">
        <v>3.2823000000000002</v>
      </c>
      <c r="E10" t="s">
        <v>42</v>
      </c>
      <c r="F10" t="s">
        <v>122</v>
      </c>
      <c r="G10">
        <v>98.121036689999997</v>
      </c>
      <c r="H10" t="s">
        <v>167</v>
      </c>
      <c r="I10" t="s">
        <v>168</v>
      </c>
      <c r="J10">
        <v>0.54879999999999995</v>
      </c>
      <c r="K10" t="s">
        <v>174</v>
      </c>
      <c r="L10">
        <v>3.7401728181513598E-2</v>
      </c>
      <c r="M10">
        <v>0.92004980038344319</v>
      </c>
      <c r="N10" t="s">
        <v>180</v>
      </c>
      <c r="O10">
        <v>6</v>
      </c>
      <c r="P10" t="str">
        <f t="shared" si="0"/>
        <v>B6</v>
      </c>
      <c r="Q10" t="s">
        <v>181</v>
      </c>
      <c r="R10">
        <v>0.48254482129917492</v>
      </c>
      <c r="S10">
        <v>2.279870305195943E-2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">
      <c r="B11">
        <v>4.6040000000000001</v>
      </c>
      <c r="C11">
        <v>0.53069999999999995</v>
      </c>
      <c r="D11">
        <v>4.4554</v>
      </c>
      <c r="E11" t="s">
        <v>43</v>
      </c>
      <c r="F11" t="s">
        <v>123</v>
      </c>
      <c r="G11">
        <v>81.721241969999994</v>
      </c>
      <c r="H11" t="s">
        <v>167</v>
      </c>
      <c r="I11" t="s">
        <v>168</v>
      </c>
      <c r="J11">
        <v>1</v>
      </c>
      <c r="K11" t="s">
        <v>175</v>
      </c>
      <c r="L11">
        <v>1.0337533016993521E-2</v>
      </c>
      <c r="M11">
        <v>0.13955669572941259</v>
      </c>
      <c r="N11" t="s">
        <v>180</v>
      </c>
      <c r="O11">
        <v>10</v>
      </c>
      <c r="P11" t="str">
        <f t="shared" si="0"/>
        <v>B10</v>
      </c>
      <c r="Q11" t="s">
        <v>180</v>
      </c>
      <c r="R11">
        <v>13.745426745933329</v>
      </c>
      <c r="S11">
        <v>0.64942755340172365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">
      <c r="B12">
        <v>4.6920000000000002</v>
      </c>
      <c r="C12">
        <v>0.67379999999999995</v>
      </c>
      <c r="D12">
        <v>4.5986000000000002</v>
      </c>
      <c r="E12" t="s">
        <v>44</v>
      </c>
      <c r="F12" t="s">
        <v>124</v>
      </c>
      <c r="G12">
        <v>79.493725850000004</v>
      </c>
      <c r="H12" t="s">
        <v>167</v>
      </c>
      <c r="I12" t="s">
        <v>168</v>
      </c>
      <c r="J12">
        <v>1</v>
      </c>
      <c r="K12" t="s">
        <v>175</v>
      </c>
      <c r="L12">
        <v>1.312498539071083E-2</v>
      </c>
      <c r="M12">
        <v>0.17718730277459621</v>
      </c>
      <c r="N12" t="s">
        <v>180</v>
      </c>
      <c r="O12">
        <v>7</v>
      </c>
      <c r="P12" t="str">
        <f t="shared" si="0"/>
        <v>B7</v>
      </c>
      <c r="Q12" t="s">
        <v>182</v>
      </c>
      <c r="R12">
        <v>0.37846240153339089</v>
      </c>
      <c r="S12">
        <v>1.7881140835084471E-2</v>
      </c>
      <c r="U12">
        <v>4</v>
      </c>
      <c r="V12">
        <v>0</v>
      </c>
      <c r="W12">
        <v>0</v>
      </c>
      <c r="X12">
        <v>0.17661171792352329</v>
      </c>
      <c r="Y12">
        <v>0</v>
      </c>
      <c r="Z12">
        <v>0</v>
      </c>
      <c r="AA12">
        <v>0</v>
      </c>
    </row>
    <row r="13" spans="2:27" x14ac:dyDescent="0.2">
      <c r="B13">
        <v>4.8470000000000004</v>
      </c>
      <c r="C13">
        <v>1.0362</v>
      </c>
      <c r="D13">
        <v>4.8448000000000002</v>
      </c>
      <c r="E13" t="s">
        <v>45</v>
      </c>
      <c r="F13" t="s">
        <v>125</v>
      </c>
      <c r="G13">
        <v>96.976348529999996</v>
      </c>
      <c r="H13" t="s">
        <v>166</v>
      </c>
      <c r="I13" t="s">
        <v>169</v>
      </c>
      <c r="J13">
        <v>1</v>
      </c>
      <c r="K13" t="s">
        <v>175</v>
      </c>
      <c r="L13">
        <v>2.0184193917860731E-2</v>
      </c>
      <c r="M13">
        <v>0.27248661789111989</v>
      </c>
      <c r="N13" t="s">
        <v>181</v>
      </c>
      <c r="O13">
        <v>7</v>
      </c>
      <c r="P13" t="str">
        <f t="shared" si="0"/>
        <v>L7</v>
      </c>
      <c r="Q13" t="s">
        <v>187</v>
      </c>
      <c r="R13">
        <v>0</v>
      </c>
      <c r="S13">
        <v>0</v>
      </c>
      <c r="U13">
        <v>5</v>
      </c>
      <c r="V13">
        <v>0</v>
      </c>
      <c r="W13">
        <v>2.629672050676702E-2</v>
      </c>
      <c r="X13">
        <v>1.589329514285621</v>
      </c>
      <c r="Y13">
        <v>0</v>
      </c>
      <c r="Z13">
        <v>0</v>
      </c>
      <c r="AA13">
        <v>0</v>
      </c>
    </row>
    <row r="14" spans="2:27" x14ac:dyDescent="0.2">
      <c r="B14">
        <v>5.4640000000000004</v>
      </c>
      <c r="C14">
        <v>1.073</v>
      </c>
      <c r="D14">
        <v>5.3384999999999998</v>
      </c>
      <c r="E14" t="s">
        <v>46</v>
      </c>
      <c r="F14" t="s">
        <v>124</v>
      </c>
      <c r="G14">
        <v>92.089841680000006</v>
      </c>
      <c r="H14" t="s">
        <v>167</v>
      </c>
      <c r="I14" t="s">
        <v>170</v>
      </c>
      <c r="J14">
        <v>1</v>
      </c>
      <c r="K14" t="s">
        <v>175</v>
      </c>
      <c r="L14">
        <v>2.0901023039822969E-2</v>
      </c>
      <c r="M14">
        <v>0.28216381103761012</v>
      </c>
      <c r="N14" t="s">
        <v>182</v>
      </c>
      <c r="O14">
        <v>7</v>
      </c>
      <c r="P14" t="str">
        <f t="shared" si="0"/>
        <v>C7</v>
      </c>
      <c r="Q14" t="s">
        <v>184</v>
      </c>
      <c r="R14">
        <v>2.7932639489493001</v>
      </c>
      <c r="S14">
        <v>0.13197280854943769</v>
      </c>
      <c r="U14">
        <v>6</v>
      </c>
      <c r="V14">
        <v>0</v>
      </c>
      <c r="W14">
        <v>0</v>
      </c>
      <c r="X14">
        <v>3.8489620470600729</v>
      </c>
      <c r="Y14">
        <v>0</v>
      </c>
      <c r="Z14">
        <v>0</v>
      </c>
      <c r="AA14">
        <v>0</v>
      </c>
    </row>
    <row r="15" spans="2:27" x14ac:dyDescent="0.2">
      <c r="B15">
        <v>5.569</v>
      </c>
      <c r="C15">
        <v>8.4099999999999994E-2</v>
      </c>
      <c r="D15">
        <v>5.4612999999999996</v>
      </c>
      <c r="E15" t="s">
        <v>47</v>
      </c>
      <c r="F15" t="s">
        <v>126</v>
      </c>
      <c r="G15">
        <v>89.398164370000003</v>
      </c>
      <c r="H15" t="s">
        <v>167</v>
      </c>
      <c r="I15" t="s">
        <v>168</v>
      </c>
      <c r="J15">
        <v>1</v>
      </c>
      <c r="K15" t="s">
        <v>175</v>
      </c>
      <c r="L15">
        <v>1.6381882923104489E-3</v>
      </c>
      <c r="M15">
        <v>2.2115541946191059E-2</v>
      </c>
      <c r="N15" t="s">
        <v>180</v>
      </c>
      <c r="O15">
        <v>8</v>
      </c>
      <c r="P15" t="str">
        <f t="shared" si="0"/>
        <v>B8</v>
      </c>
      <c r="V15">
        <v>0</v>
      </c>
      <c r="W15">
        <v>0.27248661789111989</v>
      </c>
      <c r="X15">
        <v>0.17718730277459621</v>
      </c>
      <c r="Y15">
        <v>0.28216381103761012</v>
      </c>
      <c r="Z15">
        <v>0</v>
      </c>
      <c r="AA15">
        <v>0</v>
      </c>
    </row>
    <row r="16" spans="2:27" x14ac:dyDescent="0.2">
      <c r="B16">
        <v>5.69</v>
      </c>
      <c r="C16">
        <v>0.1651</v>
      </c>
      <c r="D16">
        <v>5.5094000000000003</v>
      </c>
      <c r="E16" t="s">
        <v>48</v>
      </c>
      <c r="F16" t="s">
        <v>123</v>
      </c>
      <c r="G16">
        <v>89.296762869999995</v>
      </c>
      <c r="H16" t="s">
        <v>167</v>
      </c>
      <c r="I16" t="s">
        <v>168</v>
      </c>
      <c r="J16">
        <v>1</v>
      </c>
      <c r="K16" t="s">
        <v>175</v>
      </c>
      <c r="L16">
        <v>3.21599152271647E-3</v>
      </c>
      <c r="M16">
        <v>4.3415885556672348E-2</v>
      </c>
      <c r="N16" t="s">
        <v>180</v>
      </c>
      <c r="O16">
        <v>10</v>
      </c>
      <c r="P16" t="str">
        <f t="shared" si="0"/>
        <v>B10</v>
      </c>
      <c r="Q16" s="1" t="s">
        <v>37</v>
      </c>
      <c r="R16" s="1" t="s">
        <v>185</v>
      </c>
      <c r="V16">
        <v>0.38623294581223072</v>
      </c>
      <c r="W16">
        <v>0.18376148290128791</v>
      </c>
      <c r="X16">
        <v>3.0088269847705642</v>
      </c>
      <c r="Y16">
        <v>4.0391762698394139E-2</v>
      </c>
      <c r="Z16">
        <v>0</v>
      </c>
      <c r="AA16">
        <v>0.10626504756784549</v>
      </c>
    </row>
    <row r="17" spans="2:27" x14ac:dyDescent="0.2">
      <c r="B17">
        <v>6.2610000000000001</v>
      </c>
      <c r="C17">
        <v>2.7202000000000002</v>
      </c>
      <c r="D17">
        <v>6.1356999999999999</v>
      </c>
      <c r="E17" t="s">
        <v>49</v>
      </c>
      <c r="F17" t="s">
        <v>126</v>
      </c>
      <c r="G17">
        <v>94.122827999999998</v>
      </c>
      <c r="H17" t="s">
        <v>167</v>
      </c>
      <c r="I17" t="s">
        <v>168</v>
      </c>
      <c r="J17">
        <v>1</v>
      </c>
      <c r="K17" t="s">
        <v>175</v>
      </c>
      <c r="L17">
        <v>5.2986917868524191E-2</v>
      </c>
      <c r="M17">
        <v>0.7153233912250766</v>
      </c>
      <c r="N17" t="s">
        <v>180</v>
      </c>
      <c r="O17">
        <v>8</v>
      </c>
      <c r="P17" t="str">
        <f t="shared" si="0"/>
        <v>B8</v>
      </c>
      <c r="Q17">
        <v>1</v>
      </c>
      <c r="R17">
        <v>0</v>
      </c>
      <c r="V17">
        <v>0.80513083323663626</v>
      </c>
      <c r="W17">
        <v>0</v>
      </c>
      <c r="X17">
        <v>3.457534821343307</v>
      </c>
      <c r="Y17">
        <v>2.6086346742712881E-2</v>
      </c>
      <c r="Z17">
        <v>0</v>
      </c>
      <c r="AA17">
        <v>0.18497113204459931</v>
      </c>
    </row>
    <row r="18" spans="2:27" x14ac:dyDescent="0.2">
      <c r="B18">
        <v>6.4489999999999998</v>
      </c>
      <c r="C18">
        <v>1.3649</v>
      </c>
      <c r="D18">
        <v>6.2588999999999997</v>
      </c>
      <c r="E18" t="s">
        <v>50</v>
      </c>
      <c r="F18" t="s">
        <v>126</v>
      </c>
      <c r="G18">
        <v>94.844147500000005</v>
      </c>
      <c r="H18" t="s">
        <v>167</v>
      </c>
      <c r="I18" t="s">
        <v>168</v>
      </c>
      <c r="J18">
        <v>0.26839999999999969</v>
      </c>
      <c r="K18" t="s">
        <v>173</v>
      </c>
      <c r="L18">
        <v>2.658695838495282E-2</v>
      </c>
      <c r="M18">
        <v>1.3372724970076879</v>
      </c>
      <c r="N18" t="s">
        <v>180</v>
      </c>
      <c r="O18">
        <v>8</v>
      </c>
      <c r="P18" t="str">
        <f t="shared" si="0"/>
        <v>B8</v>
      </c>
      <c r="Q18">
        <v>2</v>
      </c>
      <c r="R18">
        <v>0</v>
      </c>
      <c r="V18">
        <v>0.59007387747693774</v>
      </c>
      <c r="W18">
        <v>0</v>
      </c>
      <c r="X18">
        <v>0.84096912180640926</v>
      </c>
      <c r="Y18">
        <v>2.98204810546738E-2</v>
      </c>
      <c r="Z18">
        <v>0</v>
      </c>
      <c r="AA18">
        <v>5.1725649236810729E-2</v>
      </c>
    </row>
    <row r="19" spans="2:27" x14ac:dyDescent="0.2">
      <c r="B19">
        <v>6.5919999999999996</v>
      </c>
      <c r="C19">
        <v>0.32669999999999999</v>
      </c>
      <c r="D19">
        <v>6.4463999999999997</v>
      </c>
      <c r="E19" t="s">
        <v>51</v>
      </c>
      <c r="F19" t="s">
        <v>126</v>
      </c>
      <c r="G19">
        <v>96.265488419999997</v>
      </c>
      <c r="H19" t="s">
        <v>167</v>
      </c>
      <c r="I19" t="s">
        <v>168</v>
      </c>
      <c r="J19">
        <v>0.26839999999999969</v>
      </c>
      <c r="K19" t="s">
        <v>173</v>
      </c>
      <c r="L19">
        <v>6.3638063626376192E-3</v>
      </c>
      <c r="M19">
        <v>0.3200871307585989</v>
      </c>
      <c r="N19" t="s">
        <v>180</v>
      </c>
      <c r="O19">
        <v>8</v>
      </c>
      <c r="P19" t="str">
        <f t="shared" si="0"/>
        <v>B8</v>
      </c>
      <c r="Q19">
        <v>3</v>
      </c>
      <c r="R19">
        <v>0</v>
      </c>
      <c r="V19">
        <v>0.3382316300370517</v>
      </c>
      <c r="W19">
        <v>0</v>
      </c>
      <c r="X19">
        <v>1.935438629298053E-2</v>
      </c>
      <c r="Y19">
        <v>0</v>
      </c>
      <c r="Z19">
        <v>0</v>
      </c>
      <c r="AA19">
        <v>7.9442392650943175E-2</v>
      </c>
    </row>
    <row r="20" spans="2:27" x14ac:dyDescent="0.2">
      <c r="B20">
        <v>6.8230000000000004</v>
      </c>
      <c r="C20">
        <v>0.15359999999999999</v>
      </c>
      <c r="D20">
        <v>6.5896999999999997</v>
      </c>
      <c r="E20" t="s">
        <v>52</v>
      </c>
      <c r="F20" t="s">
        <v>127</v>
      </c>
      <c r="G20">
        <v>88.855972190000003</v>
      </c>
      <c r="H20" t="s">
        <v>167</v>
      </c>
      <c r="I20" t="s">
        <v>170</v>
      </c>
      <c r="J20">
        <v>1</v>
      </c>
      <c r="K20" t="s">
        <v>175</v>
      </c>
      <c r="L20">
        <v>2.9919824221032701E-3</v>
      </c>
      <c r="M20">
        <v>4.0391762698394139E-2</v>
      </c>
      <c r="N20" t="s">
        <v>182</v>
      </c>
      <c r="O20">
        <v>8</v>
      </c>
      <c r="P20" t="str">
        <f t="shared" si="0"/>
        <v>C8</v>
      </c>
      <c r="Q20">
        <v>4</v>
      </c>
      <c r="R20">
        <v>0.17661171792352329</v>
      </c>
      <c r="V20">
        <v>0.19446988911538071</v>
      </c>
      <c r="W20">
        <v>0</v>
      </c>
      <c r="X20">
        <v>7.6234192749117594E-2</v>
      </c>
      <c r="Y20">
        <v>0</v>
      </c>
      <c r="Z20">
        <v>0</v>
      </c>
      <c r="AA20">
        <v>0</v>
      </c>
    </row>
    <row r="21" spans="2:27" x14ac:dyDescent="0.2">
      <c r="B21">
        <v>7.085</v>
      </c>
      <c r="C21">
        <v>0.69879999999999998</v>
      </c>
      <c r="D21">
        <v>7.0826000000000002</v>
      </c>
      <c r="E21" t="s">
        <v>53</v>
      </c>
      <c r="F21" t="s">
        <v>126</v>
      </c>
      <c r="G21">
        <v>93.044018039999997</v>
      </c>
      <c r="H21" t="s">
        <v>167</v>
      </c>
      <c r="I21" t="s">
        <v>169</v>
      </c>
      <c r="J21">
        <v>1</v>
      </c>
      <c r="K21" t="s">
        <v>175</v>
      </c>
      <c r="L21">
        <v>1.36119616963917E-2</v>
      </c>
      <c r="M21">
        <v>0.18376148290128791</v>
      </c>
      <c r="N21" t="s">
        <v>181</v>
      </c>
      <c r="O21">
        <v>8</v>
      </c>
      <c r="P21" t="str">
        <f t="shared" si="0"/>
        <v>L8</v>
      </c>
      <c r="Q21">
        <v>5</v>
      </c>
      <c r="R21">
        <v>1.615626234792388</v>
      </c>
      <c r="V21">
        <v>0.58657464762394518</v>
      </c>
      <c r="W21">
        <v>0</v>
      </c>
      <c r="X21">
        <v>0.55041665692714059</v>
      </c>
      <c r="Y21">
        <v>0</v>
      </c>
      <c r="Z21">
        <v>0</v>
      </c>
      <c r="AA21">
        <v>9.5535985601084589E-2</v>
      </c>
    </row>
    <row r="22" spans="2:27" x14ac:dyDescent="0.2">
      <c r="B22">
        <v>7.7690000000000001</v>
      </c>
      <c r="C22">
        <v>0.61299999999999999</v>
      </c>
      <c r="D22">
        <v>7.6132999999999997</v>
      </c>
      <c r="E22" t="s">
        <v>54</v>
      </c>
      <c r="F22" t="s">
        <v>126</v>
      </c>
      <c r="G22">
        <v>91.025711900000005</v>
      </c>
      <c r="H22" t="s">
        <v>167</v>
      </c>
      <c r="I22" t="s">
        <v>168</v>
      </c>
      <c r="J22">
        <v>1</v>
      </c>
      <c r="K22" t="s">
        <v>175</v>
      </c>
      <c r="L22">
        <v>1.194065901529495E-2</v>
      </c>
      <c r="M22">
        <v>0.1611988967064818</v>
      </c>
      <c r="N22" t="s">
        <v>180</v>
      </c>
      <c r="O22">
        <v>8</v>
      </c>
      <c r="P22" t="str">
        <f t="shared" si="0"/>
        <v>B8</v>
      </c>
      <c r="Q22">
        <v>6</v>
      </c>
      <c r="R22">
        <v>3.8489620470600729</v>
      </c>
      <c r="V22">
        <v>0.35733823074988852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2:27" x14ac:dyDescent="0.2">
      <c r="B23">
        <v>7.9279999999999999</v>
      </c>
      <c r="C23">
        <v>1.0505</v>
      </c>
      <c r="D23">
        <v>7.7657999999999996</v>
      </c>
      <c r="E23" t="s">
        <v>55</v>
      </c>
      <c r="F23" t="s">
        <v>128</v>
      </c>
      <c r="G23">
        <v>89.990220690000001</v>
      </c>
      <c r="H23" t="s">
        <v>167</v>
      </c>
      <c r="I23" t="s">
        <v>168</v>
      </c>
      <c r="J23">
        <v>1</v>
      </c>
      <c r="K23" t="s">
        <v>175</v>
      </c>
      <c r="L23">
        <v>2.0462744364710191E-2</v>
      </c>
      <c r="M23">
        <v>0.27624704892358759</v>
      </c>
      <c r="N23" t="s">
        <v>180</v>
      </c>
      <c r="O23">
        <v>9</v>
      </c>
      <c r="P23" t="str">
        <f t="shared" si="0"/>
        <v>B9</v>
      </c>
      <c r="Q23">
        <v>7</v>
      </c>
      <c r="R23">
        <v>0.73183773170332622</v>
      </c>
      <c r="V23">
        <v>0.1415026530469134</v>
      </c>
      <c r="W23">
        <v>0</v>
      </c>
      <c r="X23">
        <v>0</v>
      </c>
      <c r="Y23">
        <v>0</v>
      </c>
      <c r="Z23">
        <v>0</v>
      </c>
      <c r="AA23">
        <v>0.157122905027933</v>
      </c>
    </row>
    <row r="24" spans="2:27" x14ac:dyDescent="0.2">
      <c r="B24">
        <v>8.0440000000000005</v>
      </c>
      <c r="C24">
        <v>0.10390000000000001</v>
      </c>
      <c r="D24">
        <v>7.9268999999999998</v>
      </c>
      <c r="E24" t="s">
        <v>56</v>
      </c>
      <c r="F24" t="s">
        <v>128</v>
      </c>
      <c r="G24">
        <v>94.444690170000001</v>
      </c>
      <c r="H24" t="s">
        <v>167</v>
      </c>
      <c r="I24" t="s">
        <v>168</v>
      </c>
      <c r="J24">
        <v>1</v>
      </c>
      <c r="K24" t="s">
        <v>175</v>
      </c>
      <c r="L24">
        <v>2.0238735264096991E-3</v>
      </c>
      <c r="M24">
        <v>2.7322292606530942E-2</v>
      </c>
      <c r="N24" t="s">
        <v>180</v>
      </c>
      <c r="O24">
        <v>9</v>
      </c>
      <c r="P24" t="str">
        <f t="shared" si="0"/>
        <v>B9</v>
      </c>
      <c r="Q24">
        <v>8</v>
      </c>
      <c r="R24">
        <v>3.725478223750323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2:27" x14ac:dyDescent="0.2">
      <c r="B25">
        <v>8.6069999999999993</v>
      </c>
      <c r="C25">
        <v>1.5993999999999999</v>
      </c>
      <c r="D25">
        <v>8.4212000000000007</v>
      </c>
      <c r="E25" t="s">
        <v>54</v>
      </c>
      <c r="F25" t="s">
        <v>126</v>
      </c>
      <c r="G25">
        <v>84.367043659999993</v>
      </c>
      <c r="H25" t="s">
        <v>167</v>
      </c>
      <c r="I25" t="s">
        <v>168</v>
      </c>
      <c r="J25">
        <v>1</v>
      </c>
      <c r="K25" t="s">
        <v>175</v>
      </c>
      <c r="L25">
        <v>3.1154796132239392E-2</v>
      </c>
      <c r="M25">
        <v>0.42058974778523173</v>
      </c>
      <c r="N25" t="s">
        <v>180</v>
      </c>
      <c r="O25">
        <v>8</v>
      </c>
      <c r="P25" t="str">
        <f t="shared" si="0"/>
        <v>B8</v>
      </c>
      <c r="Q25">
        <v>9</v>
      </c>
      <c r="R25">
        <v>4.4737231333672556</v>
      </c>
      <c r="V25">
        <v>7.8311633669152197E-2</v>
      </c>
      <c r="W25">
        <v>0</v>
      </c>
      <c r="X25">
        <v>0</v>
      </c>
      <c r="Y25">
        <v>0</v>
      </c>
      <c r="Z25">
        <v>0</v>
      </c>
      <c r="AA25">
        <v>3.8787662747481362E-2</v>
      </c>
    </row>
    <row r="26" spans="2:27" x14ac:dyDescent="0.2">
      <c r="B26">
        <v>8.7629999999999999</v>
      </c>
      <c r="C26">
        <v>1.5376000000000001</v>
      </c>
      <c r="D26">
        <v>8.6049000000000007</v>
      </c>
      <c r="E26" t="s">
        <v>57</v>
      </c>
      <c r="F26" t="s">
        <v>128</v>
      </c>
      <c r="G26">
        <v>94.008948840000002</v>
      </c>
      <c r="H26" t="s">
        <v>167</v>
      </c>
      <c r="I26" t="s">
        <v>168</v>
      </c>
      <c r="J26">
        <v>0.12819999999999959</v>
      </c>
      <c r="K26" t="s">
        <v>173</v>
      </c>
      <c r="L26">
        <v>2.9950990704596281E-2</v>
      </c>
      <c r="M26">
        <v>3.1539654798131891</v>
      </c>
      <c r="N26" t="s">
        <v>180</v>
      </c>
      <c r="O26">
        <v>9</v>
      </c>
      <c r="P26" t="str">
        <f t="shared" si="0"/>
        <v>B9</v>
      </c>
      <c r="Q26">
        <v>10</v>
      </c>
      <c r="R26">
        <v>1.512589129574831</v>
      </c>
      <c r="V26">
        <v>0.18842739820048199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2:27" x14ac:dyDescent="0.2">
      <c r="B27">
        <v>8.9019999999999992</v>
      </c>
      <c r="C27">
        <v>0.16089999999999999</v>
      </c>
      <c r="D27">
        <v>8.7600999999999996</v>
      </c>
      <c r="E27" t="s">
        <v>58</v>
      </c>
      <c r="F27" t="s">
        <v>129</v>
      </c>
      <c r="G27">
        <v>81.393191099999996</v>
      </c>
      <c r="H27" t="s">
        <v>167</v>
      </c>
      <c r="I27" t="s">
        <v>171</v>
      </c>
      <c r="J27">
        <v>0.37630000000000002</v>
      </c>
      <c r="K27" t="s">
        <v>176</v>
      </c>
      <c r="L27">
        <v>3.1341795033620842E-3</v>
      </c>
      <c r="M27">
        <v>0.1124406678059743</v>
      </c>
      <c r="N27" t="s">
        <v>183</v>
      </c>
      <c r="O27">
        <v>8</v>
      </c>
      <c r="P27" t="str">
        <f t="shared" si="0"/>
        <v>A8</v>
      </c>
      <c r="Q27">
        <v>11</v>
      </c>
      <c r="R27">
        <v>0.43702840898097539</v>
      </c>
      <c r="V27">
        <v>8.2072064701619873E-2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2:27" x14ac:dyDescent="0.2">
      <c r="B28">
        <v>9.0399999999999991</v>
      </c>
      <c r="C28">
        <v>9.9199999999999997E-2</v>
      </c>
      <c r="D28">
        <v>8.8999000000000006</v>
      </c>
      <c r="E28" t="s">
        <v>59</v>
      </c>
      <c r="F28" t="s">
        <v>130</v>
      </c>
      <c r="G28">
        <v>75.221056880000006</v>
      </c>
      <c r="H28" t="s">
        <v>167</v>
      </c>
      <c r="I28" t="s">
        <v>170</v>
      </c>
      <c r="J28">
        <v>1</v>
      </c>
      <c r="K28" t="s">
        <v>175</v>
      </c>
      <c r="L28">
        <v>1.9323219809416949E-3</v>
      </c>
      <c r="M28">
        <v>2.6086346742712881E-2</v>
      </c>
      <c r="N28" t="s">
        <v>182</v>
      </c>
      <c r="O28">
        <v>9</v>
      </c>
      <c r="P28" t="str">
        <f t="shared" si="0"/>
        <v>C9</v>
      </c>
      <c r="Q28">
        <v>12</v>
      </c>
      <c r="R28">
        <v>0.27070408186449829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2:27" x14ac:dyDescent="0.2">
      <c r="B29">
        <v>9.15</v>
      </c>
      <c r="C29">
        <v>0.1134</v>
      </c>
      <c r="D29">
        <v>9.1496999999999993</v>
      </c>
      <c r="E29" t="s">
        <v>60</v>
      </c>
      <c r="F29" t="s">
        <v>131</v>
      </c>
      <c r="G29">
        <v>82.771933910000001</v>
      </c>
      <c r="H29" t="s">
        <v>167</v>
      </c>
      <c r="I29" t="s">
        <v>170</v>
      </c>
      <c r="J29">
        <v>1</v>
      </c>
      <c r="K29" t="s">
        <v>175</v>
      </c>
      <c r="L29">
        <v>2.2089245225684301E-3</v>
      </c>
      <c r="M29">
        <v>2.98204810546738E-2</v>
      </c>
      <c r="N29" t="s">
        <v>182</v>
      </c>
      <c r="O29">
        <v>10</v>
      </c>
      <c r="P29" t="str">
        <f t="shared" si="0"/>
        <v>C10</v>
      </c>
      <c r="Q29">
        <v>13</v>
      </c>
      <c r="R29">
        <v>1.23252729015217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2:27" x14ac:dyDescent="0.2">
      <c r="B30">
        <v>9.3889999999999993</v>
      </c>
      <c r="C30">
        <v>0.3503</v>
      </c>
      <c r="D30">
        <v>9.2881999999999998</v>
      </c>
      <c r="E30" t="s">
        <v>61</v>
      </c>
      <c r="F30" t="s">
        <v>129</v>
      </c>
      <c r="G30">
        <v>82.001202300000003</v>
      </c>
      <c r="H30" t="s">
        <v>167</v>
      </c>
      <c r="I30" t="s">
        <v>171</v>
      </c>
      <c r="J30">
        <v>0.3364499999999998</v>
      </c>
      <c r="K30" t="s">
        <v>177</v>
      </c>
      <c r="L30">
        <v>6.8235119952003613E-3</v>
      </c>
      <c r="M30">
        <v>0.27379227800625627</v>
      </c>
      <c r="N30" t="s">
        <v>183</v>
      </c>
      <c r="O30">
        <v>8</v>
      </c>
      <c r="P30" t="str">
        <f t="shared" si="0"/>
        <v>A8</v>
      </c>
      <c r="Q30">
        <v>14</v>
      </c>
      <c r="R30">
        <v>0.35733823074988852</v>
      </c>
      <c r="V30">
        <v>0</v>
      </c>
      <c r="W30">
        <v>0</v>
      </c>
      <c r="X30">
        <v>0</v>
      </c>
      <c r="Y30">
        <v>0</v>
      </c>
      <c r="Z30">
        <v>0</v>
      </c>
      <c r="AA30">
        <v>1.813264065823613</v>
      </c>
    </row>
    <row r="31" spans="2:27" x14ac:dyDescent="0.2">
      <c r="B31">
        <v>9.577</v>
      </c>
      <c r="C31">
        <v>8.9399999999999993E-2</v>
      </c>
      <c r="D31">
        <v>9.3844999999999992</v>
      </c>
      <c r="E31" t="s">
        <v>62</v>
      </c>
      <c r="F31" t="s">
        <v>126</v>
      </c>
      <c r="G31">
        <v>90.248444750000004</v>
      </c>
      <c r="H31" t="s">
        <v>167</v>
      </c>
      <c r="I31" t="s">
        <v>168</v>
      </c>
      <c r="J31">
        <v>1</v>
      </c>
      <c r="K31" t="s">
        <v>175</v>
      </c>
      <c r="L31">
        <v>1.7414272691147941E-3</v>
      </c>
      <c r="M31">
        <v>2.350926813304971E-2</v>
      </c>
      <c r="N31" t="s">
        <v>180</v>
      </c>
      <c r="O31">
        <v>8</v>
      </c>
      <c r="P31" t="str">
        <f t="shared" si="0"/>
        <v>B8</v>
      </c>
      <c r="Q31">
        <v>15</v>
      </c>
      <c r="R31">
        <v>0.29862555807484642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2:27" x14ac:dyDescent="0.2">
      <c r="B32">
        <v>9.9169999999999998</v>
      </c>
      <c r="C32">
        <v>0.42370000000000002</v>
      </c>
      <c r="D32">
        <v>9.7605000000000004</v>
      </c>
      <c r="E32" t="s">
        <v>48</v>
      </c>
      <c r="F32" t="s">
        <v>123</v>
      </c>
      <c r="G32">
        <v>91.079346799999996</v>
      </c>
      <c r="H32" t="s">
        <v>167</v>
      </c>
      <c r="I32" t="s">
        <v>168</v>
      </c>
      <c r="J32">
        <v>1</v>
      </c>
      <c r="K32" t="s">
        <v>175</v>
      </c>
      <c r="L32">
        <v>8.2532744286793989E-3</v>
      </c>
      <c r="M32">
        <v>0.1114192047871719</v>
      </c>
      <c r="N32" t="s">
        <v>180</v>
      </c>
      <c r="O32">
        <v>10</v>
      </c>
      <c r="P32" t="str">
        <f t="shared" si="0"/>
        <v>B10</v>
      </c>
      <c r="Q32">
        <v>16</v>
      </c>
      <c r="R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7.3052289567798787E-2</v>
      </c>
    </row>
    <row r="33" spans="2:30" x14ac:dyDescent="0.2">
      <c r="B33">
        <v>10.105</v>
      </c>
      <c r="C33">
        <v>0.50229999999999997</v>
      </c>
      <c r="D33">
        <v>9.9132999999999996</v>
      </c>
      <c r="E33" t="s">
        <v>63</v>
      </c>
      <c r="F33" t="s">
        <v>123</v>
      </c>
      <c r="G33">
        <v>90.205442289999993</v>
      </c>
      <c r="H33" t="s">
        <v>167</v>
      </c>
      <c r="I33" t="s">
        <v>168</v>
      </c>
      <c r="J33">
        <v>1</v>
      </c>
      <c r="K33" t="s">
        <v>175</v>
      </c>
      <c r="L33">
        <v>9.7843279337400547E-3</v>
      </c>
      <c r="M33">
        <v>0.13208842710549071</v>
      </c>
      <c r="N33" t="s">
        <v>180</v>
      </c>
      <c r="O33">
        <v>10</v>
      </c>
      <c r="P33" t="str">
        <f t="shared" si="0"/>
        <v>B10</v>
      </c>
      <c r="Q33">
        <v>17</v>
      </c>
      <c r="R33">
        <v>0.11709929641663359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2:30" x14ac:dyDescent="0.2">
      <c r="B34">
        <v>10.226000000000001</v>
      </c>
      <c r="C34">
        <v>0.2321</v>
      </c>
      <c r="D34">
        <v>10.102399999999999</v>
      </c>
      <c r="E34" t="s">
        <v>64</v>
      </c>
      <c r="F34" t="s">
        <v>132</v>
      </c>
      <c r="G34">
        <v>90.937396980000003</v>
      </c>
      <c r="H34" t="s">
        <v>167</v>
      </c>
      <c r="I34" t="s">
        <v>168</v>
      </c>
      <c r="J34">
        <v>1</v>
      </c>
      <c r="K34" t="s">
        <v>175</v>
      </c>
      <c r="L34">
        <v>4.5210880219412044E-3</v>
      </c>
      <c r="M34">
        <v>6.1034688296206258E-2</v>
      </c>
      <c r="N34" t="s">
        <v>180</v>
      </c>
      <c r="O34">
        <v>13</v>
      </c>
      <c r="P34" t="str">
        <f t="shared" si="0"/>
        <v>B13</v>
      </c>
      <c r="Q34">
        <v>18</v>
      </c>
      <c r="R34">
        <v>0.18842739820048199</v>
      </c>
      <c r="V34">
        <v>1.738679566503706E-2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2:30" x14ac:dyDescent="0.2">
      <c r="B35">
        <v>10.718999999999999</v>
      </c>
      <c r="C35">
        <v>0.8881</v>
      </c>
      <c r="D35">
        <v>10.5303</v>
      </c>
      <c r="E35" t="s">
        <v>65</v>
      </c>
      <c r="F35" t="s">
        <v>132</v>
      </c>
      <c r="G35">
        <v>85.873380710000006</v>
      </c>
      <c r="H35" t="s">
        <v>167</v>
      </c>
      <c r="I35" t="s">
        <v>168</v>
      </c>
      <c r="J35">
        <v>1</v>
      </c>
      <c r="K35" t="s">
        <v>175</v>
      </c>
      <c r="L35">
        <v>1.729934628300725E-2</v>
      </c>
      <c r="M35">
        <v>0.23354117482059791</v>
      </c>
      <c r="N35" t="s">
        <v>180</v>
      </c>
      <c r="O35">
        <v>13</v>
      </c>
      <c r="P35" t="str">
        <f t="shared" si="0"/>
        <v>B13</v>
      </c>
      <c r="Q35">
        <v>19</v>
      </c>
      <c r="R35">
        <v>8.2072064701619873E-2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2:30" x14ac:dyDescent="0.2">
      <c r="B36">
        <v>10.853</v>
      </c>
      <c r="C36">
        <v>0.72119999999999995</v>
      </c>
      <c r="D36">
        <v>10.6639</v>
      </c>
      <c r="E36" t="s">
        <v>66</v>
      </c>
      <c r="F36" t="s">
        <v>123</v>
      </c>
      <c r="G36">
        <v>78.642939100000007</v>
      </c>
      <c r="H36" t="s">
        <v>167</v>
      </c>
      <c r="I36" t="s">
        <v>168</v>
      </c>
      <c r="J36">
        <v>1</v>
      </c>
      <c r="K36" t="s">
        <v>178</v>
      </c>
      <c r="L36">
        <v>1.404829246628176E-2</v>
      </c>
      <c r="M36">
        <v>0.18965194829480381</v>
      </c>
      <c r="N36" t="s">
        <v>180</v>
      </c>
      <c r="O36">
        <v>10</v>
      </c>
      <c r="P36" t="str">
        <f t="shared" si="0"/>
        <v>B10</v>
      </c>
      <c r="Q36">
        <v>20</v>
      </c>
      <c r="R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0.1097888081157523</v>
      </c>
    </row>
    <row r="37" spans="2:30" x14ac:dyDescent="0.2">
      <c r="B37">
        <v>10.961</v>
      </c>
      <c r="C37">
        <v>0.1522</v>
      </c>
      <c r="D37">
        <v>10.8497</v>
      </c>
      <c r="E37" t="s">
        <v>64</v>
      </c>
      <c r="F37" t="s">
        <v>132</v>
      </c>
      <c r="G37">
        <v>87.987545209999993</v>
      </c>
      <c r="H37" t="s">
        <v>167</v>
      </c>
      <c r="I37" t="s">
        <v>168</v>
      </c>
      <c r="J37">
        <v>1</v>
      </c>
      <c r="K37" t="s">
        <v>175</v>
      </c>
      <c r="L37">
        <v>2.9647117489851409E-3</v>
      </c>
      <c r="M37">
        <v>4.0023608611299409E-2</v>
      </c>
      <c r="N37" t="s">
        <v>180</v>
      </c>
      <c r="O37">
        <v>13</v>
      </c>
      <c r="P37" t="str">
        <f t="shared" si="0"/>
        <v>B13</v>
      </c>
      <c r="Q37">
        <v>21</v>
      </c>
      <c r="R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2:30" x14ac:dyDescent="0.2">
      <c r="B38">
        <v>11.055</v>
      </c>
      <c r="C38">
        <v>7.51E-2</v>
      </c>
      <c r="D38">
        <v>10.856</v>
      </c>
      <c r="E38" t="s">
        <v>67</v>
      </c>
      <c r="F38" t="s">
        <v>133</v>
      </c>
      <c r="G38">
        <v>80.458750300000005</v>
      </c>
      <c r="H38" t="s">
        <v>167</v>
      </c>
      <c r="I38" t="s">
        <v>171</v>
      </c>
      <c r="J38">
        <v>0.39050000000000012</v>
      </c>
      <c r="K38" t="s">
        <v>176</v>
      </c>
      <c r="L38">
        <v>1.462876822265336E-3</v>
      </c>
      <c r="M38">
        <v>5.0573206403539128E-2</v>
      </c>
      <c r="N38" t="s">
        <v>183</v>
      </c>
      <c r="O38">
        <v>9</v>
      </c>
      <c r="P38" t="str">
        <f t="shared" si="0"/>
        <v>A9</v>
      </c>
      <c r="Q38">
        <v>22</v>
      </c>
      <c r="R38">
        <v>1.813264065823613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2:30" x14ac:dyDescent="0.2">
      <c r="B39">
        <v>11.35</v>
      </c>
      <c r="C39">
        <v>0.85429999999999995</v>
      </c>
      <c r="D39">
        <v>11.3468</v>
      </c>
      <c r="E39" t="s">
        <v>68</v>
      </c>
      <c r="F39" t="s">
        <v>133</v>
      </c>
      <c r="G39">
        <v>94.939237800000001</v>
      </c>
      <c r="H39" t="s">
        <v>167</v>
      </c>
      <c r="I39" t="s">
        <v>171</v>
      </c>
      <c r="J39">
        <v>0.39050000000000012</v>
      </c>
      <c r="K39" t="s">
        <v>176</v>
      </c>
      <c r="L39">
        <v>1.6640954317726719E-2</v>
      </c>
      <c r="M39">
        <v>0.57529547577288254</v>
      </c>
      <c r="N39" t="s">
        <v>183</v>
      </c>
      <c r="O39">
        <v>9</v>
      </c>
      <c r="P39" t="str">
        <f t="shared" si="0"/>
        <v>A9</v>
      </c>
      <c r="Q39">
        <v>23</v>
      </c>
      <c r="R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2:30" x14ac:dyDescent="0.2">
      <c r="B40">
        <v>11.763</v>
      </c>
      <c r="C40">
        <v>0.1845</v>
      </c>
      <c r="D40">
        <v>11.6563</v>
      </c>
      <c r="E40" t="s">
        <v>69</v>
      </c>
      <c r="F40" t="s">
        <v>134</v>
      </c>
      <c r="G40">
        <v>82.109373140000002</v>
      </c>
      <c r="H40" t="s">
        <v>167</v>
      </c>
      <c r="I40" t="s">
        <v>172</v>
      </c>
      <c r="J40">
        <v>1</v>
      </c>
      <c r="K40" t="s">
        <v>179</v>
      </c>
      <c r="L40">
        <v>3.5938851359248259E-3</v>
      </c>
      <c r="M40">
        <v>4.8517449334985148E-2</v>
      </c>
      <c r="N40" t="s">
        <v>184</v>
      </c>
      <c r="O40">
        <v>9</v>
      </c>
      <c r="P40" t="str">
        <f t="shared" si="0"/>
        <v>O9</v>
      </c>
      <c r="Q40">
        <v>24</v>
      </c>
      <c r="R40">
        <v>7.3052289567798787E-2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2:30" x14ac:dyDescent="0.2">
      <c r="B41">
        <v>11.909000000000001</v>
      </c>
      <c r="C41">
        <v>0.4249</v>
      </c>
      <c r="D41">
        <v>11.7615</v>
      </c>
      <c r="E41" t="s">
        <v>70</v>
      </c>
      <c r="F41" t="s">
        <v>123</v>
      </c>
      <c r="G41">
        <v>84.135664399999996</v>
      </c>
      <c r="H41" t="s">
        <v>167</v>
      </c>
      <c r="I41" t="s">
        <v>168</v>
      </c>
      <c r="J41">
        <v>1</v>
      </c>
      <c r="K41" t="s">
        <v>175</v>
      </c>
      <c r="L41">
        <v>8.2766492913520801E-3</v>
      </c>
      <c r="M41">
        <v>0.1117347654332531</v>
      </c>
      <c r="N41" t="s">
        <v>180</v>
      </c>
      <c r="O41">
        <v>10</v>
      </c>
      <c r="P41" t="str">
        <f t="shared" si="0"/>
        <v>B10</v>
      </c>
      <c r="Q41">
        <v>25</v>
      </c>
      <c r="R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2:30" x14ac:dyDescent="0.2">
      <c r="B42">
        <v>12.032</v>
      </c>
      <c r="C42">
        <v>0.26619999999999999</v>
      </c>
      <c r="D42">
        <v>11.9048</v>
      </c>
      <c r="E42" t="s">
        <v>67</v>
      </c>
      <c r="F42" t="s">
        <v>133</v>
      </c>
      <c r="G42">
        <v>77.693193539999996</v>
      </c>
      <c r="H42" t="s">
        <v>167</v>
      </c>
      <c r="I42" t="s">
        <v>171</v>
      </c>
      <c r="J42">
        <v>0.39050000000000012</v>
      </c>
      <c r="K42" t="s">
        <v>176</v>
      </c>
      <c r="L42">
        <v>5.1853237028899116E-3</v>
      </c>
      <c r="M42">
        <v>0.17926215106021459</v>
      </c>
      <c r="N42" t="s">
        <v>183</v>
      </c>
      <c r="O42">
        <v>9</v>
      </c>
      <c r="P42" t="str">
        <f t="shared" si="0"/>
        <v>A9</v>
      </c>
      <c r="Q42">
        <v>26</v>
      </c>
      <c r="R42">
        <v>1.738679566503706E-2</v>
      </c>
      <c r="V42">
        <v>0</v>
      </c>
      <c r="W42">
        <v>0</v>
      </c>
      <c r="X42">
        <v>0</v>
      </c>
      <c r="Y42">
        <v>0</v>
      </c>
      <c r="Z42">
        <v>0</v>
      </c>
      <c r="AA42">
        <v>8.3308010565437934E-2</v>
      </c>
    </row>
    <row r="43" spans="2:30" x14ac:dyDescent="0.2">
      <c r="B43">
        <v>12.112</v>
      </c>
      <c r="C43">
        <v>0.1467</v>
      </c>
      <c r="D43">
        <v>11.910399999999999</v>
      </c>
      <c r="E43" t="s">
        <v>71</v>
      </c>
      <c r="F43" t="s">
        <v>123</v>
      </c>
      <c r="G43">
        <v>79.562654710000004</v>
      </c>
      <c r="H43" t="s">
        <v>167</v>
      </c>
      <c r="I43" t="s">
        <v>168</v>
      </c>
      <c r="J43">
        <v>1</v>
      </c>
      <c r="K43" t="s">
        <v>175</v>
      </c>
      <c r="L43">
        <v>2.857576961735349E-3</v>
      </c>
      <c r="M43">
        <v>3.8577288983427223E-2</v>
      </c>
      <c r="N43" t="s">
        <v>180</v>
      </c>
      <c r="O43">
        <v>10</v>
      </c>
      <c r="P43" t="str">
        <f t="shared" si="0"/>
        <v>B10</v>
      </c>
      <c r="Q43">
        <v>27</v>
      </c>
      <c r="R43">
        <v>0</v>
      </c>
    </row>
    <row r="44" spans="2:30" ht="16" thickBot="1" x14ac:dyDescent="0.25">
      <c r="B44">
        <v>12.539</v>
      </c>
      <c r="C44">
        <v>0.4894</v>
      </c>
      <c r="D44">
        <v>12.3934</v>
      </c>
      <c r="E44" t="s">
        <v>72</v>
      </c>
      <c r="F44" t="s">
        <v>135</v>
      </c>
      <c r="G44">
        <v>75.06267948</v>
      </c>
      <c r="H44" t="s">
        <v>167</v>
      </c>
      <c r="I44" t="s">
        <v>171</v>
      </c>
      <c r="J44">
        <v>0.57029999999999992</v>
      </c>
      <c r="K44" t="s">
        <v>177</v>
      </c>
      <c r="L44">
        <v>9.5330481600087256E-3</v>
      </c>
      <c r="M44">
        <v>0.22566394907963841</v>
      </c>
      <c r="N44" t="s">
        <v>183</v>
      </c>
      <c r="O44">
        <v>10</v>
      </c>
      <c r="P44" t="str">
        <f t="shared" si="0"/>
        <v>A10</v>
      </c>
      <c r="Q44">
        <v>28</v>
      </c>
      <c r="R44">
        <v>0.1097888081157523</v>
      </c>
    </row>
    <row r="45" spans="2:30" ht="17" thickBot="1" x14ac:dyDescent="0.25">
      <c r="B45">
        <v>12.657</v>
      </c>
      <c r="C45">
        <v>0.25619999999999998</v>
      </c>
      <c r="D45">
        <v>12.513</v>
      </c>
      <c r="E45" t="s">
        <v>73</v>
      </c>
      <c r="F45" t="s">
        <v>135</v>
      </c>
      <c r="G45">
        <v>87.443207099999995</v>
      </c>
      <c r="H45" t="s">
        <v>167</v>
      </c>
      <c r="I45" t="s">
        <v>171</v>
      </c>
      <c r="J45">
        <v>0.57029999999999992</v>
      </c>
      <c r="K45" t="s">
        <v>177</v>
      </c>
      <c r="L45">
        <v>4.9905331806175644E-3</v>
      </c>
      <c r="M45">
        <v>0.11813466235023171</v>
      </c>
      <c r="N45" t="s">
        <v>183</v>
      </c>
      <c r="O45">
        <v>10</v>
      </c>
      <c r="P45" t="str">
        <f t="shared" si="0"/>
        <v>A10</v>
      </c>
      <c r="Q45">
        <v>29</v>
      </c>
      <c r="R45">
        <v>0</v>
      </c>
      <c r="V45" s="4" t="s">
        <v>309</v>
      </c>
      <c r="W45" s="5" t="s">
        <v>36</v>
      </c>
      <c r="X45" s="6"/>
      <c r="Y45" s="6"/>
      <c r="Z45" s="6"/>
      <c r="AA45" s="6"/>
      <c r="AB45" s="7"/>
      <c r="AC45" s="8"/>
      <c r="AD45" s="9" t="s">
        <v>310</v>
      </c>
    </row>
    <row r="46" spans="2:30" ht="16" x14ac:dyDescent="0.2">
      <c r="B46">
        <v>12.849</v>
      </c>
      <c r="C46">
        <v>7.3599999999999999E-2</v>
      </c>
      <c r="D46">
        <v>12.6523</v>
      </c>
      <c r="E46" t="s">
        <v>74</v>
      </c>
      <c r="F46" t="s">
        <v>136</v>
      </c>
      <c r="G46">
        <v>87.245164180000003</v>
      </c>
      <c r="H46" t="s">
        <v>167</v>
      </c>
      <c r="I46" t="s">
        <v>168</v>
      </c>
      <c r="J46">
        <v>1</v>
      </c>
      <c r="K46" t="s">
        <v>178</v>
      </c>
      <c r="L46">
        <v>1.433658243924483E-3</v>
      </c>
      <c r="M46">
        <v>1.935438629298053E-2</v>
      </c>
      <c r="N46" t="s">
        <v>180</v>
      </c>
      <c r="O46">
        <v>11</v>
      </c>
      <c r="P46" t="str">
        <f t="shared" si="0"/>
        <v>B11</v>
      </c>
      <c r="Q46">
        <v>30</v>
      </c>
      <c r="R46">
        <v>0</v>
      </c>
      <c r="V46" s="10" t="s">
        <v>37</v>
      </c>
      <c r="W46" s="11" t="s">
        <v>181</v>
      </c>
      <c r="X46" s="11" t="s">
        <v>180</v>
      </c>
      <c r="Y46" s="11" t="s">
        <v>182</v>
      </c>
      <c r="Z46" s="11" t="s">
        <v>183</v>
      </c>
      <c r="AA46" s="11" t="s">
        <v>187</v>
      </c>
      <c r="AB46" s="11" t="s">
        <v>184</v>
      </c>
      <c r="AC46" s="12"/>
      <c r="AD46" s="13"/>
    </row>
    <row r="47" spans="2:30" ht="17" thickBot="1" x14ac:dyDescent="0.25">
      <c r="B47">
        <v>12.991</v>
      </c>
      <c r="C47">
        <v>0.2107</v>
      </c>
      <c r="D47">
        <v>12.8767</v>
      </c>
      <c r="E47" t="s">
        <v>73</v>
      </c>
      <c r="F47" t="s">
        <v>135</v>
      </c>
      <c r="G47">
        <v>85.557233449999998</v>
      </c>
      <c r="H47" t="s">
        <v>167</v>
      </c>
      <c r="I47" t="s">
        <v>171</v>
      </c>
      <c r="J47">
        <v>0.57029999999999992</v>
      </c>
      <c r="K47" t="s">
        <v>177</v>
      </c>
      <c r="L47">
        <v>4.1042363042783784E-3</v>
      </c>
      <c r="M47">
        <v>9.7154462752512924E-2</v>
      </c>
      <c r="N47" t="s">
        <v>183</v>
      </c>
      <c r="O47">
        <v>10</v>
      </c>
      <c r="P47" t="str">
        <f t="shared" si="0"/>
        <v>A10</v>
      </c>
      <c r="Q47">
        <v>31</v>
      </c>
      <c r="R47">
        <v>0</v>
      </c>
      <c r="V47" s="14"/>
      <c r="W47" s="15" t="s">
        <v>169</v>
      </c>
      <c r="X47" s="15" t="s">
        <v>168</v>
      </c>
      <c r="Y47" s="15" t="s">
        <v>170</v>
      </c>
      <c r="Z47" s="15" t="s">
        <v>171</v>
      </c>
      <c r="AA47" s="15" t="s">
        <v>289</v>
      </c>
      <c r="AB47" s="15" t="s">
        <v>172</v>
      </c>
      <c r="AC47" s="12"/>
      <c r="AD47" s="16"/>
    </row>
    <row r="48" spans="2:30" x14ac:dyDescent="0.2">
      <c r="B48">
        <v>13.141</v>
      </c>
      <c r="C48">
        <v>0.1636</v>
      </c>
      <c r="D48">
        <v>12.9871</v>
      </c>
      <c r="E48" t="s">
        <v>75</v>
      </c>
      <c r="F48" t="s">
        <v>135</v>
      </c>
      <c r="G48">
        <v>87.019274730000006</v>
      </c>
      <c r="H48" t="s">
        <v>167</v>
      </c>
      <c r="I48" t="s">
        <v>171</v>
      </c>
      <c r="J48">
        <v>0.57029999999999992</v>
      </c>
      <c r="K48" t="s">
        <v>177</v>
      </c>
      <c r="L48">
        <v>3.1867729443756181E-3</v>
      </c>
      <c r="M48">
        <v>7.5436497894215068E-2</v>
      </c>
      <c r="N48" t="s">
        <v>183</v>
      </c>
      <c r="O48">
        <v>10</v>
      </c>
      <c r="P48" t="str">
        <f t="shared" si="0"/>
        <v>A10</v>
      </c>
      <c r="Q48">
        <v>32</v>
      </c>
      <c r="R48">
        <v>0</v>
      </c>
      <c r="V48" s="17">
        <v>1</v>
      </c>
      <c r="W48" s="18">
        <f>SUMIF($P$6:$P$212,_xlfn.CONCAT(W$47,$V48),$M$6:$M$212)</f>
        <v>0</v>
      </c>
      <c r="X48">
        <f t="shared" ref="X48:AB48" si="1">SUMIF($P$6:$P$212,_xlfn.CONCAT(X$47,$V48),$M$6:$M$212)</f>
        <v>0</v>
      </c>
      <c r="Y48">
        <f t="shared" si="1"/>
        <v>0</v>
      </c>
      <c r="Z48">
        <f t="shared" si="1"/>
        <v>0</v>
      </c>
      <c r="AA48">
        <f t="shared" si="1"/>
        <v>0</v>
      </c>
      <c r="AB48">
        <f t="shared" si="1"/>
        <v>0</v>
      </c>
      <c r="AC48" s="12"/>
      <c r="AD48" s="19">
        <f>SUM(W48:AB48)</f>
        <v>0</v>
      </c>
    </row>
    <row r="49" spans="2:30" x14ac:dyDescent="0.2">
      <c r="B49">
        <v>13.234999999999999</v>
      </c>
      <c r="C49">
        <v>3.32E-2</v>
      </c>
      <c r="D49">
        <v>13.139900000000001</v>
      </c>
      <c r="E49" t="s">
        <v>62</v>
      </c>
      <c r="F49" t="s">
        <v>126</v>
      </c>
      <c r="G49">
        <v>85.597773480000001</v>
      </c>
      <c r="H49" t="s">
        <v>167</v>
      </c>
      <c r="I49" t="s">
        <v>168</v>
      </c>
      <c r="J49">
        <v>1</v>
      </c>
      <c r="K49" t="s">
        <v>175</v>
      </c>
      <c r="L49">
        <v>6.4670453394419637E-4</v>
      </c>
      <c r="M49">
        <v>8.7305112082466507E-3</v>
      </c>
      <c r="N49" t="s">
        <v>180</v>
      </c>
      <c r="O49">
        <v>8</v>
      </c>
      <c r="P49" t="str">
        <f t="shared" si="0"/>
        <v>B8</v>
      </c>
      <c r="Q49">
        <v>33</v>
      </c>
      <c r="R49">
        <v>0</v>
      </c>
      <c r="V49" s="20">
        <v>2</v>
      </c>
      <c r="W49">
        <f t="shared" ref="W49:AB73" si="2">SUMIF($P$6:$P$212,_xlfn.CONCAT(W$47,$V49),$M$6:$M$212)</f>
        <v>0</v>
      </c>
      <c r="X49">
        <f t="shared" si="2"/>
        <v>0</v>
      </c>
      <c r="Y49">
        <f t="shared" si="2"/>
        <v>0</v>
      </c>
      <c r="Z49">
        <f t="shared" si="2"/>
        <v>0</v>
      </c>
      <c r="AA49">
        <f t="shared" si="2"/>
        <v>0</v>
      </c>
      <c r="AB49">
        <f t="shared" si="2"/>
        <v>0</v>
      </c>
      <c r="AC49" s="12"/>
      <c r="AD49" s="21">
        <f t="shared" ref="AD49:AD74" si="3">SUM(W49:AB49)</f>
        <v>0</v>
      </c>
    </row>
    <row r="50" spans="2:30" x14ac:dyDescent="0.2">
      <c r="B50">
        <v>13.584</v>
      </c>
      <c r="C50">
        <v>0.61129999999999995</v>
      </c>
      <c r="D50">
        <v>13.4153</v>
      </c>
      <c r="E50" t="s">
        <v>76</v>
      </c>
      <c r="F50" t="s">
        <v>132</v>
      </c>
      <c r="G50">
        <v>86.858484759999996</v>
      </c>
      <c r="H50" t="s">
        <v>167</v>
      </c>
      <c r="I50" t="s">
        <v>168</v>
      </c>
      <c r="J50">
        <v>1</v>
      </c>
      <c r="K50" t="s">
        <v>175</v>
      </c>
      <c r="L50">
        <v>1.190754462650865E-2</v>
      </c>
      <c r="M50">
        <v>0.1607518524578668</v>
      </c>
      <c r="N50" t="s">
        <v>180</v>
      </c>
      <c r="O50">
        <v>13</v>
      </c>
      <c r="P50" t="str">
        <f t="shared" si="0"/>
        <v>B13</v>
      </c>
      <c r="Q50">
        <v>34</v>
      </c>
      <c r="R50">
        <v>8.3308010565437934E-2</v>
      </c>
      <c r="V50" s="20">
        <v>3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  <c r="AA50">
        <f t="shared" si="2"/>
        <v>0</v>
      </c>
      <c r="AB50">
        <f t="shared" si="2"/>
        <v>0</v>
      </c>
      <c r="AC50" s="12"/>
      <c r="AD50" s="21">
        <f t="shared" si="3"/>
        <v>0</v>
      </c>
    </row>
    <row r="51" spans="2:30" x14ac:dyDescent="0.2">
      <c r="B51">
        <v>13.692</v>
      </c>
      <c r="C51">
        <v>0.1598</v>
      </c>
      <c r="D51">
        <v>13.5077</v>
      </c>
      <c r="E51" t="s">
        <v>73</v>
      </c>
      <c r="F51" t="s">
        <v>135</v>
      </c>
      <c r="G51">
        <v>88.237082819999998</v>
      </c>
      <c r="H51" t="s">
        <v>167</v>
      </c>
      <c r="I51" t="s">
        <v>171</v>
      </c>
      <c r="J51">
        <v>0.57029999999999992</v>
      </c>
      <c r="K51" t="s">
        <v>177</v>
      </c>
      <c r="L51">
        <v>3.1127525459121261E-3</v>
      </c>
      <c r="M51">
        <v>7.3684305400339656E-2</v>
      </c>
      <c r="N51" t="s">
        <v>183</v>
      </c>
      <c r="O51">
        <v>10</v>
      </c>
      <c r="P51" t="str">
        <f t="shared" si="0"/>
        <v>A10</v>
      </c>
      <c r="V51" s="20">
        <v>4</v>
      </c>
      <c r="W51">
        <f t="shared" si="2"/>
        <v>0</v>
      </c>
      <c r="X51">
        <f t="shared" si="2"/>
        <v>0.17661171792352329</v>
      </c>
      <c r="Y51">
        <f t="shared" si="2"/>
        <v>0</v>
      </c>
      <c r="Z51">
        <f t="shared" si="2"/>
        <v>0</v>
      </c>
      <c r="AA51">
        <f t="shared" si="2"/>
        <v>0</v>
      </c>
      <c r="AB51">
        <f t="shared" si="2"/>
        <v>0</v>
      </c>
      <c r="AC51" s="12"/>
      <c r="AD51" s="21">
        <f t="shared" si="3"/>
        <v>0.17661171792352329</v>
      </c>
    </row>
    <row r="52" spans="2:30" x14ac:dyDescent="0.2">
      <c r="B52">
        <v>13.805</v>
      </c>
      <c r="C52">
        <v>7.6999999999999999E-2</v>
      </c>
      <c r="D52">
        <v>13.6899</v>
      </c>
      <c r="E52" t="s">
        <v>77</v>
      </c>
      <c r="F52" t="s">
        <v>132</v>
      </c>
      <c r="G52">
        <v>76.901491199999995</v>
      </c>
      <c r="H52" t="s">
        <v>167</v>
      </c>
      <c r="I52" t="s">
        <v>168</v>
      </c>
      <c r="J52">
        <v>1</v>
      </c>
      <c r="K52" t="s">
        <v>175</v>
      </c>
      <c r="L52">
        <v>1.499887021497082E-3</v>
      </c>
      <c r="M52">
        <v>2.0248474790210611E-2</v>
      </c>
      <c r="N52" t="s">
        <v>180</v>
      </c>
      <c r="O52">
        <v>13</v>
      </c>
      <c r="P52" t="str">
        <f t="shared" si="0"/>
        <v>B13</v>
      </c>
      <c r="V52" s="20">
        <v>5</v>
      </c>
      <c r="W52">
        <f t="shared" si="2"/>
        <v>2.629672050676702E-2</v>
      </c>
      <c r="X52">
        <f t="shared" si="2"/>
        <v>1.589329514285621</v>
      </c>
      <c r="Y52">
        <f t="shared" si="2"/>
        <v>0</v>
      </c>
      <c r="Z52">
        <f t="shared" si="2"/>
        <v>0</v>
      </c>
      <c r="AA52">
        <f t="shared" si="2"/>
        <v>0</v>
      </c>
      <c r="AB52">
        <f t="shared" si="2"/>
        <v>0</v>
      </c>
      <c r="AC52" s="12"/>
      <c r="AD52" s="21">
        <f t="shared" si="3"/>
        <v>1.615626234792388</v>
      </c>
    </row>
    <row r="53" spans="2:30" x14ac:dyDescent="0.2">
      <c r="B53">
        <v>14.093</v>
      </c>
      <c r="C53">
        <v>0.19639999999999999</v>
      </c>
      <c r="D53">
        <v>13.936299999999999</v>
      </c>
      <c r="E53" t="s">
        <v>78</v>
      </c>
      <c r="F53" t="s">
        <v>137</v>
      </c>
      <c r="G53">
        <v>81.344497259999997</v>
      </c>
      <c r="H53" t="s">
        <v>167</v>
      </c>
      <c r="I53" t="s">
        <v>171</v>
      </c>
      <c r="J53">
        <v>0.68722499999999986</v>
      </c>
      <c r="K53" t="s">
        <v>177</v>
      </c>
      <c r="L53">
        <v>3.8256858574289209E-3</v>
      </c>
      <c r="M53">
        <v>7.5152619702849047E-2</v>
      </c>
      <c r="N53" t="s">
        <v>183</v>
      </c>
      <c r="O53">
        <v>11</v>
      </c>
      <c r="P53" t="str">
        <f t="shared" si="0"/>
        <v>A11</v>
      </c>
      <c r="V53" s="20">
        <v>6</v>
      </c>
      <c r="W53">
        <f t="shared" si="2"/>
        <v>0</v>
      </c>
      <c r="X53">
        <f t="shared" si="2"/>
        <v>3.8489620470600734</v>
      </c>
      <c r="Y53">
        <f t="shared" si="2"/>
        <v>0</v>
      </c>
      <c r="Z53">
        <f t="shared" si="2"/>
        <v>0</v>
      </c>
      <c r="AA53">
        <f t="shared" si="2"/>
        <v>0</v>
      </c>
      <c r="AB53">
        <f t="shared" si="2"/>
        <v>0</v>
      </c>
      <c r="AC53" s="12"/>
      <c r="AD53" s="21">
        <f t="shared" si="3"/>
        <v>3.8489620470600734</v>
      </c>
    </row>
    <row r="54" spans="2:30" x14ac:dyDescent="0.2">
      <c r="B54">
        <v>14.153</v>
      </c>
      <c r="C54">
        <v>0.12720000000000001</v>
      </c>
      <c r="D54">
        <v>14.017200000000001</v>
      </c>
      <c r="E54" t="s">
        <v>79</v>
      </c>
      <c r="F54" t="s">
        <v>123</v>
      </c>
      <c r="G54">
        <v>76.566378380000003</v>
      </c>
      <c r="H54" t="s">
        <v>167</v>
      </c>
      <c r="I54" t="s">
        <v>168</v>
      </c>
      <c r="J54">
        <v>1</v>
      </c>
      <c r="K54" t="s">
        <v>175</v>
      </c>
      <c r="L54">
        <v>2.47773544330427E-3</v>
      </c>
      <c r="M54">
        <v>3.3449428484607649E-2</v>
      </c>
      <c r="N54" t="s">
        <v>180</v>
      </c>
      <c r="O54">
        <v>10</v>
      </c>
      <c r="P54" t="str">
        <f t="shared" si="0"/>
        <v>B10</v>
      </c>
      <c r="V54" s="20">
        <v>7</v>
      </c>
      <c r="W54">
        <f t="shared" si="2"/>
        <v>0.27248661789111989</v>
      </c>
      <c r="X54">
        <f t="shared" si="2"/>
        <v>0.17718730277459621</v>
      </c>
      <c r="Y54">
        <f t="shared" si="2"/>
        <v>0.28216381103761012</v>
      </c>
      <c r="Z54">
        <f t="shared" si="2"/>
        <v>0</v>
      </c>
      <c r="AA54">
        <f t="shared" si="2"/>
        <v>0</v>
      </c>
      <c r="AB54">
        <f t="shared" si="2"/>
        <v>0</v>
      </c>
      <c r="AC54" s="12"/>
      <c r="AD54" s="21">
        <f t="shared" si="3"/>
        <v>0.73183773170332622</v>
      </c>
    </row>
    <row r="55" spans="2:30" x14ac:dyDescent="0.2">
      <c r="B55">
        <v>14.263</v>
      </c>
      <c r="C55">
        <v>0.16139999999999999</v>
      </c>
      <c r="D55">
        <v>14.085900000000001</v>
      </c>
      <c r="E55" t="s">
        <v>80</v>
      </c>
      <c r="F55" t="s">
        <v>138</v>
      </c>
      <c r="G55">
        <v>53.097683240000002</v>
      </c>
      <c r="H55" t="s">
        <v>167</v>
      </c>
      <c r="I55" t="s">
        <v>171</v>
      </c>
      <c r="J55">
        <v>2.4411000000000009</v>
      </c>
      <c r="K55" t="s">
        <v>177</v>
      </c>
      <c r="L55">
        <v>3.1439190294757021E-3</v>
      </c>
      <c r="M55">
        <v>1.738679566503706E-2</v>
      </c>
      <c r="N55" t="s">
        <v>183</v>
      </c>
      <c r="O55">
        <v>26</v>
      </c>
      <c r="P55" t="str">
        <f t="shared" si="0"/>
        <v>A26</v>
      </c>
      <c r="V55" s="20">
        <v>8</v>
      </c>
      <c r="W55">
        <f t="shared" si="2"/>
        <v>0.18376148290128791</v>
      </c>
      <c r="X55">
        <f t="shared" si="2"/>
        <v>3.0088269847705642</v>
      </c>
      <c r="Y55">
        <f t="shared" si="2"/>
        <v>4.0391762698394139E-2</v>
      </c>
      <c r="Z55">
        <f t="shared" si="2"/>
        <v>0.38623294581223055</v>
      </c>
      <c r="AA55">
        <f t="shared" si="2"/>
        <v>0</v>
      </c>
      <c r="AB55">
        <f t="shared" si="2"/>
        <v>0.10626504756784549</v>
      </c>
      <c r="AC55" s="12"/>
      <c r="AD55" s="21">
        <f t="shared" si="3"/>
        <v>3.7254782237503221</v>
      </c>
    </row>
    <row r="56" spans="2:30" x14ac:dyDescent="0.2">
      <c r="B56">
        <v>14.336</v>
      </c>
      <c r="C56">
        <v>9.3100000000000002E-2</v>
      </c>
      <c r="D56">
        <v>14.1517</v>
      </c>
      <c r="E56" t="s">
        <v>81</v>
      </c>
      <c r="F56" t="s">
        <v>139</v>
      </c>
      <c r="G56">
        <v>64.772891889999997</v>
      </c>
      <c r="H56" t="s">
        <v>167</v>
      </c>
      <c r="I56" t="s">
        <v>168</v>
      </c>
      <c r="J56">
        <v>1</v>
      </c>
      <c r="K56" t="s">
        <v>175</v>
      </c>
      <c r="L56">
        <v>1.8134997623555629E-3</v>
      </c>
      <c r="M56">
        <v>2.44822467918001E-2</v>
      </c>
      <c r="N56" t="s">
        <v>180</v>
      </c>
      <c r="O56">
        <v>12</v>
      </c>
      <c r="P56" t="str">
        <f t="shared" si="0"/>
        <v>B12</v>
      </c>
      <c r="V56" s="20">
        <v>9</v>
      </c>
      <c r="W56">
        <f t="shared" si="2"/>
        <v>0</v>
      </c>
      <c r="X56">
        <f t="shared" si="2"/>
        <v>3.4575348213433075</v>
      </c>
      <c r="Y56">
        <f t="shared" si="2"/>
        <v>2.6086346742712881E-2</v>
      </c>
      <c r="Z56">
        <f t="shared" si="2"/>
        <v>0.80513083323663626</v>
      </c>
      <c r="AA56">
        <f t="shared" si="2"/>
        <v>0</v>
      </c>
      <c r="AB56">
        <f t="shared" si="2"/>
        <v>0.18497113204459925</v>
      </c>
      <c r="AC56" s="12"/>
      <c r="AD56" s="21">
        <f t="shared" si="3"/>
        <v>4.4737231333672556</v>
      </c>
    </row>
    <row r="57" spans="2:30" x14ac:dyDescent="0.2">
      <c r="B57">
        <v>14.426</v>
      </c>
      <c r="C57">
        <v>0.1968</v>
      </c>
      <c r="D57">
        <v>14.2616</v>
      </c>
      <c r="E57" t="s">
        <v>82</v>
      </c>
      <c r="F57" t="s">
        <v>139</v>
      </c>
      <c r="G57">
        <v>66.102176940000007</v>
      </c>
      <c r="H57" t="s">
        <v>167</v>
      </c>
      <c r="I57" t="s">
        <v>168</v>
      </c>
      <c r="J57">
        <v>1</v>
      </c>
      <c r="K57" t="s">
        <v>178</v>
      </c>
      <c r="L57">
        <v>3.8334774783198148E-3</v>
      </c>
      <c r="M57">
        <v>5.1751945957317497E-2</v>
      </c>
      <c r="N57" t="s">
        <v>180</v>
      </c>
      <c r="O57">
        <v>12</v>
      </c>
      <c r="P57" t="str">
        <f t="shared" si="0"/>
        <v>B12</v>
      </c>
      <c r="V57" s="20">
        <v>10</v>
      </c>
      <c r="W57">
        <f t="shared" si="2"/>
        <v>0</v>
      </c>
      <c r="X57">
        <f t="shared" si="2"/>
        <v>0.84096912180640948</v>
      </c>
      <c r="Y57">
        <f t="shared" si="2"/>
        <v>2.98204810546738E-2</v>
      </c>
      <c r="Z57">
        <f t="shared" si="2"/>
        <v>0.59007387747693774</v>
      </c>
      <c r="AA57">
        <f t="shared" si="2"/>
        <v>0</v>
      </c>
      <c r="AB57">
        <f t="shared" si="2"/>
        <v>5.1725649236810729E-2</v>
      </c>
      <c r="AC57" s="12"/>
      <c r="AD57" s="21">
        <f t="shared" si="3"/>
        <v>1.5125891295748319</v>
      </c>
    </row>
    <row r="58" spans="2:30" x14ac:dyDescent="0.2">
      <c r="B58">
        <v>14.584</v>
      </c>
      <c r="C58">
        <v>8.1699999999999995E-2</v>
      </c>
      <c r="D58">
        <v>14.423</v>
      </c>
      <c r="E58" t="s">
        <v>83</v>
      </c>
      <c r="F58" t="s">
        <v>137</v>
      </c>
      <c r="G58">
        <v>74.882763389999994</v>
      </c>
      <c r="H58" t="s">
        <v>167</v>
      </c>
      <c r="I58" t="s">
        <v>171</v>
      </c>
      <c r="J58">
        <v>0.68722499999999986</v>
      </c>
      <c r="K58" t="s">
        <v>177</v>
      </c>
      <c r="L58">
        <v>1.591438566965085E-3</v>
      </c>
      <c r="M58">
        <v>3.1262571434433638E-2</v>
      </c>
      <c r="N58" t="s">
        <v>183</v>
      </c>
      <c r="O58">
        <v>11</v>
      </c>
      <c r="P58" t="str">
        <f t="shared" si="0"/>
        <v>A11</v>
      </c>
      <c r="V58" s="20">
        <v>11</v>
      </c>
      <c r="W58">
        <f t="shared" si="2"/>
        <v>0</v>
      </c>
      <c r="X58">
        <f t="shared" si="2"/>
        <v>1.935438629298053E-2</v>
      </c>
      <c r="Y58">
        <f t="shared" si="2"/>
        <v>0</v>
      </c>
      <c r="Z58">
        <f t="shared" si="2"/>
        <v>0.33823163003705164</v>
      </c>
      <c r="AA58">
        <f t="shared" si="2"/>
        <v>0</v>
      </c>
      <c r="AB58">
        <f t="shared" si="2"/>
        <v>7.9442392650943175E-2</v>
      </c>
      <c r="AC58" s="12"/>
      <c r="AD58" s="21">
        <f t="shared" si="3"/>
        <v>0.43702840898097534</v>
      </c>
    </row>
    <row r="59" spans="2:30" x14ac:dyDescent="0.2">
      <c r="B59">
        <v>14.695</v>
      </c>
      <c r="C59">
        <v>0.24110000000000001</v>
      </c>
      <c r="D59">
        <v>14.651899999999999</v>
      </c>
      <c r="E59" t="s">
        <v>84</v>
      </c>
      <c r="F59" t="s">
        <v>140</v>
      </c>
      <c r="G59">
        <v>67.177942689999995</v>
      </c>
      <c r="H59" t="s">
        <v>167</v>
      </c>
      <c r="I59" t="s">
        <v>171</v>
      </c>
      <c r="J59">
        <v>1</v>
      </c>
      <c r="K59" t="s">
        <v>175</v>
      </c>
      <c r="L59">
        <v>4.6963994919863184E-3</v>
      </c>
      <c r="M59">
        <v>6.3401393141815282E-2</v>
      </c>
      <c r="N59" t="s">
        <v>183</v>
      </c>
      <c r="O59">
        <v>11</v>
      </c>
      <c r="P59" t="str">
        <f t="shared" si="0"/>
        <v>A11</v>
      </c>
      <c r="V59" s="20">
        <v>12</v>
      </c>
      <c r="W59">
        <f t="shared" si="2"/>
        <v>0</v>
      </c>
      <c r="X59">
        <f t="shared" si="2"/>
        <v>7.6234192749117594E-2</v>
      </c>
      <c r="Y59">
        <f t="shared" si="2"/>
        <v>0</v>
      </c>
      <c r="Z59">
        <f t="shared" si="2"/>
        <v>0.19446988911538074</v>
      </c>
      <c r="AA59">
        <f t="shared" si="2"/>
        <v>0</v>
      </c>
      <c r="AB59">
        <f t="shared" si="2"/>
        <v>0</v>
      </c>
      <c r="AC59" s="12"/>
      <c r="AD59" s="21">
        <f t="shared" si="3"/>
        <v>0.27070408186449835</v>
      </c>
    </row>
    <row r="60" spans="2:30" x14ac:dyDescent="0.2">
      <c r="B60">
        <v>14.967000000000001</v>
      </c>
      <c r="C60">
        <v>0.2031</v>
      </c>
      <c r="D60">
        <v>14.783099999999999</v>
      </c>
      <c r="E60" t="s">
        <v>85</v>
      </c>
      <c r="F60" t="s">
        <v>137</v>
      </c>
      <c r="G60">
        <v>78.414589000000007</v>
      </c>
      <c r="H60" t="s">
        <v>167</v>
      </c>
      <c r="I60" t="s">
        <v>171</v>
      </c>
      <c r="J60">
        <v>0.41890000000000011</v>
      </c>
      <c r="K60" t="s">
        <v>176</v>
      </c>
      <c r="L60">
        <v>3.9561955073513944E-3</v>
      </c>
      <c r="M60">
        <v>0.12749734864942419</v>
      </c>
      <c r="N60" t="s">
        <v>183</v>
      </c>
      <c r="O60">
        <v>11</v>
      </c>
      <c r="P60" t="str">
        <f t="shared" si="0"/>
        <v>A11</v>
      </c>
      <c r="V60" s="20">
        <v>13</v>
      </c>
      <c r="W60">
        <f t="shared" si="2"/>
        <v>0</v>
      </c>
      <c r="X60">
        <f t="shared" si="2"/>
        <v>0.55041665692714059</v>
      </c>
      <c r="Y60">
        <f t="shared" si="2"/>
        <v>0</v>
      </c>
      <c r="Z60">
        <f t="shared" si="2"/>
        <v>0.58657464762394529</v>
      </c>
      <c r="AA60">
        <f t="shared" si="2"/>
        <v>0</v>
      </c>
      <c r="AB60">
        <f t="shared" si="2"/>
        <v>9.5535985601084589E-2</v>
      </c>
      <c r="AC60" s="12"/>
      <c r="AD60" s="21">
        <f t="shared" si="3"/>
        <v>1.2325272901521704</v>
      </c>
    </row>
    <row r="61" spans="2:30" x14ac:dyDescent="0.2">
      <c r="B61">
        <v>15.03</v>
      </c>
      <c r="C61">
        <v>0.15620000000000001</v>
      </c>
      <c r="D61">
        <v>14.907999999999999</v>
      </c>
      <c r="E61" t="s">
        <v>79</v>
      </c>
      <c r="F61" t="s">
        <v>123</v>
      </c>
      <c r="G61">
        <v>83.061087869999994</v>
      </c>
      <c r="H61" t="s">
        <v>167</v>
      </c>
      <c r="I61" t="s">
        <v>168</v>
      </c>
      <c r="J61">
        <v>1</v>
      </c>
      <c r="K61" t="s">
        <v>175</v>
      </c>
      <c r="L61">
        <v>3.04262795789408E-3</v>
      </c>
      <c r="M61">
        <v>4.1075477431570077E-2</v>
      </c>
      <c r="N61" t="s">
        <v>180</v>
      </c>
      <c r="O61">
        <v>10</v>
      </c>
      <c r="P61" t="str">
        <f t="shared" si="0"/>
        <v>B10</v>
      </c>
      <c r="V61" s="20">
        <v>14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0.35733823074988857</v>
      </c>
      <c r="AA61">
        <f t="shared" si="2"/>
        <v>0</v>
      </c>
      <c r="AB61">
        <f t="shared" si="2"/>
        <v>0</v>
      </c>
      <c r="AC61" s="12"/>
      <c r="AD61" s="21">
        <f t="shared" si="3"/>
        <v>0.35733823074988857</v>
      </c>
    </row>
    <row r="62" spans="2:30" x14ac:dyDescent="0.2">
      <c r="B62">
        <v>15.195</v>
      </c>
      <c r="C62">
        <v>0.22919999999999999</v>
      </c>
      <c r="D62">
        <v>15.1798</v>
      </c>
      <c r="E62" t="s">
        <v>86</v>
      </c>
      <c r="F62" t="s">
        <v>141</v>
      </c>
      <c r="G62">
        <v>64.772219120000003</v>
      </c>
      <c r="H62" t="s">
        <v>167</v>
      </c>
      <c r="I62" t="s">
        <v>171</v>
      </c>
      <c r="J62">
        <v>0.80415000000000003</v>
      </c>
      <c r="K62" t="s">
        <v>177</v>
      </c>
      <c r="L62">
        <v>4.4645987704822233E-3</v>
      </c>
      <c r="M62">
        <v>7.4951294412124628E-2</v>
      </c>
      <c r="N62" t="s">
        <v>183</v>
      </c>
      <c r="O62">
        <v>12</v>
      </c>
      <c r="P62" t="str">
        <f t="shared" si="0"/>
        <v>A12</v>
      </c>
      <c r="V62" s="20">
        <v>15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0.1415026530469134</v>
      </c>
      <c r="AA62">
        <f t="shared" si="2"/>
        <v>0</v>
      </c>
      <c r="AB62">
        <f t="shared" si="2"/>
        <v>0.157122905027933</v>
      </c>
      <c r="AC62" s="12"/>
      <c r="AD62" s="21">
        <f t="shared" si="3"/>
        <v>0.29862555807484636</v>
      </c>
    </row>
    <row r="63" spans="2:30" x14ac:dyDescent="0.2">
      <c r="B63">
        <v>15.622</v>
      </c>
      <c r="C63">
        <v>0.19939999999999999</v>
      </c>
      <c r="D63">
        <v>15.4955</v>
      </c>
      <c r="E63" t="s">
        <v>87</v>
      </c>
      <c r="F63" t="s">
        <v>142</v>
      </c>
      <c r="G63">
        <v>65.833544950000004</v>
      </c>
      <c r="H63" t="s">
        <v>167</v>
      </c>
      <c r="I63" t="s">
        <v>171</v>
      </c>
      <c r="J63">
        <v>1</v>
      </c>
      <c r="K63" t="s">
        <v>175</v>
      </c>
      <c r="L63">
        <v>3.8841230141106252E-3</v>
      </c>
      <c r="M63">
        <v>5.2435660690493442E-2</v>
      </c>
      <c r="N63" t="s">
        <v>183</v>
      </c>
      <c r="O63">
        <v>12</v>
      </c>
      <c r="P63" t="str">
        <f t="shared" si="0"/>
        <v>A12</v>
      </c>
      <c r="V63" s="20">
        <v>16</v>
      </c>
      <c r="W63">
        <f t="shared" si="2"/>
        <v>0</v>
      </c>
      <c r="X63">
        <f t="shared" si="2"/>
        <v>0</v>
      </c>
      <c r="Y63">
        <f t="shared" si="2"/>
        <v>0</v>
      </c>
      <c r="Z63">
        <f t="shared" si="2"/>
        <v>0</v>
      </c>
      <c r="AA63">
        <f t="shared" si="2"/>
        <v>0</v>
      </c>
      <c r="AB63">
        <f t="shared" si="2"/>
        <v>0</v>
      </c>
      <c r="AC63" s="12"/>
      <c r="AD63" s="21">
        <f t="shared" si="3"/>
        <v>0</v>
      </c>
    </row>
    <row r="64" spans="2:30" x14ac:dyDescent="0.2">
      <c r="B64">
        <v>15.724</v>
      </c>
      <c r="C64">
        <v>0.1017</v>
      </c>
      <c r="D64">
        <v>15.5512</v>
      </c>
      <c r="E64" t="s">
        <v>88</v>
      </c>
      <c r="F64" t="s">
        <v>143</v>
      </c>
      <c r="G64">
        <v>55.58197277</v>
      </c>
      <c r="H64" t="s">
        <v>167</v>
      </c>
      <c r="I64" t="s">
        <v>171</v>
      </c>
      <c r="J64">
        <v>1.5057</v>
      </c>
      <c r="K64" t="s">
        <v>177</v>
      </c>
      <c r="L64">
        <v>1.9810196115097821E-3</v>
      </c>
      <c r="M64">
        <v>1.7761682111564089E-2</v>
      </c>
      <c r="N64" t="s">
        <v>183</v>
      </c>
      <c r="O64">
        <v>18</v>
      </c>
      <c r="P64" t="str">
        <f t="shared" si="0"/>
        <v>A18</v>
      </c>
      <c r="V64" s="20">
        <v>17</v>
      </c>
      <c r="W64">
        <f t="shared" si="2"/>
        <v>0</v>
      </c>
      <c r="X64">
        <f t="shared" si="2"/>
        <v>0</v>
      </c>
      <c r="Y64">
        <f t="shared" si="2"/>
        <v>0</v>
      </c>
      <c r="Z64">
        <f t="shared" si="2"/>
        <v>7.8311633669152197E-2</v>
      </c>
      <c r="AA64">
        <f t="shared" si="2"/>
        <v>0</v>
      </c>
      <c r="AB64">
        <f t="shared" si="2"/>
        <v>3.8787662747481362E-2</v>
      </c>
      <c r="AC64" s="12"/>
      <c r="AD64" s="21">
        <f t="shared" si="3"/>
        <v>0.11709929641663355</v>
      </c>
    </row>
    <row r="65" spans="2:30" x14ac:dyDescent="0.2">
      <c r="B65">
        <v>15.848000000000001</v>
      </c>
      <c r="C65">
        <v>0.13239999999999999</v>
      </c>
      <c r="D65">
        <v>15.719099999999999</v>
      </c>
      <c r="E65" t="s">
        <v>89</v>
      </c>
      <c r="F65" t="s">
        <v>132</v>
      </c>
      <c r="G65">
        <v>62.052903139999998</v>
      </c>
      <c r="H65" t="s">
        <v>167</v>
      </c>
      <c r="I65" t="s">
        <v>168</v>
      </c>
      <c r="J65">
        <v>1</v>
      </c>
      <c r="K65" t="s">
        <v>178</v>
      </c>
      <c r="L65">
        <v>2.5790265148858912E-3</v>
      </c>
      <c r="M65">
        <v>3.4816857950959533E-2</v>
      </c>
      <c r="N65" t="s">
        <v>180</v>
      </c>
      <c r="O65">
        <v>13</v>
      </c>
      <c r="P65" t="str">
        <f t="shared" si="0"/>
        <v>B13</v>
      </c>
      <c r="V65" s="20">
        <v>18</v>
      </c>
      <c r="W65">
        <f t="shared" si="2"/>
        <v>0</v>
      </c>
      <c r="X65">
        <f t="shared" si="2"/>
        <v>0</v>
      </c>
      <c r="Y65">
        <f t="shared" si="2"/>
        <v>0</v>
      </c>
      <c r="Z65">
        <f t="shared" si="2"/>
        <v>0.1884273982004821</v>
      </c>
      <c r="AA65">
        <f t="shared" si="2"/>
        <v>0</v>
      </c>
      <c r="AB65">
        <f t="shared" si="2"/>
        <v>0</v>
      </c>
      <c r="AC65" s="12"/>
      <c r="AD65" s="21">
        <f t="shared" si="3"/>
        <v>0.1884273982004821</v>
      </c>
    </row>
    <row r="66" spans="2:30" x14ac:dyDescent="0.2">
      <c r="B66">
        <v>16.027000000000001</v>
      </c>
      <c r="C66">
        <v>0.51890000000000003</v>
      </c>
      <c r="D66">
        <v>16.0092</v>
      </c>
      <c r="E66" t="s">
        <v>90</v>
      </c>
      <c r="F66" t="s">
        <v>144</v>
      </c>
      <c r="G66">
        <v>55.62188012</v>
      </c>
      <c r="H66" t="s">
        <v>167</v>
      </c>
      <c r="I66" t="s">
        <v>172</v>
      </c>
      <c r="J66">
        <v>1</v>
      </c>
      <c r="K66" t="s">
        <v>179</v>
      </c>
      <c r="L66">
        <v>1.0107680200712151E-2</v>
      </c>
      <c r="M66">
        <v>0.13645368270961411</v>
      </c>
      <c r="N66" t="s">
        <v>184</v>
      </c>
      <c r="O66">
        <v>9</v>
      </c>
      <c r="P66" t="str">
        <f t="shared" si="0"/>
        <v>O9</v>
      </c>
      <c r="V66" s="20">
        <v>19</v>
      </c>
      <c r="W66">
        <f t="shared" si="2"/>
        <v>0</v>
      </c>
      <c r="X66">
        <f t="shared" si="2"/>
        <v>0</v>
      </c>
      <c r="Y66">
        <f t="shared" si="2"/>
        <v>0</v>
      </c>
      <c r="Z66">
        <f t="shared" si="2"/>
        <v>8.2072064701619873E-2</v>
      </c>
      <c r="AA66">
        <f t="shared" si="2"/>
        <v>0</v>
      </c>
      <c r="AB66">
        <f t="shared" si="2"/>
        <v>0</v>
      </c>
      <c r="AC66" s="12"/>
      <c r="AD66" s="21">
        <f t="shared" si="3"/>
        <v>8.2072064701619873E-2</v>
      </c>
    </row>
    <row r="67" spans="2:30" x14ac:dyDescent="0.2">
      <c r="B67">
        <v>16.356000000000002</v>
      </c>
      <c r="C67">
        <v>0.25509999999999999</v>
      </c>
      <c r="D67">
        <v>16.2119</v>
      </c>
      <c r="E67" t="s">
        <v>91</v>
      </c>
      <c r="F67" t="s">
        <v>142</v>
      </c>
      <c r="G67">
        <v>62.979001789999998</v>
      </c>
      <c r="H67" t="s">
        <v>167</v>
      </c>
      <c r="I67" t="s">
        <v>171</v>
      </c>
      <c r="J67">
        <v>1</v>
      </c>
      <c r="K67" t="s">
        <v>175</v>
      </c>
      <c r="L67">
        <v>4.9691062231676051E-3</v>
      </c>
      <c r="M67">
        <v>6.7082934012762663E-2</v>
      </c>
      <c r="N67" t="s">
        <v>183</v>
      </c>
      <c r="O67">
        <v>12</v>
      </c>
      <c r="P67" t="str">
        <f t="shared" si="0"/>
        <v>A12</v>
      </c>
      <c r="V67" s="20">
        <v>20</v>
      </c>
      <c r="W67">
        <f t="shared" si="2"/>
        <v>0</v>
      </c>
      <c r="X67">
        <f t="shared" si="2"/>
        <v>0</v>
      </c>
      <c r="Y67">
        <f t="shared" si="2"/>
        <v>0</v>
      </c>
      <c r="Z67">
        <f t="shared" si="2"/>
        <v>0</v>
      </c>
      <c r="AA67">
        <f t="shared" si="2"/>
        <v>0</v>
      </c>
      <c r="AB67">
        <f t="shared" si="2"/>
        <v>0</v>
      </c>
      <c r="AC67" s="12"/>
      <c r="AD67" s="21">
        <f t="shared" si="3"/>
        <v>0</v>
      </c>
    </row>
    <row r="68" spans="2:30" x14ac:dyDescent="0.2">
      <c r="B68">
        <v>16.524999999999999</v>
      </c>
      <c r="C68">
        <v>0.16569999999999999</v>
      </c>
      <c r="D68">
        <v>16.346399999999999</v>
      </c>
      <c r="E68" t="s">
        <v>92</v>
      </c>
      <c r="H68" t="s">
        <v>167</v>
      </c>
      <c r="J68">
        <v>1</v>
      </c>
      <c r="K68" t="s">
        <v>179</v>
      </c>
      <c r="P68" t="str">
        <f t="shared" si="0"/>
        <v/>
      </c>
      <c r="V68" s="20">
        <v>21</v>
      </c>
      <c r="W68">
        <f t="shared" si="2"/>
        <v>0</v>
      </c>
      <c r="X68">
        <f t="shared" si="2"/>
        <v>0</v>
      </c>
      <c r="Y68">
        <f t="shared" si="2"/>
        <v>0</v>
      </c>
      <c r="Z68">
        <f t="shared" si="2"/>
        <v>0</v>
      </c>
      <c r="AA68">
        <f t="shared" si="2"/>
        <v>0</v>
      </c>
      <c r="AB68">
        <f t="shared" si="2"/>
        <v>0</v>
      </c>
      <c r="AC68" s="12"/>
      <c r="AD68" s="22">
        <f t="shared" si="3"/>
        <v>0</v>
      </c>
    </row>
    <row r="69" spans="2:30" x14ac:dyDescent="0.2">
      <c r="B69">
        <v>16.584</v>
      </c>
      <c r="C69">
        <v>0.15559999999999999</v>
      </c>
      <c r="D69">
        <v>16.526499999999999</v>
      </c>
      <c r="E69" t="s">
        <v>93</v>
      </c>
      <c r="F69" t="s">
        <v>145</v>
      </c>
      <c r="G69">
        <v>70.682534459999999</v>
      </c>
      <c r="H69" t="s">
        <v>167</v>
      </c>
      <c r="I69" t="s">
        <v>171</v>
      </c>
      <c r="J69">
        <v>1</v>
      </c>
      <c r="K69" t="s">
        <v>175</v>
      </c>
      <c r="L69">
        <v>3.030940526557739E-3</v>
      </c>
      <c r="M69">
        <v>4.091769710852948E-2</v>
      </c>
      <c r="N69" t="s">
        <v>183</v>
      </c>
      <c r="O69">
        <v>11</v>
      </c>
      <c r="P69" t="str">
        <f t="shared" si="0"/>
        <v>A11</v>
      </c>
      <c r="V69" s="20">
        <v>22</v>
      </c>
      <c r="W69">
        <f t="shared" si="2"/>
        <v>0</v>
      </c>
      <c r="X69">
        <f t="shared" si="2"/>
        <v>0</v>
      </c>
      <c r="Y69">
        <f t="shared" si="2"/>
        <v>0</v>
      </c>
      <c r="Z69">
        <f t="shared" si="2"/>
        <v>0</v>
      </c>
      <c r="AA69">
        <f t="shared" si="2"/>
        <v>0</v>
      </c>
      <c r="AB69">
        <f t="shared" si="2"/>
        <v>1.813264065823613</v>
      </c>
      <c r="AC69" s="12"/>
      <c r="AD69" s="22">
        <f t="shared" si="3"/>
        <v>1.813264065823613</v>
      </c>
    </row>
    <row r="70" spans="2:30" x14ac:dyDescent="0.2">
      <c r="B70">
        <v>16.907</v>
      </c>
      <c r="C70">
        <v>0.31159999999999999</v>
      </c>
      <c r="D70">
        <v>16.8154</v>
      </c>
      <c r="E70" t="s">
        <v>94</v>
      </c>
      <c r="F70" t="s">
        <v>146</v>
      </c>
      <c r="G70">
        <v>65.896722030000006</v>
      </c>
      <c r="H70" t="s">
        <v>167</v>
      </c>
      <c r="I70" t="s">
        <v>171</v>
      </c>
      <c r="J70">
        <v>1</v>
      </c>
      <c r="K70" t="s">
        <v>175</v>
      </c>
      <c r="L70">
        <v>6.0696726740063732E-3</v>
      </c>
      <c r="M70">
        <v>8.1940581099086043E-2</v>
      </c>
      <c r="N70" t="s">
        <v>183</v>
      </c>
      <c r="O70">
        <v>13</v>
      </c>
      <c r="P70" t="str">
        <f t="shared" si="0"/>
        <v>A13</v>
      </c>
      <c r="V70" s="20">
        <v>23</v>
      </c>
      <c r="W70">
        <f t="shared" si="2"/>
        <v>0</v>
      </c>
      <c r="X70">
        <f t="shared" ref="X70:AB73" si="4">SUMIF($P$6:$P$212,_xlfn.CONCAT(X$47,$V70),$M$6:$M$212)</f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 s="12"/>
      <c r="AD70" s="22">
        <f t="shared" si="3"/>
        <v>0</v>
      </c>
    </row>
    <row r="71" spans="2:30" x14ac:dyDescent="0.2">
      <c r="B71">
        <v>17.091999999999999</v>
      </c>
      <c r="C71">
        <v>0.19670000000000001</v>
      </c>
      <c r="D71">
        <v>16.963799999999999</v>
      </c>
      <c r="E71" t="s">
        <v>95</v>
      </c>
      <c r="F71" t="s">
        <v>147</v>
      </c>
      <c r="G71">
        <v>57.124527329999999</v>
      </c>
      <c r="H71" t="s">
        <v>167</v>
      </c>
      <c r="I71" t="s">
        <v>172</v>
      </c>
      <c r="J71">
        <v>1</v>
      </c>
      <c r="K71" t="s">
        <v>179</v>
      </c>
      <c r="L71">
        <v>3.8315295730970908E-3</v>
      </c>
      <c r="M71">
        <v>5.1725649236810729E-2</v>
      </c>
      <c r="N71" t="s">
        <v>184</v>
      </c>
      <c r="O71">
        <v>10</v>
      </c>
      <c r="P71" t="str">
        <f t="shared" ref="P71:P134" si="5">_xlfn.CONCAT(I71,O71)</f>
        <v>O10</v>
      </c>
      <c r="V71" s="20">
        <v>24</v>
      </c>
      <c r="W71">
        <f t="shared" si="2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7.3052289567798787E-2</v>
      </c>
      <c r="AC71" s="12"/>
      <c r="AD71" s="22">
        <f t="shared" si="3"/>
        <v>7.3052289567798787E-2</v>
      </c>
    </row>
    <row r="72" spans="2:30" x14ac:dyDescent="0.2">
      <c r="B72">
        <v>17.329000000000001</v>
      </c>
      <c r="C72">
        <v>0.30480000000000002</v>
      </c>
      <c r="D72">
        <v>17.303599999999999</v>
      </c>
      <c r="E72" t="s">
        <v>96</v>
      </c>
      <c r="F72" t="s">
        <v>146</v>
      </c>
      <c r="G72">
        <v>59.967693850000003</v>
      </c>
      <c r="H72" t="s">
        <v>167</v>
      </c>
      <c r="I72" t="s">
        <v>171</v>
      </c>
      <c r="J72">
        <v>1</v>
      </c>
      <c r="K72" t="s">
        <v>175</v>
      </c>
      <c r="L72">
        <v>5.937215118861177E-3</v>
      </c>
      <c r="M72">
        <v>8.0152404104625888E-2</v>
      </c>
      <c r="N72" t="s">
        <v>183</v>
      </c>
      <c r="O72">
        <v>13</v>
      </c>
      <c r="P72" t="str">
        <f t="shared" si="5"/>
        <v>A13</v>
      </c>
      <c r="V72" s="20">
        <v>25</v>
      </c>
      <c r="W72">
        <f t="shared" si="2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 s="12"/>
      <c r="AD72" s="22">
        <f t="shared" si="3"/>
        <v>0</v>
      </c>
    </row>
    <row r="73" spans="2:30" ht="16" thickBot="1" x14ac:dyDescent="0.25">
      <c r="B73">
        <v>17.754000000000001</v>
      </c>
      <c r="C73">
        <v>0.40410000000000001</v>
      </c>
      <c r="D73">
        <v>17.6602</v>
      </c>
      <c r="E73" t="s">
        <v>97</v>
      </c>
      <c r="F73" t="s">
        <v>148</v>
      </c>
      <c r="G73">
        <v>52.386776849999997</v>
      </c>
      <c r="H73" t="s">
        <v>167</v>
      </c>
      <c r="I73" t="s">
        <v>172</v>
      </c>
      <c r="J73">
        <v>1</v>
      </c>
      <c r="K73" t="s">
        <v>179</v>
      </c>
      <c r="L73">
        <v>7.8714850050255955E-3</v>
      </c>
      <c r="M73">
        <v>0.10626504756784549</v>
      </c>
      <c r="N73" t="s">
        <v>184</v>
      </c>
      <c r="O73">
        <v>8</v>
      </c>
      <c r="P73" t="str">
        <f t="shared" si="5"/>
        <v>O8</v>
      </c>
      <c r="V73" s="20">
        <v>26</v>
      </c>
      <c r="W73">
        <f t="shared" si="2"/>
        <v>0</v>
      </c>
      <c r="X73">
        <f t="shared" si="4"/>
        <v>0</v>
      </c>
      <c r="Y73">
        <f t="shared" si="4"/>
        <v>0</v>
      </c>
      <c r="Z73">
        <f t="shared" si="4"/>
        <v>1.738679566503706E-2</v>
      </c>
      <c r="AA73">
        <f t="shared" si="4"/>
        <v>0</v>
      </c>
      <c r="AB73">
        <f t="shared" si="4"/>
        <v>0</v>
      </c>
      <c r="AC73" s="12"/>
      <c r="AD73" s="22">
        <f t="shared" si="3"/>
        <v>1.738679566503706E-2</v>
      </c>
    </row>
    <row r="74" spans="2:30" ht="16" thickBot="1" x14ac:dyDescent="0.25">
      <c r="B74">
        <v>17.922999999999998</v>
      </c>
      <c r="C74">
        <v>51.337200000000003</v>
      </c>
      <c r="D74">
        <v>17.7591</v>
      </c>
      <c r="E74" t="s">
        <v>23</v>
      </c>
      <c r="F74" t="s">
        <v>149</v>
      </c>
      <c r="H74" t="s">
        <v>166</v>
      </c>
      <c r="I74" t="s">
        <v>171</v>
      </c>
      <c r="J74">
        <v>1</v>
      </c>
      <c r="K74" t="s">
        <v>179</v>
      </c>
      <c r="N74" t="s">
        <v>183</v>
      </c>
      <c r="O74">
        <v>12</v>
      </c>
      <c r="P74" t="str">
        <f t="shared" si="5"/>
        <v>A12</v>
      </c>
      <c r="V74" s="23"/>
      <c r="W74" s="24"/>
      <c r="X74" s="25"/>
      <c r="Y74" s="25"/>
      <c r="Z74" s="25"/>
      <c r="AA74" s="25"/>
      <c r="AB74" s="25"/>
      <c r="AC74" s="26"/>
      <c r="AD74" s="27">
        <f t="shared" si="3"/>
        <v>0</v>
      </c>
    </row>
    <row r="75" spans="2:30" ht="17" thickBot="1" x14ac:dyDescent="0.25">
      <c r="B75">
        <v>18.207000000000001</v>
      </c>
      <c r="C75">
        <v>0.111</v>
      </c>
      <c r="D75">
        <v>18.066199999999998</v>
      </c>
      <c r="E75" t="s">
        <v>92</v>
      </c>
      <c r="H75" t="s">
        <v>167</v>
      </c>
      <c r="J75">
        <v>1</v>
      </c>
      <c r="K75" t="s">
        <v>179</v>
      </c>
      <c r="P75" t="str">
        <f t="shared" si="5"/>
        <v/>
      </c>
      <c r="V75" s="28" t="s">
        <v>311</v>
      </c>
      <c r="W75" s="29">
        <f>SUM(W48:W73)</f>
        <v>0.48254482129917481</v>
      </c>
      <c r="X75" s="29">
        <f t="shared" ref="X75:AB75" si="6">SUM(X48:X73)</f>
        <v>13.745426745933333</v>
      </c>
      <c r="Y75" s="29">
        <f t="shared" si="6"/>
        <v>0.37846240153339089</v>
      </c>
      <c r="Z75" s="29">
        <f t="shared" si="6"/>
        <v>3.7657525993352752</v>
      </c>
      <c r="AA75" s="29">
        <f t="shared" si="6"/>
        <v>0</v>
      </c>
      <c r="AB75" s="29">
        <f t="shared" si="6"/>
        <v>2.6001671302681091</v>
      </c>
      <c r="AC75" s="30" t="s">
        <v>312</v>
      </c>
      <c r="AD75" s="31">
        <f>SUM(W48:AB73)</f>
        <v>20.972353698369286</v>
      </c>
    </row>
    <row r="76" spans="2:30" x14ac:dyDescent="0.2">
      <c r="B76">
        <v>18.353000000000002</v>
      </c>
      <c r="C76">
        <v>9.8000000000000004E-2</v>
      </c>
      <c r="D76">
        <v>18.159800000000001</v>
      </c>
      <c r="E76" t="s">
        <v>98</v>
      </c>
      <c r="F76" t="s">
        <v>150</v>
      </c>
      <c r="G76">
        <v>57.081301029999999</v>
      </c>
      <c r="H76" t="s">
        <v>167</v>
      </c>
      <c r="I76" t="s">
        <v>172</v>
      </c>
      <c r="J76">
        <v>1</v>
      </c>
      <c r="K76" t="s">
        <v>179</v>
      </c>
      <c r="L76">
        <v>1.908947118269014E-3</v>
      </c>
      <c r="M76">
        <v>2.5770786096631679E-2</v>
      </c>
      <c r="N76" t="s">
        <v>184</v>
      </c>
      <c r="O76">
        <v>13</v>
      </c>
      <c r="P76" t="str">
        <f t="shared" si="5"/>
        <v>O13</v>
      </c>
    </row>
    <row r="77" spans="2:30" x14ac:dyDescent="0.2">
      <c r="B77">
        <v>18.433</v>
      </c>
      <c r="C77">
        <v>0.15409999999999999</v>
      </c>
      <c r="D77">
        <v>18.4298</v>
      </c>
      <c r="E77" t="s">
        <v>92</v>
      </c>
      <c r="H77" t="s">
        <v>167</v>
      </c>
      <c r="J77">
        <v>1</v>
      </c>
      <c r="K77" t="s">
        <v>179</v>
      </c>
      <c r="P77" t="str">
        <f t="shared" si="5"/>
        <v/>
      </c>
    </row>
    <row r="78" spans="2:30" x14ac:dyDescent="0.2">
      <c r="B78">
        <v>18.547999999999998</v>
      </c>
      <c r="C78">
        <v>0.19359999999999999</v>
      </c>
      <c r="D78">
        <v>18.4298</v>
      </c>
      <c r="E78" t="s">
        <v>92</v>
      </c>
      <c r="H78" t="s">
        <v>167</v>
      </c>
      <c r="J78">
        <v>1</v>
      </c>
      <c r="K78" t="s">
        <v>179</v>
      </c>
      <c r="P78" t="str">
        <f t="shared" si="5"/>
        <v/>
      </c>
    </row>
    <row r="79" spans="2:30" x14ac:dyDescent="0.2">
      <c r="B79">
        <v>18.712</v>
      </c>
      <c r="C79">
        <v>8.5500000000000007E-2</v>
      </c>
      <c r="D79">
        <v>18.5517</v>
      </c>
      <c r="E79" t="s">
        <v>99</v>
      </c>
      <c r="F79" t="s">
        <v>151</v>
      </c>
      <c r="G79">
        <v>60.92694178</v>
      </c>
      <c r="H79" t="s">
        <v>167</v>
      </c>
      <c r="I79" t="s">
        <v>171</v>
      </c>
      <c r="J79">
        <v>1.038</v>
      </c>
      <c r="K79" t="s">
        <v>177</v>
      </c>
      <c r="L79">
        <v>1.6654589654285781E-3</v>
      </c>
      <c r="M79">
        <v>2.166059348100751E-2</v>
      </c>
      <c r="N79" t="s">
        <v>183</v>
      </c>
      <c r="O79">
        <v>14</v>
      </c>
      <c r="P79" t="str">
        <f t="shared" si="5"/>
        <v>A14</v>
      </c>
    </row>
    <row r="80" spans="2:30" x14ac:dyDescent="0.2">
      <c r="B80">
        <v>19.329000000000001</v>
      </c>
      <c r="C80">
        <v>0.59440000000000004</v>
      </c>
      <c r="D80">
        <v>19.1402</v>
      </c>
      <c r="E80" t="s">
        <v>100</v>
      </c>
      <c r="F80" t="s">
        <v>152</v>
      </c>
      <c r="G80">
        <v>62.839287849999998</v>
      </c>
      <c r="H80" t="s">
        <v>167</v>
      </c>
      <c r="I80" t="s">
        <v>171</v>
      </c>
      <c r="J80">
        <v>1</v>
      </c>
      <c r="K80" t="s">
        <v>175</v>
      </c>
      <c r="L80">
        <v>1.1578348643868379E-2</v>
      </c>
      <c r="M80">
        <v>0.15630770669222319</v>
      </c>
      <c r="N80" t="s">
        <v>183</v>
      </c>
      <c r="O80">
        <v>13</v>
      </c>
      <c r="P80" t="str">
        <f t="shared" si="5"/>
        <v>A13</v>
      </c>
    </row>
    <row r="81" spans="2:16" x14ac:dyDescent="0.2">
      <c r="B81">
        <v>19.731999999999999</v>
      </c>
      <c r="C81">
        <v>0.47449999999999998</v>
      </c>
      <c r="D81">
        <v>19.528199999999998</v>
      </c>
      <c r="E81" t="s">
        <v>101</v>
      </c>
      <c r="F81" t="s">
        <v>152</v>
      </c>
      <c r="G81">
        <v>87.636253109999998</v>
      </c>
      <c r="H81" t="s">
        <v>167</v>
      </c>
      <c r="I81" t="s">
        <v>171</v>
      </c>
      <c r="J81">
        <v>1</v>
      </c>
      <c r="K81" t="s">
        <v>175</v>
      </c>
      <c r="L81">
        <v>9.2428102818229267E-3</v>
      </c>
      <c r="M81">
        <v>0.1247779388046095</v>
      </c>
      <c r="N81" t="s">
        <v>183</v>
      </c>
      <c r="O81">
        <v>13</v>
      </c>
      <c r="P81" t="str">
        <f t="shared" si="5"/>
        <v>A13</v>
      </c>
    </row>
    <row r="82" spans="2:16" x14ac:dyDescent="0.2">
      <c r="B82">
        <v>19.766999999999999</v>
      </c>
      <c r="C82">
        <v>0.27779999999999999</v>
      </c>
      <c r="D82">
        <v>19.5626</v>
      </c>
      <c r="E82" t="s">
        <v>102</v>
      </c>
      <c r="F82" t="s">
        <v>153</v>
      </c>
      <c r="G82">
        <v>75.823198520000005</v>
      </c>
      <c r="H82" t="s">
        <v>167</v>
      </c>
      <c r="I82" t="s">
        <v>172</v>
      </c>
      <c r="J82">
        <v>1</v>
      </c>
      <c r="K82" t="s">
        <v>179</v>
      </c>
      <c r="L82">
        <v>5.4112807087258359E-3</v>
      </c>
      <c r="M82">
        <v>7.3052289567798787E-2</v>
      </c>
      <c r="N82" t="s">
        <v>184</v>
      </c>
      <c r="O82">
        <v>24</v>
      </c>
      <c r="P82" t="str">
        <f t="shared" si="5"/>
        <v>O24</v>
      </c>
    </row>
    <row r="83" spans="2:16" x14ac:dyDescent="0.2">
      <c r="B83">
        <v>20.119</v>
      </c>
      <c r="C83">
        <v>0.54530000000000001</v>
      </c>
      <c r="D83">
        <v>20.039200000000001</v>
      </c>
      <c r="E83" t="s">
        <v>103</v>
      </c>
      <c r="F83" t="s">
        <v>152</v>
      </c>
      <c r="G83">
        <v>62.442927529999999</v>
      </c>
      <c r="H83" t="s">
        <v>167</v>
      </c>
      <c r="I83" t="s">
        <v>171</v>
      </c>
      <c r="J83">
        <v>1</v>
      </c>
      <c r="K83" t="s">
        <v>175</v>
      </c>
      <c r="L83">
        <v>1.062192717951115E-2</v>
      </c>
      <c r="M83">
        <v>0.14339601692340059</v>
      </c>
      <c r="N83" t="s">
        <v>183</v>
      </c>
      <c r="O83">
        <v>13</v>
      </c>
      <c r="P83" t="str">
        <f t="shared" si="5"/>
        <v>A13</v>
      </c>
    </row>
    <row r="84" spans="2:16" x14ac:dyDescent="0.2">
      <c r="B84">
        <v>20.321999999999999</v>
      </c>
      <c r="C84">
        <v>0.109</v>
      </c>
      <c r="D84">
        <v>20.116199999999999</v>
      </c>
      <c r="E84" t="s">
        <v>104</v>
      </c>
      <c r="F84" t="s">
        <v>154</v>
      </c>
      <c r="G84">
        <v>55.043223859999998</v>
      </c>
      <c r="H84" t="s">
        <v>167</v>
      </c>
      <c r="I84" t="s">
        <v>171</v>
      </c>
      <c r="J84">
        <v>1</v>
      </c>
      <c r="K84" t="s">
        <v>175</v>
      </c>
      <c r="L84">
        <v>2.1232166927685971E-3</v>
      </c>
      <c r="M84">
        <v>2.8663425352376051E-2</v>
      </c>
      <c r="N84" t="s">
        <v>183</v>
      </c>
      <c r="O84">
        <v>14</v>
      </c>
      <c r="P84" t="str">
        <f t="shared" si="5"/>
        <v>A14</v>
      </c>
    </row>
    <row r="85" spans="2:16" x14ac:dyDescent="0.2">
      <c r="B85">
        <v>20.382999999999999</v>
      </c>
      <c r="C85">
        <v>0.16039999999999999</v>
      </c>
      <c r="D85">
        <v>20.232700000000001</v>
      </c>
      <c r="E85" t="s">
        <v>105</v>
      </c>
      <c r="F85" t="s">
        <v>154</v>
      </c>
      <c r="G85">
        <v>68.470105899999993</v>
      </c>
      <c r="H85" t="s">
        <v>167</v>
      </c>
      <c r="I85" t="s">
        <v>171</v>
      </c>
      <c r="J85">
        <v>1</v>
      </c>
      <c r="K85" t="s">
        <v>175</v>
      </c>
      <c r="L85">
        <v>3.1244399772484672E-3</v>
      </c>
      <c r="M85">
        <v>4.2179939692854301E-2</v>
      </c>
      <c r="N85" t="s">
        <v>183</v>
      </c>
      <c r="O85">
        <v>14</v>
      </c>
      <c r="P85" t="str">
        <f t="shared" si="5"/>
        <v>A14</v>
      </c>
    </row>
    <row r="86" spans="2:16" x14ac:dyDescent="0.2">
      <c r="B86">
        <v>20.466000000000001</v>
      </c>
      <c r="C86">
        <v>0.19239999999999999</v>
      </c>
      <c r="D86">
        <v>20.3201</v>
      </c>
      <c r="E86" t="s">
        <v>92</v>
      </c>
      <c r="H86" t="s">
        <v>167</v>
      </c>
      <c r="J86">
        <v>1</v>
      </c>
      <c r="K86" t="s">
        <v>179</v>
      </c>
      <c r="P86" t="str">
        <f t="shared" si="5"/>
        <v/>
      </c>
    </row>
    <row r="87" spans="2:16" x14ac:dyDescent="0.2">
      <c r="B87">
        <v>20.614000000000001</v>
      </c>
      <c r="C87">
        <v>9.3200000000000005E-2</v>
      </c>
      <c r="D87">
        <v>20.464300000000001</v>
      </c>
      <c r="E87" t="s">
        <v>92</v>
      </c>
      <c r="H87" t="s">
        <v>167</v>
      </c>
      <c r="J87">
        <v>1</v>
      </c>
      <c r="K87" t="s">
        <v>179</v>
      </c>
      <c r="P87" t="str">
        <f t="shared" si="5"/>
        <v/>
      </c>
    </row>
    <row r="88" spans="2:16" x14ac:dyDescent="0.2">
      <c r="B88">
        <v>20.693000000000001</v>
      </c>
      <c r="C88">
        <v>0.52900000000000003</v>
      </c>
      <c r="D88">
        <v>20.596299999999999</v>
      </c>
      <c r="E88" t="s">
        <v>92</v>
      </c>
      <c r="H88" t="s">
        <v>167</v>
      </c>
      <c r="J88">
        <v>1</v>
      </c>
      <c r="K88" t="s">
        <v>179</v>
      </c>
      <c r="P88" t="str">
        <f t="shared" si="5"/>
        <v/>
      </c>
    </row>
    <row r="89" spans="2:16" x14ac:dyDescent="0.2">
      <c r="B89">
        <v>20.951000000000001</v>
      </c>
      <c r="C89">
        <v>0.73170000000000002</v>
      </c>
      <c r="D89">
        <v>20.949300000000001</v>
      </c>
      <c r="E89" t="s">
        <v>106</v>
      </c>
      <c r="F89" t="s">
        <v>154</v>
      </c>
      <c r="G89">
        <v>88.724836530000005</v>
      </c>
      <c r="H89" t="s">
        <v>167</v>
      </c>
      <c r="I89" t="s">
        <v>171</v>
      </c>
      <c r="J89">
        <v>1</v>
      </c>
      <c r="K89" t="s">
        <v>175</v>
      </c>
      <c r="L89">
        <v>1.425282251466773E-2</v>
      </c>
      <c r="M89">
        <v>0.19241310394801431</v>
      </c>
      <c r="N89" t="s">
        <v>183</v>
      </c>
      <c r="O89">
        <v>14</v>
      </c>
      <c r="P89" t="str">
        <f t="shared" si="5"/>
        <v>A14</v>
      </c>
    </row>
    <row r="90" spans="2:16" x14ac:dyDescent="0.2">
      <c r="B90">
        <v>21.378</v>
      </c>
      <c r="C90">
        <v>0.32879999999999998</v>
      </c>
      <c r="D90">
        <v>21.318999999999999</v>
      </c>
      <c r="E90" t="s">
        <v>92</v>
      </c>
      <c r="H90" t="s">
        <v>167</v>
      </c>
      <c r="J90">
        <v>1</v>
      </c>
      <c r="K90" t="s">
        <v>179</v>
      </c>
      <c r="P90" t="str">
        <f t="shared" si="5"/>
        <v/>
      </c>
    </row>
    <row r="91" spans="2:16" x14ac:dyDescent="0.2">
      <c r="B91">
        <v>21.425000000000001</v>
      </c>
      <c r="C91">
        <v>0.19289999999999999</v>
      </c>
      <c r="D91">
        <v>21.318999999999999</v>
      </c>
      <c r="E91" t="s">
        <v>92</v>
      </c>
      <c r="H91" t="s">
        <v>167</v>
      </c>
      <c r="J91">
        <v>1</v>
      </c>
      <c r="K91" t="s">
        <v>179</v>
      </c>
      <c r="P91" t="str">
        <f t="shared" si="5"/>
        <v/>
      </c>
    </row>
    <row r="92" spans="2:16" x14ac:dyDescent="0.2">
      <c r="B92">
        <v>21.492999999999999</v>
      </c>
      <c r="C92">
        <v>0.44359999999999999</v>
      </c>
      <c r="D92">
        <v>21.318999999999999</v>
      </c>
      <c r="E92" t="s">
        <v>92</v>
      </c>
      <c r="H92" t="s">
        <v>167</v>
      </c>
      <c r="J92">
        <v>1</v>
      </c>
      <c r="K92" t="s">
        <v>179</v>
      </c>
      <c r="P92" t="str">
        <f t="shared" si="5"/>
        <v/>
      </c>
    </row>
    <row r="93" spans="2:16" x14ac:dyDescent="0.2">
      <c r="B93">
        <v>21.620999999999999</v>
      </c>
      <c r="C93">
        <v>0.1096</v>
      </c>
      <c r="D93">
        <v>21.418399999999998</v>
      </c>
      <c r="E93" t="s">
        <v>92</v>
      </c>
      <c r="H93" t="s">
        <v>167</v>
      </c>
      <c r="J93">
        <v>1</v>
      </c>
      <c r="K93" t="s">
        <v>179</v>
      </c>
      <c r="P93" t="str">
        <f t="shared" si="5"/>
        <v/>
      </c>
    </row>
    <row r="94" spans="2:16" x14ac:dyDescent="0.2">
      <c r="B94">
        <v>21.681999999999999</v>
      </c>
      <c r="C94">
        <v>0.27539999999999998</v>
      </c>
      <c r="D94">
        <v>21.4907</v>
      </c>
      <c r="E94" t="s">
        <v>107</v>
      </c>
      <c r="F94" t="s">
        <v>154</v>
      </c>
      <c r="G94">
        <v>57.855676649999999</v>
      </c>
      <c r="H94" t="s">
        <v>167</v>
      </c>
      <c r="I94" t="s">
        <v>171</v>
      </c>
      <c r="J94">
        <v>1</v>
      </c>
      <c r="K94" t="s">
        <v>175</v>
      </c>
      <c r="L94">
        <v>5.3645309833804718E-3</v>
      </c>
      <c r="M94">
        <v>7.2421168275636369E-2</v>
      </c>
      <c r="N94" t="s">
        <v>183</v>
      </c>
      <c r="O94">
        <v>14</v>
      </c>
      <c r="P94" t="str">
        <f t="shared" si="5"/>
        <v>A14</v>
      </c>
    </row>
    <row r="95" spans="2:16" x14ac:dyDescent="0.2">
      <c r="B95">
        <v>21.806999999999999</v>
      </c>
      <c r="C95">
        <v>0.27260000000000001</v>
      </c>
      <c r="D95">
        <v>21.680499999999999</v>
      </c>
      <c r="E95" t="s">
        <v>92</v>
      </c>
      <c r="H95" t="s">
        <v>167</v>
      </c>
      <c r="J95">
        <v>1</v>
      </c>
      <c r="K95" t="s">
        <v>179</v>
      </c>
      <c r="P95" t="str">
        <f t="shared" si="5"/>
        <v/>
      </c>
    </row>
    <row r="96" spans="2:16" x14ac:dyDescent="0.2">
      <c r="B96">
        <v>21.893999999999998</v>
      </c>
      <c r="C96">
        <v>0.1363</v>
      </c>
      <c r="D96">
        <v>21.742599999999999</v>
      </c>
      <c r="E96" t="s">
        <v>92</v>
      </c>
      <c r="H96" t="s">
        <v>167</v>
      </c>
      <c r="J96">
        <v>1</v>
      </c>
      <c r="K96" t="s">
        <v>179</v>
      </c>
      <c r="P96" t="str">
        <f t="shared" si="5"/>
        <v/>
      </c>
    </row>
    <row r="97" spans="2:16" x14ac:dyDescent="0.2">
      <c r="B97">
        <v>21.972000000000001</v>
      </c>
      <c r="C97">
        <v>0.53810000000000002</v>
      </c>
      <c r="D97">
        <v>21.965399999999999</v>
      </c>
      <c r="E97" t="s">
        <v>108</v>
      </c>
      <c r="F97" t="s">
        <v>155</v>
      </c>
      <c r="G97">
        <v>71.279223490000007</v>
      </c>
      <c r="H97" t="s">
        <v>166</v>
      </c>
      <c r="I97" t="s">
        <v>171</v>
      </c>
      <c r="J97">
        <v>1</v>
      </c>
      <c r="K97" t="s">
        <v>175</v>
      </c>
      <c r="L97">
        <v>1.048167800347506E-2</v>
      </c>
      <c r="M97">
        <v>0.1415026530469134</v>
      </c>
      <c r="N97" t="s">
        <v>183</v>
      </c>
      <c r="O97">
        <v>15</v>
      </c>
      <c r="P97" t="str">
        <f t="shared" si="5"/>
        <v>A15</v>
      </c>
    </row>
    <row r="98" spans="2:16" x14ac:dyDescent="0.2">
      <c r="B98">
        <v>22.097999999999999</v>
      </c>
      <c r="C98">
        <v>0.3569</v>
      </c>
      <c r="D98">
        <v>21.956499999999998</v>
      </c>
      <c r="E98" t="s">
        <v>92</v>
      </c>
      <c r="H98" t="s">
        <v>167</v>
      </c>
      <c r="J98">
        <v>1</v>
      </c>
      <c r="K98" t="s">
        <v>179</v>
      </c>
      <c r="P98" t="str">
        <f t="shared" si="5"/>
        <v/>
      </c>
    </row>
    <row r="99" spans="2:16" x14ac:dyDescent="0.2">
      <c r="B99">
        <v>22.437999999999999</v>
      </c>
      <c r="C99">
        <v>0.16520000000000001</v>
      </c>
      <c r="D99">
        <v>22.4514</v>
      </c>
      <c r="E99" t="s">
        <v>92</v>
      </c>
      <c r="H99" t="s">
        <v>167</v>
      </c>
      <c r="J99">
        <v>1</v>
      </c>
      <c r="K99" t="s">
        <v>179</v>
      </c>
      <c r="P99" t="str">
        <f t="shared" si="5"/>
        <v/>
      </c>
    </row>
    <row r="100" spans="2:16" x14ac:dyDescent="0.2">
      <c r="B100">
        <v>22.542999999999999</v>
      </c>
      <c r="C100">
        <v>0.25650000000000001</v>
      </c>
      <c r="D100">
        <v>22.4514</v>
      </c>
      <c r="E100" t="s">
        <v>92</v>
      </c>
      <c r="H100" t="s">
        <v>167</v>
      </c>
      <c r="J100">
        <v>1</v>
      </c>
      <c r="K100" t="s">
        <v>179</v>
      </c>
      <c r="P100" t="str">
        <f t="shared" si="5"/>
        <v/>
      </c>
    </row>
    <row r="101" spans="2:16" x14ac:dyDescent="0.2">
      <c r="B101">
        <v>22.632999999999999</v>
      </c>
      <c r="C101">
        <v>0.65939999999999999</v>
      </c>
      <c r="D101">
        <v>22.4514</v>
      </c>
      <c r="E101" t="s">
        <v>92</v>
      </c>
      <c r="H101" t="s">
        <v>167</v>
      </c>
      <c r="J101">
        <v>1</v>
      </c>
      <c r="K101" t="s">
        <v>179</v>
      </c>
      <c r="P101" t="str">
        <f t="shared" si="5"/>
        <v/>
      </c>
    </row>
    <row r="102" spans="2:16" x14ac:dyDescent="0.2">
      <c r="B102">
        <v>23.57</v>
      </c>
      <c r="C102">
        <v>0.31680000000000003</v>
      </c>
      <c r="D102">
        <v>23.383800000000001</v>
      </c>
      <c r="E102" t="s">
        <v>109</v>
      </c>
      <c r="F102" t="s">
        <v>156</v>
      </c>
      <c r="G102">
        <v>79.098250550000003</v>
      </c>
      <c r="H102" t="s">
        <v>167</v>
      </c>
      <c r="I102" t="s">
        <v>172</v>
      </c>
      <c r="J102">
        <v>1</v>
      </c>
      <c r="K102" t="s">
        <v>179</v>
      </c>
      <c r="L102">
        <v>6.1709637455879948E-3</v>
      </c>
      <c r="M102">
        <v>8.3308010565437934E-2</v>
      </c>
      <c r="N102" t="s">
        <v>184</v>
      </c>
      <c r="O102">
        <v>34</v>
      </c>
      <c r="P102" t="str">
        <f t="shared" si="5"/>
        <v>O34</v>
      </c>
    </row>
    <row r="103" spans="2:16" x14ac:dyDescent="0.2">
      <c r="B103">
        <v>25.843</v>
      </c>
      <c r="C103">
        <v>0.29780000000000001</v>
      </c>
      <c r="D103">
        <v>25.854600000000001</v>
      </c>
      <c r="E103" t="s">
        <v>110</v>
      </c>
      <c r="F103" t="s">
        <v>157</v>
      </c>
      <c r="G103">
        <v>57.357043619999999</v>
      </c>
      <c r="H103" t="s">
        <v>167</v>
      </c>
      <c r="I103" t="s">
        <v>171</v>
      </c>
      <c r="J103">
        <v>1</v>
      </c>
      <c r="K103" t="s">
        <v>175</v>
      </c>
      <c r="L103">
        <v>5.8008617532705328E-3</v>
      </c>
      <c r="M103">
        <v>7.8311633669152197E-2</v>
      </c>
      <c r="N103" t="s">
        <v>183</v>
      </c>
      <c r="O103">
        <v>17</v>
      </c>
      <c r="P103" t="str">
        <f t="shared" si="5"/>
        <v>A17</v>
      </c>
    </row>
    <row r="104" spans="2:16" x14ac:dyDescent="0.2">
      <c r="B104">
        <v>26.117999999999999</v>
      </c>
      <c r="C104">
        <v>8.8599999999999998E-2</v>
      </c>
      <c r="D104">
        <v>25.979700000000001</v>
      </c>
      <c r="E104" t="s">
        <v>92</v>
      </c>
      <c r="H104" t="s">
        <v>167</v>
      </c>
      <c r="J104">
        <v>1</v>
      </c>
      <c r="K104" t="s">
        <v>179</v>
      </c>
      <c r="P104" t="str">
        <f t="shared" si="5"/>
        <v/>
      </c>
    </row>
    <row r="105" spans="2:16" x14ac:dyDescent="0.2">
      <c r="B105">
        <v>27.14</v>
      </c>
      <c r="C105">
        <v>0.26529999999999998</v>
      </c>
      <c r="D105">
        <v>27.142800000000001</v>
      </c>
      <c r="E105" t="s">
        <v>111</v>
      </c>
      <c r="F105" t="s">
        <v>158</v>
      </c>
      <c r="G105">
        <v>60.13078471</v>
      </c>
      <c r="H105" t="s">
        <v>167</v>
      </c>
      <c r="I105" t="s">
        <v>172</v>
      </c>
      <c r="J105">
        <v>1</v>
      </c>
      <c r="K105" t="s">
        <v>179</v>
      </c>
      <c r="L105">
        <v>5.1677925558854003E-3</v>
      </c>
      <c r="M105">
        <v>6.976519950445291E-2</v>
      </c>
      <c r="N105" t="s">
        <v>184</v>
      </c>
      <c r="O105">
        <v>13</v>
      </c>
      <c r="P105" t="str">
        <f t="shared" si="5"/>
        <v>O13</v>
      </c>
    </row>
    <row r="106" spans="2:16" x14ac:dyDescent="0.2">
      <c r="B106">
        <v>27.388000000000002</v>
      </c>
      <c r="C106">
        <v>0.45350000000000001</v>
      </c>
      <c r="D106">
        <v>27.3005</v>
      </c>
      <c r="E106" t="s">
        <v>112</v>
      </c>
      <c r="F106" t="s">
        <v>159</v>
      </c>
      <c r="G106">
        <v>63.045984189999999</v>
      </c>
      <c r="H106" t="s">
        <v>167</v>
      </c>
      <c r="I106" t="s">
        <v>171</v>
      </c>
      <c r="J106">
        <v>1</v>
      </c>
      <c r="K106" t="s">
        <v>175</v>
      </c>
      <c r="L106">
        <v>8.8337501850509967E-3</v>
      </c>
      <c r="M106">
        <v>0.11925562749818849</v>
      </c>
      <c r="N106" t="s">
        <v>183</v>
      </c>
      <c r="O106">
        <v>18</v>
      </c>
      <c r="P106" t="str">
        <f t="shared" si="5"/>
        <v>A18</v>
      </c>
    </row>
    <row r="107" spans="2:16" x14ac:dyDescent="0.2">
      <c r="B107">
        <v>27.596</v>
      </c>
      <c r="C107">
        <v>0.19550000000000001</v>
      </c>
      <c r="D107">
        <v>27.391999999999999</v>
      </c>
      <c r="E107" t="s">
        <v>113</v>
      </c>
      <c r="F107" t="s">
        <v>159</v>
      </c>
      <c r="G107">
        <v>55.257026000000003</v>
      </c>
      <c r="H107" t="s">
        <v>167</v>
      </c>
      <c r="I107" t="s">
        <v>171</v>
      </c>
      <c r="J107">
        <v>1</v>
      </c>
      <c r="K107" t="s">
        <v>175</v>
      </c>
      <c r="L107">
        <v>3.8081547104244101E-3</v>
      </c>
      <c r="M107">
        <v>5.1410088590729527E-2</v>
      </c>
      <c r="N107" t="s">
        <v>183</v>
      </c>
      <c r="O107">
        <v>18</v>
      </c>
      <c r="P107" t="str">
        <f t="shared" si="5"/>
        <v>A18</v>
      </c>
    </row>
    <row r="108" spans="2:16" x14ac:dyDescent="0.2">
      <c r="B108">
        <v>27.672000000000001</v>
      </c>
      <c r="C108">
        <v>0.2155</v>
      </c>
      <c r="D108">
        <v>27.586600000000001</v>
      </c>
      <c r="E108" t="s">
        <v>92</v>
      </c>
      <c r="H108" t="s">
        <v>167</v>
      </c>
      <c r="J108">
        <v>1</v>
      </c>
      <c r="K108" t="s">
        <v>179</v>
      </c>
      <c r="P108" t="str">
        <f t="shared" si="5"/>
        <v/>
      </c>
    </row>
    <row r="109" spans="2:16" x14ac:dyDescent="0.2">
      <c r="B109">
        <v>27.760999999999999</v>
      </c>
      <c r="C109">
        <v>0.249</v>
      </c>
      <c r="D109">
        <v>27.586600000000001</v>
      </c>
      <c r="E109" t="s">
        <v>92</v>
      </c>
      <c r="H109" t="s">
        <v>167</v>
      </c>
      <c r="J109">
        <v>1</v>
      </c>
      <c r="K109" t="s">
        <v>179</v>
      </c>
      <c r="P109" t="str">
        <f t="shared" si="5"/>
        <v/>
      </c>
    </row>
    <row r="110" spans="2:16" x14ac:dyDescent="0.2">
      <c r="B110">
        <v>27.835000000000001</v>
      </c>
      <c r="C110">
        <v>5.11E-2</v>
      </c>
      <c r="D110">
        <v>27.586600000000001</v>
      </c>
      <c r="E110" t="s">
        <v>92</v>
      </c>
      <c r="H110" t="s">
        <v>167</v>
      </c>
      <c r="J110">
        <v>1</v>
      </c>
      <c r="K110" t="s">
        <v>179</v>
      </c>
      <c r="P110" t="str">
        <f t="shared" si="5"/>
        <v/>
      </c>
    </row>
    <row r="111" spans="2:16" x14ac:dyDescent="0.2">
      <c r="B111">
        <v>28.367000000000001</v>
      </c>
      <c r="C111">
        <v>0.38879999999999998</v>
      </c>
      <c r="D111">
        <v>28.464859560000001</v>
      </c>
      <c r="E111" t="s">
        <v>92</v>
      </c>
      <c r="H111" t="s">
        <v>167</v>
      </c>
      <c r="J111">
        <v>1</v>
      </c>
      <c r="K111" t="s">
        <v>179</v>
      </c>
      <c r="P111" t="str">
        <f t="shared" si="5"/>
        <v/>
      </c>
    </row>
    <row r="112" spans="2:16" x14ac:dyDescent="0.2">
      <c r="B112">
        <v>28.539000000000001</v>
      </c>
      <c r="C112">
        <v>0.2046</v>
      </c>
      <c r="D112">
        <v>28.464859560000001</v>
      </c>
      <c r="E112" t="s">
        <v>92</v>
      </c>
      <c r="H112" t="s">
        <v>167</v>
      </c>
      <c r="J112">
        <v>1</v>
      </c>
      <c r="K112" t="s">
        <v>179</v>
      </c>
      <c r="P112" t="str">
        <f t="shared" si="5"/>
        <v/>
      </c>
    </row>
    <row r="113" spans="2:16" x14ac:dyDescent="0.2">
      <c r="B113">
        <v>28.628</v>
      </c>
      <c r="C113">
        <v>0.1862</v>
      </c>
      <c r="D113">
        <v>28.464859560000001</v>
      </c>
      <c r="E113" t="s">
        <v>92</v>
      </c>
      <c r="H113" t="s">
        <v>167</v>
      </c>
      <c r="J113">
        <v>1</v>
      </c>
      <c r="K113" t="s">
        <v>179</v>
      </c>
      <c r="P113" t="str">
        <f t="shared" si="5"/>
        <v/>
      </c>
    </row>
    <row r="114" spans="2:16" x14ac:dyDescent="0.2">
      <c r="B114">
        <v>28.913</v>
      </c>
      <c r="C114">
        <v>0.31209999999999999</v>
      </c>
      <c r="D114">
        <v>28.626300000000001</v>
      </c>
      <c r="E114" t="s">
        <v>114</v>
      </c>
      <c r="F114" t="s">
        <v>160</v>
      </c>
      <c r="G114">
        <v>51.46376789</v>
      </c>
      <c r="H114" t="s">
        <v>167</v>
      </c>
      <c r="I114" t="s">
        <v>171</v>
      </c>
      <c r="J114">
        <v>1</v>
      </c>
      <c r="K114" t="s">
        <v>175</v>
      </c>
      <c r="L114">
        <v>6.0794122001199902E-3</v>
      </c>
      <c r="M114">
        <v>8.2072064701619873E-2</v>
      </c>
      <c r="N114" t="s">
        <v>183</v>
      </c>
      <c r="O114">
        <v>19</v>
      </c>
      <c r="P114" t="str">
        <f t="shared" si="5"/>
        <v>A19</v>
      </c>
    </row>
    <row r="115" spans="2:16" x14ac:dyDescent="0.2">
      <c r="B115">
        <v>29.035</v>
      </c>
      <c r="C115">
        <v>0.25169999999999998</v>
      </c>
      <c r="D115">
        <v>29.221499999999999</v>
      </c>
      <c r="E115" t="s">
        <v>92</v>
      </c>
      <c r="H115" t="s">
        <v>167</v>
      </c>
      <c r="J115">
        <v>1</v>
      </c>
      <c r="K115" t="s">
        <v>179</v>
      </c>
      <c r="P115" t="str">
        <f t="shared" si="5"/>
        <v/>
      </c>
    </row>
    <row r="116" spans="2:16" x14ac:dyDescent="0.2">
      <c r="B116">
        <v>29.8</v>
      </c>
      <c r="C116">
        <v>2.0598000000000001</v>
      </c>
      <c r="D116">
        <v>29.8003</v>
      </c>
      <c r="E116" t="s">
        <v>92</v>
      </c>
      <c r="H116" t="s">
        <v>167</v>
      </c>
      <c r="J116">
        <v>1</v>
      </c>
      <c r="K116" t="s">
        <v>179</v>
      </c>
      <c r="P116" t="str">
        <f t="shared" si="5"/>
        <v/>
      </c>
    </row>
    <row r="117" spans="2:16" x14ac:dyDescent="0.2">
      <c r="B117">
        <v>30.393999999999998</v>
      </c>
      <c r="C117">
        <v>6.8954000000000004</v>
      </c>
      <c r="D117">
        <v>30.452999999999999</v>
      </c>
      <c r="E117" t="s">
        <v>115</v>
      </c>
      <c r="F117" t="s">
        <v>161</v>
      </c>
      <c r="G117">
        <v>65.807093899999998</v>
      </c>
      <c r="H117" t="s">
        <v>167</v>
      </c>
      <c r="I117" t="s">
        <v>172</v>
      </c>
      <c r="J117">
        <v>1</v>
      </c>
      <c r="K117" t="s">
        <v>179</v>
      </c>
      <c r="L117">
        <v>0.1343158567276751</v>
      </c>
      <c r="M117">
        <v>1.813264065823613</v>
      </c>
      <c r="N117" t="s">
        <v>184</v>
      </c>
      <c r="O117">
        <v>22</v>
      </c>
      <c r="P117" t="str">
        <f t="shared" si="5"/>
        <v>O22</v>
      </c>
    </row>
    <row r="118" spans="2:16" x14ac:dyDescent="0.2">
      <c r="B118">
        <v>30.986999999999998</v>
      </c>
      <c r="C118">
        <v>8.9154</v>
      </c>
      <c r="D118">
        <v>30.906700000000001</v>
      </c>
      <c r="E118" t="s">
        <v>92</v>
      </c>
      <c r="H118" t="s">
        <v>167</v>
      </c>
      <c r="J118">
        <v>1</v>
      </c>
      <c r="K118" t="s">
        <v>179</v>
      </c>
      <c r="P118" t="str">
        <f t="shared" si="5"/>
        <v/>
      </c>
    </row>
    <row r="119" spans="2:16" x14ac:dyDescent="0.2">
      <c r="B119">
        <v>31.021999999999998</v>
      </c>
      <c r="C119">
        <v>1.6786000000000001</v>
      </c>
      <c r="D119">
        <v>30.906700000000001</v>
      </c>
      <c r="E119" t="s">
        <v>92</v>
      </c>
      <c r="H119" t="s">
        <v>167</v>
      </c>
      <c r="J119">
        <v>1</v>
      </c>
      <c r="K119" t="s">
        <v>179</v>
      </c>
      <c r="P119" t="str">
        <f t="shared" si="5"/>
        <v/>
      </c>
    </row>
    <row r="120" spans="2:16" x14ac:dyDescent="0.2">
      <c r="B120">
        <v>31.234999999999999</v>
      </c>
      <c r="C120">
        <v>0.29380000000000001</v>
      </c>
      <c r="D120">
        <v>31.034800000000001</v>
      </c>
      <c r="E120" t="s">
        <v>92</v>
      </c>
      <c r="H120" t="s">
        <v>167</v>
      </c>
      <c r="J120">
        <v>1</v>
      </c>
      <c r="K120" t="s">
        <v>179</v>
      </c>
      <c r="P120" t="str">
        <f t="shared" si="5"/>
        <v/>
      </c>
    </row>
    <row r="121" spans="2:16" x14ac:dyDescent="0.2">
      <c r="B121">
        <v>31.321999999999999</v>
      </c>
      <c r="C121">
        <v>0.41749999999999998</v>
      </c>
      <c r="D121">
        <v>31.178899999999999</v>
      </c>
      <c r="E121" t="s">
        <v>116</v>
      </c>
      <c r="F121" t="s">
        <v>162</v>
      </c>
      <c r="G121">
        <v>64.125440319999996</v>
      </c>
      <c r="H121" t="s">
        <v>167</v>
      </c>
      <c r="I121" t="s">
        <v>172</v>
      </c>
      <c r="J121">
        <v>1</v>
      </c>
      <c r="K121" t="s">
        <v>179</v>
      </c>
      <c r="L121">
        <v>8.1325043048705407E-3</v>
      </c>
      <c r="M121">
        <v>0.1097888081157523</v>
      </c>
      <c r="N121" t="s">
        <v>184</v>
      </c>
      <c r="O121">
        <v>28</v>
      </c>
      <c r="P121" t="str">
        <f t="shared" si="5"/>
        <v>O28</v>
      </c>
    </row>
    <row r="122" spans="2:16" x14ac:dyDescent="0.2">
      <c r="B122">
        <v>31.629000000000001</v>
      </c>
      <c r="C122">
        <v>0.30209999999999998</v>
      </c>
      <c r="D122">
        <v>31.591899999999999</v>
      </c>
      <c r="E122" t="s">
        <v>117</v>
      </c>
      <c r="F122" t="s">
        <v>163</v>
      </c>
      <c r="G122">
        <v>51.512573420000002</v>
      </c>
      <c r="H122" t="s">
        <v>167</v>
      </c>
      <c r="I122" t="s">
        <v>172</v>
      </c>
      <c r="J122">
        <v>1</v>
      </c>
      <c r="K122" t="s">
        <v>179</v>
      </c>
      <c r="L122">
        <v>5.8846216778476422E-3</v>
      </c>
      <c r="M122">
        <v>7.9442392650943175E-2</v>
      </c>
      <c r="N122" t="s">
        <v>184</v>
      </c>
      <c r="O122">
        <v>11</v>
      </c>
      <c r="P122" t="str">
        <f t="shared" si="5"/>
        <v>O11</v>
      </c>
    </row>
    <row r="123" spans="2:16" x14ac:dyDescent="0.2">
      <c r="B123">
        <v>32.061</v>
      </c>
      <c r="C123">
        <v>0.22339999999999999</v>
      </c>
      <c r="D123">
        <v>31.990623930000002</v>
      </c>
      <c r="E123" t="s">
        <v>92</v>
      </c>
      <c r="H123" t="s">
        <v>167</v>
      </c>
      <c r="J123">
        <v>1</v>
      </c>
      <c r="K123" t="s">
        <v>179</v>
      </c>
      <c r="P123" t="str">
        <f t="shared" si="5"/>
        <v/>
      </c>
    </row>
    <row r="124" spans="2:16" x14ac:dyDescent="0.2">
      <c r="B124">
        <v>32.167000000000002</v>
      </c>
      <c r="C124">
        <v>0.47549999999999998</v>
      </c>
      <c r="D124">
        <v>31.990623930000002</v>
      </c>
      <c r="E124" t="s">
        <v>92</v>
      </c>
      <c r="H124" t="s">
        <v>167</v>
      </c>
      <c r="J124">
        <v>1</v>
      </c>
      <c r="K124" t="s">
        <v>179</v>
      </c>
      <c r="P124" t="str">
        <f t="shared" si="5"/>
        <v/>
      </c>
    </row>
    <row r="125" spans="2:16" x14ac:dyDescent="0.2">
      <c r="B125">
        <v>32.762</v>
      </c>
      <c r="C125">
        <v>0.13150000000000001</v>
      </c>
      <c r="D125">
        <v>32.668348289999997</v>
      </c>
      <c r="E125" t="s">
        <v>92</v>
      </c>
      <c r="H125" t="s">
        <v>167</v>
      </c>
      <c r="J125">
        <v>1</v>
      </c>
      <c r="K125" t="s">
        <v>179</v>
      </c>
      <c r="P125" t="str">
        <f t="shared" si="5"/>
        <v/>
      </c>
    </row>
    <row r="126" spans="2:16" x14ac:dyDescent="0.2">
      <c r="B126">
        <v>33.036000000000001</v>
      </c>
      <c r="C126">
        <v>0.59750000000000003</v>
      </c>
      <c r="D126">
        <v>32.932499999999997</v>
      </c>
      <c r="E126" t="s">
        <v>118</v>
      </c>
      <c r="F126" t="s">
        <v>164</v>
      </c>
      <c r="G126">
        <v>50.205927580000001</v>
      </c>
      <c r="H126" t="s">
        <v>167</v>
      </c>
      <c r="I126" t="s">
        <v>172</v>
      </c>
      <c r="J126">
        <v>1</v>
      </c>
      <c r="K126" t="s">
        <v>179</v>
      </c>
      <c r="L126">
        <v>1.163873370577281E-2</v>
      </c>
      <c r="M126">
        <v>0.157122905027933</v>
      </c>
      <c r="N126" t="s">
        <v>184</v>
      </c>
      <c r="O126">
        <v>15</v>
      </c>
      <c r="P126" t="str">
        <f t="shared" si="5"/>
        <v>O15</v>
      </c>
    </row>
    <row r="127" spans="2:16" x14ac:dyDescent="0.2">
      <c r="B127">
        <v>33.201999999999998</v>
      </c>
      <c r="C127">
        <v>0.14749999999999999</v>
      </c>
      <c r="D127">
        <v>33.02160052</v>
      </c>
      <c r="E127" t="s">
        <v>119</v>
      </c>
      <c r="F127" t="s">
        <v>165</v>
      </c>
      <c r="G127">
        <v>53.317108789999999</v>
      </c>
      <c r="H127" t="s">
        <v>167</v>
      </c>
      <c r="I127" t="s">
        <v>172</v>
      </c>
      <c r="J127">
        <v>1</v>
      </c>
      <c r="K127" t="s">
        <v>179</v>
      </c>
      <c r="L127">
        <v>2.8731602035171372E-3</v>
      </c>
      <c r="M127">
        <v>3.8787662747481362E-2</v>
      </c>
      <c r="N127" t="s">
        <v>184</v>
      </c>
      <c r="O127">
        <v>17</v>
      </c>
      <c r="P127" t="str">
        <f t="shared" si="5"/>
        <v>O17</v>
      </c>
    </row>
    <row r="128" spans="2:16" x14ac:dyDescent="0.2">
      <c r="B128">
        <v>33.249000000000002</v>
      </c>
      <c r="C128">
        <v>0.15409999999999999</v>
      </c>
      <c r="D128">
        <v>33.094700000000003</v>
      </c>
      <c r="E128" t="s">
        <v>92</v>
      </c>
      <c r="H128" t="s">
        <v>167</v>
      </c>
      <c r="J128">
        <v>1</v>
      </c>
      <c r="K128" t="s">
        <v>179</v>
      </c>
      <c r="P128" t="str">
        <f t="shared" si="5"/>
        <v/>
      </c>
    </row>
    <row r="129" spans="2:16" x14ac:dyDescent="0.2">
      <c r="B129">
        <v>33.79</v>
      </c>
      <c r="C129">
        <v>0.16059999999999999</v>
      </c>
      <c r="D129">
        <v>33.560899999999997</v>
      </c>
      <c r="E129" t="s">
        <v>92</v>
      </c>
      <c r="H129" t="s">
        <v>167</v>
      </c>
      <c r="J129">
        <v>1</v>
      </c>
      <c r="K129" t="s">
        <v>179</v>
      </c>
      <c r="P129" t="str">
        <f t="shared" si="5"/>
        <v/>
      </c>
    </row>
    <row r="130" spans="2:16" x14ac:dyDescent="0.2">
      <c r="B130">
        <v>34.201999999999998</v>
      </c>
      <c r="C130">
        <v>0.26129999999999998</v>
      </c>
      <c r="D130">
        <v>34.455544070000002</v>
      </c>
      <c r="E130" t="s">
        <v>92</v>
      </c>
      <c r="H130" t="s">
        <v>167</v>
      </c>
      <c r="J130">
        <v>1</v>
      </c>
      <c r="K130" t="s">
        <v>179</v>
      </c>
      <c r="P130" t="str">
        <f t="shared" si="5"/>
        <v/>
      </c>
    </row>
    <row r="131" spans="2:16" x14ac:dyDescent="0.2">
      <c r="B131">
        <v>35.143000000000001</v>
      </c>
      <c r="C131">
        <v>0.1691</v>
      </c>
      <c r="D131">
        <v>34.929699999999997</v>
      </c>
      <c r="E131" t="s">
        <v>92</v>
      </c>
      <c r="H131" t="s">
        <v>167</v>
      </c>
      <c r="J131">
        <v>1</v>
      </c>
      <c r="K131" t="s">
        <v>179</v>
      </c>
      <c r="P131" t="str">
        <f t="shared" si="5"/>
        <v/>
      </c>
    </row>
    <row r="132" spans="2:16" x14ac:dyDescent="0.2">
      <c r="B132">
        <v>35.365000000000002</v>
      </c>
      <c r="C132">
        <v>0.18310000000000001</v>
      </c>
      <c r="D132">
        <v>35.401783049999999</v>
      </c>
      <c r="E132" t="s">
        <v>92</v>
      </c>
      <c r="H132" t="s">
        <v>167</v>
      </c>
      <c r="J132">
        <v>1</v>
      </c>
      <c r="K132" t="s">
        <v>179</v>
      </c>
      <c r="P132" t="str">
        <f t="shared" si="5"/>
        <v/>
      </c>
    </row>
    <row r="133" spans="2:16" x14ac:dyDescent="0.2">
      <c r="B133">
        <v>35.478999999999999</v>
      </c>
      <c r="C133">
        <v>0.5</v>
      </c>
      <c r="D133">
        <v>35.401783049999999</v>
      </c>
      <c r="E133" t="s">
        <v>92</v>
      </c>
      <c r="H133" t="s">
        <v>167</v>
      </c>
      <c r="J133">
        <v>1</v>
      </c>
      <c r="K133" t="s">
        <v>179</v>
      </c>
      <c r="P133" t="str">
        <f t="shared" si="5"/>
        <v/>
      </c>
    </row>
    <row r="134" spans="2:16" x14ac:dyDescent="0.2">
      <c r="B134">
        <v>35.654000000000003</v>
      </c>
      <c r="C134">
        <v>0.1045</v>
      </c>
      <c r="D134">
        <v>35.401783049999999</v>
      </c>
      <c r="E134" t="s">
        <v>92</v>
      </c>
      <c r="H134" t="s">
        <v>167</v>
      </c>
      <c r="J134">
        <v>1</v>
      </c>
      <c r="K134" t="s">
        <v>179</v>
      </c>
      <c r="P134" t="str">
        <f t="shared" si="5"/>
        <v/>
      </c>
    </row>
    <row r="135" spans="2:16" x14ac:dyDescent="0.2">
      <c r="B135">
        <v>36.552</v>
      </c>
      <c r="C135">
        <v>0.17080000000000001</v>
      </c>
      <c r="D135">
        <v>36.767014359999997</v>
      </c>
      <c r="E135" t="s">
        <v>92</v>
      </c>
      <c r="H135" t="s">
        <v>167</v>
      </c>
      <c r="J135">
        <v>1</v>
      </c>
      <c r="K135" t="s">
        <v>179</v>
      </c>
      <c r="P135" t="str">
        <f t="shared" ref="P135:P138" si="7">_xlfn.CONCAT(I135,O135)</f>
        <v/>
      </c>
    </row>
    <row r="136" spans="2:16" x14ac:dyDescent="0.2">
      <c r="B136">
        <v>36.823999999999998</v>
      </c>
      <c r="C136">
        <v>0.18060000000000001</v>
      </c>
      <c r="D136">
        <v>36.767014359999997</v>
      </c>
      <c r="E136" t="s">
        <v>92</v>
      </c>
      <c r="H136" t="s">
        <v>167</v>
      </c>
      <c r="J136">
        <v>1</v>
      </c>
      <c r="K136" t="s">
        <v>179</v>
      </c>
      <c r="P136" t="str">
        <f t="shared" si="7"/>
        <v/>
      </c>
    </row>
    <row r="137" spans="2:16" x14ac:dyDescent="0.2">
      <c r="B137">
        <v>37.520000000000003</v>
      </c>
      <c r="C137">
        <v>0.1368</v>
      </c>
      <c r="D137">
        <v>37.410968240000003</v>
      </c>
      <c r="E137" t="s">
        <v>92</v>
      </c>
      <c r="H137" t="s">
        <v>167</v>
      </c>
      <c r="J137">
        <v>1</v>
      </c>
      <c r="K137" t="s">
        <v>179</v>
      </c>
      <c r="P137" t="str">
        <f t="shared" si="7"/>
        <v/>
      </c>
    </row>
    <row r="138" spans="2:16" x14ac:dyDescent="0.2">
      <c r="B138">
        <v>37.78</v>
      </c>
      <c r="C138">
        <v>0.25669999999999998</v>
      </c>
      <c r="D138">
        <v>37.476012910000001</v>
      </c>
      <c r="E138" t="s">
        <v>92</v>
      </c>
      <c r="H138" t="s">
        <v>167</v>
      </c>
      <c r="J138">
        <v>1</v>
      </c>
      <c r="K138" t="s">
        <v>179</v>
      </c>
      <c r="P138" t="str">
        <f t="shared" si="7"/>
        <v/>
      </c>
    </row>
  </sheetData>
  <mergeCells count="3">
    <mergeCell ref="W45:AB45"/>
    <mergeCell ref="AD45:AD47"/>
    <mergeCell ref="V46:V4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D107"/>
  <sheetViews>
    <sheetView topLeftCell="L37" zoomScale="93" workbookViewId="0">
      <selection activeCell="T40" sqref="T40:AB70"/>
    </sheetView>
  </sheetViews>
  <sheetFormatPr baseColWidth="10" defaultColWidth="8.83203125" defaultRowHeight="15" x14ac:dyDescent="0.2"/>
  <cols>
    <col min="2" max="4" width="9.1640625" bestFit="1" customWidth="1"/>
    <col min="5" max="5" width="18.1640625" customWidth="1"/>
    <col min="7" max="7" width="9.1640625" bestFit="1" customWidth="1"/>
    <col min="8" max="9" width="9" bestFit="1" customWidth="1"/>
    <col min="10" max="11" width="9.1640625" bestFit="1" customWidth="1"/>
    <col min="12" max="12" width="9" bestFit="1" customWidth="1"/>
    <col min="13" max="14" width="17.6640625" bestFit="1" customWidth="1"/>
    <col min="15" max="15" width="11.83203125" bestFit="1" customWidth="1"/>
    <col min="16" max="16" width="9.1640625" bestFit="1" customWidth="1"/>
    <col min="20" max="30" width="9" bestFit="1" customWidth="1"/>
  </cols>
  <sheetData>
    <row r="2" spans="2:30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V2" s="1" t="s">
        <v>188</v>
      </c>
      <c r="W2" s="1" t="s">
        <v>185</v>
      </c>
    </row>
    <row r="3" spans="2:30" x14ac:dyDescent="0.2">
      <c r="B3" t="s">
        <v>19</v>
      </c>
      <c r="C3" t="s">
        <v>20</v>
      </c>
      <c r="D3" t="s">
        <v>21</v>
      </c>
      <c r="E3">
        <v>59.9</v>
      </c>
      <c r="F3" t="s">
        <v>22</v>
      </c>
      <c r="G3">
        <v>299.7</v>
      </c>
      <c r="H3">
        <v>256</v>
      </c>
      <c r="I3">
        <v>26</v>
      </c>
      <c r="J3">
        <v>269</v>
      </c>
      <c r="K3">
        <v>122</v>
      </c>
      <c r="L3">
        <v>27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13.5</v>
      </c>
      <c r="R3">
        <v>13</v>
      </c>
      <c r="S3">
        <v>98.1</v>
      </c>
      <c r="T3">
        <v>69.95</v>
      </c>
      <c r="V3" t="s">
        <v>189</v>
      </c>
      <c r="W3">
        <v>14.055073944615531</v>
      </c>
    </row>
    <row r="4" spans="2:30" x14ac:dyDescent="0.2">
      <c r="V4" t="s">
        <v>190</v>
      </c>
      <c r="W4">
        <v>14.055073944615531</v>
      </c>
    </row>
    <row r="5" spans="2:30" x14ac:dyDescent="0.2"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37</v>
      </c>
      <c r="K5" s="1" t="s">
        <v>193</v>
      </c>
      <c r="L5" s="1" t="s">
        <v>33</v>
      </c>
      <c r="M5" s="1" t="s">
        <v>194</v>
      </c>
      <c r="N5" s="1" t="s">
        <v>195</v>
      </c>
      <c r="O5" s="1" t="s">
        <v>196</v>
      </c>
      <c r="P5" s="1" t="s">
        <v>185</v>
      </c>
      <c r="Q5" s="1" t="s">
        <v>36</v>
      </c>
      <c r="R5" s="3" t="s">
        <v>308</v>
      </c>
      <c r="V5" t="s">
        <v>191</v>
      </c>
      <c r="W5">
        <v>14.055073944615531</v>
      </c>
    </row>
    <row r="6" spans="2:30" x14ac:dyDescent="0.2">
      <c r="B6">
        <v>1.2270000000000001</v>
      </c>
      <c r="C6">
        <v>3619.4949000000001</v>
      </c>
      <c r="D6">
        <v>3.2999000000000001</v>
      </c>
      <c r="E6" t="s">
        <v>197</v>
      </c>
      <c r="F6" t="s">
        <v>122</v>
      </c>
      <c r="G6">
        <v>99.221022829999995</v>
      </c>
      <c r="H6" t="s">
        <v>167</v>
      </c>
      <c r="I6" t="s">
        <v>168</v>
      </c>
      <c r="J6">
        <v>6</v>
      </c>
      <c r="K6">
        <v>5056.29</v>
      </c>
      <c r="L6" t="s">
        <v>290</v>
      </c>
      <c r="M6">
        <v>86.177999999999997</v>
      </c>
      <c r="N6">
        <v>0.71584005268685147</v>
      </c>
      <c r="O6">
        <v>6.9652433196872062E-6</v>
      </c>
      <c r="P6">
        <v>0.60025073880400404</v>
      </c>
      <c r="Q6" t="s">
        <v>180</v>
      </c>
      <c r="R6" t="str">
        <f>_xlfn.CONCAT(I6,J6)</f>
        <v>B6</v>
      </c>
      <c r="V6" t="s">
        <v>192</v>
      </c>
      <c r="W6">
        <v>14.055073944615531</v>
      </c>
    </row>
    <row r="7" spans="2:30" x14ac:dyDescent="0.2">
      <c r="B7">
        <v>1.2509999999999999</v>
      </c>
      <c r="C7">
        <v>10445.501</v>
      </c>
      <c r="D7">
        <v>3.2999000000000001</v>
      </c>
      <c r="E7" t="s">
        <v>197</v>
      </c>
      <c r="F7" t="s">
        <v>122</v>
      </c>
      <c r="G7">
        <v>99.221022829999995</v>
      </c>
      <c r="H7" t="s">
        <v>167</v>
      </c>
      <c r="I7" t="s">
        <v>168</v>
      </c>
      <c r="J7">
        <v>6</v>
      </c>
      <c r="K7">
        <v>5056.29</v>
      </c>
      <c r="L7" t="s">
        <v>290</v>
      </c>
      <c r="M7">
        <v>86.177999999999997</v>
      </c>
      <c r="N7">
        <v>2.06584294017946</v>
      </c>
      <c r="O7">
        <v>2.0100996981936909E-5</v>
      </c>
      <c r="P7">
        <v>1.732263717909359</v>
      </c>
      <c r="Q7" t="s">
        <v>180</v>
      </c>
      <c r="R7" t="str">
        <f t="shared" ref="R7:R70" si="0">_xlfn.CONCAT(I7,J7)</f>
        <v>B6</v>
      </c>
    </row>
    <row r="8" spans="2:30" x14ac:dyDescent="0.2">
      <c r="B8">
        <v>1.409</v>
      </c>
      <c r="C8">
        <v>37056.847699999998</v>
      </c>
      <c r="D8">
        <v>3.5484</v>
      </c>
      <c r="E8" t="s">
        <v>198</v>
      </c>
      <c r="F8" t="s">
        <v>271</v>
      </c>
      <c r="G8">
        <v>94.19851165</v>
      </c>
      <c r="H8" t="s">
        <v>167</v>
      </c>
      <c r="I8" t="s">
        <v>168</v>
      </c>
      <c r="J8">
        <v>6</v>
      </c>
      <c r="K8">
        <v>5056.29</v>
      </c>
      <c r="L8" t="s">
        <v>290</v>
      </c>
      <c r="M8">
        <v>84.162000000000006</v>
      </c>
      <c r="N8">
        <v>7.3288612203809507</v>
      </c>
      <c r="O8">
        <v>7.1311044226389487E-5</v>
      </c>
      <c r="P8">
        <v>6.0016801041813927</v>
      </c>
      <c r="Q8" t="s">
        <v>180</v>
      </c>
      <c r="R8" t="str">
        <f t="shared" si="0"/>
        <v>B6</v>
      </c>
      <c r="V8" s="1" t="s">
        <v>36</v>
      </c>
      <c r="W8" s="1" t="s">
        <v>185</v>
      </c>
      <c r="X8" s="1" t="s">
        <v>186</v>
      </c>
      <c r="Y8" s="1" t="s">
        <v>183</v>
      </c>
      <c r="Z8" s="1" t="s">
        <v>181</v>
      </c>
      <c r="AA8" s="1" t="s">
        <v>180</v>
      </c>
      <c r="AB8" s="1" t="s">
        <v>182</v>
      </c>
      <c r="AC8" s="1" t="s">
        <v>187</v>
      </c>
      <c r="AD8" s="1" t="s">
        <v>184</v>
      </c>
    </row>
    <row r="9" spans="2:30" x14ac:dyDescent="0.2">
      <c r="B9">
        <v>1.4650000000000001</v>
      </c>
      <c r="C9">
        <v>7300.7007000000003</v>
      </c>
      <c r="D9">
        <v>3.6657999999999999</v>
      </c>
      <c r="E9" t="s">
        <v>41</v>
      </c>
      <c r="F9" t="s">
        <v>122</v>
      </c>
      <c r="G9">
        <v>98.664719239999997</v>
      </c>
      <c r="H9" t="s">
        <v>167</v>
      </c>
      <c r="I9" t="s">
        <v>168</v>
      </c>
      <c r="J9">
        <v>6</v>
      </c>
      <c r="K9">
        <v>5056.29</v>
      </c>
      <c r="L9" t="s">
        <v>290</v>
      </c>
      <c r="M9">
        <v>86.177999999999997</v>
      </c>
      <c r="N9">
        <v>1.443884883976196</v>
      </c>
      <c r="O9">
        <v>1.4049241174427601E-5</v>
      </c>
      <c r="P9">
        <v>1.2107355059298219</v>
      </c>
      <c r="Q9" t="s">
        <v>180</v>
      </c>
      <c r="R9" t="str">
        <f t="shared" si="0"/>
        <v>B6</v>
      </c>
      <c r="V9" t="s">
        <v>183</v>
      </c>
      <c r="W9">
        <v>1.5545215608031831E-2</v>
      </c>
      <c r="X9">
        <v>1.106021616769023E-3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2:30" x14ac:dyDescent="0.2">
      <c r="B10">
        <v>1.698</v>
      </c>
      <c r="C10">
        <v>13394.7832</v>
      </c>
      <c r="D10">
        <v>4.1288999999999998</v>
      </c>
      <c r="E10" t="s">
        <v>199</v>
      </c>
      <c r="F10" t="s">
        <v>122</v>
      </c>
      <c r="G10">
        <v>97.149243330000004</v>
      </c>
      <c r="H10" t="s">
        <v>167</v>
      </c>
      <c r="I10" t="s">
        <v>169</v>
      </c>
      <c r="J10">
        <v>6</v>
      </c>
      <c r="K10">
        <v>5056.29</v>
      </c>
      <c r="L10" t="s">
        <v>290</v>
      </c>
      <c r="M10">
        <v>86.177999999999997</v>
      </c>
      <c r="N10">
        <v>2.649132704018164</v>
      </c>
      <c r="O10">
        <v>2.5776503843798319E-5</v>
      </c>
      <c r="P10">
        <v>2.2213675482508521</v>
      </c>
      <c r="Q10" t="s">
        <v>181</v>
      </c>
      <c r="R10" t="str">
        <f t="shared" si="0"/>
        <v>L6</v>
      </c>
      <c r="V10" t="s">
        <v>181</v>
      </c>
      <c r="W10">
        <v>2.228036436669429</v>
      </c>
      <c r="X10">
        <v>0.15852185804564811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2:30" x14ac:dyDescent="0.2">
      <c r="B11">
        <v>1.8029999999999999</v>
      </c>
      <c r="C11">
        <v>39.523400000000002</v>
      </c>
      <c r="D11">
        <v>4.2222999999999997</v>
      </c>
      <c r="E11" t="s">
        <v>200</v>
      </c>
      <c r="F11" t="s">
        <v>271</v>
      </c>
      <c r="G11">
        <v>85.116530690000005</v>
      </c>
      <c r="H11" t="s">
        <v>167</v>
      </c>
      <c r="I11" t="s">
        <v>289</v>
      </c>
      <c r="J11">
        <v>6</v>
      </c>
      <c r="K11">
        <v>5056.29</v>
      </c>
      <c r="L11" t="s">
        <v>290</v>
      </c>
      <c r="M11">
        <v>84.162000000000006</v>
      </c>
      <c r="N11">
        <v>7.8166798186021774E-3</v>
      </c>
      <c r="O11">
        <v>7.6057600694871919E-8</v>
      </c>
      <c r="P11">
        <v>6.4011597896818113E-3</v>
      </c>
      <c r="Q11" t="s">
        <v>187</v>
      </c>
      <c r="R11" t="str">
        <f t="shared" si="0"/>
        <v>E6</v>
      </c>
      <c r="V11" t="s">
        <v>180</v>
      </c>
      <c r="W11">
        <v>9.9969371375050216</v>
      </c>
      <c r="X11">
        <v>0.71126891092129962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2:30" x14ac:dyDescent="0.2">
      <c r="B12">
        <v>1.8560000000000001</v>
      </c>
      <c r="C12">
        <v>2528.6471999999999</v>
      </c>
      <c r="D12">
        <v>4.3083</v>
      </c>
      <c r="E12" t="s">
        <v>201</v>
      </c>
      <c r="F12" t="s">
        <v>271</v>
      </c>
      <c r="G12">
        <v>97.730731079999998</v>
      </c>
      <c r="H12" t="s">
        <v>167</v>
      </c>
      <c r="I12" t="s">
        <v>289</v>
      </c>
      <c r="J12">
        <v>6</v>
      </c>
      <c r="K12">
        <v>5056.29</v>
      </c>
      <c r="L12" t="s">
        <v>290</v>
      </c>
      <c r="M12">
        <v>84.162000000000006</v>
      </c>
      <c r="N12">
        <v>0.50009932183478401</v>
      </c>
      <c r="O12">
        <v>4.8660499611826397E-6</v>
      </c>
      <c r="P12">
        <v>0.40953649683305338</v>
      </c>
      <c r="Q12" t="s">
        <v>187</v>
      </c>
      <c r="R12" t="str">
        <f t="shared" si="0"/>
        <v>E6</v>
      </c>
      <c r="V12" t="s">
        <v>182</v>
      </c>
      <c r="W12">
        <v>7.0802772573366424E-2</v>
      </c>
      <c r="X12">
        <v>5.0375240181849646E-3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2:30" x14ac:dyDescent="0.2">
      <c r="B13">
        <v>1.913</v>
      </c>
      <c r="C13">
        <v>208.22479999999999</v>
      </c>
      <c r="D13">
        <v>4.3682999999999996</v>
      </c>
      <c r="E13" t="s">
        <v>202</v>
      </c>
      <c r="F13" t="s">
        <v>271</v>
      </c>
      <c r="G13">
        <v>97.617766439999997</v>
      </c>
      <c r="H13" t="s">
        <v>167</v>
      </c>
      <c r="I13" t="s">
        <v>289</v>
      </c>
      <c r="J13">
        <v>6</v>
      </c>
      <c r="K13">
        <v>5056.29</v>
      </c>
      <c r="L13" t="s">
        <v>290</v>
      </c>
      <c r="M13">
        <v>84.162000000000006</v>
      </c>
      <c r="N13">
        <v>4.1181340469000002E-2</v>
      </c>
      <c r="O13">
        <v>4.0070132359993228E-7</v>
      </c>
      <c r="P13">
        <v>3.3723824796817507E-2</v>
      </c>
      <c r="Q13" t="s">
        <v>187</v>
      </c>
      <c r="R13" t="str">
        <f t="shared" si="0"/>
        <v>E6</v>
      </c>
      <c r="V13" t="s">
        <v>187</v>
      </c>
      <c r="W13">
        <v>1.6117516688935929</v>
      </c>
      <c r="X13">
        <v>0.1146740084929295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2:30" x14ac:dyDescent="0.2">
      <c r="B14">
        <v>2.0430000000000001</v>
      </c>
      <c r="C14">
        <v>1467.4572000000001</v>
      </c>
      <c r="D14">
        <v>4.5777999999999999</v>
      </c>
      <c r="E14" t="s">
        <v>203</v>
      </c>
      <c r="F14" t="s">
        <v>125</v>
      </c>
      <c r="G14">
        <v>92.361351760000005</v>
      </c>
      <c r="H14" t="s">
        <v>167</v>
      </c>
      <c r="I14" t="s">
        <v>168</v>
      </c>
      <c r="J14">
        <v>7</v>
      </c>
      <c r="K14">
        <v>5761.81</v>
      </c>
      <c r="L14" t="s">
        <v>290</v>
      </c>
      <c r="M14">
        <v>100.205</v>
      </c>
      <c r="N14">
        <v>0.25468684319684259</v>
      </c>
      <c r="O14">
        <v>2.4781455389798641E-6</v>
      </c>
      <c r="P14">
        <v>0.2483225737334773</v>
      </c>
      <c r="Q14" t="s">
        <v>180</v>
      </c>
      <c r="R14" t="str">
        <f t="shared" si="0"/>
        <v>B7</v>
      </c>
      <c r="V14" t="s">
        <v>184</v>
      </c>
      <c r="W14">
        <v>0.13200071336608341</v>
      </c>
      <c r="X14">
        <v>9.3916769051686586E-3</v>
      </c>
      <c r="Y14">
        <v>0</v>
      </c>
      <c r="Z14">
        <v>2.2213675482508521</v>
      </c>
      <c r="AA14">
        <v>9.5449300668245787</v>
      </c>
      <c r="AB14">
        <v>0</v>
      </c>
      <c r="AC14">
        <v>0.65836746790062273</v>
      </c>
      <c r="AD14">
        <v>0</v>
      </c>
    </row>
    <row r="15" spans="2:30" x14ac:dyDescent="0.2">
      <c r="B15">
        <v>2.1869999999999998</v>
      </c>
      <c r="C15">
        <v>16.707000000000001</v>
      </c>
      <c r="D15">
        <v>4.8175999999999997</v>
      </c>
      <c r="E15" t="s">
        <v>204</v>
      </c>
      <c r="F15" t="s">
        <v>271</v>
      </c>
      <c r="G15">
        <v>93.093926179999997</v>
      </c>
      <c r="H15" t="s">
        <v>167</v>
      </c>
      <c r="I15" t="s">
        <v>289</v>
      </c>
      <c r="J15">
        <v>6</v>
      </c>
      <c r="K15">
        <v>5056.29</v>
      </c>
      <c r="L15" t="s">
        <v>290</v>
      </c>
      <c r="M15">
        <v>84.162000000000006</v>
      </c>
      <c r="N15">
        <v>3.3042013017449559E-3</v>
      </c>
      <c r="O15">
        <v>3.2150430752648441E-8</v>
      </c>
      <c r="P15">
        <v>2.705844553004399E-3</v>
      </c>
      <c r="Q15" t="s">
        <v>187</v>
      </c>
      <c r="R15" t="str">
        <f t="shared" si="0"/>
        <v>E6</v>
      </c>
      <c r="Y15">
        <v>1.084646418389675E-2</v>
      </c>
      <c r="Z15">
        <v>4.4130112083445149E-3</v>
      </c>
      <c r="AA15">
        <v>0.34341409308776799</v>
      </c>
      <c r="AB15">
        <v>1.7111055131540879E-2</v>
      </c>
      <c r="AC15">
        <v>0.93502576447288066</v>
      </c>
      <c r="AD15">
        <v>1.776387296663625E-2</v>
      </c>
    </row>
    <row r="16" spans="2:30" x14ac:dyDescent="0.2">
      <c r="B16">
        <v>2.25</v>
      </c>
      <c r="C16">
        <v>68.9405</v>
      </c>
      <c r="D16">
        <v>4.9949000000000003</v>
      </c>
      <c r="E16" t="s">
        <v>205</v>
      </c>
      <c r="F16" t="s">
        <v>272</v>
      </c>
      <c r="G16">
        <v>59.909900010000001</v>
      </c>
      <c r="H16" t="s">
        <v>167</v>
      </c>
      <c r="I16" t="s">
        <v>172</v>
      </c>
      <c r="J16">
        <v>7</v>
      </c>
      <c r="K16">
        <v>5761.81</v>
      </c>
      <c r="L16" t="s">
        <v>290</v>
      </c>
      <c r="M16">
        <v>142.154</v>
      </c>
      <c r="N16">
        <v>1.19650769463068E-2</v>
      </c>
      <c r="O16">
        <v>1.164221978876394E-7</v>
      </c>
      <c r="P16">
        <v>1.6549881118519499E-2</v>
      </c>
      <c r="Q16" t="s">
        <v>184</v>
      </c>
      <c r="R16" t="str">
        <f t="shared" si="0"/>
        <v>O7</v>
      </c>
      <c r="V16" s="1" t="s">
        <v>37</v>
      </c>
      <c r="W16" s="1" t="s">
        <v>185</v>
      </c>
      <c r="Y16">
        <v>2.6814982951714529E-3</v>
      </c>
      <c r="Z16">
        <v>2.2558772102328792E-3</v>
      </c>
      <c r="AA16">
        <v>2.3102994315792411E-2</v>
      </c>
      <c r="AB16">
        <v>3.4276983286386092E-2</v>
      </c>
      <c r="AC16">
        <v>1.7804745417586591E-2</v>
      </c>
      <c r="AD16">
        <v>1.9369700060935781E-2</v>
      </c>
    </row>
    <row r="17" spans="2:30" x14ac:dyDescent="0.2">
      <c r="B17">
        <v>2.3530000000000002</v>
      </c>
      <c r="C17">
        <v>4201.7437</v>
      </c>
      <c r="D17">
        <v>5.1844999999999999</v>
      </c>
      <c r="E17" t="s">
        <v>206</v>
      </c>
      <c r="F17" t="s">
        <v>124</v>
      </c>
      <c r="G17">
        <v>96.135164849999995</v>
      </c>
      <c r="H17" t="s">
        <v>167</v>
      </c>
      <c r="I17" t="s">
        <v>289</v>
      </c>
      <c r="J17">
        <v>7</v>
      </c>
      <c r="K17">
        <v>5761.81</v>
      </c>
      <c r="L17" t="s">
        <v>290</v>
      </c>
      <c r="M17">
        <v>98.188999999999993</v>
      </c>
      <c r="N17">
        <v>0.72924023874442223</v>
      </c>
      <c r="O17">
        <v>7.0956293690144728E-6</v>
      </c>
      <c r="P17">
        <v>0.69671275211416206</v>
      </c>
      <c r="Q17" t="s">
        <v>187</v>
      </c>
      <c r="R17" t="str">
        <f t="shared" si="0"/>
        <v>E7</v>
      </c>
      <c r="V17">
        <v>1</v>
      </c>
      <c r="W17">
        <v>0</v>
      </c>
      <c r="Y17">
        <v>1.1682701172421111E-3</v>
      </c>
      <c r="Z17">
        <v>0</v>
      </c>
      <c r="AA17">
        <v>3.034640174075055E-2</v>
      </c>
      <c r="AB17">
        <v>6.3892421864115232E-3</v>
      </c>
      <c r="AC17">
        <v>5.5369110250223666E-4</v>
      </c>
      <c r="AD17">
        <v>8.5567693730686178E-2</v>
      </c>
    </row>
    <row r="18" spans="2:30" x14ac:dyDescent="0.2">
      <c r="B18">
        <v>2.4319999999999999</v>
      </c>
      <c r="C18">
        <v>1303.1451</v>
      </c>
      <c r="D18">
        <v>5.3394000000000004</v>
      </c>
      <c r="E18" t="s">
        <v>207</v>
      </c>
      <c r="F18" t="s">
        <v>273</v>
      </c>
      <c r="G18">
        <v>78.752036599999997</v>
      </c>
      <c r="H18" t="s">
        <v>167</v>
      </c>
      <c r="I18" t="s">
        <v>289</v>
      </c>
      <c r="J18">
        <v>6</v>
      </c>
      <c r="K18">
        <v>5056.29</v>
      </c>
      <c r="L18" t="s">
        <v>290</v>
      </c>
      <c r="M18">
        <v>82.146000000000001</v>
      </c>
      <c r="N18">
        <v>0.25772752353998679</v>
      </c>
      <c r="O18">
        <v>2.5077318667745921E-6</v>
      </c>
      <c r="P18">
        <v>0.20600014192806571</v>
      </c>
      <c r="Q18" t="s">
        <v>187</v>
      </c>
      <c r="R18" t="str">
        <f t="shared" si="0"/>
        <v>E6</v>
      </c>
      <c r="V18">
        <v>2</v>
      </c>
      <c r="W18">
        <v>0</v>
      </c>
      <c r="Y18">
        <v>6.2964320720200018E-4</v>
      </c>
      <c r="Z18">
        <v>0</v>
      </c>
      <c r="AA18">
        <v>3.5601858893218718E-3</v>
      </c>
      <c r="AB18">
        <v>1.1586497153814729E-2</v>
      </c>
      <c r="AC18">
        <v>0</v>
      </c>
      <c r="AD18">
        <v>1.3596832745159479E-4</v>
      </c>
    </row>
    <row r="19" spans="2:30" x14ac:dyDescent="0.2">
      <c r="B19">
        <v>2.5409999999999999</v>
      </c>
      <c r="C19">
        <v>143.11420000000001</v>
      </c>
      <c r="D19">
        <v>5.4138000000000002</v>
      </c>
      <c r="E19" t="s">
        <v>208</v>
      </c>
      <c r="F19" t="s">
        <v>124</v>
      </c>
      <c r="G19">
        <v>94.401354780000005</v>
      </c>
      <c r="H19" t="s">
        <v>167</v>
      </c>
      <c r="I19" t="s">
        <v>289</v>
      </c>
      <c r="J19">
        <v>7</v>
      </c>
      <c r="K19">
        <v>5761.81</v>
      </c>
      <c r="L19" t="s">
        <v>290</v>
      </c>
      <c r="M19">
        <v>98.188999999999993</v>
      </c>
      <c r="N19">
        <v>2.483841015236532E-2</v>
      </c>
      <c r="O19">
        <v>2.4168188093981352E-7</v>
      </c>
      <c r="P19">
        <v>2.3730502207599341E-2</v>
      </c>
      <c r="Q19" t="s">
        <v>187</v>
      </c>
      <c r="R19" t="str">
        <f t="shared" si="0"/>
        <v>E7</v>
      </c>
      <c r="V19">
        <v>3</v>
      </c>
      <c r="W19">
        <v>0</v>
      </c>
      <c r="Y19">
        <v>5.6823463241712589E-5</v>
      </c>
      <c r="Z19">
        <v>0</v>
      </c>
      <c r="AA19">
        <v>1.504262387375283E-3</v>
      </c>
      <c r="AB19">
        <v>0</v>
      </c>
      <c r="AC19">
        <v>0</v>
      </c>
      <c r="AD19">
        <v>0</v>
      </c>
    </row>
    <row r="20" spans="2:30" x14ac:dyDescent="0.2">
      <c r="B20">
        <v>2.57</v>
      </c>
      <c r="C20">
        <v>68.753500000000003</v>
      </c>
      <c r="D20">
        <v>5.5057999999999998</v>
      </c>
      <c r="E20" t="s">
        <v>209</v>
      </c>
      <c r="F20" t="s">
        <v>124</v>
      </c>
      <c r="G20">
        <v>94.911434240000006</v>
      </c>
      <c r="H20" t="s">
        <v>167</v>
      </c>
      <c r="I20" t="s">
        <v>289</v>
      </c>
      <c r="J20">
        <v>7</v>
      </c>
      <c r="K20">
        <v>5761.81</v>
      </c>
      <c r="L20" t="s">
        <v>290</v>
      </c>
      <c r="M20">
        <v>98.188999999999993</v>
      </c>
      <c r="N20">
        <v>1.19326218670869E-2</v>
      </c>
      <c r="O20">
        <v>1.161064045440317E-7</v>
      </c>
      <c r="P20">
        <v>1.1400371755773931E-2</v>
      </c>
      <c r="Q20" t="s">
        <v>187</v>
      </c>
      <c r="R20" t="str">
        <f t="shared" si="0"/>
        <v>E7</v>
      </c>
      <c r="V20">
        <v>4</v>
      </c>
      <c r="W20">
        <v>0</v>
      </c>
      <c r="Y20">
        <v>0</v>
      </c>
      <c r="Z20">
        <v>0</v>
      </c>
      <c r="AA20">
        <v>5.0068615545704367E-2</v>
      </c>
      <c r="AB20">
        <v>0</v>
      </c>
      <c r="AC20">
        <v>0</v>
      </c>
      <c r="AD20">
        <v>0</v>
      </c>
    </row>
    <row r="21" spans="2:30" x14ac:dyDescent="0.2">
      <c r="B21">
        <v>2.6779999999999999</v>
      </c>
      <c r="C21">
        <v>527.93349999999998</v>
      </c>
      <c r="D21">
        <v>5.6974</v>
      </c>
      <c r="E21" t="s">
        <v>210</v>
      </c>
      <c r="F21" t="s">
        <v>125</v>
      </c>
      <c r="G21">
        <v>97.127819110000004</v>
      </c>
      <c r="H21" t="s">
        <v>167</v>
      </c>
      <c r="I21" t="s">
        <v>168</v>
      </c>
      <c r="J21">
        <v>7</v>
      </c>
      <c r="K21">
        <v>5761.81</v>
      </c>
      <c r="L21" t="s">
        <v>290</v>
      </c>
      <c r="M21">
        <v>100.205</v>
      </c>
      <c r="N21">
        <v>9.1626329226406275E-2</v>
      </c>
      <c r="O21">
        <v>8.9153949287449456E-7</v>
      </c>
      <c r="P21">
        <v>8.9336714883488724E-2</v>
      </c>
      <c r="Q21" t="s">
        <v>180</v>
      </c>
      <c r="R21" t="str">
        <f t="shared" si="0"/>
        <v>B7</v>
      </c>
      <c r="V21">
        <v>5</v>
      </c>
      <c r="W21">
        <v>0</v>
      </c>
      <c r="Y21">
        <v>0</v>
      </c>
      <c r="Z21">
        <v>0</v>
      </c>
      <c r="AA21">
        <v>1.0517713731900639E-5</v>
      </c>
      <c r="AB21">
        <v>0</v>
      </c>
      <c r="AC21">
        <v>0</v>
      </c>
      <c r="AD21">
        <v>0</v>
      </c>
    </row>
    <row r="22" spans="2:30" x14ac:dyDescent="0.2">
      <c r="B22">
        <v>2.7280000000000002</v>
      </c>
      <c r="C22">
        <v>140.37110000000001</v>
      </c>
      <c r="D22">
        <v>5.7427000000000001</v>
      </c>
      <c r="E22" t="s">
        <v>211</v>
      </c>
      <c r="F22" t="s">
        <v>128</v>
      </c>
      <c r="G22">
        <v>84.186342060000001</v>
      </c>
      <c r="H22" t="s">
        <v>167</v>
      </c>
      <c r="I22" t="s">
        <v>168</v>
      </c>
      <c r="J22">
        <v>9</v>
      </c>
      <c r="K22">
        <v>7172.85</v>
      </c>
      <c r="L22" t="s">
        <v>290</v>
      </c>
      <c r="M22">
        <v>128.25899999999999</v>
      </c>
      <c r="N22">
        <v>1.9569780491715288E-2</v>
      </c>
      <c r="O22">
        <v>1.9041723402601199E-7</v>
      </c>
      <c r="P22">
        <v>2.4422724018942271E-2</v>
      </c>
      <c r="Q22" t="s">
        <v>180</v>
      </c>
      <c r="R22" t="str">
        <f t="shared" si="0"/>
        <v>B9</v>
      </c>
      <c r="V22">
        <v>6</v>
      </c>
      <c r="W22">
        <v>12.42466508297605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</row>
    <row r="23" spans="2:30" x14ac:dyDescent="0.2">
      <c r="B23">
        <v>2.8119999999999998</v>
      </c>
      <c r="C23">
        <v>41.139299999999999</v>
      </c>
      <c r="D23">
        <v>5.8815</v>
      </c>
      <c r="E23" t="s">
        <v>212</v>
      </c>
      <c r="F23" t="s">
        <v>274</v>
      </c>
      <c r="G23">
        <v>59.400993649999997</v>
      </c>
      <c r="H23" t="s">
        <v>167</v>
      </c>
      <c r="I23" t="s">
        <v>172</v>
      </c>
      <c r="J23">
        <v>15</v>
      </c>
      <c r="K23">
        <v>11405.97</v>
      </c>
      <c r="L23" t="s">
        <v>290</v>
      </c>
      <c r="M23">
        <v>260.28899999999999</v>
      </c>
      <c r="N23">
        <v>3.6068216907461622E-3</v>
      </c>
      <c r="O23">
        <v>3.5094977701342129E-8</v>
      </c>
      <c r="P23">
        <v>9.1348366509046413E-3</v>
      </c>
      <c r="Q23" t="s">
        <v>184</v>
      </c>
      <c r="R23" t="str">
        <f t="shared" si="0"/>
        <v>O15</v>
      </c>
      <c r="V23">
        <v>7</v>
      </c>
      <c r="W23">
        <v>1.3285742610510669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9.1348366509046413E-3</v>
      </c>
    </row>
    <row r="24" spans="2:30" x14ac:dyDescent="0.2">
      <c r="B24">
        <v>2.8580000000000001</v>
      </c>
      <c r="C24">
        <v>34.007899999999999</v>
      </c>
      <c r="D24">
        <v>5.931</v>
      </c>
      <c r="E24" t="s">
        <v>213</v>
      </c>
      <c r="F24" t="s">
        <v>125</v>
      </c>
      <c r="G24">
        <v>98.507192419999996</v>
      </c>
      <c r="H24" t="s">
        <v>167</v>
      </c>
      <c r="I24" t="s">
        <v>168</v>
      </c>
      <c r="J24">
        <v>7</v>
      </c>
      <c r="K24">
        <v>5761.81</v>
      </c>
      <c r="L24" t="s">
        <v>290</v>
      </c>
      <c r="M24">
        <v>100.205</v>
      </c>
      <c r="N24">
        <v>5.9022945914565033E-3</v>
      </c>
      <c r="O24">
        <v>5.7430312567258043E-8</v>
      </c>
      <c r="P24">
        <v>5.7548044708020914E-3</v>
      </c>
      <c r="Q24" t="s">
        <v>180</v>
      </c>
      <c r="R24" t="str">
        <f t="shared" si="0"/>
        <v>B7</v>
      </c>
      <c r="V24">
        <v>8</v>
      </c>
      <c r="W24">
        <v>9.9491798586105185E-2</v>
      </c>
      <c r="Y24">
        <v>0</v>
      </c>
      <c r="Z24">
        <v>0</v>
      </c>
      <c r="AA24">
        <v>0</v>
      </c>
      <c r="AB24">
        <v>1.438994815213206E-3</v>
      </c>
      <c r="AC24">
        <v>0</v>
      </c>
      <c r="AD24">
        <v>0</v>
      </c>
    </row>
    <row r="25" spans="2:30" x14ac:dyDescent="0.2">
      <c r="B25">
        <v>2.9369999999999998</v>
      </c>
      <c r="C25">
        <v>339.84050000000002</v>
      </c>
      <c r="D25">
        <v>6.0982000000000003</v>
      </c>
      <c r="E25" t="s">
        <v>208</v>
      </c>
      <c r="F25" t="s">
        <v>124</v>
      </c>
      <c r="G25">
        <v>91.575445729999998</v>
      </c>
      <c r="H25" t="s">
        <v>167</v>
      </c>
      <c r="I25" t="s">
        <v>289</v>
      </c>
      <c r="J25">
        <v>7</v>
      </c>
      <c r="K25">
        <v>5761.81</v>
      </c>
      <c r="L25" t="s">
        <v>290</v>
      </c>
      <c r="M25">
        <v>98.188999999999993</v>
      </c>
      <c r="N25">
        <v>5.8981552671816671E-2</v>
      </c>
      <c r="O25">
        <v>5.7390036250439633E-7</v>
      </c>
      <c r="P25">
        <v>5.6350702693944162E-2</v>
      </c>
      <c r="Q25" t="s">
        <v>187</v>
      </c>
      <c r="R25" t="str">
        <f t="shared" si="0"/>
        <v>E7</v>
      </c>
      <c r="V25">
        <v>9</v>
      </c>
      <c r="W25">
        <v>0.1240252988775926</v>
      </c>
      <c r="Y25">
        <v>1.6251634127780441E-4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2:30" x14ac:dyDescent="0.2">
      <c r="B26">
        <v>3.0329999999999999</v>
      </c>
      <c r="C26">
        <v>404.13240000000002</v>
      </c>
      <c r="D26">
        <v>6.2239000000000004</v>
      </c>
      <c r="E26" t="s">
        <v>214</v>
      </c>
      <c r="F26" t="s">
        <v>275</v>
      </c>
      <c r="G26">
        <v>82.663095080000005</v>
      </c>
      <c r="H26" t="s">
        <v>167</v>
      </c>
      <c r="I26" t="s">
        <v>172</v>
      </c>
      <c r="J26">
        <v>9</v>
      </c>
      <c r="K26">
        <v>7172.85</v>
      </c>
      <c r="L26" t="s">
        <v>290</v>
      </c>
      <c r="M26">
        <v>142.24199999999999</v>
      </c>
      <c r="N26">
        <v>5.634195612622598E-2</v>
      </c>
      <c r="O26">
        <v>5.4821664707545839E-7</v>
      </c>
      <c r="P26">
        <v>7.7979432313307354E-2</v>
      </c>
      <c r="Q26" t="s">
        <v>184</v>
      </c>
      <c r="R26" t="str">
        <f t="shared" si="0"/>
        <v>O9</v>
      </c>
      <c r="V26">
        <v>10</v>
      </c>
      <c r="W26">
        <v>1.5912294577790202E-2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2:30" x14ac:dyDescent="0.2">
      <c r="B27">
        <v>3.1469999999999998</v>
      </c>
      <c r="C27">
        <v>47.476700000000001</v>
      </c>
      <c r="D27">
        <v>6.4112</v>
      </c>
      <c r="E27" t="s">
        <v>215</v>
      </c>
      <c r="F27" t="s">
        <v>131</v>
      </c>
      <c r="G27">
        <v>87.811417480000003</v>
      </c>
      <c r="H27" t="s">
        <v>167</v>
      </c>
      <c r="I27" t="s">
        <v>170</v>
      </c>
      <c r="J27">
        <v>10</v>
      </c>
      <c r="K27">
        <v>7878.37</v>
      </c>
      <c r="L27" t="s">
        <v>290</v>
      </c>
      <c r="M27">
        <v>140.27000000000001</v>
      </c>
      <c r="N27">
        <v>6.0262084669798453E-3</v>
      </c>
      <c r="O27">
        <v>5.8636015280407383E-8</v>
      </c>
      <c r="P27">
        <v>8.2248738633827426E-3</v>
      </c>
      <c r="Q27" t="s">
        <v>182</v>
      </c>
      <c r="R27" t="str">
        <f t="shared" si="0"/>
        <v>C10</v>
      </c>
      <c r="V27">
        <v>11</v>
      </c>
      <c r="W27">
        <v>1.5610858506169959E-3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</row>
    <row r="28" spans="2:30" x14ac:dyDescent="0.2">
      <c r="B28">
        <v>3.2389999999999999</v>
      </c>
      <c r="C28">
        <v>26.078600000000002</v>
      </c>
      <c r="D28">
        <v>6.6178999999999997</v>
      </c>
      <c r="E28" t="s">
        <v>45</v>
      </c>
      <c r="F28" t="s">
        <v>125</v>
      </c>
      <c r="G28">
        <v>97.44279435</v>
      </c>
      <c r="H28" t="s">
        <v>167</v>
      </c>
      <c r="I28" t="s">
        <v>169</v>
      </c>
      <c r="J28">
        <v>7</v>
      </c>
      <c r="K28">
        <v>5761.81</v>
      </c>
      <c r="L28" t="s">
        <v>290</v>
      </c>
      <c r="M28">
        <v>100.205</v>
      </c>
      <c r="N28">
        <v>4.5261124542461482E-3</v>
      </c>
      <c r="O28">
        <v>4.4039830431061481E-8</v>
      </c>
      <c r="P28">
        <v>4.4130112083445149E-3</v>
      </c>
      <c r="Q28" t="s">
        <v>181</v>
      </c>
      <c r="R28" t="str">
        <f t="shared" si="0"/>
        <v>L7</v>
      </c>
      <c r="V28">
        <v>12</v>
      </c>
      <c r="W28">
        <v>5.0068615545704367E-2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</row>
    <row r="29" spans="2:30" x14ac:dyDescent="0.2">
      <c r="B29">
        <v>3.3119999999999998</v>
      </c>
      <c r="C29">
        <v>7.7295999999999996</v>
      </c>
      <c r="D29">
        <v>8.1098999999999997</v>
      </c>
      <c r="E29" t="s">
        <v>216</v>
      </c>
      <c r="F29" t="s">
        <v>136</v>
      </c>
      <c r="H29" t="s">
        <v>166</v>
      </c>
      <c r="I29" t="s">
        <v>168</v>
      </c>
      <c r="J29">
        <v>11</v>
      </c>
      <c r="K29">
        <v>8583.89</v>
      </c>
      <c r="L29" t="s">
        <v>290</v>
      </c>
      <c r="M29">
        <v>156.31299999999999</v>
      </c>
      <c r="N29">
        <v>9.0047752242864245E-4</v>
      </c>
      <c r="O29">
        <v>8.7617967506609089E-9</v>
      </c>
      <c r="P29">
        <v>1.369582735486059E-3</v>
      </c>
      <c r="Q29" t="s">
        <v>180</v>
      </c>
      <c r="R29" t="str">
        <f t="shared" si="0"/>
        <v>B11</v>
      </c>
      <c r="V29">
        <v>13</v>
      </c>
      <c r="W29">
        <v>1.0517713731900639E-5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</row>
    <row r="30" spans="2:30" x14ac:dyDescent="0.2">
      <c r="B30">
        <v>3.3450000000000002</v>
      </c>
      <c r="C30">
        <v>21.284300000000002</v>
      </c>
      <c r="D30">
        <v>6.7415000000000003</v>
      </c>
      <c r="E30" t="s">
        <v>217</v>
      </c>
      <c r="F30" t="s">
        <v>276</v>
      </c>
      <c r="G30">
        <v>67.741527989999994</v>
      </c>
      <c r="H30" t="s">
        <v>167</v>
      </c>
      <c r="I30" t="s">
        <v>170</v>
      </c>
      <c r="J30">
        <v>7</v>
      </c>
      <c r="K30">
        <v>5761.81</v>
      </c>
      <c r="L30" t="s">
        <v>290</v>
      </c>
      <c r="M30">
        <v>96.173000000000002</v>
      </c>
      <c r="N30">
        <v>3.6940301745458461E-3</v>
      </c>
      <c r="O30">
        <v>3.594353082005329E-8</v>
      </c>
      <c r="P30">
        <v>3.4567971895569849E-3</v>
      </c>
      <c r="Q30" t="s">
        <v>182</v>
      </c>
      <c r="R30" t="str">
        <f t="shared" si="0"/>
        <v>C7</v>
      </c>
      <c r="V30">
        <v>14</v>
      </c>
      <c r="W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2.8641629468934651E-5</v>
      </c>
    </row>
    <row r="31" spans="2:30" x14ac:dyDescent="0.2">
      <c r="B31">
        <v>3.4060000000000001</v>
      </c>
      <c r="C31">
        <v>97.2196</v>
      </c>
      <c r="D31">
        <v>6.8464999999999998</v>
      </c>
      <c r="E31" t="s">
        <v>218</v>
      </c>
      <c r="F31" t="s">
        <v>124</v>
      </c>
      <c r="G31">
        <v>82.438403429999994</v>
      </c>
      <c r="H31" t="s">
        <v>167</v>
      </c>
      <c r="I31" t="s">
        <v>289</v>
      </c>
      <c r="J31">
        <v>7</v>
      </c>
      <c r="K31">
        <v>5761.81</v>
      </c>
      <c r="L31" t="s">
        <v>290</v>
      </c>
      <c r="M31">
        <v>98.188999999999993</v>
      </c>
      <c r="N31">
        <v>1.6873100640250199E-2</v>
      </c>
      <c r="O31">
        <v>1.6417808849307959E-7</v>
      </c>
      <c r="P31">
        <v>1.612048233104699E-2</v>
      </c>
      <c r="Q31" t="s">
        <v>187</v>
      </c>
      <c r="R31" t="str">
        <f t="shared" si="0"/>
        <v>E7</v>
      </c>
      <c r="V31">
        <v>15</v>
      </c>
      <c r="W31">
        <v>9.1348366509046413E-3</v>
      </c>
    </row>
    <row r="32" spans="2:30" x14ac:dyDescent="0.2">
      <c r="B32">
        <v>3.4849999999999999</v>
      </c>
      <c r="C32">
        <v>788.29319999999996</v>
      </c>
      <c r="D32">
        <v>6.968</v>
      </c>
      <c r="E32" t="s">
        <v>209</v>
      </c>
      <c r="F32" t="s">
        <v>124</v>
      </c>
      <c r="G32">
        <v>95.845718430000005</v>
      </c>
      <c r="H32" t="s">
        <v>167</v>
      </c>
      <c r="I32" t="s">
        <v>289</v>
      </c>
      <c r="J32">
        <v>7</v>
      </c>
      <c r="K32">
        <v>5761.81</v>
      </c>
      <c r="L32" t="s">
        <v>290</v>
      </c>
      <c r="M32">
        <v>98.188999999999993</v>
      </c>
      <c r="N32">
        <v>0.13681346660164079</v>
      </c>
      <c r="O32">
        <v>1.3312178896857509E-6</v>
      </c>
      <c r="P32">
        <v>0.13071095337035421</v>
      </c>
      <c r="Q32" t="s">
        <v>187</v>
      </c>
      <c r="R32" t="str">
        <f t="shared" si="0"/>
        <v>E7</v>
      </c>
      <c r="V32">
        <v>16</v>
      </c>
      <c r="W32">
        <v>1.438994815213206E-3</v>
      </c>
    </row>
    <row r="33" spans="2:28" x14ac:dyDescent="0.2">
      <c r="B33">
        <v>3.59</v>
      </c>
      <c r="C33">
        <v>283.80650000000003</v>
      </c>
      <c r="D33">
        <v>7.1397000000000004</v>
      </c>
      <c r="E33" t="s">
        <v>219</v>
      </c>
      <c r="F33" t="s">
        <v>277</v>
      </c>
      <c r="G33">
        <v>59.413743889999999</v>
      </c>
      <c r="H33" t="s">
        <v>167</v>
      </c>
      <c r="I33" t="s">
        <v>168</v>
      </c>
      <c r="J33">
        <v>12</v>
      </c>
      <c r="K33">
        <v>9289.41</v>
      </c>
      <c r="L33" t="s">
        <v>290</v>
      </c>
      <c r="M33">
        <v>168.32400000000001</v>
      </c>
      <c r="N33">
        <v>3.0551617379359939E-2</v>
      </c>
      <c r="O33">
        <v>2.9727234185695507E-7</v>
      </c>
      <c r="P33">
        <v>5.0038069670730122E-2</v>
      </c>
      <c r="Q33" t="s">
        <v>180</v>
      </c>
      <c r="R33" t="str">
        <f t="shared" si="0"/>
        <v>B12</v>
      </c>
      <c r="V33">
        <v>17</v>
      </c>
      <c r="W33">
        <v>1.6251634127780441E-4</v>
      </c>
    </row>
    <row r="34" spans="2:28" x14ac:dyDescent="0.2">
      <c r="B34">
        <v>3.649</v>
      </c>
      <c r="C34">
        <v>70.456500000000005</v>
      </c>
      <c r="D34">
        <v>7.2480000000000002</v>
      </c>
      <c r="E34" t="s">
        <v>46</v>
      </c>
      <c r="F34" t="s">
        <v>124</v>
      </c>
      <c r="G34">
        <v>98.024344690000007</v>
      </c>
      <c r="H34" t="s">
        <v>167</v>
      </c>
      <c r="I34" t="s">
        <v>170</v>
      </c>
      <c r="J34">
        <v>7</v>
      </c>
      <c r="K34">
        <v>5761.81</v>
      </c>
      <c r="L34" t="s">
        <v>290</v>
      </c>
      <c r="M34">
        <v>98.188999999999993</v>
      </c>
      <c r="N34">
        <v>1.2228188711533359E-2</v>
      </c>
      <c r="O34">
        <v>1.189823193256572E-7</v>
      </c>
      <c r="P34">
        <v>1.1682754952266949E-2</v>
      </c>
      <c r="Q34" t="s">
        <v>182</v>
      </c>
      <c r="R34" t="str">
        <f t="shared" si="0"/>
        <v>C7</v>
      </c>
      <c r="V34">
        <v>18</v>
      </c>
      <c r="W34">
        <v>0</v>
      </c>
    </row>
    <row r="35" spans="2:28" x14ac:dyDescent="0.2">
      <c r="B35">
        <v>3.669</v>
      </c>
      <c r="C35">
        <v>49.777200000000001</v>
      </c>
      <c r="D35">
        <v>7.4280999999999997</v>
      </c>
      <c r="E35" t="s">
        <v>220</v>
      </c>
      <c r="F35" t="s">
        <v>278</v>
      </c>
      <c r="G35">
        <v>77.870600719999999</v>
      </c>
      <c r="H35" t="s">
        <v>167</v>
      </c>
      <c r="I35" t="s">
        <v>170</v>
      </c>
      <c r="J35">
        <v>8</v>
      </c>
      <c r="K35">
        <v>6467.33</v>
      </c>
      <c r="L35" t="s">
        <v>290</v>
      </c>
      <c r="M35">
        <v>110.2</v>
      </c>
      <c r="N35">
        <v>7.6967156461785619E-3</v>
      </c>
      <c r="O35">
        <v>7.4890329252824068E-8</v>
      </c>
      <c r="P35">
        <v>8.2529142836612127E-3</v>
      </c>
      <c r="Q35" t="s">
        <v>182</v>
      </c>
      <c r="R35" t="str">
        <f t="shared" si="0"/>
        <v>C8</v>
      </c>
      <c r="V35">
        <v>19</v>
      </c>
      <c r="W35">
        <v>0</v>
      </c>
    </row>
    <row r="36" spans="2:28" x14ac:dyDescent="0.2">
      <c r="B36">
        <v>3.7930000000000001</v>
      </c>
      <c r="C36">
        <v>28.603400000000001</v>
      </c>
      <c r="D36">
        <v>7.4733999999999998</v>
      </c>
      <c r="E36" t="s">
        <v>221</v>
      </c>
      <c r="F36" t="s">
        <v>279</v>
      </c>
      <c r="G36">
        <v>79.008477760000005</v>
      </c>
      <c r="H36" t="s">
        <v>167</v>
      </c>
      <c r="I36" t="s">
        <v>172</v>
      </c>
      <c r="J36">
        <v>9</v>
      </c>
      <c r="K36">
        <v>7172.85</v>
      </c>
      <c r="L36" t="s">
        <v>290</v>
      </c>
      <c r="M36">
        <v>152.19300000000001</v>
      </c>
      <c r="N36">
        <v>3.9877315153669744E-3</v>
      </c>
      <c r="O36">
        <v>3.8801293939704342E-8</v>
      </c>
      <c r="P36">
        <v>5.9052853285654211E-3</v>
      </c>
      <c r="Q36" t="s">
        <v>184</v>
      </c>
      <c r="R36" t="str">
        <f t="shared" si="0"/>
        <v>O9</v>
      </c>
      <c r="V36">
        <v>20</v>
      </c>
      <c r="W36">
        <v>0</v>
      </c>
    </row>
    <row r="37" spans="2:28" x14ac:dyDescent="0.2">
      <c r="B37">
        <v>3.8260000000000001</v>
      </c>
      <c r="C37">
        <v>25.976099999999999</v>
      </c>
      <c r="D37">
        <v>7.5411999999999999</v>
      </c>
      <c r="E37" t="s">
        <v>222</v>
      </c>
      <c r="F37" t="s">
        <v>126</v>
      </c>
      <c r="G37">
        <v>95.930531389999999</v>
      </c>
      <c r="H37" t="s">
        <v>167</v>
      </c>
      <c r="I37" t="s">
        <v>168</v>
      </c>
      <c r="J37">
        <v>8</v>
      </c>
      <c r="K37">
        <v>6467.33</v>
      </c>
      <c r="L37" t="s">
        <v>290</v>
      </c>
      <c r="M37">
        <v>114.232</v>
      </c>
      <c r="N37">
        <v>4.0165106775129763E-3</v>
      </c>
      <c r="O37">
        <v>3.9081319995987791E-8</v>
      </c>
      <c r="P37">
        <v>4.4643373457816772E-3</v>
      </c>
      <c r="Q37" t="s">
        <v>180</v>
      </c>
      <c r="R37" t="str">
        <f t="shared" si="0"/>
        <v>B8</v>
      </c>
      <c r="V37">
        <v>21</v>
      </c>
      <c r="W37">
        <v>0</v>
      </c>
    </row>
    <row r="38" spans="2:28" x14ac:dyDescent="0.2">
      <c r="B38">
        <v>3.8860000000000001</v>
      </c>
      <c r="C38">
        <v>6.4086999999999996</v>
      </c>
      <c r="D38">
        <v>7.6722999999999999</v>
      </c>
      <c r="E38" t="s">
        <v>223</v>
      </c>
      <c r="F38" t="s">
        <v>280</v>
      </c>
      <c r="G38">
        <v>75.331043699999995</v>
      </c>
      <c r="H38" t="s">
        <v>167</v>
      </c>
      <c r="I38" t="s">
        <v>172</v>
      </c>
      <c r="J38">
        <v>7</v>
      </c>
      <c r="K38">
        <v>5761.81</v>
      </c>
      <c r="L38" t="s">
        <v>290</v>
      </c>
      <c r="M38">
        <v>112.172</v>
      </c>
      <c r="N38">
        <v>1.1122720117463091E-3</v>
      </c>
      <c r="O38">
        <v>1.082259251967297E-8</v>
      </c>
      <c r="P38">
        <v>1.2139918481167569E-3</v>
      </c>
      <c r="Q38" t="s">
        <v>184</v>
      </c>
      <c r="R38" t="str">
        <f t="shared" si="0"/>
        <v>O7</v>
      </c>
      <c r="V38">
        <v>22</v>
      </c>
      <c r="W38">
        <v>2.8641629468934651E-5</v>
      </c>
    </row>
    <row r="39" spans="2:28" ht="16" thickBot="1" x14ac:dyDescent="0.25">
      <c r="B39">
        <v>3.9249999999999998</v>
      </c>
      <c r="C39">
        <v>28.903199999999998</v>
      </c>
      <c r="D39">
        <v>7.7386999999999997</v>
      </c>
      <c r="E39" t="s">
        <v>224</v>
      </c>
      <c r="F39" t="s">
        <v>127</v>
      </c>
      <c r="G39">
        <v>91.853103689999998</v>
      </c>
      <c r="H39" t="s">
        <v>167</v>
      </c>
      <c r="I39" t="s">
        <v>170</v>
      </c>
      <c r="J39">
        <v>8</v>
      </c>
      <c r="K39">
        <v>6467.33</v>
      </c>
      <c r="L39" t="s">
        <v>290</v>
      </c>
      <c r="M39">
        <v>112.21599999999999</v>
      </c>
      <c r="N39">
        <v>4.4691085811300801E-3</v>
      </c>
      <c r="O39">
        <v>4.3485173221077618E-8</v>
      </c>
      <c r="P39">
        <v>4.8797321981764452E-3</v>
      </c>
      <c r="Q39" t="s">
        <v>182</v>
      </c>
      <c r="R39" t="str">
        <f t="shared" si="0"/>
        <v>C8</v>
      </c>
    </row>
    <row r="40" spans="2:28" ht="17" thickBot="1" x14ac:dyDescent="0.25">
      <c r="B40">
        <v>3.972</v>
      </c>
      <c r="C40">
        <v>85.554900000000004</v>
      </c>
      <c r="D40">
        <v>7.9462000000000002</v>
      </c>
      <c r="E40" t="s">
        <v>225</v>
      </c>
      <c r="F40" t="s">
        <v>127</v>
      </c>
      <c r="G40">
        <v>95.27254069</v>
      </c>
      <c r="H40" t="s">
        <v>167</v>
      </c>
      <c r="I40" t="s">
        <v>289</v>
      </c>
      <c r="J40">
        <v>8</v>
      </c>
      <c r="K40">
        <v>6467.33</v>
      </c>
      <c r="L40" t="s">
        <v>290</v>
      </c>
      <c r="M40">
        <v>112.21599999999999</v>
      </c>
      <c r="N40">
        <v>1.3228782202238019E-2</v>
      </c>
      <c r="O40">
        <v>1.2871826117564739E-7</v>
      </c>
      <c r="P40">
        <v>1.444424839608645E-2</v>
      </c>
      <c r="Q40" t="s">
        <v>187</v>
      </c>
      <c r="R40" t="str">
        <f t="shared" si="0"/>
        <v>E8</v>
      </c>
      <c r="T40" s="4" t="s">
        <v>309</v>
      </c>
      <c r="U40" s="5" t="s">
        <v>36</v>
      </c>
      <c r="V40" s="6"/>
      <c r="W40" s="6"/>
      <c r="X40" s="6"/>
      <c r="Y40" s="6"/>
      <c r="Z40" s="7"/>
      <c r="AA40" s="8"/>
      <c r="AB40" s="9" t="s">
        <v>310</v>
      </c>
    </row>
    <row r="41" spans="2:28" ht="16" x14ac:dyDescent="0.2">
      <c r="B41">
        <v>4.1900000000000004</v>
      </c>
      <c r="C41">
        <v>12.138999999999999</v>
      </c>
      <c r="D41">
        <v>8.1621000000000006</v>
      </c>
      <c r="E41" t="s">
        <v>226</v>
      </c>
      <c r="F41" t="s">
        <v>276</v>
      </c>
      <c r="G41">
        <v>88.031786420000003</v>
      </c>
      <c r="H41" t="s">
        <v>167</v>
      </c>
      <c r="I41" t="s">
        <v>170</v>
      </c>
      <c r="J41">
        <v>7</v>
      </c>
      <c r="K41">
        <v>5761.81</v>
      </c>
      <c r="L41" t="s">
        <v>290</v>
      </c>
      <c r="M41">
        <v>96.173000000000002</v>
      </c>
      <c r="N41">
        <v>2.106803244119469E-3</v>
      </c>
      <c r="O41">
        <v>2.0499547583177601E-8</v>
      </c>
      <c r="P41">
        <v>1.971502989716939E-3</v>
      </c>
      <c r="Q41" t="s">
        <v>182</v>
      </c>
      <c r="R41" t="str">
        <f t="shared" si="0"/>
        <v>C7</v>
      </c>
      <c r="T41" s="10" t="s">
        <v>37</v>
      </c>
      <c r="U41" s="11" t="s">
        <v>181</v>
      </c>
      <c r="V41" s="11" t="s">
        <v>180</v>
      </c>
      <c r="W41" s="11" t="s">
        <v>182</v>
      </c>
      <c r="X41" s="11" t="s">
        <v>183</v>
      </c>
      <c r="Y41" s="11" t="s">
        <v>187</v>
      </c>
      <c r="Z41" s="11" t="s">
        <v>184</v>
      </c>
      <c r="AA41" s="12"/>
      <c r="AB41" s="13"/>
    </row>
    <row r="42" spans="2:28" ht="17" thickBot="1" x14ac:dyDescent="0.25">
      <c r="B42">
        <v>4.3029999999999999</v>
      </c>
      <c r="C42">
        <v>32.023699999999998</v>
      </c>
      <c r="D42">
        <v>8.3689</v>
      </c>
      <c r="E42" t="s">
        <v>220</v>
      </c>
      <c r="F42" t="s">
        <v>278</v>
      </c>
      <c r="G42">
        <v>72.348967599999995</v>
      </c>
      <c r="H42" t="s">
        <v>167</v>
      </c>
      <c r="I42" t="s">
        <v>170</v>
      </c>
      <c r="J42">
        <v>8</v>
      </c>
      <c r="K42">
        <v>6467.33</v>
      </c>
      <c r="L42" t="s">
        <v>290</v>
      </c>
      <c r="M42">
        <v>110.2</v>
      </c>
      <c r="N42">
        <v>4.9516106337545787E-3</v>
      </c>
      <c r="O42">
        <v>4.8179998812582117E-8</v>
      </c>
      <c r="P42">
        <v>5.3094358691465494E-3</v>
      </c>
      <c r="Q42" t="s">
        <v>182</v>
      </c>
      <c r="R42" t="str">
        <f t="shared" si="0"/>
        <v>C8</v>
      </c>
      <c r="T42" s="14"/>
      <c r="U42" s="15" t="s">
        <v>169</v>
      </c>
      <c r="V42" s="15" t="s">
        <v>168</v>
      </c>
      <c r="W42" s="15" t="s">
        <v>170</v>
      </c>
      <c r="X42" s="15" t="s">
        <v>171</v>
      </c>
      <c r="Y42" s="15" t="s">
        <v>289</v>
      </c>
      <c r="Z42" s="15" t="s">
        <v>172</v>
      </c>
      <c r="AA42" s="12"/>
      <c r="AB42" s="16"/>
    </row>
    <row r="43" spans="2:28" x14ac:dyDescent="0.2">
      <c r="B43">
        <v>4.4020000000000001</v>
      </c>
      <c r="C43">
        <v>69.706599999999995</v>
      </c>
      <c r="D43">
        <v>8.4894999999999996</v>
      </c>
      <c r="E43" t="s">
        <v>227</v>
      </c>
      <c r="F43" t="s">
        <v>281</v>
      </c>
      <c r="G43">
        <v>81.757135759999997</v>
      </c>
      <c r="H43" t="s">
        <v>167</v>
      </c>
      <c r="I43" t="s">
        <v>171</v>
      </c>
      <c r="J43">
        <v>7</v>
      </c>
      <c r="K43">
        <v>5761.81</v>
      </c>
      <c r="L43" t="s">
        <v>290</v>
      </c>
      <c r="M43">
        <v>92.140999999999991</v>
      </c>
      <c r="N43">
        <v>1.209803863716436E-2</v>
      </c>
      <c r="O43">
        <v>1.177159373557564E-7</v>
      </c>
      <c r="P43">
        <v>1.084646418389675E-2</v>
      </c>
      <c r="Q43" t="s">
        <v>183</v>
      </c>
      <c r="R43" t="str">
        <f t="shared" si="0"/>
        <v>A7</v>
      </c>
      <c r="T43" s="17">
        <v>1</v>
      </c>
      <c r="U43" s="18">
        <f>SUMIF($R$6:$R$212,_xlfn.CONCAT(U$42,$T43),$P$6:$P$212)</f>
        <v>0</v>
      </c>
      <c r="V43">
        <f t="shared" ref="V43:Z43" si="1">SUMIF($R$6:$R$212,_xlfn.CONCAT(V$42,$T43),$P$6:$P$212)</f>
        <v>0</v>
      </c>
      <c r="W43">
        <f t="shared" si="1"/>
        <v>0</v>
      </c>
      <c r="X43">
        <f t="shared" si="1"/>
        <v>0</v>
      </c>
      <c r="Y43">
        <f t="shared" si="1"/>
        <v>0</v>
      </c>
      <c r="Z43">
        <f t="shared" si="1"/>
        <v>0</v>
      </c>
      <c r="AA43" s="12"/>
      <c r="AB43" s="19">
        <f>SUM(U43:Z43)</f>
        <v>0</v>
      </c>
    </row>
    <row r="44" spans="2:28" x14ac:dyDescent="0.2">
      <c r="B44">
        <v>4.5060000000000002</v>
      </c>
      <c r="C44">
        <v>93.516099999999994</v>
      </c>
      <c r="D44">
        <v>8.6511999999999993</v>
      </c>
      <c r="E44" t="s">
        <v>51</v>
      </c>
      <c r="F44" t="s">
        <v>126</v>
      </c>
      <c r="G44">
        <v>98.433020409999997</v>
      </c>
      <c r="H44" t="s">
        <v>167</v>
      </c>
      <c r="I44" t="s">
        <v>168</v>
      </c>
      <c r="J44">
        <v>8</v>
      </c>
      <c r="K44">
        <v>6467.33</v>
      </c>
      <c r="L44" t="s">
        <v>290</v>
      </c>
      <c r="M44">
        <v>114.232</v>
      </c>
      <c r="N44">
        <v>1.445976933293956E-2</v>
      </c>
      <c r="O44">
        <v>1.406959716384212E-7</v>
      </c>
      <c r="P44">
        <v>1.607198223220014E-2</v>
      </c>
      <c r="Q44" t="s">
        <v>180</v>
      </c>
      <c r="R44" t="str">
        <f t="shared" si="0"/>
        <v>B8</v>
      </c>
      <c r="T44" s="20">
        <v>2</v>
      </c>
      <c r="U44">
        <f t="shared" ref="U44:Z68" si="2">SUMIF($R$6:$R$212,_xlfn.CONCAT(U$42,$T44),$P$6:$P$212)</f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 s="12"/>
      <c r="AB44" s="21">
        <f t="shared" ref="AB44:AB69" si="3">SUM(U44:Z44)</f>
        <v>0</v>
      </c>
    </row>
    <row r="45" spans="2:28" x14ac:dyDescent="0.2">
      <c r="B45">
        <v>4.5439999999999996</v>
      </c>
      <c r="C45">
        <v>16.162700000000001</v>
      </c>
      <c r="D45">
        <v>8.7582000000000004</v>
      </c>
      <c r="E45" t="s">
        <v>228</v>
      </c>
      <c r="F45" t="s">
        <v>127</v>
      </c>
      <c r="G45">
        <v>97.275605519999999</v>
      </c>
      <c r="H45" t="s">
        <v>167</v>
      </c>
      <c r="I45" t="s">
        <v>170</v>
      </c>
      <c r="J45">
        <v>8</v>
      </c>
      <c r="K45">
        <v>6467.33</v>
      </c>
      <c r="L45" t="s">
        <v>290</v>
      </c>
      <c r="M45">
        <v>112.21599999999999</v>
      </c>
      <c r="N45">
        <v>2.499130243856429E-3</v>
      </c>
      <c r="O45">
        <v>2.4316954843073132E-8</v>
      </c>
      <c r="P45">
        <v>2.728751404670294E-3</v>
      </c>
      <c r="Q45" t="s">
        <v>182</v>
      </c>
      <c r="R45" t="str">
        <f t="shared" si="0"/>
        <v>C8</v>
      </c>
      <c r="T45" s="20">
        <v>3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 s="12"/>
      <c r="AB45" s="21">
        <f t="shared" si="3"/>
        <v>0</v>
      </c>
    </row>
    <row r="46" spans="2:28" x14ac:dyDescent="0.2">
      <c r="B46">
        <v>4.609</v>
      </c>
      <c r="C46">
        <v>9.3566000000000003</v>
      </c>
      <c r="D46">
        <v>8.8869000000000007</v>
      </c>
      <c r="E46" t="s">
        <v>229</v>
      </c>
      <c r="F46" t="s">
        <v>128</v>
      </c>
      <c r="G46">
        <v>98.633093970000004</v>
      </c>
      <c r="H46" t="s">
        <v>167</v>
      </c>
      <c r="I46" t="s">
        <v>168</v>
      </c>
      <c r="J46">
        <v>9</v>
      </c>
      <c r="K46">
        <v>7172.85</v>
      </c>
      <c r="L46" t="s">
        <v>290</v>
      </c>
      <c r="M46">
        <v>128.25899999999999</v>
      </c>
      <c r="N46">
        <v>1.304446628606481E-3</v>
      </c>
      <c r="O46">
        <v>1.269248365146233E-8</v>
      </c>
      <c r="P46">
        <v>1.6279252606529069E-3</v>
      </c>
      <c r="Q46" t="s">
        <v>180</v>
      </c>
      <c r="R46" t="str">
        <f t="shared" si="0"/>
        <v>B9</v>
      </c>
      <c r="T46" s="20">
        <v>4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 s="12"/>
      <c r="AB46" s="21">
        <f t="shared" si="3"/>
        <v>0</v>
      </c>
    </row>
    <row r="47" spans="2:28" x14ac:dyDescent="0.2">
      <c r="B47">
        <v>4.6820000000000004</v>
      </c>
      <c r="C47">
        <v>4.7720000000000002</v>
      </c>
      <c r="D47">
        <v>8.9667999999999992</v>
      </c>
      <c r="E47" t="s">
        <v>230</v>
      </c>
      <c r="F47" t="s">
        <v>127</v>
      </c>
      <c r="G47">
        <v>91.738524819999995</v>
      </c>
      <c r="H47" t="s">
        <v>167</v>
      </c>
      <c r="I47" t="s">
        <v>170</v>
      </c>
      <c r="J47">
        <v>8</v>
      </c>
      <c r="K47">
        <v>6467.33</v>
      </c>
      <c r="L47" t="s">
        <v>290</v>
      </c>
      <c r="M47">
        <v>112.21599999999999</v>
      </c>
      <c r="N47">
        <v>7.3786245637689747E-4</v>
      </c>
      <c r="O47">
        <v>7.1795249872326389E-9</v>
      </c>
      <c r="P47">
        <v>8.0565757596729782E-4</v>
      </c>
      <c r="Q47" t="s">
        <v>182</v>
      </c>
      <c r="R47" t="str">
        <f t="shared" si="0"/>
        <v>C8</v>
      </c>
      <c r="T47" s="20">
        <v>5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 s="12"/>
      <c r="AB47" s="21">
        <f t="shared" si="3"/>
        <v>0</v>
      </c>
    </row>
    <row r="48" spans="2:28" x14ac:dyDescent="0.2">
      <c r="B48">
        <v>4.7080000000000002</v>
      </c>
      <c r="C48">
        <v>1.5533999999999999</v>
      </c>
      <c r="D48">
        <v>8.9797999999999991</v>
      </c>
      <c r="E48" t="s">
        <v>231</v>
      </c>
      <c r="F48" t="s">
        <v>282</v>
      </c>
      <c r="G48">
        <v>76.364704090000004</v>
      </c>
      <c r="H48" t="s">
        <v>167</v>
      </c>
      <c r="I48" t="s">
        <v>289</v>
      </c>
      <c r="J48">
        <v>9</v>
      </c>
      <c r="K48">
        <v>7172.85</v>
      </c>
      <c r="L48" t="s">
        <v>290</v>
      </c>
      <c r="M48">
        <v>124.227</v>
      </c>
      <c r="N48">
        <v>2.1656663669252811E-4</v>
      </c>
      <c r="O48">
        <v>2.1072295603297759E-9</v>
      </c>
      <c r="P48">
        <v>2.6177480659108699E-4</v>
      </c>
      <c r="Q48" t="s">
        <v>187</v>
      </c>
      <c r="R48" t="str">
        <f t="shared" si="0"/>
        <v>E9</v>
      </c>
      <c r="T48" s="20">
        <v>6</v>
      </c>
      <c r="U48">
        <f t="shared" si="2"/>
        <v>2.2213675482508521</v>
      </c>
      <c r="V48">
        <f t="shared" si="2"/>
        <v>9.5449300668245769</v>
      </c>
      <c r="W48">
        <f t="shared" si="2"/>
        <v>0</v>
      </c>
      <c r="X48">
        <f t="shared" si="2"/>
        <v>0</v>
      </c>
      <c r="Y48">
        <f t="shared" si="2"/>
        <v>0.65836746790062284</v>
      </c>
      <c r="Z48">
        <f t="shared" si="2"/>
        <v>0</v>
      </c>
      <c r="AA48" s="12"/>
      <c r="AB48" s="21">
        <f t="shared" si="3"/>
        <v>12.424665082976052</v>
      </c>
    </row>
    <row r="49" spans="2:28" x14ac:dyDescent="0.2">
      <c r="B49">
        <v>4.7460000000000004</v>
      </c>
      <c r="C49">
        <v>15.99</v>
      </c>
      <c r="D49">
        <v>9.0884</v>
      </c>
      <c r="E49" t="s">
        <v>232</v>
      </c>
      <c r="F49" t="s">
        <v>127</v>
      </c>
      <c r="G49">
        <v>96.209385269999999</v>
      </c>
      <c r="H49" t="s">
        <v>167</v>
      </c>
      <c r="I49" t="s">
        <v>170</v>
      </c>
      <c r="J49">
        <v>8</v>
      </c>
      <c r="K49">
        <v>6467.33</v>
      </c>
      <c r="L49" t="s">
        <v>290</v>
      </c>
      <c r="M49">
        <v>112.21599999999999</v>
      </c>
      <c r="N49">
        <v>2.4724267974573738E-3</v>
      </c>
      <c r="O49">
        <v>2.4057125847831069E-8</v>
      </c>
      <c r="P49">
        <v>2.6995944341402108E-3</v>
      </c>
      <c r="Q49" t="s">
        <v>182</v>
      </c>
      <c r="R49" t="str">
        <f t="shared" si="0"/>
        <v>C8</v>
      </c>
      <c r="T49" s="20">
        <v>7</v>
      </c>
      <c r="U49">
        <f t="shared" si="2"/>
        <v>4.4130112083445149E-3</v>
      </c>
      <c r="V49">
        <f t="shared" si="2"/>
        <v>0.3434140930877681</v>
      </c>
      <c r="W49">
        <f t="shared" si="2"/>
        <v>1.7111055131540875E-2</v>
      </c>
      <c r="X49">
        <f t="shared" si="2"/>
        <v>1.084646418389675E-2</v>
      </c>
      <c r="Y49">
        <f t="shared" si="2"/>
        <v>0.93502576447288066</v>
      </c>
      <c r="Z49">
        <f t="shared" si="2"/>
        <v>1.7763872966636257E-2</v>
      </c>
      <c r="AA49" s="12"/>
      <c r="AB49" s="21">
        <f t="shared" si="3"/>
        <v>1.3285742610510671</v>
      </c>
    </row>
    <row r="50" spans="2:28" x14ac:dyDescent="0.2">
      <c r="B50">
        <v>4.83</v>
      </c>
      <c r="C50">
        <v>19.904599999999999</v>
      </c>
      <c r="D50">
        <v>9.1975999999999996</v>
      </c>
      <c r="E50" t="s">
        <v>233</v>
      </c>
      <c r="F50" t="s">
        <v>127</v>
      </c>
      <c r="G50">
        <v>88.981480980000001</v>
      </c>
      <c r="H50" t="s">
        <v>167</v>
      </c>
      <c r="I50" t="s">
        <v>289</v>
      </c>
      <c r="J50">
        <v>8</v>
      </c>
      <c r="K50">
        <v>6467.33</v>
      </c>
      <c r="L50" t="s">
        <v>290</v>
      </c>
      <c r="M50">
        <v>112.21599999999999</v>
      </c>
      <c r="N50">
        <v>3.077715224056914E-3</v>
      </c>
      <c r="O50">
        <v>2.9946683374029922E-8</v>
      </c>
      <c r="P50">
        <v>3.3604970215001411E-3</v>
      </c>
      <c r="Q50" t="s">
        <v>187</v>
      </c>
      <c r="R50" t="str">
        <f t="shared" si="0"/>
        <v>E8</v>
      </c>
      <c r="T50" s="20">
        <v>8</v>
      </c>
      <c r="U50">
        <f t="shared" si="2"/>
        <v>2.2558772102328792E-3</v>
      </c>
      <c r="V50">
        <f t="shared" si="2"/>
        <v>2.3102994315792415E-2</v>
      </c>
      <c r="W50">
        <f t="shared" si="2"/>
        <v>3.4276983286386085E-2</v>
      </c>
      <c r="X50">
        <f t="shared" si="2"/>
        <v>2.6814982951714529E-3</v>
      </c>
      <c r="Y50">
        <f t="shared" si="2"/>
        <v>1.7804745417586591E-2</v>
      </c>
      <c r="Z50">
        <f t="shared" si="2"/>
        <v>1.9369700060935784E-2</v>
      </c>
      <c r="AA50" s="12"/>
      <c r="AB50" s="21">
        <f t="shared" si="3"/>
        <v>9.9491798586105212E-2</v>
      </c>
    </row>
    <row r="51" spans="2:28" x14ac:dyDescent="0.2">
      <c r="B51">
        <v>4.867</v>
      </c>
      <c r="C51">
        <v>4.5411999999999999</v>
      </c>
      <c r="D51">
        <v>9.2624999999999993</v>
      </c>
      <c r="E51" t="s">
        <v>234</v>
      </c>
      <c r="F51" t="s">
        <v>127</v>
      </c>
      <c r="G51">
        <v>92.137199960000004</v>
      </c>
      <c r="H51" t="s">
        <v>167</v>
      </c>
      <c r="I51" t="s">
        <v>170</v>
      </c>
      <c r="J51">
        <v>8</v>
      </c>
      <c r="K51">
        <v>6467.33</v>
      </c>
      <c r="L51" t="s">
        <v>290</v>
      </c>
      <c r="M51">
        <v>112.21599999999999</v>
      </c>
      <c r="N51">
        <v>7.0217539541047073E-4</v>
      </c>
      <c r="O51">
        <v>6.8322839212114114E-9</v>
      </c>
      <c r="P51">
        <v>7.6669157250265965E-4</v>
      </c>
      <c r="Q51" t="s">
        <v>182</v>
      </c>
      <c r="R51" t="str">
        <f t="shared" si="0"/>
        <v>C8</v>
      </c>
      <c r="T51" s="20">
        <v>9</v>
      </c>
      <c r="U51">
        <f t="shared" si="2"/>
        <v>0</v>
      </c>
      <c r="V51">
        <f t="shared" si="2"/>
        <v>3.034640174075055E-2</v>
      </c>
      <c r="W51">
        <f t="shared" si="2"/>
        <v>6.3892421864115223E-3</v>
      </c>
      <c r="X51">
        <f t="shared" si="2"/>
        <v>1.1682701172421113E-3</v>
      </c>
      <c r="Y51">
        <f t="shared" si="2"/>
        <v>5.5369110250223655E-4</v>
      </c>
      <c r="Z51">
        <f t="shared" si="2"/>
        <v>8.5567693730686178E-2</v>
      </c>
      <c r="AA51" s="12"/>
      <c r="AB51" s="21">
        <f t="shared" si="3"/>
        <v>0.1240252988775926</v>
      </c>
    </row>
    <row r="52" spans="2:28" x14ac:dyDescent="0.2">
      <c r="B52">
        <v>4.9109999999999996</v>
      </c>
      <c r="C52">
        <v>13.125999999999999</v>
      </c>
      <c r="D52">
        <v>9.3437000000000001</v>
      </c>
      <c r="E52" t="s">
        <v>53</v>
      </c>
      <c r="F52" t="s">
        <v>126</v>
      </c>
      <c r="G52">
        <v>97.617926940000004</v>
      </c>
      <c r="H52" t="s">
        <v>167</v>
      </c>
      <c r="I52" t="s">
        <v>169</v>
      </c>
      <c r="J52">
        <v>8</v>
      </c>
      <c r="K52">
        <v>6467.33</v>
      </c>
      <c r="L52" t="s">
        <v>290</v>
      </c>
      <c r="M52">
        <v>114.232</v>
      </c>
      <c r="N52">
        <v>2.029585624979706E-3</v>
      </c>
      <c r="O52">
        <v>1.9748207246943759E-8</v>
      </c>
      <c r="P52">
        <v>2.2558772102328792E-3</v>
      </c>
      <c r="Q52" t="s">
        <v>181</v>
      </c>
      <c r="R52" t="str">
        <f t="shared" si="0"/>
        <v>L8</v>
      </c>
      <c r="T52" s="20">
        <v>10</v>
      </c>
      <c r="U52">
        <f t="shared" si="2"/>
        <v>0</v>
      </c>
      <c r="V52">
        <f t="shared" si="2"/>
        <v>3.5601858893218714E-3</v>
      </c>
      <c r="W52">
        <f t="shared" si="2"/>
        <v>1.1586497153814733E-2</v>
      </c>
      <c r="X52">
        <f t="shared" si="2"/>
        <v>6.2964320720200007E-4</v>
      </c>
      <c r="Y52">
        <f t="shared" si="2"/>
        <v>0</v>
      </c>
      <c r="Z52">
        <f t="shared" si="2"/>
        <v>1.3596832745159479E-4</v>
      </c>
      <c r="AA52" s="12"/>
      <c r="AB52" s="21">
        <f t="shared" si="3"/>
        <v>1.5912294577790198E-2</v>
      </c>
    </row>
    <row r="53" spans="2:28" x14ac:dyDescent="0.2">
      <c r="B53">
        <v>4.9669999999999996</v>
      </c>
      <c r="C53">
        <v>91.621099999999998</v>
      </c>
      <c r="D53">
        <v>9.4209999999999994</v>
      </c>
      <c r="E53" t="s">
        <v>235</v>
      </c>
      <c r="F53" t="s">
        <v>283</v>
      </c>
      <c r="G53">
        <v>60.484125130000002</v>
      </c>
      <c r="H53" t="s">
        <v>167</v>
      </c>
      <c r="I53" t="s">
        <v>172</v>
      </c>
      <c r="J53">
        <v>8</v>
      </c>
      <c r="K53">
        <v>6467.33</v>
      </c>
      <c r="L53" t="s">
        <v>290</v>
      </c>
      <c r="M53">
        <v>138.166</v>
      </c>
      <c r="N53">
        <v>1.416675815212769E-2</v>
      </c>
      <c r="O53">
        <v>1.3784492389097661E-7</v>
      </c>
      <c r="P53">
        <v>1.9045481754320671E-2</v>
      </c>
      <c r="Q53" t="s">
        <v>184</v>
      </c>
      <c r="R53" t="str">
        <f t="shared" si="0"/>
        <v>O8</v>
      </c>
      <c r="T53" s="20">
        <v>11</v>
      </c>
      <c r="U53">
        <f t="shared" si="2"/>
        <v>0</v>
      </c>
      <c r="V53">
        <f t="shared" si="2"/>
        <v>1.5042623873752839E-3</v>
      </c>
      <c r="W53">
        <f t="shared" si="2"/>
        <v>0</v>
      </c>
      <c r="X53">
        <f t="shared" si="2"/>
        <v>5.6823463241712603E-5</v>
      </c>
      <c r="Y53">
        <f t="shared" si="2"/>
        <v>0</v>
      </c>
      <c r="Z53">
        <f t="shared" si="2"/>
        <v>0</v>
      </c>
      <c r="AA53" s="12"/>
      <c r="AB53" s="21">
        <f t="shared" si="3"/>
        <v>1.5610858506169966E-3</v>
      </c>
    </row>
    <row r="54" spans="2:28" x14ac:dyDescent="0.2">
      <c r="B54">
        <v>5.0750000000000002</v>
      </c>
      <c r="C54">
        <v>36.2926</v>
      </c>
      <c r="D54">
        <v>9.6031999999999993</v>
      </c>
      <c r="E54" t="s">
        <v>236</v>
      </c>
      <c r="F54" t="s">
        <v>278</v>
      </c>
      <c r="G54">
        <v>89.740999259999995</v>
      </c>
      <c r="H54" t="s">
        <v>167</v>
      </c>
      <c r="I54" t="s">
        <v>170</v>
      </c>
      <c r="J54">
        <v>8</v>
      </c>
      <c r="K54">
        <v>6467.33</v>
      </c>
      <c r="L54" t="s">
        <v>290</v>
      </c>
      <c r="M54">
        <v>110.2</v>
      </c>
      <c r="N54">
        <v>5.6116821006505007E-3</v>
      </c>
      <c r="O54">
        <v>5.4602604474358609E-8</v>
      </c>
      <c r="P54">
        <v>6.0172070130743186E-3</v>
      </c>
      <c r="Q54" t="s">
        <v>182</v>
      </c>
      <c r="R54" t="str">
        <f t="shared" si="0"/>
        <v>C8</v>
      </c>
      <c r="T54" s="20">
        <v>12</v>
      </c>
      <c r="U54">
        <f t="shared" si="2"/>
        <v>0</v>
      </c>
      <c r="V54">
        <f t="shared" si="2"/>
        <v>5.0068615545704367E-2</v>
      </c>
      <c r="W54">
        <f t="shared" si="2"/>
        <v>0</v>
      </c>
      <c r="X54">
        <f t="shared" si="2"/>
        <v>0</v>
      </c>
      <c r="Y54">
        <f t="shared" si="2"/>
        <v>0</v>
      </c>
      <c r="Z54">
        <f t="shared" si="2"/>
        <v>0</v>
      </c>
      <c r="AA54" s="12"/>
      <c r="AB54" s="21">
        <f t="shared" si="3"/>
        <v>5.0068615545704367E-2</v>
      </c>
    </row>
    <row r="55" spans="2:28" x14ac:dyDescent="0.2">
      <c r="B55">
        <v>5.1349999999999998</v>
      </c>
      <c r="C55">
        <v>7.7092000000000001</v>
      </c>
      <c r="D55">
        <v>9.7033000000000005</v>
      </c>
      <c r="E55" t="s">
        <v>237</v>
      </c>
      <c r="F55" t="s">
        <v>282</v>
      </c>
      <c r="G55">
        <v>79.940934920000004</v>
      </c>
      <c r="H55" t="s">
        <v>167</v>
      </c>
      <c r="I55" t="s">
        <v>170</v>
      </c>
      <c r="J55">
        <v>9</v>
      </c>
      <c r="K55">
        <v>7172.85</v>
      </c>
      <c r="L55" t="s">
        <v>290</v>
      </c>
      <c r="M55">
        <v>124.227</v>
      </c>
      <c r="N55">
        <v>1.0747750196923121E-3</v>
      </c>
      <c r="O55">
        <v>1.045774052175506E-8</v>
      </c>
      <c r="P55">
        <v>1.299133731796065E-3</v>
      </c>
      <c r="Q55" t="s">
        <v>182</v>
      </c>
      <c r="R55" t="str">
        <f t="shared" si="0"/>
        <v>C9</v>
      </c>
      <c r="T55" s="20">
        <v>13</v>
      </c>
      <c r="U55">
        <f t="shared" si="2"/>
        <v>0</v>
      </c>
      <c r="V55">
        <f t="shared" si="2"/>
        <v>1.0517713731900639E-5</v>
      </c>
      <c r="W55">
        <f t="shared" si="2"/>
        <v>0</v>
      </c>
      <c r="X55">
        <f t="shared" si="2"/>
        <v>0</v>
      </c>
      <c r="Y55">
        <f t="shared" si="2"/>
        <v>0</v>
      </c>
      <c r="Z55">
        <f t="shared" si="2"/>
        <v>0</v>
      </c>
      <c r="AA55" s="12"/>
      <c r="AB55" s="21">
        <f t="shared" si="3"/>
        <v>1.0517713731900639E-5</v>
      </c>
    </row>
    <row r="56" spans="2:28" x14ac:dyDescent="0.2">
      <c r="B56">
        <v>5.18</v>
      </c>
      <c r="C56">
        <v>9.3611000000000004</v>
      </c>
      <c r="D56">
        <v>9.7940000000000005</v>
      </c>
      <c r="E56" t="s">
        <v>229</v>
      </c>
      <c r="F56" t="s">
        <v>128</v>
      </c>
      <c r="G56">
        <v>92.767217009999996</v>
      </c>
      <c r="H56" t="s">
        <v>167</v>
      </c>
      <c r="I56" t="s">
        <v>168</v>
      </c>
      <c r="J56">
        <v>9</v>
      </c>
      <c r="K56">
        <v>7172.85</v>
      </c>
      <c r="L56" t="s">
        <v>290</v>
      </c>
      <c r="M56">
        <v>128.25899999999999</v>
      </c>
      <c r="N56">
        <v>1.3050739942979429E-3</v>
      </c>
      <c r="O56">
        <v>1.269858802446444E-8</v>
      </c>
      <c r="P56">
        <v>1.6287082014297849E-3</v>
      </c>
      <c r="Q56" t="s">
        <v>180</v>
      </c>
      <c r="R56" t="str">
        <f t="shared" si="0"/>
        <v>B9</v>
      </c>
      <c r="T56" s="20">
        <v>14</v>
      </c>
      <c r="U56">
        <f t="shared" si="2"/>
        <v>0</v>
      </c>
      <c r="V56">
        <f t="shared" si="2"/>
        <v>0</v>
      </c>
      <c r="W56">
        <f t="shared" si="2"/>
        <v>0</v>
      </c>
      <c r="X56">
        <f t="shared" si="2"/>
        <v>0</v>
      </c>
      <c r="Y56">
        <f t="shared" si="2"/>
        <v>0</v>
      </c>
      <c r="Z56">
        <f t="shared" si="2"/>
        <v>0</v>
      </c>
      <c r="AA56" s="12"/>
      <c r="AB56" s="21">
        <f t="shared" si="3"/>
        <v>0</v>
      </c>
    </row>
    <row r="57" spans="2:28" x14ac:dyDescent="0.2">
      <c r="B57">
        <v>5.2270000000000003</v>
      </c>
      <c r="C57">
        <v>5.7141999999999999</v>
      </c>
      <c r="D57">
        <v>9.891</v>
      </c>
      <c r="E57" t="s">
        <v>238</v>
      </c>
      <c r="F57" t="s">
        <v>128</v>
      </c>
      <c r="G57">
        <v>96.481866429999997</v>
      </c>
      <c r="H57" t="s">
        <v>167</v>
      </c>
      <c r="I57" t="s">
        <v>168</v>
      </c>
      <c r="J57">
        <v>9</v>
      </c>
      <c r="K57">
        <v>7172.85</v>
      </c>
      <c r="L57" t="s">
        <v>290</v>
      </c>
      <c r="M57">
        <v>128.25899999999999</v>
      </c>
      <c r="N57">
        <v>7.9664289647769012E-4</v>
      </c>
      <c r="O57">
        <v>7.7514684908178202E-9</v>
      </c>
      <c r="P57">
        <v>9.941955971638028E-4</v>
      </c>
      <c r="Q57" t="s">
        <v>180</v>
      </c>
      <c r="R57" t="str">
        <f t="shared" si="0"/>
        <v>B9</v>
      </c>
      <c r="T57" s="20">
        <v>15</v>
      </c>
      <c r="U57">
        <f t="shared" si="2"/>
        <v>0</v>
      </c>
      <c r="V57">
        <f t="shared" si="2"/>
        <v>0</v>
      </c>
      <c r="W57">
        <f t="shared" si="2"/>
        <v>0</v>
      </c>
      <c r="X57">
        <f t="shared" si="2"/>
        <v>0</v>
      </c>
      <c r="Y57">
        <f t="shared" si="2"/>
        <v>0</v>
      </c>
      <c r="Z57">
        <f t="shared" si="2"/>
        <v>9.1348366509046413E-3</v>
      </c>
      <c r="AA57" s="12"/>
      <c r="AB57" s="21">
        <f t="shared" si="3"/>
        <v>9.1348366509046413E-3</v>
      </c>
    </row>
    <row r="58" spans="2:28" x14ac:dyDescent="0.2">
      <c r="B58">
        <v>5.282</v>
      </c>
      <c r="C58">
        <v>3.4165000000000001</v>
      </c>
      <c r="D58">
        <v>9.9464000000000006</v>
      </c>
      <c r="E58" t="s">
        <v>239</v>
      </c>
      <c r="F58" t="s">
        <v>126</v>
      </c>
      <c r="G58">
        <v>74.332228630000003</v>
      </c>
      <c r="H58" t="s">
        <v>167</v>
      </c>
      <c r="I58" t="s">
        <v>168</v>
      </c>
      <c r="J58">
        <v>8</v>
      </c>
      <c r="K58">
        <v>6467.33</v>
      </c>
      <c r="L58" t="s">
        <v>290</v>
      </c>
      <c r="M58">
        <v>114.232</v>
      </c>
      <c r="N58">
        <v>5.2827055369062661E-4</v>
      </c>
      <c r="O58">
        <v>5.1401607541660331E-9</v>
      </c>
      <c r="P58">
        <v>5.8717084326989427E-4</v>
      </c>
      <c r="Q58" t="s">
        <v>180</v>
      </c>
      <c r="R58" t="str">
        <f t="shared" si="0"/>
        <v>B8</v>
      </c>
      <c r="T58" s="20">
        <v>16</v>
      </c>
      <c r="U58">
        <f t="shared" si="2"/>
        <v>0</v>
      </c>
      <c r="V58">
        <f t="shared" si="2"/>
        <v>0</v>
      </c>
      <c r="W58">
        <f t="shared" si="2"/>
        <v>1.438994815213206E-3</v>
      </c>
      <c r="X58">
        <f t="shared" si="2"/>
        <v>0</v>
      </c>
      <c r="Y58">
        <f t="shared" si="2"/>
        <v>0</v>
      </c>
      <c r="Z58">
        <f t="shared" si="2"/>
        <v>0</v>
      </c>
      <c r="AA58" s="12"/>
      <c r="AB58" s="21">
        <f t="shared" si="3"/>
        <v>1.438994815213206E-3</v>
      </c>
    </row>
    <row r="59" spans="2:28" x14ac:dyDescent="0.2">
      <c r="B59">
        <v>5.3159999999999998</v>
      </c>
      <c r="C59">
        <v>7.8681000000000001</v>
      </c>
      <c r="D59">
        <v>10.033799999999999</v>
      </c>
      <c r="E59" t="s">
        <v>221</v>
      </c>
      <c r="F59" t="s">
        <v>279</v>
      </c>
      <c r="G59">
        <v>57.470773270000002</v>
      </c>
      <c r="H59" t="s">
        <v>167</v>
      </c>
      <c r="I59" t="s">
        <v>172</v>
      </c>
      <c r="J59">
        <v>9</v>
      </c>
      <c r="K59">
        <v>7172.85</v>
      </c>
      <c r="L59" t="s">
        <v>290</v>
      </c>
      <c r="M59">
        <v>152.19300000000001</v>
      </c>
      <c r="N59">
        <v>1.0969279993308101E-3</v>
      </c>
      <c r="O59">
        <v>1.067329271509637E-8</v>
      </c>
      <c r="P59">
        <v>1.624400438188662E-3</v>
      </c>
      <c r="Q59" t="s">
        <v>184</v>
      </c>
      <c r="R59" t="str">
        <f t="shared" si="0"/>
        <v>O9</v>
      </c>
      <c r="T59" s="20">
        <v>17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1.6251634127780441E-4</v>
      </c>
      <c r="Y59">
        <f t="shared" si="2"/>
        <v>0</v>
      </c>
      <c r="Z59">
        <f t="shared" si="2"/>
        <v>0</v>
      </c>
      <c r="AA59" s="12"/>
      <c r="AB59" s="21">
        <f t="shared" si="3"/>
        <v>1.6251634127780441E-4</v>
      </c>
    </row>
    <row r="60" spans="2:28" x14ac:dyDescent="0.2">
      <c r="B60">
        <v>5.3470000000000004</v>
      </c>
      <c r="C60">
        <v>6.1567999999999996</v>
      </c>
      <c r="D60">
        <v>10.047800000000001</v>
      </c>
      <c r="E60" t="s">
        <v>57</v>
      </c>
      <c r="F60" t="s">
        <v>128</v>
      </c>
      <c r="G60">
        <v>91.947105859999994</v>
      </c>
      <c r="H60" t="s">
        <v>167</v>
      </c>
      <c r="I60" t="s">
        <v>168</v>
      </c>
      <c r="J60">
        <v>9</v>
      </c>
      <c r="K60">
        <v>7172.85</v>
      </c>
      <c r="L60" t="s">
        <v>290</v>
      </c>
      <c r="M60">
        <v>128.25899999999999</v>
      </c>
      <c r="N60">
        <v>8.5834779759788636E-4</v>
      </c>
      <c r="O60">
        <v>8.3518674887590854E-9</v>
      </c>
      <c r="P60">
        <v>1.071202172240751E-3</v>
      </c>
      <c r="Q60" t="s">
        <v>180</v>
      </c>
      <c r="R60" t="str">
        <f t="shared" si="0"/>
        <v>B9</v>
      </c>
      <c r="T60" s="20">
        <v>18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0</v>
      </c>
      <c r="Y60">
        <f t="shared" si="2"/>
        <v>0</v>
      </c>
      <c r="Z60">
        <f t="shared" si="2"/>
        <v>0</v>
      </c>
      <c r="AA60" s="12"/>
      <c r="AB60" s="21">
        <f t="shared" si="3"/>
        <v>0</v>
      </c>
    </row>
    <row r="61" spans="2:28" x14ac:dyDescent="0.2">
      <c r="B61">
        <v>5.41</v>
      </c>
      <c r="C61">
        <v>16.685400000000001</v>
      </c>
      <c r="D61">
        <v>10.1592</v>
      </c>
      <c r="E61" t="s">
        <v>240</v>
      </c>
      <c r="F61" t="s">
        <v>127</v>
      </c>
      <c r="G61">
        <v>93.324626679999994</v>
      </c>
      <c r="H61" t="s">
        <v>167</v>
      </c>
      <c r="I61" t="s">
        <v>170</v>
      </c>
      <c r="J61">
        <v>8</v>
      </c>
      <c r="K61">
        <v>6467.33</v>
      </c>
      <c r="L61" t="s">
        <v>290</v>
      </c>
      <c r="M61">
        <v>112.21599999999999</v>
      </c>
      <c r="N61">
        <v>2.5799518502998922E-3</v>
      </c>
      <c r="O61">
        <v>2.5103362577948761E-8</v>
      </c>
      <c r="P61">
        <v>2.8169989350470982E-3</v>
      </c>
      <c r="Q61" t="s">
        <v>182</v>
      </c>
      <c r="R61" t="str">
        <f t="shared" si="0"/>
        <v>C8</v>
      </c>
      <c r="T61" s="20">
        <v>19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  <c r="AA61" s="12"/>
      <c r="AB61" s="21">
        <f t="shared" si="3"/>
        <v>0</v>
      </c>
    </row>
    <row r="62" spans="2:28" x14ac:dyDescent="0.2">
      <c r="B62">
        <v>5.48</v>
      </c>
      <c r="C62">
        <v>3.3513999999999999</v>
      </c>
      <c r="D62">
        <v>10.2837</v>
      </c>
      <c r="E62" t="s">
        <v>59</v>
      </c>
      <c r="F62" t="s">
        <v>130</v>
      </c>
      <c r="G62">
        <v>88.742245449999999</v>
      </c>
      <c r="H62" t="s">
        <v>167</v>
      </c>
      <c r="I62" t="s">
        <v>170</v>
      </c>
      <c r="J62">
        <v>9</v>
      </c>
      <c r="K62">
        <v>7172.85</v>
      </c>
      <c r="L62" t="s">
        <v>290</v>
      </c>
      <c r="M62">
        <v>126.24299999999999</v>
      </c>
      <c r="N62">
        <v>4.672340840809441E-4</v>
      </c>
      <c r="O62">
        <v>4.5462657065077956E-9</v>
      </c>
      <c r="P62">
        <v>5.7393422158666363E-4</v>
      </c>
      <c r="Q62" t="s">
        <v>182</v>
      </c>
      <c r="R62" t="str">
        <f t="shared" si="0"/>
        <v>C9</v>
      </c>
      <c r="T62" s="20">
        <v>20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 s="12"/>
      <c r="AB62" s="21">
        <f t="shared" si="3"/>
        <v>0</v>
      </c>
    </row>
    <row r="63" spans="2:28" x14ac:dyDescent="0.2">
      <c r="B63">
        <v>5.5259999999999998</v>
      </c>
      <c r="C63">
        <v>10.6555</v>
      </c>
      <c r="D63">
        <v>10.3748</v>
      </c>
      <c r="E63" t="s">
        <v>60</v>
      </c>
      <c r="F63" t="s">
        <v>131</v>
      </c>
      <c r="G63">
        <v>80.572045669999994</v>
      </c>
      <c r="H63" t="s">
        <v>167</v>
      </c>
      <c r="I63" t="s">
        <v>170</v>
      </c>
      <c r="J63">
        <v>10</v>
      </c>
      <c r="K63">
        <v>7878.37</v>
      </c>
      <c r="L63" t="s">
        <v>290</v>
      </c>
      <c r="M63">
        <v>140.27000000000001</v>
      </c>
      <c r="N63">
        <v>1.3525005807038771E-3</v>
      </c>
      <c r="O63">
        <v>1.3160056634525591E-8</v>
      </c>
      <c r="P63">
        <v>1.845961144124904E-3</v>
      </c>
      <c r="Q63" t="s">
        <v>182</v>
      </c>
      <c r="R63" t="str">
        <f t="shared" si="0"/>
        <v>C10</v>
      </c>
      <c r="T63" s="20">
        <v>21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0</v>
      </c>
      <c r="Z63">
        <f t="shared" si="2"/>
        <v>0</v>
      </c>
      <c r="AA63" s="12"/>
      <c r="AB63" s="22">
        <f t="shared" si="3"/>
        <v>0</v>
      </c>
    </row>
    <row r="64" spans="2:28" x14ac:dyDescent="0.2">
      <c r="B64">
        <v>5.5620000000000003</v>
      </c>
      <c r="C64">
        <v>1.7045999999999999</v>
      </c>
      <c r="D64">
        <v>10.4504</v>
      </c>
      <c r="E64" t="s">
        <v>241</v>
      </c>
      <c r="F64" t="s">
        <v>130</v>
      </c>
      <c r="G64">
        <v>69.497098570000006</v>
      </c>
      <c r="H64" t="s">
        <v>167</v>
      </c>
      <c r="I64" t="s">
        <v>289</v>
      </c>
      <c r="J64">
        <v>9</v>
      </c>
      <c r="K64">
        <v>7172.85</v>
      </c>
      <c r="L64" t="s">
        <v>290</v>
      </c>
      <c r="M64">
        <v>126.24299999999999</v>
      </c>
      <c r="N64">
        <v>2.3764612392563621E-4</v>
      </c>
      <c r="O64">
        <v>2.3123364932008078E-9</v>
      </c>
      <c r="P64">
        <v>2.9191629591114962E-4</v>
      </c>
      <c r="Q64" t="s">
        <v>187</v>
      </c>
      <c r="R64" t="str">
        <f t="shared" si="0"/>
        <v>E9</v>
      </c>
      <c r="T64" s="20">
        <v>22</v>
      </c>
      <c r="U64">
        <f t="shared" si="2"/>
        <v>0</v>
      </c>
      <c r="V64">
        <f t="shared" si="2"/>
        <v>0</v>
      </c>
      <c r="W64">
        <f t="shared" si="2"/>
        <v>0</v>
      </c>
      <c r="X64">
        <f t="shared" si="2"/>
        <v>0</v>
      </c>
      <c r="Y64">
        <f t="shared" si="2"/>
        <v>0</v>
      </c>
      <c r="Z64">
        <f t="shared" si="2"/>
        <v>2.8641629468934651E-5</v>
      </c>
      <c r="AA64" s="12"/>
      <c r="AB64" s="22">
        <f t="shared" si="3"/>
        <v>2.8641629468934651E-5</v>
      </c>
    </row>
    <row r="65" spans="2:28" x14ac:dyDescent="0.2">
      <c r="B65">
        <v>5.6260000000000003</v>
      </c>
      <c r="C65">
        <v>4.37</v>
      </c>
      <c r="D65">
        <v>10.5207</v>
      </c>
      <c r="E65" t="s">
        <v>242</v>
      </c>
      <c r="F65" t="s">
        <v>130</v>
      </c>
      <c r="G65">
        <v>69.58021497</v>
      </c>
      <c r="H65" t="s">
        <v>167</v>
      </c>
      <c r="I65" t="s">
        <v>170</v>
      </c>
      <c r="J65">
        <v>9</v>
      </c>
      <c r="K65">
        <v>7172.85</v>
      </c>
      <c r="L65" t="s">
        <v>290</v>
      </c>
      <c r="M65">
        <v>126.24299999999999</v>
      </c>
      <c r="N65">
        <v>6.0924179370821922E-4</v>
      </c>
      <c r="O65">
        <v>5.9280244487196606E-9</v>
      </c>
      <c r="P65">
        <v>7.4837159047971607E-4</v>
      </c>
      <c r="Q65" t="s">
        <v>182</v>
      </c>
      <c r="R65" t="str">
        <f t="shared" si="0"/>
        <v>C9</v>
      </c>
      <c r="T65" s="20">
        <v>23</v>
      </c>
      <c r="U65">
        <f t="shared" si="2"/>
        <v>0</v>
      </c>
      <c r="V65">
        <f t="shared" ref="V65:Z68" si="4">SUMIF($R$6:$R$212,_xlfn.CONCAT(V$42,$T65),$P$6:$P$212)</f>
        <v>0</v>
      </c>
      <c r="W65">
        <f t="shared" si="4"/>
        <v>0</v>
      </c>
      <c r="X65">
        <f t="shared" si="4"/>
        <v>0</v>
      </c>
      <c r="Y65">
        <f t="shared" si="4"/>
        <v>0</v>
      </c>
      <c r="Z65">
        <f t="shared" si="4"/>
        <v>0</v>
      </c>
      <c r="AA65" s="12"/>
      <c r="AB65" s="22">
        <f t="shared" si="3"/>
        <v>0</v>
      </c>
    </row>
    <row r="66" spans="2:28" x14ac:dyDescent="0.2">
      <c r="B66">
        <v>5.6749999999999998</v>
      </c>
      <c r="C66">
        <v>2.3567999999999998</v>
      </c>
      <c r="D66">
        <v>10.5816</v>
      </c>
      <c r="E66" t="s">
        <v>243</v>
      </c>
      <c r="F66" t="s">
        <v>130</v>
      </c>
      <c r="G66">
        <v>88.230489820000003</v>
      </c>
      <c r="H66" t="s">
        <v>167</v>
      </c>
      <c r="I66" t="s">
        <v>170</v>
      </c>
      <c r="J66">
        <v>9</v>
      </c>
      <c r="K66">
        <v>7172.85</v>
      </c>
      <c r="L66" t="s">
        <v>290</v>
      </c>
      <c r="M66">
        <v>126.24299999999999</v>
      </c>
      <c r="N66">
        <v>3.285723248081306E-4</v>
      </c>
      <c r="O66">
        <v>3.1970636203072071E-9</v>
      </c>
      <c r="P66">
        <v>4.0360690261844259E-4</v>
      </c>
      <c r="Q66" t="s">
        <v>182</v>
      </c>
      <c r="R66" t="str">
        <f t="shared" si="0"/>
        <v>C9</v>
      </c>
      <c r="T66" s="20">
        <v>24</v>
      </c>
      <c r="U66">
        <f t="shared" si="2"/>
        <v>0</v>
      </c>
      <c r="V66">
        <f t="shared" si="4"/>
        <v>0</v>
      </c>
      <c r="W66">
        <f t="shared" si="4"/>
        <v>0</v>
      </c>
      <c r="X66">
        <f t="shared" si="4"/>
        <v>0</v>
      </c>
      <c r="Y66">
        <f t="shared" si="4"/>
        <v>0</v>
      </c>
      <c r="Z66">
        <f t="shared" si="4"/>
        <v>0</v>
      </c>
      <c r="AA66" s="12"/>
      <c r="AB66" s="22">
        <f t="shared" si="3"/>
        <v>0</v>
      </c>
    </row>
    <row r="67" spans="2:28" x14ac:dyDescent="0.2">
      <c r="B67">
        <v>5.7110000000000003</v>
      </c>
      <c r="C67">
        <v>1.4844999999999999</v>
      </c>
      <c r="D67">
        <v>10.684100000000001</v>
      </c>
      <c r="E67" t="s">
        <v>244</v>
      </c>
      <c r="F67" t="s">
        <v>130</v>
      </c>
      <c r="G67">
        <v>78.547947710000003</v>
      </c>
      <c r="H67" t="s">
        <v>167</v>
      </c>
      <c r="I67" t="s">
        <v>170</v>
      </c>
      <c r="J67">
        <v>9</v>
      </c>
      <c r="K67">
        <v>7172.85</v>
      </c>
      <c r="L67" t="s">
        <v>290</v>
      </c>
      <c r="M67">
        <v>126.24299999999999</v>
      </c>
      <c r="N67">
        <v>2.0696097088326119E-4</v>
      </c>
      <c r="O67">
        <v>2.0137648270307402E-9</v>
      </c>
      <c r="P67">
        <v>2.5422371305884172E-4</v>
      </c>
      <c r="Q67" t="s">
        <v>182</v>
      </c>
      <c r="R67" t="str">
        <f t="shared" si="0"/>
        <v>C9</v>
      </c>
      <c r="T67" s="20">
        <v>25</v>
      </c>
      <c r="U67">
        <f t="shared" si="2"/>
        <v>0</v>
      </c>
      <c r="V67">
        <f t="shared" si="4"/>
        <v>0</v>
      </c>
      <c r="W67">
        <f t="shared" si="4"/>
        <v>0</v>
      </c>
      <c r="X67">
        <f t="shared" si="4"/>
        <v>0</v>
      </c>
      <c r="Y67">
        <f t="shared" si="4"/>
        <v>0</v>
      </c>
      <c r="Z67">
        <f t="shared" si="4"/>
        <v>0</v>
      </c>
      <c r="AA67" s="12"/>
      <c r="AB67" s="22">
        <f t="shared" si="3"/>
        <v>0</v>
      </c>
    </row>
    <row r="68" spans="2:28" ht="16" thickBot="1" x14ac:dyDescent="0.25">
      <c r="B68">
        <v>5.7750000000000004</v>
      </c>
      <c r="C68">
        <v>3.4580000000000002</v>
      </c>
      <c r="D68">
        <v>10.7491</v>
      </c>
      <c r="E68" t="s">
        <v>245</v>
      </c>
      <c r="F68" t="s">
        <v>128</v>
      </c>
      <c r="G68">
        <v>84.73620262</v>
      </c>
      <c r="H68" t="s">
        <v>167</v>
      </c>
      <c r="I68" t="s">
        <v>168</v>
      </c>
      <c r="J68">
        <v>9</v>
      </c>
      <c r="K68">
        <v>7172.85</v>
      </c>
      <c r="L68" t="s">
        <v>290</v>
      </c>
      <c r="M68">
        <v>128.25899999999999</v>
      </c>
      <c r="N68">
        <v>4.8209568023867782E-4</v>
      </c>
      <c r="O68">
        <v>4.6908715202912086E-9</v>
      </c>
      <c r="P68">
        <v>6.0164649032103026E-4</v>
      </c>
      <c r="Q68" t="s">
        <v>180</v>
      </c>
      <c r="R68" t="str">
        <f t="shared" si="0"/>
        <v>B9</v>
      </c>
      <c r="T68" s="20">
        <v>26</v>
      </c>
      <c r="U68">
        <f t="shared" si="2"/>
        <v>0</v>
      </c>
      <c r="V68">
        <f t="shared" si="4"/>
        <v>0</v>
      </c>
      <c r="W68">
        <f t="shared" si="4"/>
        <v>0</v>
      </c>
      <c r="X68">
        <f t="shared" si="4"/>
        <v>0</v>
      </c>
      <c r="Y68">
        <f t="shared" si="4"/>
        <v>0</v>
      </c>
      <c r="Z68">
        <f t="shared" si="4"/>
        <v>0</v>
      </c>
      <c r="AA68" s="12"/>
      <c r="AB68" s="22">
        <f t="shared" si="3"/>
        <v>0</v>
      </c>
    </row>
    <row r="69" spans="2:28" ht="16" thickBot="1" x14ac:dyDescent="0.25">
      <c r="B69">
        <v>5.8079999999999998</v>
      </c>
      <c r="C69">
        <v>6.5427</v>
      </c>
      <c r="D69">
        <v>10.833</v>
      </c>
      <c r="E69" t="s">
        <v>61</v>
      </c>
      <c r="F69" t="s">
        <v>129</v>
      </c>
      <c r="G69">
        <v>95.852985919999995</v>
      </c>
      <c r="H69" t="s">
        <v>167</v>
      </c>
      <c r="I69" t="s">
        <v>171</v>
      </c>
      <c r="J69">
        <v>8</v>
      </c>
      <c r="K69">
        <v>6467.33</v>
      </c>
      <c r="L69" t="s">
        <v>290</v>
      </c>
      <c r="M69">
        <v>106.16800000000001</v>
      </c>
      <c r="N69">
        <v>1.0116539592072769E-3</v>
      </c>
      <c r="O69">
        <v>9.84356205657313E-9</v>
      </c>
      <c r="P69">
        <v>1.0450712964222559E-3</v>
      </c>
      <c r="Q69" t="s">
        <v>183</v>
      </c>
      <c r="R69" t="str">
        <f t="shared" si="0"/>
        <v>A8</v>
      </c>
      <c r="T69" s="23"/>
      <c r="U69" s="24"/>
      <c r="V69" s="25"/>
      <c r="W69" s="25"/>
      <c r="X69" s="25"/>
      <c r="Y69" s="25"/>
      <c r="Z69" s="25"/>
      <c r="AA69" s="26"/>
      <c r="AB69" s="27">
        <f t="shared" si="3"/>
        <v>0</v>
      </c>
    </row>
    <row r="70" spans="2:28" ht="17" thickBot="1" x14ac:dyDescent="0.25">
      <c r="B70">
        <v>5.9249999999999998</v>
      </c>
      <c r="C70">
        <v>10.244899999999999</v>
      </c>
      <c r="D70">
        <v>11.004899999999999</v>
      </c>
      <c r="E70" t="s">
        <v>58</v>
      </c>
      <c r="F70" t="s">
        <v>129</v>
      </c>
      <c r="G70">
        <v>98.606155180000002</v>
      </c>
      <c r="H70" t="s">
        <v>167</v>
      </c>
      <c r="I70" t="s">
        <v>171</v>
      </c>
      <c r="J70">
        <v>8</v>
      </c>
      <c r="K70">
        <v>6467.33</v>
      </c>
      <c r="L70" t="s">
        <v>290</v>
      </c>
      <c r="M70">
        <v>106.16800000000001</v>
      </c>
      <c r="N70">
        <v>1.5841003938255819E-3</v>
      </c>
      <c r="O70">
        <v>1.541356151334863E-8</v>
      </c>
      <c r="P70">
        <v>1.6364269987491969E-3</v>
      </c>
      <c r="Q70" t="s">
        <v>183</v>
      </c>
      <c r="R70" t="str">
        <f t="shared" si="0"/>
        <v>A8</v>
      </c>
      <c r="T70" s="28" t="s">
        <v>311</v>
      </c>
      <c r="U70" s="29">
        <f>SUM(U43:U68)</f>
        <v>2.2280364366694294</v>
      </c>
      <c r="V70" s="29">
        <f t="shared" ref="V70:Z70" si="5">SUM(V43:V68)</f>
        <v>9.9969371375050198</v>
      </c>
      <c r="W70" s="29">
        <f t="shared" si="5"/>
        <v>7.0802772573366424E-2</v>
      </c>
      <c r="X70" s="29">
        <f t="shared" si="5"/>
        <v>1.5545215608031831E-2</v>
      </c>
      <c r="Y70" s="29">
        <f t="shared" si="5"/>
        <v>1.6117516688935922</v>
      </c>
      <c r="Z70" s="29">
        <f t="shared" si="5"/>
        <v>0.13200071336608341</v>
      </c>
      <c r="AA70" s="30" t="s">
        <v>312</v>
      </c>
      <c r="AB70" s="31">
        <f>SUM(U43:Z68)</f>
        <v>14.055073944615524</v>
      </c>
    </row>
    <row r="71" spans="2:28" x14ac:dyDescent="0.2">
      <c r="B71">
        <v>5.9930000000000003</v>
      </c>
      <c r="C71">
        <v>8.1268999999999991</v>
      </c>
      <c r="D71">
        <v>11.104699999999999</v>
      </c>
      <c r="E71" t="s">
        <v>246</v>
      </c>
      <c r="F71" t="s">
        <v>284</v>
      </c>
      <c r="G71">
        <v>75.293266689999996</v>
      </c>
      <c r="H71" t="s">
        <v>167</v>
      </c>
      <c r="I71" t="s">
        <v>170</v>
      </c>
      <c r="J71">
        <v>16</v>
      </c>
      <c r="K71">
        <v>12111.49</v>
      </c>
      <c r="L71" t="s">
        <v>290</v>
      </c>
      <c r="M71">
        <v>220.4</v>
      </c>
      <c r="N71">
        <v>6.710074482990944E-4</v>
      </c>
      <c r="O71">
        <v>6.5290145880817003E-9</v>
      </c>
      <c r="P71">
        <v>1.438994815213206E-3</v>
      </c>
      <c r="Q71" t="s">
        <v>182</v>
      </c>
      <c r="R71" t="str">
        <f t="shared" ref="R71:R107" si="6">_xlfn.CONCAT(I71,J71)</f>
        <v>C16</v>
      </c>
    </row>
    <row r="72" spans="2:28" x14ac:dyDescent="0.2">
      <c r="B72">
        <v>6.0679999999999996</v>
      </c>
      <c r="C72">
        <v>9.7850999999999999</v>
      </c>
      <c r="D72">
        <v>11.2723</v>
      </c>
      <c r="E72" t="s">
        <v>243</v>
      </c>
      <c r="F72" t="s">
        <v>130</v>
      </c>
      <c r="G72">
        <v>90.135044109999995</v>
      </c>
      <c r="H72" t="s">
        <v>167</v>
      </c>
      <c r="I72" t="s">
        <v>170</v>
      </c>
      <c r="J72">
        <v>9</v>
      </c>
      <c r="K72">
        <v>7172.85</v>
      </c>
      <c r="L72" t="s">
        <v>290</v>
      </c>
      <c r="M72">
        <v>126.24299999999999</v>
      </c>
      <c r="N72">
        <v>1.364185783893431E-3</v>
      </c>
      <c r="O72">
        <v>1.327375561399697E-8</v>
      </c>
      <c r="P72">
        <v>1.6757187299778189E-3</v>
      </c>
      <c r="Q72" t="s">
        <v>182</v>
      </c>
      <c r="R72" t="str">
        <f t="shared" si="6"/>
        <v>C9</v>
      </c>
    </row>
    <row r="73" spans="2:28" x14ac:dyDescent="0.2">
      <c r="B73">
        <v>6.157</v>
      </c>
      <c r="C73">
        <v>4.5831999999999997</v>
      </c>
      <c r="D73">
        <v>11.3894</v>
      </c>
      <c r="E73" t="s">
        <v>247</v>
      </c>
      <c r="F73" t="s">
        <v>130</v>
      </c>
      <c r="G73">
        <v>94.98514299</v>
      </c>
      <c r="H73" t="s">
        <v>167</v>
      </c>
      <c r="I73" t="s">
        <v>170</v>
      </c>
      <c r="J73">
        <v>9</v>
      </c>
      <c r="K73">
        <v>7172.85</v>
      </c>
      <c r="L73" t="s">
        <v>290</v>
      </c>
      <c r="M73">
        <v>126.24299999999999</v>
      </c>
      <c r="N73">
        <v>6.3896498602368642E-4</v>
      </c>
      <c r="O73">
        <v>6.217236076286485E-9</v>
      </c>
      <c r="P73">
        <v>7.8488253397863473E-4</v>
      </c>
      <c r="Q73" t="s">
        <v>182</v>
      </c>
      <c r="R73" t="str">
        <f t="shared" si="6"/>
        <v>C9</v>
      </c>
    </row>
    <row r="74" spans="2:28" x14ac:dyDescent="0.2">
      <c r="B74">
        <v>6.2649999999999997</v>
      </c>
      <c r="C74">
        <v>2.2847</v>
      </c>
      <c r="D74">
        <v>11.583299999999999</v>
      </c>
      <c r="E74" t="s">
        <v>71</v>
      </c>
      <c r="F74" t="s">
        <v>123</v>
      </c>
      <c r="G74">
        <v>79.538520930000004</v>
      </c>
      <c r="H74" t="s">
        <v>167</v>
      </c>
      <c r="I74" t="s">
        <v>168</v>
      </c>
      <c r="J74">
        <v>10</v>
      </c>
      <c r="K74">
        <v>7878.37</v>
      </c>
      <c r="L74" t="s">
        <v>290</v>
      </c>
      <c r="M74">
        <v>142.286</v>
      </c>
      <c r="N74">
        <v>2.8999653481621198E-4</v>
      </c>
      <c r="O74">
        <v>2.8217147382009862E-9</v>
      </c>
      <c r="P74">
        <v>4.0149050323966549E-4</v>
      </c>
      <c r="Q74" t="s">
        <v>180</v>
      </c>
      <c r="R74" t="str">
        <f t="shared" si="6"/>
        <v>B10</v>
      </c>
    </row>
    <row r="75" spans="2:28" x14ac:dyDescent="0.2">
      <c r="B75">
        <v>6.3330000000000002</v>
      </c>
      <c r="C75">
        <v>1.1267</v>
      </c>
      <c r="D75">
        <v>11.698399999999999</v>
      </c>
      <c r="E75" t="s">
        <v>248</v>
      </c>
      <c r="F75" t="s">
        <v>283</v>
      </c>
      <c r="G75">
        <v>70.615918679999993</v>
      </c>
      <c r="H75" t="s">
        <v>167</v>
      </c>
      <c r="I75" t="s">
        <v>172</v>
      </c>
      <c r="J75">
        <v>8</v>
      </c>
      <c r="K75">
        <v>6467.33</v>
      </c>
      <c r="L75" t="s">
        <v>290</v>
      </c>
      <c r="M75">
        <v>138.166</v>
      </c>
      <c r="N75">
        <v>1.742140883486694E-4</v>
      </c>
      <c r="O75">
        <v>1.6951321884147141E-9</v>
      </c>
      <c r="P75">
        <v>2.342096339445073E-4</v>
      </c>
      <c r="Q75" t="s">
        <v>184</v>
      </c>
      <c r="R75" t="str">
        <f t="shared" si="6"/>
        <v>O8</v>
      </c>
    </row>
    <row r="76" spans="2:28" x14ac:dyDescent="0.2">
      <c r="B76">
        <v>6.3949999999999996</v>
      </c>
      <c r="C76">
        <v>3.7919</v>
      </c>
      <c r="D76">
        <v>11.8004</v>
      </c>
      <c r="E76" t="s">
        <v>247</v>
      </c>
      <c r="F76" t="s">
        <v>130</v>
      </c>
      <c r="G76">
        <v>93.488953589999994</v>
      </c>
      <c r="H76" t="s">
        <v>167</v>
      </c>
      <c r="I76" t="s">
        <v>170</v>
      </c>
      <c r="J76">
        <v>9</v>
      </c>
      <c r="K76">
        <v>7172.85</v>
      </c>
      <c r="L76" t="s">
        <v>290</v>
      </c>
      <c r="M76">
        <v>126.24299999999999</v>
      </c>
      <c r="N76">
        <v>5.2864621454512496E-4</v>
      </c>
      <c r="O76">
        <v>5.1438159970480733E-9</v>
      </c>
      <c r="P76">
        <v>6.4937076291533987E-4</v>
      </c>
      <c r="Q76" t="s">
        <v>182</v>
      </c>
      <c r="R76" t="str">
        <f t="shared" si="6"/>
        <v>C9</v>
      </c>
    </row>
    <row r="77" spans="2:28" x14ac:dyDescent="0.2">
      <c r="B77">
        <v>6.5179999999999998</v>
      </c>
      <c r="C77">
        <v>12.4199</v>
      </c>
      <c r="D77">
        <v>11.994300000000001</v>
      </c>
      <c r="E77" t="s">
        <v>249</v>
      </c>
      <c r="F77" t="s">
        <v>123</v>
      </c>
      <c r="G77">
        <v>89.707411789999995</v>
      </c>
      <c r="H77" t="s">
        <v>167</v>
      </c>
      <c r="I77" t="s">
        <v>168</v>
      </c>
      <c r="J77">
        <v>10</v>
      </c>
      <c r="K77">
        <v>7878.37</v>
      </c>
      <c r="L77" t="s">
        <v>290</v>
      </c>
      <c r="M77">
        <v>142.286</v>
      </c>
      <c r="N77">
        <v>1.576455535853229E-3</v>
      </c>
      <c r="O77">
        <v>1.5339175767926828E-8</v>
      </c>
      <c r="P77">
        <v>2.1825499633152368E-3</v>
      </c>
      <c r="Q77" t="s">
        <v>180</v>
      </c>
      <c r="R77" t="str">
        <f t="shared" si="6"/>
        <v>B10</v>
      </c>
    </row>
    <row r="78" spans="2:28" x14ac:dyDescent="0.2">
      <c r="B78">
        <v>6.5570000000000004</v>
      </c>
      <c r="C78">
        <v>7.5210999999999997</v>
      </c>
      <c r="D78">
        <v>12.068199999999999</v>
      </c>
      <c r="E78" t="s">
        <v>250</v>
      </c>
      <c r="F78" t="s">
        <v>285</v>
      </c>
      <c r="G78">
        <v>68.17450762</v>
      </c>
      <c r="H78" t="s">
        <v>167</v>
      </c>
      <c r="I78" t="s">
        <v>170</v>
      </c>
      <c r="J78">
        <v>10</v>
      </c>
      <c r="K78">
        <v>7878.37</v>
      </c>
      <c r="L78" t="s">
        <v>290</v>
      </c>
      <c r="M78">
        <v>138.25399999999999</v>
      </c>
      <c r="N78">
        <v>9.5465178710824701E-4</v>
      </c>
      <c r="O78">
        <v>9.2889213977692637E-9</v>
      </c>
      <c r="P78">
        <v>1.2842305389271921E-3</v>
      </c>
      <c r="Q78" t="s">
        <v>182</v>
      </c>
      <c r="R78" t="str">
        <f t="shared" si="6"/>
        <v>C10</v>
      </c>
    </row>
    <row r="79" spans="2:28" x14ac:dyDescent="0.2">
      <c r="B79">
        <v>6.625</v>
      </c>
      <c r="C79">
        <v>4.8287000000000004</v>
      </c>
      <c r="D79">
        <v>12.181800000000001</v>
      </c>
      <c r="E79" t="s">
        <v>251</v>
      </c>
      <c r="F79" t="s">
        <v>133</v>
      </c>
      <c r="G79">
        <v>85.217359939999994</v>
      </c>
      <c r="H79" t="s">
        <v>167</v>
      </c>
      <c r="I79" t="s">
        <v>171</v>
      </c>
      <c r="J79">
        <v>9</v>
      </c>
      <c r="K79">
        <v>7172.85</v>
      </c>
      <c r="L79" t="s">
        <v>290</v>
      </c>
      <c r="M79">
        <v>120.19499999999999</v>
      </c>
      <c r="N79">
        <v>6.7319126985786681E-4</v>
      </c>
      <c r="O79">
        <v>6.5502635367351542E-9</v>
      </c>
      <c r="P79">
        <v>7.8730892579788173E-4</v>
      </c>
      <c r="Q79" t="s">
        <v>183</v>
      </c>
      <c r="R79" t="str">
        <f t="shared" si="6"/>
        <v>A9</v>
      </c>
    </row>
    <row r="80" spans="2:28" x14ac:dyDescent="0.2">
      <c r="B80">
        <v>6.6630000000000003</v>
      </c>
      <c r="C80">
        <v>4.1418999999999997</v>
      </c>
      <c r="D80">
        <v>12.2211</v>
      </c>
      <c r="E80" t="s">
        <v>252</v>
      </c>
      <c r="F80" t="s">
        <v>123</v>
      </c>
      <c r="G80">
        <v>91.287006379999994</v>
      </c>
      <c r="H80" t="s">
        <v>167</v>
      </c>
      <c r="I80" t="s">
        <v>168</v>
      </c>
      <c r="J80">
        <v>10</v>
      </c>
      <c r="K80">
        <v>7878.37</v>
      </c>
      <c r="L80" t="s">
        <v>290</v>
      </c>
      <c r="M80">
        <v>142.286</v>
      </c>
      <c r="N80">
        <v>5.2573057624864025E-4</v>
      </c>
      <c r="O80">
        <v>5.1154463492601496E-9</v>
      </c>
      <c r="P80">
        <v>7.2785639925082959E-4</v>
      </c>
      <c r="Q80" t="s">
        <v>180</v>
      </c>
      <c r="R80" t="str">
        <f t="shared" si="6"/>
        <v>B10</v>
      </c>
    </row>
    <row r="81" spans="2:18" x14ac:dyDescent="0.2">
      <c r="B81">
        <v>6.7210000000000001</v>
      </c>
      <c r="C81">
        <v>1.2230000000000001</v>
      </c>
      <c r="D81">
        <v>12.317</v>
      </c>
      <c r="E81" t="s">
        <v>253</v>
      </c>
      <c r="F81" t="s">
        <v>123</v>
      </c>
      <c r="G81">
        <v>97.251380979999993</v>
      </c>
      <c r="H81" t="s">
        <v>167</v>
      </c>
      <c r="I81" t="s">
        <v>168</v>
      </c>
      <c r="J81">
        <v>10</v>
      </c>
      <c r="K81">
        <v>7878.37</v>
      </c>
      <c r="L81" t="s">
        <v>290</v>
      </c>
      <c r="M81">
        <v>142.286</v>
      </c>
      <c r="N81">
        <v>1.552351565108011E-4</v>
      </c>
      <c r="O81">
        <v>1.510464010513331E-9</v>
      </c>
      <c r="P81">
        <v>2.1491788219989979E-4</v>
      </c>
      <c r="Q81" t="s">
        <v>180</v>
      </c>
      <c r="R81" t="str">
        <f t="shared" si="6"/>
        <v>B10</v>
      </c>
    </row>
    <row r="82" spans="2:18" x14ac:dyDescent="0.2">
      <c r="B82">
        <v>6.81</v>
      </c>
      <c r="C82">
        <v>1.3359000000000001</v>
      </c>
      <c r="D82">
        <v>12.4542</v>
      </c>
      <c r="E82" t="s">
        <v>254</v>
      </c>
      <c r="F82" t="s">
        <v>131</v>
      </c>
      <c r="G82">
        <v>59.37328737</v>
      </c>
      <c r="H82" t="s">
        <v>167</v>
      </c>
      <c r="I82" t="s">
        <v>170</v>
      </c>
      <c r="J82">
        <v>10</v>
      </c>
      <c r="K82">
        <v>7878.37</v>
      </c>
      <c r="L82" t="s">
        <v>290</v>
      </c>
      <c r="M82">
        <v>140.27000000000001</v>
      </c>
      <c r="N82">
        <v>1.6956553195648341E-4</v>
      </c>
      <c r="O82">
        <v>1.649900958008797E-9</v>
      </c>
      <c r="P82">
        <v>2.314316073798939E-4</v>
      </c>
      <c r="Q82" t="s">
        <v>182</v>
      </c>
      <c r="R82" t="str">
        <f t="shared" si="6"/>
        <v>C10</v>
      </c>
    </row>
    <row r="83" spans="2:18" x14ac:dyDescent="0.2">
      <c r="B83">
        <v>6.8940000000000001</v>
      </c>
      <c r="C83">
        <v>0.70450000000000002</v>
      </c>
      <c r="D83">
        <v>12.615500000000001</v>
      </c>
      <c r="E83" t="s">
        <v>255</v>
      </c>
      <c r="F83" t="s">
        <v>286</v>
      </c>
      <c r="G83">
        <v>69.674433739999998</v>
      </c>
      <c r="H83" t="s">
        <v>167</v>
      </c>
      <c r="I83" t="s">
        <v>172</v>
      </c>
      <c r="J83">
        <v>10</v>
      </c>
      <c r="K83">
        <v>7878.37</v>
      </c>
      <c r="L83" t="s">
        <v>290</v>
      </c>
      <c r="M83">
        <v>156.26900000000001</v>
      </c>
      <c r="N83">
        <v>8.9422050500293846E-5</v>
      </c>
      <c r="O83">
        <v>8.7009149256471077E-10</v>
      </c>
      <c r="P83">
        <v>1.3596832745159479E-4</v>
      </c>
      <c r="Q83" t="s">
        <v>184</v>
      </c>
      <c r="R83" t="str">
        <f t="shared" si="6"/>
        <v>O10</v>
      </c>
    </row>
    <row r="84" spans="2:18" x14ac:dyDescent="0.2">
      <c r="B84">
        <v>6.9269999999999996</v>
      </c>
      <c r="C84">
        <v>0.433</v>
      </c>
      <c r="D84">
        <v>12.6839</v>
      </c>
      <c r="E84" t="s">
        <v>256</v>
      </c>
      <c r="F84" t="s">
        <v>283</v>
      </c>
      <c r="G84">
        <v>56.581513000000001</v>
      </c>
      <c r="H84" t="s">
        <v>167</v>
      </c>
      <c r="I84" t="s">
        <v>172</v>
      </c>
      <c r="J84">
        <v>8</v>
      </c>
      <c r="K84">
        <v>6467.33</v>
      </c>
      <c r="L84" t="s">
        <v>290</v>
      </c>
      <c r="M84">
        <v>138.166</v>
      </c>
      <c r="N84">
        <v>6.6951895140653092E-5</v>
      </c>
      <c r="O84">
        <v>6.5145312646096663E-10</v>
      </c>
      <c r="P84">
        <v>9.0008672670605913E-5</v>
      </c>
      <c r="Q84" t="s">
        <v>184</v>
      </c>
      <c r="R84" t="str">
        <f t="shared" si="6"/>
        <v>O8</v>
      </c>
    </row>
    <row r="85" spans="2:18" x14ac:dyDescent="0.2">
      <c r="B85">
        <v>6.9649999999999999</v>
      </c>
      <c r="C85">
        <v>0.18990000000000001</v>
      </c>
      <c r="D85">
        <v>12.7232</v>
      </c>
      <c r="E85" t="s">
        <v>257</v>
      </c>
      <c r="F85" t="s">
        <v>123</v>
      </c>
      <c r="G85">
        <v>87.531011820000003</v>
      </c>
      <c r="H85" t="s">
        <v>167</v>
      </c>
      <c r="I85" t="s">
        <v>168</v>
      </c>
      <c r="J85">
        <v>10</v>
      </c>
      <c r="K85">
        <v>7878.37</v>
      </c>
      <c r="L85" t="s">
        <v>290</v>
      </c>
      <c r="M85">
        <v>142.286</v>
      </c>
      <c r="N85">
        <v>2.4103970745217601E-5</v>
      </c>
      <c r="O85">
        <v>2.3453566279352531E-10</v>
      </c>
      <c r="P85">
        <v>3.3371141316239543E-5</v>
      </c>
      <c r="Q85" t="s">
        <v>180</v>
      </c>
      <c r="R85" t="str">
        <f t="shared" si="6"/>
        <v>B10</v>
      </c>
    </row>
    <row r="86" spans="2:18" x14ac:dyDescent="0.2">
      <c r="B86">
        <v>7.0220000000000002</v>
      </c>
      <c r="C86">
        <v>11.517899999999999</v>
      </c>
      <c r="D86">
        <v>12.818300000000001</v>
      </c>
      <c r="E86" t="s">
        <v>239</v>
      </c>
      <c r="F86" t="s">
        <v>126</v>
      </c>
      <c r="G86">
        <v>61.899171780000003</v>
      </c>
      <c r="H86" t="s">
        <v>167</v>
      </c>
      <c r="I86" t="s">
        <v>168</v>
      </c>
      <c r="J86">
        <v>8</v>
      </c>
      <c r="K86">
        <v>6467.33</v>
      </c>
      <c r="L86" t="s">
        <v>290</v>
      </c>
      <c r="M86">
        <v>114.232</v>
      </c>
      <c r="N86">
        <v>1.780935873072813E-3</v>
      </c>
      <c r="O86">
        <v>1.7328803614930179E-8</v>
      </c>
      <c r="P86">
        <v>1.9795038945407042E-3</v>
      </c>
      <c r="Q86" t="s">
        <v>180</v>
      </c>
      <c r="R86" t="str">
        <f t="shared" si="6"/>
        <v>B8</v>
      </c>
    </row>
    <row r="87" spans="2:18" x14ac:dyDescent="0.2">
      <c r="B87">
        <v>7.1989999999999998</v>
      </c>
      <c r="C87">
        <v>0.27639999999999998</v>
      </c>
      <c r="D87">
        <v>13.103</v>
      </c>
      <c r="E87" t="s">
        <v>258</v>
      </c>
      <c r="F87" t="s">
        <v>134</v>
      </c>
      <c r="G87">
        <v>71.428649449999995</v>
      </c>
      <c r="H87" t="s">
        <v>167</v>
      </c>
      <c r="I87" t="s">
        <v>172</v>
      </c>
      <c r="J87">
        <v>9</v>
      </c>
      <c r="K87">
        <v>7172.85</v>
      </c>
      <c r="L87" t="s">
        <v>290</v>
      </c>
      <c r="M87">
        <v>156.22499999999999</v>
      </c>
      <c r="N87">
        <v>3.8534194915549603E-5</v>
      </c>
      <c r="O87">
        <v>3.7494415506318399E-10</v>
      </c>
      <c r="P87">
        <v>5.857565062474592E-5</v>
      </c>
      <c r="Q87" t="s">
        <v>184</v>
      </c>
      <c r="R87" t="str">
        <f t="shared" si="6"/>
        <v>O9</v>
      </c>
    </row>
    <row r="88" spans="2:18" x14ac:dyDescent="0.2">
      <c r="B88">
        <v>7.25</v>
      </c>
      <c r="C88">
        <v>0.1196</v>
      </c>
      <c r="D88">
        <v>13.218299999999999</v>
      </c>
      <c r="E88" t="s">
        <v>259</v>
      </c>
      <c r="F88" t="s">
        <v>139</v>
      </c>
      <c r="G88">
        <v>66.810925650000001</v>
      </c>
      <c r="H88" t="s">
        <v>167</v>
      </c>
      <c r="I88" t="s">
        <v>168</v>
      </c>
      <c r="J88">
        <v>12</v>
      </c>
      <c r="K88">
        <v>9289.41</v>
      </c>
      <c r="L88" t="s">
        <v>290</v>
      </c>
      <c r="M88">
        <v>170.34</v>
      </c>
      <c r="N88">
        <v>1.2874875799431829E-5</v>
      </c>
      <c r="O88">
        <v>1.252746927434425E-10</v>
      </c>
      <c r="P88">
        <v>2.1339291161918001E-5</v>
      </c>
      <c r="Q88" t="s">
        <v>180</v>
      </c>
      <c r="R88" t="str">
        <f t="shared" si="6"/>
        <v>B12</v>
      </c>
    </row>
    <row r="89" spans="2:18" x14ac:dyDescent="0.2">
      <c r="B89">
        <v>7.2969999999999997</v>
      </c>
      <c r="C89">
        <v>0.1216</v>
      </c>
      <c r="D89">
        <v>13.284700000000001</v>
      </c>
      <c r="E89" t="s">
        <v>260</v>
      </c>
      <c r="F89" t="s">
        <v>131</v>
      </c>
      <c r="G89">
        <v>75.242823329999993</v>
      </c>
      <c r="H89" t="s">
        <v>167</v>
      </c>
      <c r="I89" t="s">
        <v>171</v>
      </c>
      <c r="J89">
        <v>10</v>
      </c>
      <c r="K89">
        <v>7878.37</v>
      </c>
      <c r="L89" t="s">
        <v>290</v>
      </c>
      <c r="M89">
        <v>140.27000000000001</v>
      </c>
      <c r="N89">
        <v>1.5434664784720699E-5</v>
      </c>
      <c r="O89">
        <v>1.5018186727589611E-10</v>
      </c>
      <c r="P89">
        <v>2.106601052278995E-5</v>
      </c>
      <c r="Q89" t="s">
        <v>183</v>
      </c>
      <c r="R89" t="str">
        <f t="shared" si="6"/>
        <v>A10</v>
      </c>
    </row>
    <row r="90" spans="2:18" x14ac:dyDescent="0.2">
      <c r="B90">
        <v>7.4790000000000001</v>
      </c>
      <c r="C90">
        <v>2.3365</v>
      </c>
      <c r="D90">
        <v>14.029299999999999</v>
      </c>
      <c r="E90" t="s">
        <v>261</v>
      </c>
      <c r="F90" t="s">
        <v>133</v>
      </c>
      <c r="G90">
        <v>93.54366718</v>
      </c>
      <c r="H90" t="s">
        <v>166</v>
      </c>
      <c r="I90" t="s">
        <v>171</v>
      </c>
      <c r="J90">
        <v>9</v>
      </c>
      <c r="K90">
        <v>7172.85</v>
      </c>
      <c r="L90" t="s">
        <v>290</v>
      </c>
      <c r="M90">
        <v>120.19499999999999</v>
      </c>
      <c r="N90">
        <v>3.2574220846664852E-4</v>
      </c>
      <c r="O90">
        <v>3.1695261154310042E-9</v>
      </c>
      <c r="P90">
        <v>3.8096119144422947E-4</v>
      </c>
      <c r="Q90" t="s">
        <v>183</v>
      </c>
      <c r="R90" t="str">
        <f t="shared" si="6"/>
        <v>A9</v>
      </c>
    </row>
    <row r="91" spans="2:18" x14ac:dyDescent="0.2">
      <c r="B91">
        <v>7.5609999999999999</v>
      </c>
      <c r="C91">
        <v>0.74590000000000001</v>
      </c>
      <c r="D91">
        <v>13.7498</v>
      </c>
      <c r="E91" t="s">
        <v>262</v>
      </c>
      <c r="F91" t="s">
        <v>135</v>
      </c>
      <c r="G91">
        <v>60.805412590000003</v>
      </c>
      <c r="H91" t="s">
        <v>167</v>
      </c>
      <c r="I91" t="s">
        <v>171</v>
      </c>
      <c r="J91">
        <v>10</v>
      </c>
      <c r="K91">
        <v>7878.37</v>
      </c>
      <c r="L91" t="s">
        <v>290</v>
      </c>
      <c r="M91">
        <v>134.22200000000001</v>
      </c>
      <c r="N91">
        <v>9.467694459640763E-5</v>
      </c>
      <c r="O91">
        <v>9.2122249014055037E-10</v>
      </c>
      <c r="P91">
        <v>1.2364832507164489E-4</v>
      </c>
      <c r="Q91" t="s">
        <v>183</v>
      </c>
      <c r="R91" t="str">
        <f t="shared" si="6"/>
        <v>A10</v>
      </c>
    </row>
    <row r="92" spans="2:18" x14ac:dyDescent="0.2">
      <c r="B92">
        <v>7.6630000000000003</v>
      </c>
      <c r="C92">
        <v>0.7601</v>
      </c>
      <c r="D92">
        <v>13.8925</v>
      </c>
      <c r="E92" t="s">
        <v>263</v>
      </c>
      <c r="F92" t="s">
        <v>136</v>
      </c>
      <c r="G92">
        <v>84.945971029999995</v>
      </c>
      <c r="H92" t="s">
        <v>167</v>
      </c>
      <c r="I92" t="s">
        <v>168</v>
      </c>
      <c r="J92">
        <v>11</v>
      </c>
      <c r="K92">
        <v>8583.89</v>
      </c>
      <c r="L92" t="s">
        <v>290</v>
      </c>
      <c r="M92">
        <v>156.31299999999999</v>
      </c>
      <c r="N92">
        <v>8.8549596977594076E-5</v>
      </c>
      <c r="O92">
        <v>8.6160237401383738E-10</v>
      </c>
      <c r="P92">
        <v>1.3467965188922491E-4</v>
      </c>
      <c r="Q92" t="s">
        <v>180</v>
      </c>
      <c r="R92" t="str">
        <f t="shared" si="6"/>
        <v>B11</v>
      </c>
    </row>
    <row r="93" spans="2:18" x14ac:dyDescent="0.2">
      <c r="B93">
        <v>7.73</v>
      </c>
      <c r="C93">
        <v>0.2404</v>
      </c>
      <c r="D93">
        <v>13.9954</v>
      </c>
      <c r="E93" t="s">
        <v>264</v>
      </c>
      <c r="F93" t="s">
        <v>135</v>
      </c>
      <c r="G93">
        <v>65.760721340000003</v>
      </c>
      <c r="H93" t="s">
        <v>167</v>
      </c>
      <c r="I93" t="s">
        <v>171</v>
      </c>
      <c r="J93">
        <v>10</v>
      </c>
      <c r="K93">
        <v>7878.37</v>
      </c>
      <c r="L93" t="s">
        <v>290</v>
      </c>
      <c r="M93">
        <v>134.22200000000001</v>
      </c>
      <c r="N93">
        <v>3.0513926104003751E-5</v>
      </c>
      <c r="O93">
        <v>2.9690559945004458E-10</v>
      </c>
      <c r="P93">
        <v>3.9851263369383887E-5</v>
      </c>
      <c r="Q93" t="s">
        <v>183</v>
      </c>
      <c r="R93" t="str">
        <f t="shared" si="6"/>
        <v>A10</v>
      </c>
    </row>
    <row r="94" spans="2:18" x14ac:dyDescent="0.2">
      <c r="B94">
        <v>7.8380000000000001</v>
      </c>
      <c r="C94">
        <v>5.16E-2</v>
      </c>
      <c r="D94">
        <v>14.149100000000001</v>
      </c>
      <c r="E94" t="s">
        <v>259</v>
      </c>
      <c r="F94" t="s">
        <v>139</v>
      </c>
      <c r="G94">
        <v>83.61863348</v>
      </c>
      <c r="H94" t="s">
        <v>167</v>
      </c>
      <c r="I94" t="s">
        <v>168</v>
      </c>
      <c r="J94">
        <v>12</v>
      </c>
      <c r="K94">
        <v>9289.41</v>
      </c>
      <c r="L94" t="s">
        <v>290</v>
      </c>
      <c r="M94">
        <v>170.34</v>
      </c>
      <c r="N94">
        <v>5.5547123014271087E-6</v>
      </c>
      <c r="O94">
        <v>5.4048278809043758E-11</v>
      </c>
      <c r="P94">
        <v>9.2065838123325157E-6</v>
      </c>
      <c r="Q94" t="s">
        <v>180</v>
      </c>
      <c r="R94" t="str">
        <f t="shared" si="6"/>
        <v>B12</v>
      </c>
    </row>
    <row r="95" spans="2:18" x14ac:dyDescent="0.2">
      <c r="B95">
        <v>7.9340000000000002</v>
      </c>
      <c r="C95">
        <v>0.92110000000000003</v>
      </c>
      <c r="D95">
        <v>14.476699999999999</v>
      </c>
      <c r="E95" t="s">
        <v>265</v>
      </c>
      <c r="F95" t="s">
        <v>287</v>
      </c>
      <c r="G95">
        <v>50.95122258</v>
      </c>
      <c r="H95" t="s">
        <v>167</v>
      </c>
      <c r="I95" t="s">
        <v>171</v>
      </c>
      <c r="J95">
        <v>17</v>
      </c>
      <c r="K95">
        <v>12817.01</v>
      </c>
      <c r="L95" t="s">
        <v>290</v>
      </c>
      <c r="M95">
        <v>232.411</v>
      </c>
      <c r="N95">
        <v>7.1865435074170962E-5</v>
      </c>
      <c r="O95">
        <v>6.9926269099915406E-10</v>
      </c>
      <c r="P95">
        <v>1.6251634127780441E-4</v>
      </c>
      <c r="Q95" t="s">
        <v>183</v>
      </c>
      <c r="R95" t="str">
        <f t="shared" si="6"/>
        <v>A17</v>
      </c>
    </row>
    <row r="96" spans="2:18" x14ac:dyDescent="0.2">
      <c r="B96">
        <v>8.0449999999999999</v>
      </c>
      <c r="C96">
        <v>0.83079999999999998</v>
      </c>
      <c r="D96">
        <v>14.5016</v>
      </c>
      <c r="E96" t="s">
        <v>72</v>
      </c>
      <c r="F96" t="s">
        <v>135</v>
      </c>
      <c r="G96">
        <v>93.546806790000005</v>
      </c>
      <c r="H96" t="s">
        <v>167</v>
      </c>
      <c r="I96" t="s">
        <v>171</v>
      </c>
      <c r="J96">
        <v>10</v>
      </c>
      <c r="K96">
        <v>7878.37</v>
      </c>
      <c r="L96" t="s">
        <v>290</v>
      </c>
      <c r="M96">
        <v>134.22200000000001</v>
      </c>
      <c r="N96">
        <v>1.054532853877134E-4</v>
      </c>
      <c r="O96">
        <v>1.0260780866185401E-9</v>
      </c>
      <c r="P96">
        <v>1.3772225294211371E-4</v>
      </c>
      <c r="Q96" t="s">
        <v>183</v>
      </c>
      <c r="R96" t="str">
        <f t="shared" si="6"/>
        <v>A10</v>
      </c>
    </row>
    <row r="97" spans="2:18" x14ac:dyDescent="0.2">
      <c r="B97">
        <v>8.1189999999999998</v>
      </c>
      <c r="C97">
        <v>0.42130000000000001</v>
      </c>
      <c r="D97">
        <v>14.6174</v>
      </c>
      <c r="E97" t="s">
        <v>75</v>
      </c>
      <c r="F97" t="s">
        <v>135</v>
      </c>
      <c r="G97">
        <v>92.338478839999993</v>
      </c>
      <c r="H97" t="s">
        <v>167</v>
      </c>
      <c r="I97" t="s">
        <v>171</v>
      </c>
      <c r="J97">
        <v>10</v>
      </c>
      <c r="K97">
        <v>7878.37</v>
      </c>
      <c r="L97" t="s">
        <v>290</v>
      </c>
      <c r="M97">
        <v>134.22200000000001</v>
      </c>
      <c r="N97">
        <v>5.3475528567457481E-5</v>
      </c>
      <c r="O97">
        <v>5.2032582798795258E-10</v>
      </c>
      <c r="P97">
        <v>6.9839173284198954E-5</v>
      </c>
      <c r="Q97" t="s">
        <v>183</v>
      </c>
      <c r="R97" t="str">
        <f t="shared" si="6"/>
        <v>A10</v>
      </c>
    </row>
    <row r="98" spans="2:18" x14ac:dyDescent="0.2">
      <c r="B98">
        <v>8.1720000000000006</v>
      </c>
      <c r="C98">
        <v>5.8599999999999999E-2</v>
      </c>
      <c r="D98">
        <v>14.7491</v>
      </c>
      <c r="E98" t="s">
        <v>266</v>
      </c>
      <c r="F98" t="s">
        <v>132</v>
      </c>
      <c r="G98">
        <v>69.757841479999996</v>
      </c>
      <c r="H98" t="s">
        <v>167</v>
      </c>
      <c r="I98" t="s">
        <v>168</v>
      </c>
      <c r="J98">
        <v>13</v>
      </c>
      <c r="K98">
        <v>9994.93</v>
      </c>
      <c r="L98" t="s">
        <v>290</v>
      </c>
      <c r="M98">
        <v>184.36699999999999</v>
      </c>
      <c r="N98">
        <v>5.8629725270712249E-6</v>
      </c>
      <c r="O98">
        <v>5.7047702310612231E-11</v>
      </c>
      <c r="P98">
        <v>1.0517713731900639E-5</v>
      </c>
      <c r="Q98" t="s">
        <v>180</v>
      </c>
      <c r="R98" t="str">
        <f t="shared" si="6"/>
        <v>B13</v>
      </c>
    </row>
    <row r="99" spans="2:18" x14ac:dyDescent="0.2">
      <c r="B99">
        <v>8.218</v>
      </c>
      <c r="C99">
        <v>0.24729999999999999</v>
      </c>
      <c r="D99">
        <v>14.778600000000001</v>
      </c>
      <c r="E99" t="s">
        <v>72</v>
      </c>
      <c r="F99" t="s">
        <v>135</v>
      </c>
      <c r="G99">
        <v>89.213439219999998</v>
      </c>
      <c r="H99" t="s">
        <v>167</v>
      </c>
      <c r="I99" t="s">
        <v>171</v>
      </c>
      <c r="J99">
        <v>10</v>
      </c>
      <c r="K99">
        <v>7878.37</v>
      </c>
      <c r="L99" t="s">
        <v>290</v>
      </c>
      <c r="M99">
        <v>134.22200000000001</v>
      </c>
      <c r="N99">
        <v>3.1389741786689379E-5</v>
      </c>
      <c r="O99">
        <v>3.054274323793513E-10</v>
      </c>
      <c r="P99">
        <v>4.0995080828821287E-5</v>
      </c>
      <c r="Q99" t="s">
        <v>183</v>
      </c>
      <c r="R99" t="str">
        <f t="shared" si="6"/>
        <v>A10</v>
      </c>
    </row>
    <row r="100" spans="2:18" x14ac:dyDescent="0.2">
      <c r="B100">
        <v>8.2669999999999995</v>
      </c>
      <c r="C100">
        <v>3.5099999999999999E-2</v>
      </c>
      <c r="D100">
        <v>14.9405</v>
      </c>
      <c r="E100" t="s">
        <v>267</v>
      </c>
      <c r="F100" t="s">
        <v>135</v>
      </c>
      <c r="G100">
        <v>93.834931220000001</v>
      </c>
      <c r="H100" t="s">
        <v>167</v>
      </c>
      <c r="I100" t="s">
        <v>171</v>
      </c>
      <c r="J100">
        <v>10</v>
      </c>
      <c r="K100">
        <v>7878.37</v>
      </c>
      <c r="L100" t="s">
        <v>290</v>
      </c>
      <c r="M100">
        <v>134.22200000000001</v>
      </c>
      <c r="N100">
        <v>4.4552362988790816E-6</v>
      </c>
      <c r="O100">
        <v>4.3350193596907507E-11</v>
      </c>
      <c r="P100">
        <v>5.8185496849641188E-6</v>
      </c>
      <c r="Q100" t="s">
        <v>183</v>
      </c>
      <c r="R100" t="str">
        <f t="shared" si="6"/>
        <v>A10</v>
      </c>
    </row>
    <row r="101" spans="2:18" x14ac:dyDescent="0.2">
      <c r="B101">
        <v>8.4559999999999995</v>
      </c>
      <c r="C101">
        <v>0.58950000000000002</v>
      </c>
      <c r="D101">
        <v>15.4217</v>
      </c>
      <c r="E101" t="s">
        <v>267</v>
      </c>
      <c r="F101" t="s">
        <v>135</v>
      </c>
      <c r="G101">
        <v>71.825254749999999</v>
      </c>
      <c r="H101" t="s">
        <v>167</v>
      </c>
      <c r="I101" t="s">
        <v>171</v>
      </c>
      <c r="J101">
        <v>10</v>
      </c>
      <c r="K101">
        <v>7878.37</v>
      </c>
      <c r="L101" t="s">
        <v>290</v>
      </c>
      <c r="M101">
        <v>134.22200000000001</v>
      </c>
      <c r="N101">
        <v>7.4825122455533319E-5</v>
      </c>
      <c r="O101">
        <v>7.2806094374293408E-10</v>
      </c>
      <c r="P101">
        <v>9.7721795991064086E-5</v>
      </c>
      <c r="Q101" t="s">
        <v>183</v>
      </c>
      <c r="R101" t="str">
        <f t="shared" si="6"/>
        <v>A10</v>
      </c>
    </row>
    <row r="102" spans="2:18" x14ac:dyDescent="0.2">
      <c r="B102">
        <v>8.6969999999999992</v>
      </c>
      <c r="C102">
        <v>9.1999999999999998E-2</v>
      </c>
      <c r="D102">
        <v>15.580399999999999</v>
      </c>
      <c r="E102" t="s">
        <v>268</v>
      </c>
      <c r="F102" t="s">
        <v>135</v>
      </c>
      <c r="G102">
        <v>94.4706525</v>
      </c>
      <c r="H102" t="s">
        <v>167</v>
      </c>
      <c r="I102" t="s">
        <v>171</v>
      </c>
      <c r="J102">
        <v>10</v>
      </c>
      <c r="K102">
        <v>7878.37</v>
      </c>
      <c r="L102" t="s">
        <v>290</v>
      </c>
      <c r="M102">
        <v>134.22200000000001</v>
      </c>
      <c r="N102">
        <v>1.167754243580842E-5</v>
      </c>
      <c r="O102">
        <v>1.1362443905742141E-10</v>
      </c>
      <c r="P102">
        <v>1.5250899459165209E-5</v>
      </c>
      <c r="Q102" t="s">
        <v>183</v>
      </c>
      <c r="R102" t="str">
        <f t="shared" si="6"/>
        <v>A10</v>
      </c>
    </row>
    <row r="103" spans="2:18" x14ac:dyDescent="0.2">
      <c r="B103">
        <v>8.7769999999999992</v>
      </c>
      <c r="C103">
        <v>7.1099999999999997E-2</v>
      </c>
      <c r="D103">
        <v>15.9748</v>
      </c>
      <c r="E103" t="s">
        <v>269</v>
      </c>
      <c r="F103" t="s">
        <v>288</v>
      </c>
      <c r="G103">
        <v>75.583911349999994</v>
      </c>
      <c r="H103" t="s">
        <v>167</v>
      </c>
      <c r="I103" t="s">
        <v>172</v>
      </c>
      <c r="J103">
        <v>22</v>
      </c>
      <c r="K103">
        <v>16344.61</v>
      </c>
      <c r="L103" t="s">
        <v>290</v>
      </c>
      <c r="M103">
        <v>350.41399999999987</v>
      </c>
      <c r="N103">
        <v>4.3500579089987461E-6</v>
      </c>
      <c r="O103">
        <v>4.2326790289507023E-11</v>
      </c>
      <c r="P103">
        <v>1.483189989250731E-5</v>
      </c>
      <c r="Q103" t="s">
        <v>184</v>
      </c>
      <c r="R103" t="str">
        <f t="shared" si="6"/>
        <v>O22</v>
      </c>
    </row>
    <row r="104" spans="2:18" x14ac:dyDescent="0.2">
      <c r="B104">
        <v>8.8350000000000009</v>
      </c>
      <c r="C104">
        <v>6.6199999999999995E-2</v>
      </c>
      <c r="D104">
        <v>15.9748</v>
      </c>
      <c r="E104" t="s">
        <v>269</v>
      </c>
      <c r="F104" t="s">
        <v>288</v>
      </c>
      <c r="G104">
        <v>75.583911349999994</v>
      </c>
      <c r="H104" t="s">
        <v>167</v>
      </c>
      <c r="I104" t="s">
        <v>172</v>
      </c>
      <c r="J104">
        <v>22</v>
      </c>
      <c r="K104">
        <v>16344.61</v>
      </c>
      <c r="L104" t="s">
        <v>290</v>
      </c>
      <c r="M104">
        <v>350.41399999999987</v>
      </c>
      <c r="N104">
        <v>4.0502648885473558E-6</v>
      </c>
      <c r="O104">
        <v>3.9409754109217512E-11</v>
      </c>
      <c r="P104">
        <v>1.3809729576427341E-5</v>
      </c>
      <c r="Q104" t="s">
        <v>184</v>
      </c>
      <c r="R104" t="str">
        <f t="shared" si="6"/>
        <v>O22</v>
      </c>
    </row>
    <row r="105" spans="2:18" x14ac:dyDescent="0.2">
      <c r="B105">
        <v>8.9169999999999998</v>
      </c>
      <c r="C105">
        <v>0.46889999999999998</v>
      </c>
      <c r="D105">
        <v>15.580399999999999</v>
      </c>
      <c r="E105" t="s">
        <v>268</v>
      </c>
      <c r="F105" t="s">
        <v>135</v>
      </c>
      <c r="G105">
        <v>94.4706525</v>
      </c>
      <c r="H105" t="s">
        <v>166</v>
      </c>
      <c r="I105" t="s">
        <v>171</v>
      </c>
      <c r="J105">
        <v>10</v>
      </c>
      <c r="K105">
        <v>7878.37</v>
      </c>
      <c r="L105" t="s">
        <v>290</v>
      </c>
      <c r="M105">
        <v>134.22200000000001</v>
      </c>
      <c r="N105">
        <v>5.9517387479897492E-5</v>
      </c>
      <c r="O105">
        <v>5.7911412471766211E-10</v>
      </c>
      <c r="P105">
        <v>7.7729856047854023E-5</v>
      </c>
      <c r="Q105" t="s">
        <v>183</v>
      </c>
      <c r="R105" t="str">
        <f t="shared" si="6"/>
        <v>A10</v>
      </c>
    </row>
    <row r="106" spans="2:18" x14ac:dyDescent="0.2">
      <c r="B106">
        <v>9.3330000000000002</v>
      </c>
      <c r="C106">
        <v>0.15129999999999999</v>
      </c>
      <c r="D106">
        <v>16.7028</v>
      </c>
      <c r="E106" t="s">
        <v>270</v>
      </c>
      <c r="F106" t="s">
        <v>140</v>
      </c>
      <c r="G106">
        <v>60.6236909</v>
      </c>
      <c r="H106" t="s">
        <v>167</v>
      </c>
      <c r="I106" t="s">
        <v>171</v>
      </c>
      <c r="J106">
        <v>11</v>
      </c>
      <c r="K106">
        <v>8583.89</v>
      </c>
      <c r="L106" t="s">
        <v>290</v>
      </c>
      <c r="M106">
        <v>146.233</v>
      </c>
      <c r="N106">
        <v>1.7626041340231531E-5</v>
      </c>
      <c r="O106">
        <v>1.715043273099508E-10</v>
      </c>
      <c r="P106">
        <v>2.5079592295516041E-5</v>
      </c>
      <c r="Q106" t="s">
        <v>183</v>
      </c>
      <c r="R106" t="str">
        <f t="shared" si="6"/>
        <v>A11</v>
      </c>
    </row>
    <row r="107" spans="2:18" x14ac:dyDescent="0.2">
      <c r="B107">
        <v>9.4589999999999996</v>
      </c>
      <c r="C107">
        <v>0.18890000000000001</v>
      </c>
      <c r="D107">
        <v>16.828800000000001</v>
      </c>
      <c r="E107" t="s">
        <v>85</v>
      </c>
      <c r="F107" t="s">
        <v>137</v>
      </c>
      <c r="G107">
        <v>78.040956690000002</v>
      </c>
      <c r="H107" t="s">
        <v>167</v>
      </c>
      <c r="I107" t="s">
        <v>171</v>
      </c>
      <c r="J107">
        <v>11</v>
      </c>
      <c r="K107">
        <v>8583.89</v>
      </c>
      <c r="L107" t="s">
        <v>290</v>
      </c>
      <c r="M107">
        <v>148.249</v>
      </c>
      <c r="N107">
        <v>2.200633978301213E-5</v>
      </c>
      <c r="O107">
        <v>2.1412536304593329E-10</v>
      </c>
      <c r="P107">
        <v>3.1743870946196562E-5</v>
      </c>
      <c r="Q107" t="s">
        <v>183</v>
      </c>
      <c r="R107" t="str">
        <f t="shared" si="6"/>
        <v>A11</v>
      </c>
    </row>
  </sheetData>
  <mergeCells count="3">
    <mergeCell ref="U40:Z40"/>
    <mergeCell ref="AB40:AB42"/>
    <mergeCell ref="T41:T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16"/>
  <sheetViews>
    <sheetView workbookViewId="0">
      <selection activeCell="M16" activeCellId="5" sqref="G9 M9 G11:G13 M11:M13 G16 M16"/>
    </sheetView>
  </sheetViews>
  <sheetFormatPr baseColWidth="10" defaultColWidth="8.83203125" defaultRowHeight="15" x14ac:dyDescent="0.2"/>
  <sheetData>
    <row r="2" spans="2:2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307</v>
      </c>
    </row>
    <row r="3" spans="2:21" x14ac:dyDescent="0.2">
      <c r="B3" t="s">
        <v>19</v>
      </c>
      <c r="C3" t="s">
        <v>20</v>
      </c>
      <c r="D3" t="s">
        <v>21</v>
      </c>
      <c r="E3">
        <v>59.9</v>
      </c>
      <c r="F3" t="s">
        <v>22</v>
      </c>
      <c r="G3">
        <v>299.7</v>
      </c>
      <c r="H3">
        <v>256</v>
      </c>
      <c r="I3">
        <v>26</v>
      </c>
      <c r="J3">
        <v>269</v>
      </c>
      <c r="K3">
        <v>122</v>
      </c>
      <c r="L3">
        <v>27</v>
      </c>
      <c r="M3" s="2">
        <v>45261.561805555553</v>
      </c>
      <c r="N3" s="2">
        <v>45264.529861111107</v>
      </c>
      <c r="O3">
        <v>1.283333333333333</v>
      </c>
      <c r="P3" t="s">
        <v>23</v>
      </c>
      <c r="Q3">
        <v>13.5</v>
      </c>
      <c r="R3">
        <v>13</v>
      </c>
      <c r="S3">
        <v>98.1</v>
      </c>
      <c r="T3">
        <v>69.95</v>
      </c>
      <c r="U3">
        <v>6.3749518483903156</v>
      </c>
    </row>
    <row r="5" spans="2:21" x14ac:dyDescent="0.2">
      <c r="B5" s="1" t="s">
        <v>291</v>
      </c>
      <c r="C5" s="1" t="s">
        <v>292</v>
      </c>
      <c r="D5" s="1" t="s">
        <v>293</v>
      </c>
      <c r="E5" s="1" t="s">
        <v>294</v>
      </c>
      <c r="F5" s="1" t="s">
        <v>295</v>
      </c>
      <c r="G5" s="1" t="s">
        <v>27</v>
      </c>
      <c r="H5" s="1" t="s">
        <v>28</v>
      </c>
      <c r="I5" s="1" t="s">
        <v>193</v>
      </c>
      <c r="J5" s="1" t="s">
        <v>194</v>
      </c>
      <c r="K5" s="1" t="s">
        <v>195</v>
      </c>
      <c r="L5" s="1" t="s">
        <v>196</v>
      </c>
      <c r="M5" s="1" t="s">
        <v>185</v>
      </c>
    </row>
    <row r="6" spans="2:21" x14ac:dyDescent="0.2">
      <c r="B6" t="s">
        <v>296</v>
      </c>
      <c r="C6" t="s">
        <v>297</v>
      </c>
      <c r="D6">
        <v>1.3779999999999999</v>
      </c>
      <c r="E6">
        <v>31.2361</v>
      </c>
      <c r="F6">
        <v>11.415800000000001</v>
      </c>
      <c r="G6" t="s">
        <v>298</v>
      </c>
      <c r="H6" t="s">
        <v>303</v>
      </c>
      <c r="I6">
        <v>46</v>
      </c>
      <c r="J6">
        <v>2.016</v>
      </c>
      <c r="K6">
        <v>0.67904565217391311</v>
      </c>
      <c r="L6">
        <v>6.6072276548571878E-6</v>
      </c>
      <c r="M6">
        <v>1.332017095219209E-2</v>
      </c>
    </row>
    <row r="7" spans="2:21" x14ac:dyDescent="0.2">
      <c r="B7" t="s">
        <v>296</v>
      </c>
      <c r="C7" t="s">
        <v>297</v>
      </c>
      <c r="D7">
        <v>2.1190000000000002</v>
      </c>
      <c r="E7">
        <v>9203.5439000000006</v>
      </c>
      <c r="F7">
        <v>10665.29</v>
      </c>
    </row>
    <row r="8" spans="2:21" x14ac:dyDescent="0.2">
      <c r="B8" t="s">
        <v>296</v>
      </c>
      <c r="C8" t="s">
        <v>297</v>
      </c>
      <c r="D8">
        <v>3.3029999999999999</v>
      </c>
      <c r="E8">
        <v>260.95080000000002</v>
      </c>
      <c r="F8">
        <v>35.274500000000003</v>
      </c>
    </row>
    <row r="9" spans="2:21" x14ac:dyDescent="0.2">
      <c r="B9" t="s">
        <v>296</v>
      </c>
      <c r="C9" t="s">
        <v>297</v>
      </c>
      <c r="D9">
        <v>6.5279999999999996</v>
      </c>
      <c r="E9">
        <v>781.25229999999999</v>
      </c>
      <c r="F9">
        <v>80.337199999999996</v>
      </c>
      <c r="G9" t="s">
        <v>299</v>
      </c>
      <c r="H9" t="s">
        <v>304</v>
      </c>
      <c r="I9">
        <v>1882.42</v>
      </c>
      <c r="J9">
        <v>30.07</v>
      </c>
      <c r="K9">
        <v>0.41502549909159492</v>
      </c>
      <c r="L9">
        <v>4.0382674512237138E-6</v>
      </c>
      <c r="M9">
        <v>0.12143070225829709</v>
      </c>
    </row>
    <row r="10" spans="2:21" x14ac:dyDescent="0.2">
      <c r="B10" t="s">
        <v>296</v>
      </c>
      <c r="C10" t="s">
        <v>297</v>
      </c>
      <c r="D10">
        <v>7.2880000000000003</v>
      </c>
      <c r="E10">
        <v>1096.6813999999999</v>
      </c>
      <c r="F10">
        <v>105.2538</v>
      </c>
    </row>
    <row r="11" spans="2:21" x14ac:dyDescent="0.2">
      <c r="B11" t="s">
        <v>296</v>
      </c>
      <c r="C11" t="s">
        <v>297</v>
      </c>
      <c r="D11">
        <v>11.545</v>
      </c>
      <c r="E11">
        <v>6061.1323000000002</v>
      </c>
      <c r="F11">
        <v>492.9726</v>
      </c>
      <c r="G11" t="s">
        <v>300</v>
      </c>
      <c r="H11" t="s">
        <v>305</v>
      </c>
      <c r="I11">
        <v>2961.33</v>
      </c>
      <c r="J11">
        <v>44.097000000000001</v>
      </c>
      <c r="K11">
        <v>2.0467601719497659</v>
      </c>
      <c r="L11">
        <v>1.9915318458593431E-5</v>
      </c>
      <c r="M11">
        <v>0.87820579806859433</v>
      </c>
    </row>
    <row r="12" spans="2:21" x14ac:dyDescent="0.2">
      <c r="B12" t="s">
        <v>296</v>
      </c>
      <c r="C12" t="s">
        <v>297</v>
      </c>
      <c r="D12">
        <v>14.939</v>
      </c>
      <c r="E12">
        <v>26486.6211</v>
      </c>
      <c r="F12">
        <v>1463.1288</v>
      </c>
      <c r="G12" t="s">
        <v>38</v>
      </c>
      <c r="H12" t="s">
        <v>120</v>
      </c>
      <c r="I12">
        <v>3627.56</v>
      </c>
      <c r="J12">
        <v>58.124000000000002</v>
      </c>
      <c r="K12">
        <v>7.3014977285007001</v>
      </c>
      <c r="L12">
        <v>7.1044792878330868E-5</v>
      </c>
      <c r="M12">
        <v>4.129407541260103</v>
      </c>
    </row>
    <row r="13" spans="2:21" x14ac:dyDescent="0.2">
      <c r="B13" t="s">
        <v>296</v>
      </c>
      <c r="C13" t="s">
        <v>297</v>
      </c>
      <c r="D13">
        <v>15.961</v>
      </c>
      <c r="E13">
        <v>5922.5663999999997</v>
      </c>
      <c r="F13">
        <v>455.57339999999999</v>
      </c>
      <c r="G13" t="s">
        <v>301</v>
      </c>
      <c r="H13" t="s">
        <v>120</v>
      </c>
      <c r="I13">
        <v>3746.89</v>
      </c>
      <c r="J13">
        <v>58.124000000000002</v>
      </c>
      <c r="K13">
        <v>1.5806619356319509</v>
      </c>
      <c r="L13">
        <v>1.5380104740605439E-5</v>
      </c>
      <c r="M13">
        <v>0.89395320794295063</v>
      </c>
    </row>
    <row r="14" spans="2:21" x14ac:dyDescent="0.2">
      <c r="B14" t="s">
        <v>296</v>
      </c>
      <c r="C14" t="s">
        <v>297</v>
      </c>
      <c r="D14">
        <v>18.757999999999999</v>
      </c>
      <c r="E14">
        <v>3409.5639999999999</v>
      </c>
      <c r="F14">
        <v>174.23849999999999</v>
      </c>
    </row>
    <row r="15" spans="2:21" x14ac:dyDescent="0.2">
      <c r="B15" t="s">
        <v>296</v>
      </c>
      <c r="C15" t="s">
        <v>297</v>
      </c>
      <c r="D15">
        <v>19.442</v>
      </c>
      <c r="E15">
        <v>147122.51560000001</v>
      </c>
      <c r="F15">
        <v>9352.7422000000006</v>
      </c>
    </row>
    <row r="16" spans="2:21" x14ac:dyDescent="0.2">
      <c r="B16" t="s">
        <v>296</v>
      </c>
      <c r="C16" t="s">
        <v>297</v>
      </c>
      <c r="D16">
        <v>20.670999999999999</v>
      </c>
      <c r="E16">
        <v>3468.8206</v>
      </c>
      <c r="F16">
        <v>200.3862</v>
      </c>
      <c r="G16" t="s">
        <v>302</v>
      </c>
      <c r="H16" t="s">
        <v>306</v>
      </c>
      <c r="I16">
        <v>1599.03</v>
      </c>
      <c r="J16">
        <v>16.042999999999999</v>
      </c>
      <c r="K16">
        <v>2.1693280301182591</v>
      </c>
      <c r="L16">
        <v>2.1107924197979082E-5</v>
      </c>
      <c r="M16">
        <v>0.33863442790817838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A8EAC-5E14-C647-9A1D-318C2F526474}">
  <dimension ref="B2:T70"/>
  <sheetViews>
    <sheetView tabSelected="1" topLeftCell="A39" workbookViewId="0">
      <selection activeCell="C43" sqref="C43:H68"/>
    </sheetView>
  </sheetViews>
  <sheetFormatPr baseColWidth="10" defaultRowHeight="15" x14ac:dyDescent="0.2"/>
  <sheetData>
    <row r="2" spans="2:20" ht="17" customHeight="1" x14ac:dyDescent="0.2">
      <c r="B2" t="s">
        <v>309</v>
      </c>
      <c r="C2" t="s">
        <v>36</v>
      </c>
      <c r="J2" t="s">
        <v>310</v>
      </c>
      <c r="L2" t="s">
        <v>309</v>
      </c>
      <c r="M2" t="s">
        <v>36</v>
      </c>
      <c r="T2" t="s">
        <v>310</v>
      </c>
    </row>
    <row r="3" spans="2:20" x14ac:dyDescent="0.2">
      <c r="B3" t="s">
        <v>37</v>
      </c>
      <c r="C3" t="s">
        <v>181</v>
      </c>
      <c r="D3" t="s">
        <v>180</v>
      </c>
      <c r="E3" t="s">
        <v>182</v>
      </c>
      <c r="F3" t="s">
        <v>183</v>
      </c>
      <c r="G3" t="s">
        <v>187</v>
      </c>
      <c r="H3" t="s">
        <v>184</v>
      </c>
      <c r="L3" t="s">
        <v>37</v>
      </c>
      <c r="M3" t="s">
        <v>181</v>
      </c>
      <c r="N3" t="s">
        <v>180</v>
      </c>
      <c r="O3" t="s">
        <v>182</v>
      </c>
      <c r="P3" t="s">
        <v>183</v>
      </c>
      <c r="Q3" t="s">
        <v>187</v>
      </c>
      <c r="R3" t="s">
        <v>184</v>
      </c>
    </row>
    <row r="4" spans="2:20" x14ac:dyDescent="0.2">
      <c r="C4" t="s">
        <v>169</v>
      </c>
      <c r="D4" t="s">
        <v>168</v>
      </c>
      <c r="E4" t="s">
        <v>170</v>
      </c>
      <c r="F4" t="s">
        <v>171</v>
      </c>
      <c r="G4" t="s">
        <v>289</v>
      </c>
      <c r="H4" t="s">
        <v>172</v>
      </c>
      <c r="M4" t="s">
        <v>169</v>
      </c>
      <c r="N4" t="s">
        <v>168</v>
      </c>
      <c r="O4" t="s">
        <v>170</v>
      </c>
      <c r="P4" t="s">
        <v>171</v>
      </c>
      <c r="Q4" t="s">
        <v>289</v>
      </c>
      <c r="R4" t="s">
        <v>172</v>
      </c>
    </row>
    <row r="5" spans="2:20" x14ac:dyDescent="0.2"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>
        <v>0</v>
      </c>
    </row>
    <row r="6" spans="2:20" x14ac:dyDescent="0.2"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>
        <v>0</v>
      </c>
    </row>
    <row r="7" spans="2:20" x14ac:dyDescent="0.2"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v>0</v>
      </c>
      <c r="L7">
        <v>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>
        <v>0</v>
      </c>
    </row>
    <row r="8" spans="2:20" x14ac:dyDescent="0.2">
      <c r="B8">
        <v>4</v>
      </c>
      <c r="C8">
        <v>0</v>
      </c>
      <c r="D8">
        <v>0.17661171792352329</v>
      </c>
      <c r="E8">
        <v>0</v>
      </c>
      <c r="F8">
        <v>0</v>
      </c>
      <c r="G8">
        <v>0</v>
      </c>
      <c r="H8">
        <v>0</v>
      </c>
      <c r="J8">
        <v>0.17661171792352329</v>
      </c>
      <c r="L8">
        <v>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>
        <v>0</v>
      </c>
    </row>
    <row r="9" spans="2:20" x14ac:dyDescent="0.2">
      <c r="B9">
        <v>5</v>
      </c>
      <c r="C9">
        <v>2.629672050676702E-2</v>
      </c>
      <c r="D9">
        <v>1.589329514285621</v>
      </c>
      <c r="E9">
        <v>0</v>
      </c>
      <c r="F9">
        <v>0</v>
      </c>
      <c r="G9">
        <v>0</v>
      </c>
      <c r="H9">
        <v>0</v>
      </c>
      <c r="J9">
        <v>1.615626234792388</v>
      </c>
      <c r="L9">
        <v>5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>
        <v>0</v>
      </c>
    </row>
    <row r="10" spans="2:20" x14ac:dyDescent="0.2">
      <c r="B10">
        <v>6</v>
      </c>
      <c r="C10">
        <v>0</v>
      </c>
      <c r="D10">
        <v>3.8489620470600734</v>
      </c>
      <c r="E10">
        <v>0</v>
      </c>
      <c r="F10">
        <v>0</v>
      </c>
      <c r="G10">
        <v>0</v>
      </c>
      <c r="H10">
        <v>0</v>
      </c>
      <c r="J10">
        <v>3.8489620470600734</v>
      </c>
      <c r="L10">
        <v>6</v>
      </c>
      <c r="M10">
        <v>2.2213675482508521</v>
      </c>
      <c r="N10">
        <v>9.5449300668245769</v>
      </c>
      <c r="O10">
        <v>0</v>
      </c>
      <c r="P10">
        <v>0</v>
      </c>
      <c r="Q10">
        <v>0.65836746790062284</v>
      </c>
      <c r="R10">
        <v>0</v>
      </c>
      <c r="T10">
        <v>12.424665082976052</v>
      </c>
    </row>
    <row r="11" spans="2:20" x14ac:dyDescent="0.2">
      <c r="B11">
        <v>7</v>
      </c>
      <c r="C11">
        <v>0.27248661789111989</v>
      </c>
      <c r="D11">
        <v>0.17718730277459621</v>
      </c>
      <c r="E11">
        <v>0.28216381103761012</v>
      </c>
      <c r="F11">
        <v>0</v>
      </c>
      <c r="G11">
        <v>0</v>
      </c>
      <c r="H11">
        <v>0</v>
      </c>
      <c r="J11">
        <v>0.73183773170332622</v>
      </c>
      <c r="L11">
        <v>7</v>
      </c>
      <c r="M11">
        <v>4.4130112083445149E-3</v>
      </c>
      <c r="N11">
        <v>0.3434140930877681</v>
      </c>
      <c r="O11">
        <v>1.7111055131540875E-2</v>
      </c>
      <c r="P11">
        <v>1.084646418389675E-2</v>
      </c>
      <c r="Q11">
        <v>0.93502576447288066</v>
      </c>
      <c r="R11">
        <v>1.7763872966636257E-2</v>
      </c>
      <c r="T11">
        <v>1.3285742610510671</v>
      </c>
    </row>
    <row r="12" spans="2:20" x14ac:dyDescent="0.2">
      <c r="B12">
        <v>8</v>
      </c>
      <c r="C12">
        <v>0.18376148290128791</v>
      </c>
      <c r="D12">
        <v>3.0088269847705642</v>
      </c>
      <c r="E12">
        <v>4.0391762698394139E-2</v>
      </c>
      <c r="F12">
        <v>0.38623294581223055</v>
      </c>
      <c r="G12">
        <v>0</v>
      </c>
      <c r="H12">
        <v>0.10626504756784549</v>
      </c>
      <c r="J12">
        <v>3.7254782237503221</v>
      </c>
      <c r="L12">
        <v>8</v>
      </c>
      <c r="M12">
        <v>2.2558772102328792E-3</v>
      </c>
      <c r="N12">
        <v>2.3102994315792415E-2</v>
      </c>
      <c r="O12">
        <v>3.4276983286386085E-2</v>
      </c>
      <c r="P12">
        <v>2.6814982951714529E-3</v>
      </c>
      <c r="Q12">
        <v>1.7804745417586591E-2</v>
      </c>
      <c r="R12">
        <v>1.9369700060935784E-2</v>
      </c>
      <c r="T12">
        <v>9.9491798586105212E-2</v>
      </c>
    </row>
    <row r="13" spans="2:20" x14ac:dyDescent="0.2">
      <c r="B13">
        <v>9</v>
      </c>
      <c r="C13">
        <v>0</v>
      </c>
      <c r="D13">
        <v>3.4575348213433075</v>
      </c>
      <c r="E13">
        <v>2.6086346742712881E-2</v>
      </c>
      <c r="F13">
        <v>0.80513083323663626</v>
      </c>
      <c r="G13">
        <v>0</v>
      </c>
      <c r="H13">
        <v>0.18497113204459925</v>
      </c>
      <c r="J13">
        <v>4.4737231333672556</v>
      </c>
      <c r="L13">
        <v>9</v>
      </c>
      <c r="M13">
        <v>0</v>
      </c>
      <c r="N13">
        <v>3.034640174075055E-2</v>
      </c>
      <c r="O13">
        <v>6.3892421864115223E-3</v>
      </c>
      <c r="P13">
        <v>1.1682701172421113E-3</v>
      </c>
      <c r="Q13">
        <v>5.5369110250223655E-4</v>
      </c>
      <c r="R13">
        <v>8.5567693730686178E-2</v>
      </c>
      <c r="T13">
        <v>0.1240252988775926</v>
      </c>
    </row>
    <row r="14" spans="2:20" x14ac:dyDescent="0.2">
      <c r="B14">
        <v>10</v>
      </c>
      <c r="C14">
        <v>0</v>
      </c>
      <c r="D14">
        <v>0.84096912180640948</v>
      </c>
      <c r="E14">
        <v>2.98204810546738E-2</v>
      </c>
      <c r="F14">
        <v>0.59007387747693774</v>
      </c>
      <c r="G14">
        <v>0</v>
      </c>
      <c r="H14">
        <v>5.1725649236810729E-2</v>
      </c>
      <c r="J14">
        <v>1.5125891295748319</v>
      </c>
      <c r="L14">
        <v>10</v>
      </c>
      <c r="M14">
        <v>0</v>
      </c>
      <c r="N14">
        <v>3.5601858893218714E-3</v>
      </c>
      <c r="O14">
        <v>1.1586497153814733E-2</v>
      </c>
      <c r="P14">
        <v>6.2964320720200007E-4</v>
      </c>
      <c r="Q14">
        <v>0</v>
      </c>
      <c r="R14">
        <v>1.3596832745159479E-4</v>
      </c>
      <c r="T14">
        <v>1.5912294577790198E-2</v>
      </c>
    </row>
    <row r="15" spans="2:20" x14ac:dyDescent="0.2">
      <c r="B15">
        <v>11</v>
      </c>
      <c r="C15">
        <v>0</v>
      </c>
      <c r="D15">
        <v>1.935438629298053E-2</v>
      </c>
      <c r="E15">
        <v>0</v>
      </c>
      <c r="F15">
        <v>0.33823163003705164</v>
      </c>
      <c r="G15">
        <v>0</v>
      </c>
      <c r="H15">
        <v>7.9442392650943175E-2</v>
      </c>
      <c r="J15">
        <v>0.43702840898097534</v>
      </c>
      <c r="L15">
        <v>11</v>
      </c>
      <c r="M15">
        <v>0</v>
      </c>
      <c r="N15">
        <v>1.5042623873752839E-3</v>
      </c>
      <c r="O15">
        <v>0</v>
      </c>
      <c r="P15">
        <v>5.6823463241712603E-5</v>
      </c>
      <c r="Q15">
        <v>0</v>
      </c>
      <c r="R15">
        <v>0</v>
      </c>
      <c r="T15">
        <v>1.5610858506169966E-3</v>
      </c>
    </row>
    <row r="16" spans="2:20" x14ac:dyDescent="0.2">
      <c r="B16">
        <v>12</v>
      </c>
      <c r="C16">
        <v>0</v>
      </c>
      <c r="D16">
        <v>7.6234192749117594E-2</v>
      </c>
      <c r="E16">
        <v>0</v>
      </c>
      <c r="F16">
        <v>0.19446988911538074</v>
      </c>
      <c r="G16">
        <v>0</v>
      </c>
      <c r="H16">
        <v>0</v>
      </c>
      <c r="J16">
        <v>0.27070408186449835</v>
      </c>
      <c r="L16">
        <v>12</v>
      </c>
      <c r="M16">
        <v>0</v>
      </c>
      <c r="N16">
        <v>5.0068615545704367E-2</v>
      </c>
      <c r="O16">
        <v>0</v>
      </c>
      <c r="P16">
        <v>0</v>
      </c>
      <c r="Q16">
        <v>0</v>
      </c>
      <c r="R16">
        <v>0</v>
      </c>
      <c r="T16">
        <v>5.0068615545704367E-2</v>
      </c>
    </row>
    <row r="17" spans="2:20" x14ac:dyDescent="0.2">
      <c r="B17">
        <v>13</v>
      </c>
      <c r="C17">
        <v>0</v>
      </c>
      <c r="D17">
        <v>0.55041665692714059</v>
      </c>
      <c r="E17">
        <v>0</v>
      </c>
      <c r="F17">
        <v>0.58657464762394529</v>
      </c>
      <c r="G17">
        <v>0</v>
      </c>
      <c r="H17">
        <v>9.5535985601084589E-2</v>
      </c>
      <c r="J17">
        <v>1.2325272901521704</v>
      </c>
      <c r="L17">
        <v>13</v>
      </c>
      <c r="M17">
        <v>0</v>
      </c>
      <c r="N17">
        <v>1.0517713731900639E-5</v>
      </c>
      <c r="O17">
        <v>0</v>
      </c>
      <c r="P17">
        <v>0</v>
      </c>
      <c r="Q17">
        <v>0</v>
      </c>
      <c r="R17">
        <v>0</v>
      </c>
      <c r="T17">
        <v>1.0517713731900639E-5</v>
      </c>
    </row>
    <row r="18" spans="2:20" x14ac:dyDescent="0.2">
      <c r="B18">
        <v>14</v>
      </c>
      <c r="C18">
        <v>0</v>
      </c>
      <c r="D18">
        <v>0</v>
      </c>
      <c r="E18">
        <v>0</v>
      </c>
      <c r="F18">
        <v>0.35733823074988857</v>
      </c>
      <c r="G18">
        <v>0</v>
      </c>
      <c r="H18">
        <v>0</v>
      </c>
      <c r="J18">
        <v>0.35733823074988857</v>
      </c>
      <c r="L18">
        <v>14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T18">
        <v>0</v>
      </c>
    </row>
    <row r="19" spans="2:20" x14ac:dyDescent="0.2">
      <c r="B19">
        <v>15</v>
      </c>
      <c r="C19">
        <v>0</v>
      </c>
      <c r="D19">
        <v>0</v>
      </c>
      <c r="E19">
        <v>0</v>
      </c>
      <c r="F19">
        <v>0.1415026530469134</v>
      </c>
      <c r="G19">
        <v>0</v>
      </c>
      <c r="H19">
        <v>0.157122905027933</v>
      </c>
      <c r="J19">
        <v>0.29862555807484636</v>
      </c>
      <c r="L19">
        <v>15</v>
      </c>
      <c r="M19">
        <v>0</v>
      </c>
      <c r="N19">
        <v>0</v>
      </c>
      <c r="O19">
        <v>0</v>
      </c>
      <c r="P19">
        <v>0</v>
      </c>
      <c r="Q19">
        <v>0</v>
      </c>
      <c r="R19">
        <v>9.1348366509046413E-3</v>
      </c>
      <c r="T19">
        <v>9.1348366509046413E-3</v>
      </c>
    </row>
    <row r="20" spans="2:20" x14ac:dyDescent="0.2">
      <c r="B20">
        <v>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0</v>
      </c>
      <c r="L20">
        <v>16</v>
      </c>
      <c r="M20">
        <v>0</v>
      </c>
      <c r="N20">
        <v>0</v>
      </c>
      <c r="O20">
        <v>1.438994815213206E-3</v>
      </c>
      <c r="P20">
        <v>0</v>
      </c>
      <c r="Q20">
        <v>0</v>
      </c>
      <c r="R20">
        <v>0</v>
      </c>
      <c r="T20">
        <v>1.438994815213206E-3</v>
      </c>
    </row>
    <row r="21" spans="2:20" x14ac:dyDescent="0.2">
      <c r="B21">
        <v>17</v>
      </c>
      <c r="C21">
        <v>0</v>
      </c>
      <c r="D21">
        <v>0</v>
      </c>
      <c r="E21">
        <v>0</v>
      </c>
      <c r="F21">
        <v>7.8311633669152197E-2</v>
      </c>
      <c r="G21">
        <v>0</v>
      </c>
      <c r="H21">
        <v>3.8787662747481362E-2</v>
      </c>
      <c r="J21">
        <v>0.11709929641663355</v>
      </c>
      <c r="L21">
        <v>17</v>
      </c>
      <c r="M21">
        <v>0</v>
      </c>
      <c r="N21">
        <v>0</v>
      </c>
      <c r="O21">
        <v>0</v>
      </c>
      <c r="P21">
        <v>1.6251634127780441E-4</v>
      </c>
      <c r="Q21">
        <v>0</v>
      </c>
      <c r="R21">
        <v>0</v>
      </c>
      <c r="T21">
        <v>1.6251634127780441E-4</v>
      </c>
    </row>
    <row r="22" spans="2:20" x14ac:dyDescent="0.2">
      <c r="B22">
        <v>18</v>
      </c>
      <c r="C22">
        <v>0</v>
      </c>
      <c r="D22">
        <v>0</v>
      </c>
      <c r="E22">
        <v>0</v>
      </c>
      <c r="F22">
        <v>0.1884273982004821</v>
      </c>
      <c r="G22">
        <v>0</v>
      </c>
      <c r="H22">
        <v>0</v>
      </c>
      <c r="J22">
        <v>0.1884273982004821</v>
      </c>
      <c r="L22">
        <v>18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T22">
        <v>0</v>
      </c>
    </row>
    <row r="23" spans="2:20" x14ac:dyDescent="0.2">
      <c r="B23">
        <v>19</v>
      </c>
      <c r="C23">
        <v>0</v>
      </c>
      <c r="D23">
        <v>0</v>
      </c>
      <c r="E23">
        <v>0</v>
      </c>
      <c r="F23">
        <v>8.2072064701619873E-2</v>
      </c>
      <c r="G23">
        <v>0</v>
      </c>
      <c r="H23">
        <v>0</v>
      </c>
      <c r="J23">
        <v>8.2072064701619873E-2</v>
      </c>
      <c r="L23">
        <v>19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T23">
        <v>0</v>
      </c>
    </row>
    <row r="24" spans="2:20" x14ac:dyDescent="0.2">
      <c r="B24">
        <v>20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v>0</v>
      </c>
      <c r="L24">
        <v>20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T24">
        <v>0</v>
      </c>
    </row>
    <row r="25" spans="2:20" x14ac:dyDescent="0.2">
      <c r="B25">
        <v>21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L25">
        <v>21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T25">
        <v>0</v>
      </c>
    </row>
    <row r="26" spans="2:20" x14ac:dyDescent="0.2">
      <c r="B26">
        <v>22</v>
      </c>
      <c r="C26">
        <v>0</v>
      </c>
      <c r="D26">
        <v>0</v>
      </c>
      <c r="E26">
        <v>0</v>
      </c>
      <c r="F26">
        <v>0</v>
      </c>
      <c r="G26">
        <v>0</v>
      </c>
      <c r="H26">
        <v>1.813264065823613</v>
      </c>
      <c r="J26">
        <v>1.813264065823613</v>
      </c>
      <c r="L26">
        <v>22</v>
      </c>
      <c r="M26">
        <v>0</v>
      </c>
      <c r="N26">
        <v>0</v>
      </c>
      <c r="O26">
        <v>0</v>
      </c>
      <c r="P26">
        <v>0</v>
      </c>
      <c r="Q26">
        <v>0</v>
      </c>
      <c r="R26">
        <v>2.8641629468934651E-5</v>
      </c>
      <c r="T26">
        <v>2.8641629468934651E-5</v>
      </c>
    </row>
    <row r="27" spans="2:20" x14ac:dyDescent="0.2">
      <c r="B27">
        <v>23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v>0</v>
      </c>
      <c r="L27">
        <v>23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T27">
        <v>0</v>
      </c>
    </row>
    <row r="28" spans="2:20" x14ac:dyDescent="0.2">
      <c r="B28">
        <v>24</v>
      </c>
      <c r="C28">
        <v>0</v>
      </c>
      <c r="D28">
        <v>0</v>
      </c>
      <c r="E28">
        <v>0</v>
      </c>
      <c r="F28">
        <v>0</v>
      </c>
      <c r="G28">
        <v>0</v>
      </c>
      <c r="H28">
        <v>7.3052289567798787E-2</v>
      </c>
      <c r="J28">
        <v>7.3052289567798787E-2</v>
      </c>
      <c r="L28">
        <v>24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T28">
        <v>0</v>
      </c>
    </row>
    <row r="29" spans="2:20" x14ac:dyDescent="0.2">
      <c r="B29">
        <v>25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v>0</v>
      </c>
      <c r="L29">
        <v>25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T29">
        <v>0</v>
      </c>
    </row>
    <row r="30" spans="2:20" x14ac:dyDescent="0.2">
      <c r="B30">
        <v>26</v>
      </c>
      <c r="C30">
        <v>0</v>
      </c>
      <c r="D30">
        <v>0</v>
      </c>
      <c r="E30">
        <v>0</v>
      </c>
      <c r="F30">
        <v>1.738679566503706E-2</v>
      </c>
      <c r="G30">
        <v>0</v>
      </c>
      <c r="H30">
        <v>0</v>
      </c>
      <c r="J30">
        <v>1.738679566503706E-2</v>
      </c>
      <c r="L30">
        <v>26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T30">
        <v>0</v>
      </c>
    </row>
    <row r="31" spans="2:20" x14ac:dyDescent="0.2">
      <c r="J31">
        <v>0</v>
      </c>
      <c r="T31">
        <v>0</v>
      </c>
    </row>
    <row r="32" spans="2:20" x14ac:dyDescent="0.2">
      <c r="B32" t="s">
        <v>311</v>
      </c>
      <c r="C32">
        <v>0.48254482129917481</v>
      </c>
      <c r="D32">
        <v>13.745426745933333</v>
      </c>
      <c r="E32">
        <v>0.37846240153339089</v>
      </c>
      <c r="F32">
        <v>3.7657525993352752</v>
      </c>
      <c r="G32">
        <v>0</v>
      </c>
      <c r="H32">
        <v>2.6001671302681091</v>
      </c>
      <c r="I32" t="s">
        <v>312</v>
      </c>
      <c r="J32">
        <v>20.972353698369286</v>
      </c>
      <c r="L32" t="s">
        <v>311</v>
      </c>
      <c r="M32">
        <v>2.2280364366694294</v>
      </c>
      <c r="N32">
        <v>9.9969371375050198</v>
      </c>
      <c r="O32">
        <v>7.0802772573366424E-2</v>
      </c>
      <c r="P32">
        <v>1.5545215608031831E-2</v>
      </c>
      <c r="Q32">
        <v>1.6117516688935922</v>
      </c>
      <c r="R32">
        <v>0.13200071336608341</v>
      </c>
      <c r="S32" t="s">
        <v>312</v>
      </c>
      <c r="T32">
        <v>14.055073944615524</v>
      </c>
    </row>
    <row r="34" spans="2:10" x14ac:dyDescent="0.2">
      <c r="B34" t="s">
        <v>299</v>
      </c>
      <c r="C34">
        <v>0.12143070225829709</v>
      </c>
    </row>
    <row r="35" spans="2:10" x14ac:dyDescent="0.2">
      <c r="B35" t="s">
        <v>300</v>
      </c>
      <c r="C35">
        <v>0.87820579806859433</v>
      </c>
    </row>
    <row r="36" spans="2:10" x14ac:dyDescent="0.2">
      <c r="B36" t="s">
        <v>38</v>
      </c>
      <c r="C36">
        <v>4.129407541260103</v>
      </c>
    </row>
    <row r="37" spans="2:10" x14ac:dyDescent="0.2">
      <c r="B37" t="s">
        <v>301</v>
      </c>
      <c r="C37">
        <v>0.89395320794295063</v>
      </c>
    </row>
    <row r="38" spans="2:10" x14ac:dyDescent="0.2">
      <c r="B38" t="s">
        <v>302</v>
      </c>
      <c r="C38">
        <v>0.33863442790817838</v>
      </c>
    </row>
    <row r="39" spans="2:10" ht="16" thickBot="1" x14ac:dyDescent="0.25"/>
    <row r="40" spans="2:10" ht="17" thickBot="1" x14ac:dyDescent="0.25">
      <c r="B40" s="4" t="s">
        <v>309</v>
      </c>
      <c r="C40" s="32" t="s">
        <v>36</v>
      </c>
      <c r="D40" s="32"/>
      <c r="E40" s="32"/>
      <c r="F40" s="32"/>
      <c r="G40" s="32"/>
      <c r="H40" s="32"/>
      <c r="I40" s="8"/>
      <c r="J40" s="9" t="s">
        <v>310</v>
      </c>
    </row>
    <row r="41" spans="2:10" ht="16" x14ac:dyDescent="0.2">
      <c r="B41" s="10" t="s">
        <v>37</v>
      </c>
      <c r="C41" s="11" t="s">
        <v>181</v>
      </c>
      <c r="D41" s="11" t="s">
        <v>180</v>
      </c>
      <c r="E41" s="11" t="s">
        <v>182</v>
      </c>
      <c r="F41" s="11" t="s">
        <v>183</v>
      </c>
      <c r="G41" s="11" t="s">
        <v>187</v>
      </c>
      <c r="H41" s="11" t="s">
        <v>184</v>
      </c>
      <c r="I41" s="12"/>
      <c r="J41" s="13"/>
    </row>
    <row r="42" spans="2:10" ht="17" thickBot="1" x14ac:dyDescent="0.25">
      <c r="B42" s="14"/>
      <c r="C42" s="15" t="s">
        <v>169</v>
      </c>
      <c r="D42" s="15" t="s">
        <v>168</v>
      </c>
      <c r="E42" s="15" t="s">
        <v>170</v>
      </c>
      <c r="F42" s="15" t="s">
        <v>171</v>
      </c>
      <c r="G42" s="15" t="s">
        <v>289</v>
      </c>
      <c r="H42" s="15" t="s">
        <v>172</v>
      </c>
      <c r="I42" s="12"/>
      <c r="J42" s="16"/>
    </row>
    <row r="43" spans="2:10" x14ac:dyDescent="0.2">
      <c r="B43" s="17">
        <v>1</v>
      </c>
      <c r="C43">
        <v>0.33863442790817838</v>
      </c>
      <c r="D43" s="33">
        <f t="shared" ref="D43:H58" si="0">D5+N5</f>
        <v>0</v>
      </c>
      <c r="E43" s="33">
        <f t="shared" si="0"/>
        <v>0</v>
      </c>
      <c r="F43" s="33">
        <f t="shared" si="0"/>
        <v>0</v>
      </c>
      <c r="G43" s="33">
        <f t="shared" si="0"/>
        <v>0</v>
      </c>
      <c r="H43" s="33">
        <f t="shared" si="0"/>
        <v>0</v>
      </c>
      <c r="I43" s="12"/>
      <c r="J43" s="19">
        <f>SUM(C43:H43)</f>
        <v>0.33863442790817838</v>
      </c>
    </row>
    <row r="44" spans="2:10" x14ac:dyDescent="0.2">
      <c r="B44" s="20">
        <v>2</v>
      </c>
      <c r="C44">
        <v>0.12143070225829709</v>
      </c>
      <c r="D44" s="33">
        <f t="shared" si="0"/>
        <v>0</v>
      </c>
      <c r="E44" s="33">
        <f t="shared" si="0"/>
        <v>0</v>
      </c>
      <c r="F44" s="33">
        <f t="shared" si="0"/>
        <v>0</v>
      </c>
      <c r="G44" s="33">
        <f t="shared" si="0"/>
        <v>0</v>
      </c>
      <c r="H44" s="33">
        <f t="shared" si="0"/>
        <v>0</v>
      </c>
      <c r="I44" s="12"/>
      <c r="J44" s="21">
        <f t="shared" ref="J44:J69" si="1">SUM(C44:H44)</f>
        <v>0.12143070225829709</v>
      </c>
    </row>
    <row r="45" spans="2:10" x14ac:dyDescent="0.2">
      <c r="B45" s="20">
        <v>3</v>
      </c>
      <c r="C45">
        <v>0.87820579806859433</v>
      </c>
      <c r="D45" s="33">
        <f t="shared" si="0"/>
        <v>0</v>
      </c>
      <c r="E45" s="33">
        <f t="shared" si="0"/>
        <v>0</v>
      </c>
      <c r="F45" s="33">
        <f t="shared" si="0"/>
        <v>0</v>
      </c>
      <c r="G45" s="33">
        <f t="shared" si="0"/>
        <v>0</v>
      </c>
      <c r="H45" s="33">
        <f t="shared" si="0"/>
        <v>0</v>
      </c>
      <c r="I45" s="12"/>
      <c r="J45" s="21">
        <f t="shared" si="1"/>
        <v>0.87820579806859433</v>
      </c>
    </row>
    <row r="46" spans="2:10" x14ac:dyDescent="0.2">
      <c r="B46" s="20">
        <v>4</v>
      </c>
      <c r="C46">
        <v>0.89395320794295063</v>
      </c>
      <c r="D46" s="33">
        <f>D8+N8+4.129407541</f>
        <v>4.3060192589235236</v>
      </c>
      <c r="E46" s="33">
        <f t="shared" si="0"/>
        <v>0</v>
      </c>
      <c r="F46" s="33">
        <f t="shared" si="0"/>
        <v>0</v>
      </c>
      <c r="G46" s="33">
        <f t="shared" si="0"/>
        <v>0</v>
      </c>
      <c r="H46" s="33">
        <f t="shared" si="0"/>
        <v>0</v>
      </c>
      <c r="I46" s="12"/>
      <c r="J46" s="21">
        <f t="shared" si="1"/>
        <v>5.1999724668664742</v>
      </c>
    </row>
    <row r="47" spans="2:10" x14ac:dyDescent="0.2">
      <c r="B47" s="20">
        <v>5</v>
      </c>
      <c r="C47" s="33">
        <f t="shared" ref="C44:C68" si="2">C9+M9</f>
        <v>2.629672050676702E-2</v>
      </c>
      <c r="D47" s="33">
        <f t="shared" si="0"/>
        <v>1.589329514285621</v>
      </c>
      <c r="E47" s="33">
        <f t="shared" si="0"/>
        <v>0</v>
      </c>
      <c r="F47" s="33">
        <f t="shared" si="0"/>
        <v>0</v>
      </c>
      <c r="G47" s="33">
        <f t="shared" si="0"/>
        <v>0</v>
      </c>
      <c r="H47" s="33">
        <f t="shared" si="0"/>
        <v>0</v>
      </c>
      <c r="I47" s="12"/>
      <c r="J47" s="21">
        <f t="shared" si="1"/>
        <v>1.615626234792388</v>
      </c>
    </row>
    <row r="48" spans="2:10" x14ac:dyDescent="0.2">
      <c r="B48" s="20">
        <v>6</v>
      </c>
      <c r="C48" s="33">
        <f t="shared" si="2"/>
        <v>2.2213675482508521</v>
      </c>
      <c r="D48" s="33">
        <f t="shared" si="0"/>
        <v>13.39389211388465</v>
      </c>
      <c r="E48" s="33">
        <f t="shared" si="0"/>
        <v>0</v>
      </c>
      <c r="F48" s="33">
        <f t="shared" si="0"/>
        <v>0</v>
      </c>
      <c r="G48" s="33">
        <f t="shared" si="0"/>
        <v>0.65836746790062284</v>
      </c>
      <c r="H48" s="33">
        <f t="shared" si="0"/>
        <v>0</v>
      </c>
      <c r="I48" s="12"/>
      <c r="J48" s="21">
        <f t="shared" si="1"/>
        <v>16.273627130036125</v>
      </c>
    </row>
    <row r="49" spans="2:10" x14ac:dyDescent="0.2">
      <c r="B49" s="20">
        <v>7</v>
      </c>
      <c r="C49" s="33">
        <f t="shared" si="2"/>
        <v>0.27689962909946442</v>
      </c>
      <c r="D49" s="33">
        <f t="shared" si="0"/>
        <v>0.52060139586236431</v>
      </c>
      <c r="E49" s="33">
        <f t="shared" si="0"/>
        <v>0.299274866169151</v>
      </c>
      <c r="F49" s="33">
        <f t="shared" si="0"/>
        <v>1.084646418389675E-2</v>
      </c>
      <c r="G49" s="33">
        <f t="shared" si="0"/>
        <v>0.93502576447288066</v>
      </c>
      <c r="H49" s="33">
        <f t="shared" si="0"/>
        <v>1.7763872966636257E-2</v>
      </c>
      <c r="I49" s="12"/>
      <c r="J49" s="21">
        <f t="shared" si="1"/>
        <v>2.0604119927543936</v>
      </c>
    </row>
    <row r="50" spans="2:10" x14ac:dyDescent="0.2">
      <c r="B50" s="20">
        <v>8</v>
      </c>
      <c r="C50" s="33">
        <f t="shared" si="2"/>
        <v>0.18601736011152079</v>
      </c>
      <c r="D50" s="33">
        <f t="shared" si="0"/>
        <v>3.0319299790863568</v>
      </c>
      <c r="E50" s="33">
        <f t="shared" si="0"/>
        <v>7.4668745984780224E-2</v>
      </c>
      <c r="F50" s="33">
        <f t="shared" si="0"/>
        <v>0.388914444107402</v>
      </c>
      <c r="G50" s="33">
        <f t="shared" si="0"/>
        <v>1.7804745417586591E-2</v>
      </c>
      <c r="H50" s="33">
        <f t="shared" si="0"/>
        <v>0.12563474762878127</v>
      </c>
      <c r="I50" s="12"/>
      <c r="J50" s="21">
        <f t="shared" si="1"/>
        <v>3.8249700223364278</v>
      </c>
    </row>
    <row r="51" spans="2:10" x14ac:dyDescent="0.2">
      <c r="B51" s="20">
        <v>9</v>
      </c>
      <c r="C51" s="33">
        <f t="shared" si="2"/>
        <v>0</v>
      </c>
      <c r="D51" s="33">
        <f t="shared" si="0"/>
        <v>3.4878812230840581</v>
      </c>
      <c r="E51" s="33">
        <f t="shared" si="0"/>
        <v>3.2475588929124402E-2</v>
      </c>
      <c r="F51" s="33">
        <f t="shared" si="0"/>
        <v>0.80629910335387833</v>
      </c>
      <c r="G51" s="33">
        <f t="shared" si="0"/>
        <v>5.5369110250223655E-4</v>
      </c>
      <c r="H51" s="33">
        <f t="shared" si="0"/>
        <v>0.27053882577528543</v>
      </c>
      <c r="I51" s="12"/>
      <c r="J51" s="21">
        <f t="shared" si="1"/>
        <v>4.597748432244849</v>
      </c>
    </row>
    <row r="52" spans="2:10" x14ac:dyDescent="0.2">
      <c r="B52" s="20">
        <v>10</v>
      </c>
      <c r="C52" s="33">
        <f t="shared" si="2"/>
        <v>0</v>
      </c>
      <c r="D52" s="33">
        <f t="shared" si="0"/>
        <v>0.84452930769573131</v>
      </c>
      <c r="E52" s="33">
        <f t="shared" si="0"/>
        <v>4.1406978208488529E-2</v>
      </c>
      <c r="F52" s="33">
        <f t="shared" si="0"/>
        <v>0.59070352068413978</v>
      </c>
      <c r="G52" s="33">
        <f t="shared" si="0"/>
        <v>0</v>
      </c>
      <c r="H52" s="33">
        <f t="shared" si="0"/>
        <v>5.1861617564262323E-2</v>
      </c>
      <c r="I52" s="12"/>
      <c r="J52" s="21">
        <f t="shared" si="1"/>
        <v>1.528501424152622</v>
      </c>
    </row>
    <row r="53" spans="2:10" x14ac:dyDescent="0.2">
      <c r="B53" s="20">
        <v>11</v>
      </c>
      <c r="C53" s="33">
        <f t="shared" si="2"/>
        <v>0</v>
      </c>
      <c r="D53" s="33">
        <f t="shared" si="0"/>
        <v>2.0858648680355814E-2</v>
      </c>
      <c r="E53" s="33">
        <f t="shared" si="0"/>
        <v>0</v>
      </c>
      <c r="F53" s="33">
        <f t="shared" si="0"/>
        <v>0.33828845350029335</v>
      </c>
      <c r="G53" s="33">
        <f t="shared" si="0"/>
        <v>0</v>
      </c>
      <c r="H53" s="33">
        <f t="shared" si="0"/>
        <v>7.9442392650943175E-2</v>
      </c>
      <c r="I53" s="12"/>
      <c r="J53" s="21">
        <f t="shared" si="1"/>
        <v>0.43858949483159232</v>
      </c>
    </row>
    <row r="54" spans="2:10" x14ac:dyDescent="0.2">
      <c r="B54" s="20">
        <v>12</v>
      </c>
      <c r="C54" s="33">
        <f t="shared" si="2"/>
        <v>0</v>
      </c>
      <c r="D54" s="33">
        <f t="shared" si="0"/>
        <v>0.12630280829482196</v>
      </c>
      <c r="E54" s="33">
        <f t="shared" si="0"/>
        <v>0</v>
      </c>
      <c r="F54" s="33">
        <f t="shared" si="0"/>
        <v>0.19446988911538074</v>
      </c>
      <c r="G54" s="33">
        <f t="shared" si="0"/>
        <v>0</v>
      </c>
      <c r="H54" s="33">
        <f t="shared" si="0"/>
        <v>0</v>
      </c>
      <c r="I54" s="12"/>
      <c r="J54" s="21">
        <f t="shared" si="1"/>
        <v>0.3207726974102027</v>
      </c>
    </row>
    <row r="55" spans="2:10" x14ac:dyDescent="0.2">
      <c r="B55" s="20">
        <v>13</v>
      </c>
      <c r="C55" s="33">
        <f t="shared" si="2"/>
        <v>0</v>
      </c>
      <c r="D55" s="33">
        <f t="shared" si="0"/>
        <v>0.55042717464087254</v>
      </c>
      <c r="E55" s="33">
        <f t="shared" si="0"/>
        <v>0</v>
      </c>
      <c r="F55" s="33">
        <f t="shared" si="0"/>
        <v>0.58657464762394529</v>
      </c>
      <c r="G55" s="33">
        <f t="shared" si="0"/>
        <v>0</v>
      </c>
      <c r="H55" s="33">
        <f t="shared" si="0"/>
        <v>9.5535985601084589E-2</v>
      </c>
      <c r="I55" s="12"/>
      <c r="J55" s="21">
        <f t="shared" si="1"/>
        <v>1.2325378078659024</v>
      </c>
    </row>
    <row r="56" spans="2:10" x14ac:dyDescent="0.2">
      <c r="B56" s="20">
        <v>14</v>
      </c>
      <c r="C56" s="33">
        <f t="shared" si="2"/>
        <v>0</v>
      </c>
      <c r="D56" s="33">
        <f t="shared" si="0"/>
        <v>0</v>
      </c>
      <c r="E56" s="33">
        <f t="shared" si="0"/>
        <v>0</v>
      </c>
      <c r="F56" s="33">
        <f t="shared" si="0"/>
        <v>0.35733823074988857</v>
      </c>
      <c r="G56" s="33">
        <f t="shared" si="0"/>
        <v>0</v>
      </c>
      <c r="H56" s="33">
        <f t="shared" si="0"/>
        <v>0</v>
      </c>
      <c r="I56" s="12"/>
      <c r="J56" s="21">
        <f t="shared" si="1"/>
        <v>0.35733823074988857</v>
      </c>
    </row>
    <row r="57" spans="2:10" x14ac:dyDescent="0.2">
      <c r="B57" s="20">
        <v>15</v>
      </c>
      <c r="C57" s="33">
        <f t="shared" si="2"/>
        <v>0</v>
      </c>
      <c r="D57" s="33">
        <f t="shared" si="0"/>
        <v>0</v>
      </c>
      <c r="E57" s="33">
        <f t="shared" si="0"/>
        <v>0</v>
      </c>
      <c r="F57" s="33">
        <f t="shared" si="0"/>
        <v>0.1415026530469134</v>
      </c>
      <c r="G57" s="33">
        <f t="shared" si="0"/>
        <v>0</v>
      </c>
      <c r="H57" s="33">
        <f t="shared" si="0"/>
        <v>0.16625774167883764</v>
      </c>
      <c r="I57" s="12"/>
      <c r="J57" s="21">
        <f t="shared" si="1"/>
        <v>0.30776039472575101</v>
      </c>
    </row>
    <row r="58" spans="2:10" x14ac:dyDescent="0.2">
      <c r="B58" s="20">
        <v>16</v>
      </c>
      <c r="C58" s="33">
        <f t="shared" si="2"/>
        <v>0</v>
      </c>
      <c r="D58" s="33">
        <f t="shared" si="0"/>
        <v>0</v>
      </c>
      <c r="E58" s="33">
        <f t="shared" si="0"/>
        <v>1.438994815213206E-3</v>
      </c>
      <c r="F58" s="33">
        <f t="shared" si="0"/>
        <v>0</v>
      </c>
      <c r="G58" s="33">
        <f t="shared" si="0"/>
        <v>0</v>
      </c>
      <c r="H58" s="33">
        <f t="shared" si="0"/>
        <v>0</v>
      </c>
      <c r="I58" s="12"/>
      <c r="J58" s="21">
        <f t="shared" si="1"/>
        <v>1.438994815213206E-3</v>
      </c>
    </row>
    <row r="59" spans="2:10" x14ac:dyDescent="0.2">
      <c r="B59" s="20">
        <v>17</v>
      </c>
      <c r="C59" s="33">
        <f t="shared" si="2"/>
        <v>0</v>
      </c>
      <c r="D59" s="33">
        <f t="shared" ref="D59:D68" si="3">D21+N21</f>
        <v>0</v>
      </c>
      <c r="E59" s="33">
        <f t="shared" ref="E59:E68" si="4">E21+O21</f>
        <v>0</v>
      </c>
      <c r="F59" s="33">
        <f t="shared" ref="F59:F68" si="5">F21+P21</f>
        <v>7.8474150010429997E-2</v>
      </c>
      <c r="G59" s="33">
        <f t="shared" ref="G59:G68" si="6">G21+Q21</f>
        <v>0</v>
      </c>
      <c r="H59" s="33">
        <f t="shared" ref="H59:H68" si="7">H21+R21</f>
        <v>3.8787662747481362E-2</v>
      </c>
      <c r="I59" s="12"/>
      <c r="J59" s="21">
        <f t="shared" si="1"/>
        <v>0.11726181275791137</v>
      </c>
    </row>
    <row r="60" spans="2:10" x14ac:dyDescent="0.2">
      <c r="B60" s="20">
        <v>18</v>
      </c>
      <c r="C60" s="33">
        <f t="shared" si="2"/>
        <v>0</v>
      </c>
      <c r="D60" s="33">
        <f t="shared" si="3"/>
        <v>0</v>
      </c>
      <c r="E60" s="33">
        <f t="shared" si="4"/>
        <v>0</v>
      </c>
      <c r="F60" s="33">
        <f t="shared" si="5"/>
        <v>0.1884273982004821</v>
      </c>
      <c r="G60" s="33">
        <f t="shared" si="6"/>
        <v>0</v>
      </c>
      <c r="H60" s="33">
        <f t="shared" si="7"/>
        <v>0</v>
      </c>
      <c r="I60" s="12"/>
      <c r="J60" s="21">
        <f t="shared" si="1"/>
        <v>0.1884273982004821</v>
      </c>
    </row>
    <row r="61" spans="2:10" x14ac:dyDescent="0.2">
      <c r="B61" s="20">
        <v>19</v>
      </c>
      <c r="C61" s="33">
        <f t="shared" si="2"/>
        <v>0</v>
      </c>
      <c r="D61" s="33">
        <f t="shared" si="3"/>
        <v>0</v>
      </c>
      <c r="E61" s="33">
        <f t="shared" si="4"/>
        <v>0</v>
      </c>
      <c r="F61" s="33">
        <f t="shared" si="5"/>
        <v>8.2072064701619873E-2</v>
      </c>
      <c r="G61" s="33">
        <f t="shared" si="6"/>
        <v>0</v>
      </c>
      <c r="H61" s="33">
        <f t="shared" si="7"/>
        <v>0</v>
      </c>
      <c r="I61" s="12"/>
      <c r="J61" s="21">
        <f t="shared" si="1"/>
        <v>8.2072064701619873E-2</v>
      </c>
    </row>
    <row r="62" spans="2:10" x14ac:dyDescent="0.2">
      <c r="B62" s="20">
        <v>20</v>
      </c>
      <c r="C62" s="33">
        <f t="shared" si="2"/>
        <v>0</v>
      </c>
      <c r="D62" s="33">
        <f t="shared" si="3"/>
        <v>0</v>
      </c>
      <c r="E62" s="33">
        <f t="shared" si="4"/>
        <v>0</v>
      </c>
      <c r="F62" s="33">
        <f t="shared" si="5"/>
        <v>0</v>
      </c>
      <c r="G62" s="33">
        <f t="shared" si="6"/>
        <v>0</v>
      </c>
      <c r="H62" s="33">
        <f t="shared" si="7"/>
        <v>0</v>
      </c>
      <c r="I62" s="12"/>
      <c r="J62" s="21">
        <f t="shared" si="1"/>
        <v>0</v>
      </c>
    </row>
    <row r="63" spans="2:10" x14ac:dyDescent="0.2">
      <c r="B63" s="20">
        <v>21</v>
      </c>
      <c r="C63" s="33">
        <f t="shared" si="2"/>
        <v>0</v>
      </c>
      <c r="D63" s="33">
        <f t="shared" si="3"/>
        <v>0</v>
      </c>
      <c r="E63" s="33">
        <f t="shared" si="4"/>
        <v>0</v>
      </c>
      <c r="F63" s="33">
        <f t="shared" si="5"/>
        <v>0</v>
      </c>
      <c r="G63" s="33">
        <f t="shared" si="6"/>
        <v>0</v>
      </c>
      <c r="H63" s="33">
        <f t="shared" si="7"/>
        <v>0</v>
      </c>
      <c r="I63" s="12"/>
      <c r="J63" s="22">
        <f t="shared" si="1"/>
        <v>0</v>
      </c>
    </row>
    <row r="64" spans="2:10" x14ac:dyDescent="0.2">
      <c r="B64" s="20">
        <v>22</v>
      </c>
      <c r="C64" s="33">
        <f t="shared" si="2"/>
        <v>0</v>
      </c>
      <c r="D64" s="33">
        <f t="shared" si="3"/>
        <v>0</v>
      </c>
      <c r="E64" s="33">
        <f t="shared" si="4"/>
        <v>0</v>
      </c>
      <c r="F64" s="33">
        <f t="shared" si="5"/>
        <v>0</v>
      </c>
      <c r="G64" s="33">
        <f t="shared" si="6"/>
        <v>0</v>
      </c>
      <c r="H64" s="33">
        <f t="shared" si="7"/>
        <v>1.813292707453082</v>
      </c>
      <c r="I64" s="12"/>
      <c r="J64" s="22">
        <f t="shared" si="1"/>
        <v>1.813292707453082</v>
      </c>
    </row>
    <row r="65" spans="2:10" x14ac:dyDescent="0.2">
      <c r="B65" s="20">
        <v>23</v>
      </c>
      <c r="C65" s="33">
        <f t="shared" si="2"/>
        <v>0</v>
      </c>
      <c r="D65" s="33">
        <f t="shared" si="3"/>
        <v>0</v>
      </c>
      <c r="E65" s="33">
        <f t="shared" si="4"/>
        <v>0</v>
      </c>
      <c r="F65" s="33">
        <f t="shared" si="5"/>
        <v>0</v>
      </c>
      <c r="G65" s="33">
        <f t="shared" si="6"/>
        <v>0</v>
      </c>
      <c r="H65" s="33">
        <f t="shared" si="7"/>
        <v>0</v>
      </c>
      <c r="I65" s="12"/>
      <c r="J65" s="22">
        <f t="shared" si="1"/>
        <v>0</v>
      </c>
    </row>
    <row r="66" spans="2:10" x14ac:dyDescent="0.2">
      <c r="B66" s="20">
        <v>24</v>
      </c>
      <c r="C66" s="33">
        <f t="shared" si="2"/>
        <v>0</v>
      </c>
      <c r="D66" s="33">
        <f t="shared" si="3"/>
        <v>0</v>
      </c>
      <c r="E66" s="33">
        <f t="shared" si="4"/>
        <v>0</v>
      </c>
      <c r="F66" s="33">
        <f t="shared" si="5"/>
        <v>0</v>
      </c>
      <c r="G66" s="33">
        <f t="shared" si="6"/>
        <v>0</v>
      </c>
      <c r="H66" s="33">
        <f t="shared" si="7"/>
        <v>7.3052289567798787E-2</v>
      </c>
      <c r="I66" s="12"/>
      <c r="J66" s="22">
        <f t="shared" si="1"/>
        <v>7.3052289567798787E-2</v>
      </c>
    </row>
    <row r="67" spans="2:10" x14ac:dyDescent="0.2">
      <c r="B67" s="20">
        <v>25</v>
      </c>
      <c r="C67" s="33">
        <f t="shared" si="2"/>
        <v>0</v>
      </c>
      <c r="D67" s="33">
        <f t="shared" si="3"/>
        <v>0</v>
      </c>
      <c r="E67" s="33">
        <f t="shared" si="4"/>
        <v>0</v>
      </c>
      <c r="F67" s="33">
        <f t="shared" si="5"/>
        <v>0</v>
      </c>
      <c r="G67" s="33">
        <f t="shared" si="6"/>
        <v>0</v>
      </c>
      <c r="H67" s="33">
        <f t="shared" si="7"/>
        <v>0</v>
      </c>
      <c r="I67" s="12"/>
      <c r="J67" s="22">
        <f t="shared" si="1"/>
        <v>0</v>
      </c>
    </row>
    <row r="68" spans="2:10" ht="16" thickBot="1" x14ac:dyDescent="0.25">
      <c r="B68" s="20">
        <v>26</v>
      </c>
      <c r="C68" s="33">
        <f t="shared" si="2"/>
        <v>0</v>
      </c>
      <c r="D68" s="33">
        <f t="shared" si="3"/>
        <v>0</v>
      </c>
      <c r="E68" s="33">
        <f t="shared" si="4"/>
        <v>0</v>
      </c>
      <c r="F68" s="33">
        <f t="shared" si="5"/>
        <v>1.738679566503706E-2</v>
      </c>
      <c r="G68" s="33">
        <f t="shared" si="6"/>
        <v>0</v>
      </c>
      <c r="H68" s="33">
        <f t="shared" si="7"/>
        <v>0</v>
      </c>
      <c r="I68" s="12"/>
      <c r="J68" s="22">
        <f t="shared" si="1"/>
        <v>1.738679566503706E-2</v>
      </c>
    </row>
    <row r="69" spans="2:10" ht="16" thickBot="1" x14ac:dyDescent="0.25">
      <c r="B69" s="23"/>
      <c r="C69" s="24"/>
      <c r="D69" s="25"/>
      <c r="E69" s="25"/>
      <c r="F69" s="25"/>
      <c r="G69" s="25"/>
      <c r="H69" s="25"/>
      <c r="I69" s="26"/>
      <c r="J69" s="27">
        <f t="shared" si="1"/>
        <v>0</v>
      </c>
    </row>
    <row r="70" spans="2:10" ht="17" thickBot="1" x14ac:dyDescent="0.25">
      <c r="B70" s="28" t="s">
        <v>311</v>
      </c>
      <c r="C70" s="29">
        <f>SUM(C43:C68)</f>
        <v>4.9428053941466246</v>
      </c>
      <c r="D70" s="29">
        <f t="shared" ref="D70:H70" si="8">SUM(D43:D68)</f>
        <v>27.871771424438357</v>
      </c>
      <c r="E70" s="29">
        <f t="shared" si="8"/>
        <v>0.44926517410675737</v>
      </c>
      <c r="F70" s="29">
        <f t="shared" si="8"/>
        <v>3.781297814943307</v>
      </c>
      <c r="G70" s="29">
        <f t="shared" si="8"/>
        <v>1.6117516688935922</v>
      </c>
      <c r="H70" s="29">
        <f t="shared" si="8"/>
        <v>2.7321678436341927</v>
      </c>
      <c r="I70" s="30" t="s">
        <v>312</v>
      </c>
      <c r="J70" s="31">
        <f>SUM(C43:H68)</f>
        <v>41.389059320162815</v>
      </c>
    </row>
  </sheetData>
  <mergeCells count="3">
    <mergeCell ref="C40:H40"/>
    <mergeCell ref="J40:J42"/>
    <mergeCell ref="B41:B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Liquid FID</vt:lpstr>
      <vt:lpstr>Gas FID</vt:lpstr>
      <vt:lpstr>Gas TCD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 Hancock</cp:lastModifiedBy>
  <dcterms:created xsi:type="dcterms:W3CDTF">2024-01-30T18:22:21Z</dcterms:created>
  <dcterms:modified xsi:type="dcterms:W3CDTF">2024-05-01T22:41:42Z</dcterms:modified>
</cp:coreProperties>
</file>