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39_01/breakdowns/"/>
    </mc:Choice>
  </mc:AlternateContent>
  <xr:revisionPtr revIDLastSave="0" documentId="13_ncr:1_{AECE6DFC-5659-7A4D-83A5-6FBEAFF217C7}" xr6:coauthVersionLast="47" xr6:coauthVersionMax="47" xr10:uidLastSave="{00000000-0000-0000-0000-000000000000}"/>
  <bookViews>
    <workbookView xWindow="240" yWindow="500" windowWidth="20620" windowHeight="15560" activeTab="3" xr2:uid="{00000000-000D-0000-FFFF-FFFF00000000}"/>
  </bookViews>
  <sheets>
    <sheet name="Liquid FID" sheetId="1" r:id="rId1"/>
    <sheet name="Gas FID" sheetId="2" r:id="rId2"/>
    <sheet name="Gas TCD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4" l="1"/>
  <c r="D41" i="4"/>
  <c r="E41" i="4"/>
  <c r="F41" i="4"/>
  <c r="G41" i="4"/>
  <c r="G68" i="4" s="1"/>
  <c r="H41" i="4"/>
  <c r="D42" i="4"/>
  <c r="E42" i="4"/>
  <c r="F42" i="4"/>
  <c r="F68" i="4" s="1"/>
  <c r="G42" i="4"/>
  <c r="H42" i="4"/>
  <c r="D43" i="4"/>
  <c r="E43" i="4"/>
  <c r="F43" i="4"/>
  <c r="G43" i="4"/>
  <c r="H43" i="4"/>
  <c r="D68" i="4"/>
  <c r="E44" i="4"/>
  <c r="F44" i="4"/>
  <c r="G44" i="4"/>
  <c r="H44" i="4"/>
  <c r="H68" i="4" s="1"/>
  <c r="D45" i="4"/>
  <c r="E45" i="4"/>
  <c r="F45" i="4"/>
  <c r="G45" i="4"/>
  <c r="H45" i="4"/>
  <c r="D46" i="4"/>
  <c r="E46" i="4"/>
  <c r="F46" i="4"/>
  <c r="J46" i="4" s="1"/>
  <c r="G46" i="4"/>
  <c r="H46" i="4"/>
  <c r="D47" i="4"/>
  <c r="E47" i="4"/>
  <c r="F47" i="4"/>
  <c r="G47" i="4"/>
  <c r="H47" i="4"/>
  <c r="D48" i="4"/>
  <c r="J48" i="4" s="1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J54" i="4" s="1"/>
  <c r="G54" i="4"/>
  <c r="H54" i="4"/>
  <c r="D55" i="4"/>
  <c r="E55" i="4"/>
  <c r="F55" i="4"/>
  <c r="G55" i="4"/>
  <c r="H55" i="4"/>
  <c r="D56" i="4"/>
  <c r="J56" i="4" s="1"/>
  <c r="E56" i="4"/>
  <c r="F56" i="4"/>
  <c r="G56" i="4"/>
  <c r="H56" i="4"/>
  <c r="D57" i="4"/>
  <c r="E57" i="4"/>
  <c r="F57" i="4"/>
  <c r="G57" i="4"/>
  <c r="H57" i="4"/>
  <c r="D58" i="4"/>
  <c r="E58" i="4"/>
  <c r="F58" i="4"/>
  <c r="J58" i="4" s="1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J62" i="4" s="1"/>
  <c r="G62" i="4"/>
  <c r="H62" i="4"/>
  <c r="D63" i="4"/>
  <c r="E63" i="4"/>
  <c r="F63" i="4"/>
  <c r="G63" i="4"/>
  <c r="H63" i="4"/>
  <c r="D64" i="4"/>
  <c r="J64" i="4" s="1"/>
  <c r="E64" i="4"/>
  <c r="F64" i="4"/>
  <c r="G64" i="4"/>
  <c r="H64" i="4"/>
  <c r="D65" i="4"/>
  <c r="E65" i="4"/>
  <c r="F65" i="4"/>
  <c r="G65" i="4"/>
  <c r="H65" i="4"/>
  <c r="D66" i="4"/>
  <c r="E66" i="4"/>
  <c r="F66" i="4"/>
  <c r="J66" i="4" s="1"/>
  <c r="G66" i="4"/>
  <c r="H66" i="4"/>
  <c r="J43" i="4"/>
  <c r="J50" i="4"/>
  <c r="J59" i="4"/>
  <c r="J51" i="4"/>
  <c r="C42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1" i="4"/>
  <c r="J67" i="4"/>
  <c r="V37" i="2"/>
  <c r="W37" i="2"/>
  <c r="X37" i="2"/>
  <c r="Y37" i="2"/>
  <c r="Z37" i="2"/>
  <c r="V38" i="2"/>
  <c r="W38" i="2"/>
  <c r="X38" i="2"/>
  <c r="Y38" i="2"/>
  <c r="Z38" i="2"/>
  <c r="V39" i="2"/>
  <c r="W39" i="2"/>
  <c r="X39" i="2"/>
  <c r="Y39" i="2"/>
  <c r="Z39" i="2"/>
  <c r="V40" i="2"/>
  <c r="W40" i="2"/>
  <c r="X40" i="2"/>
  <c r="Y40" i="2"/>
  <c r="Z40" i="2"/>
  <c r="V41" i="2"/>
  <c r="W41" i="2"/>
  <c r="X41" i="2"/>
  <c r="Y41" i="2"/>
  <c r="Z41" i="2"/>
  <c r="V42" i="2"/>
  <c r="W42" i="2"/>
  <c r="X42" i="2"/>
  <c r="Y42" i="2"/>
  <c r="Z42" i="2"/>
  <c r="V43" i="2"/>
  <c r="W43" i="2"/>
  <c r="X43" i="2"/>
  <c r="Y43" i="2"/>
  <c r="Z43" i="2"/>
  <c r="V44" i="2"/>
  <c r="W44" i="2"/>
  <c r="X44" i="2"/>
  <c r="Y44" i="2"/>
  <c r="Z44" i="2"/>
  <c r="V45" i="2"/>
  <c r="W45" i="2"/>
  <c r="X45" i="2"/>
  <c r="Y45" i="2"/>
  <c r="Z45" i="2"/>
  <c r="V46" i="2"/>
  <c r="W46" i="2"/>
  <c r="X46" i="2"/>
  <c r="Y46" i="2"/>
  <c r="Z46" i="2"/>
  <c r="V47" i="2"/>
  <c r="W47" i="2"/>
  <c r="X47" i="2"/>
  <c r="Y47" i="2"/>
  <c r="Z47" i="2"/>
  <c r="V48" i="2"/>
  <c r="W48" i="2"/>
  <c r="X48" i="2"/>
  <c r="Y48" i="2"/>
  <c r="Z48" i="2"/>
  <c r="V49" i="2"/>
  <c r="W49" i="2"/>
  <c r="X49" i="2"/>
  <c r="Y49" i="2"/>
  <c r="Z49" i="2"/>
  <c r="V50" i="2"/>
  <c r="W50" i="2"/>
  <c r="X50" i="2"/>
  <c r="Y50" i="2"/>
  <c r="Z50" i="2"/>
  <c r="V51" i="2"/>
  <c r="W51" i="2"/>
  <c r="X51" i="2"/>
  <c r="Y51" i="2"/>
  <c r="Z51" i="2"/>
  <c r="V52" i="2"/>
  <c r="W52" i="2"/>
  <c r="X52" i="2"/>
  <c r="Y52" i="2"/>
  <c r="Z52" i="2"/>
  <c r="V53" i="2"/>
  <c r="W53" i="2"/>
  <c r="X53" i="2"/>
  <c r="Y53" i="2"/>
  <c r="Z53" i="2"/>
  <c r="V54" i="2"/>
  <c r="W54" i="2"/>
  <c r="X54" i="2"/>
  <c r="Y54" i="2"/>
  <c r="Z54" i="2"/>
  <c r="V55" i="2"/>
  <c r="W55" i="2"/>
  <c r="X55" i="2"/>
  <c r="Y55" i="2"/>
  <c r="Z55" i="2"/>
  <c r="V56" i="2"/>
  <c r="W56" i="2"/>
  <c r="X56" i="2"/>
  <c r="Y56" i="2"/>
  <c r="Z56" i="2"/>
  <c r="V57" i="2"/>
  <c r="W57" i="2"/>
  <c r="X57" i="2"/>
  <c r="Y57" i="2"/>
  <c r="Z57" i="2"/>
  <c r="V58" i="2"/>
  <c r="W58" i="2"/>
  <c r="X58" i="2"/>
  <c r="Y58" i="2"/>
  <c r="Z58" i="2"/>
  <c r="V59" i="2"/>
  <c r="W59" i="2"/>
  <c r="X59" i="2"/>
  <c r="Y59" i="2"/>
  <c r="Z59" i="2"/>
  <c r="V60" i="2"/>
  <c r="W60" i="2"/>
  <c r="X60" i="2"/>
  <c r="Y60" i="2"/>
  <c r="Z60" i="2"/>
  <c r="V61" i="2"/>
  <c r="W61" i="2"/>
  <c r="X61" i="2"/>
  <c r="Y61" i="2"/>
  <c r="Z61" i="2"/>
  <c r="V62" i="2"/>
  <c r="W62" i="2"/>
  <c r="X62" i="2"/>
  <c r="Y62" i="2"/>
  <c r="Z62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37" i="2"/>
  <c r="AB63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6" i="2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X71" i="1"/>
  <c r="Y71" i="1"/>
  <c r="Z71" i="1"/>
  <c r="Z73" i="1" s="1"/>
  <c r="AA71" i="1"/>
  <c r="AC66" i="1"/>
  <c r="AC67" i="1"/>
  <c r="W73" i="1"/>
  <c r="AA73" i="1"/>
  <c r="AC47" i="1"/>
  <c r="AC49" i="1"/>
  <c r="AC51" i="1"/>
  <c r="AC52" i="1"/>
  <c r="AC54" i="1"/>
  <c r="AC55" i="1"/>
  <c r="AC56" i="1"/>
  <c r="AC59" i="1"/>
  <c r="AC60" i="1"/>
  <c r="AC62" i="1"/>
  <c r="AC63" i="1"/>
  <c r="AC70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AC58" i="1"/>
  <c r="AC64" i="1"/>
  <c r="V46" i="1"/>
  <c r="AC72" i="1"/>
  <c r="AC57" i="1"/>
  <c r="AC53" i="1"/>
  <c r="AC4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6" i="1"/>
  <c r="J55" i="4" l="1"/>
  <c r="J68" i="4"/>
  <c r="J63" i="4"/>
  <c r="J47" i="4"/>
  <c r="J41" i="4"/>
  <c r="E68" i="4"/>
  <c r="J45" i="4"/>
  <c r="J53" i="4"/>
  <c r="J61" i="4"/>
  <c r="J44" i="4"/>
  <c r="J49" i="4"/>
  <c r="J52" i="4"/>
  <c r="J57" i="4"/>
  <c r="J60" i="4"/>
  <c r="J65" i="4"/>
  <c r="C68" i="4"/>
  <c r="J42" i="4"/>
  <c r="AC68" i="1"/>
  <c r="Y73" i="1"/>
  <c r="AC71" i="1"/>
  <c r="X73" i="1"/>
  <c r="AC61" i="1"/>
  <c r="AC65" i="1"/>
  <c r="AC69" i="1"/>
  <c r="AC50" i="1"/>
  <c r="AC73" i="1"/>
  <c r="AC46" i="1"/>
  <c r="V73" i="1"/>
  <c r="U64" i="2" l="1"/>
  <c r="X64" i="2"/>
  <c r="AB44" i="2"/>
  <c r="AB59" i="2"/>
  <c r="AB48" i="2"/>
  <c r="AB49" i="2"/>
  <c r="AB41" i="2"/>
  <c r="AB42" i="2"/>
  <c r="AB55" i="2"/>
  <c r="AB56" i="2"/>
  <c r="Z64" i="2"/>
  <c r="AB46" i="2"/>
  <c r="AB40" i="2"/>
  <c r="AB43" i="2"/>
  <c r="AB54" i="2"/>
  <c r="AB47" i="2"/>
  <c r="AB50" i="2"/>
  <c r="AB45" i="2"/>
  <c r="AB61" i="2"/>
  <c r="AB39" i="2"/>
  <c r="V64" i="2"/>
  <c r="AB64" i="2"/>
  <c r="AB37" i="2"/>
  <c r="AB38" i="2"/>
  <c r="AB58" i="2"/>
  <c r="AB51" i="2"/>
  <c r="AB53" i="2"/>
  <c r="Y64" i="2"/>
  <c r="AB62" i="2"/>
  <c r="AB52" i="2"/>
  <c r="AB57" i="2"/>
  <c r="AB60" i="2"/>
  <c r="W64" i="2"/>
</calcChain>
</file>

<file path=xl/sharedStrings.xml><?xml version="1.0" encoding="utf-8"?>
<sst xmlns="http://schemas.openxmlformats.org/spreadsheetml/2006/main" count="1451" uniqueCount="279">
  <si>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</si>
  <si>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</si>
  <si>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</si>
  <si>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</si>
  <si>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</si>
  <si>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</si>
  <si>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</si>
  <si>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</si>
  <si>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</si>
  <si>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</si>
  <si>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</si>
  <si>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</si>
  <si>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</si>
  <si>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</si>
  <si>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</si>
  <si>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</si>
  <si>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</si>
  <si>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</si>
  <si>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Reaction Time</t>
  </si>
  <si>
    <t>MBPR039_01</t>
  </si>
  <si>
    <t>MB02</t>
  </si>
  <si>
    <t>BEA</t>
  </si>
  <si>
    <t>PE4k Sigma-Aldrich</t>
  </si>
  <si>
    <t>Benzene, 1,3,5-tri-tert-butyl-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</si>
  <si>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</si>
  <si>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</si>
  <si>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</si>
  <si>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</si>
  <si>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</si>
  <si>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</si>
  <si>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</si>
  <si>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</si>
  <si>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</si>
  <si>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</si>
  <si>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</si>
  <si>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</si>
  <si>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</si>
  <si>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</si>
  <si>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Isobutane</t>
  </si>
  <si>
    <t>Butane, 2-methyl-</t>
  </si>
  <si>
    <t>Pentane, 2-methyl-</t>
  </si>
  <si>
    <t>Pentane, 3-methyl-</t>
  </si>
  <si>
    <t>n-Hexane</t>
  </si>
  <si>
    <t>1-Butene, 2,3-dimethyl-</t>
  </si>
  <si>
    <t>Pentane, 2,2-dimethyl-</t>
  </si>
  <si>
    <t>Hexane, 3-methyl-</t>
  </si>
  <si>
    <t>Octane, 3-methyl-6-methylene-</t>
  </si>
  <si>
    <t>Cyclopentane, 1,2-dimethyl-</t>
  </si>
  <si>
    <t>Heptane</t>
  </si>
  <si>
    <t>(R)-(+)-3-Methylcyclopentanone</t>
  </si>
  <si>
    <t>Cyclohexane, methyl-</t>
  </si>
  <si>
    <t>Hexane, 2,5-dimethyl-</t>
  </si>
  <si>
    <t>Heptane, 3,4,5-trimethyl-</t>
  </si>
  <si>
    <t>Hexane, 2,3-dimethyl-</t>
  </si>
  <si>
    <t>Heptane, 2-methyl-</t>
  </si>
  <si>
    <t>Toluene</t>
  </si>
  <si>
    <t>Heptane, 3-methyl-</t>
  </si>
  <si>
    <t>Heptane, 4-ethyl-2,2,6,6-tetramethyl-</t>
  </si>
  <si>
    <t>Octane</t>
  </si>
  <si>
    <t>Cyclohexane, 1,3-dimethyl-, trans-</t>
  </si>
  <si>
    <t>Heptane, 4,4-dimethyl-</t>
  </si>
  <si>
    <t>Heptane, 2,4-dimethyl-</t>
  </si>
  <si>
    <t>Octane, 2-methyl-</t>
  </si>
  <si>
    <t>Heptane, 3,5-dimethyl-</t>
  </si>
  <si>
    <t>1,1,4-Trimethylcyclohexane</t>
  </si>
  <si>
    <t>Cyclohexane, 1,3,5-trimethyl-</t>
  </si>
  <si>
    <t>Heptane, 2,3-dimethyl-</t>
  </si>
  <si>
    <t>Octane, 3-methyl-</t>
  </si>
  <si>
    <t>1-Undecene, 7-methyl-</t>
  </si>
  <si>
    <t>Cyclooctane, (1-methylpropyl)-</t>
  </si>
  <si>
    <t>1-Ethyl-3-methylcyclohexane (c,t)</t>
  </si>
  <si>
    <t>Benzene, 1,3-dimethyl-</t>
  </si>
  <si>
    <t>Heptane, 2,3,4-trimethyl-</t>
  </si>
  <si>
    <t>Octane, 2,7-dimethyl-</t>
  </si>
  <si>
    <t>Undecane, 6,6-dimethyl-</t>
  </si>
  <si>
    <t>Heptane, 3-ethyl-2-methyl-</t>
  </si>
  <si>
    <t>Heptane, 3,3,4-trimethyl-</t>
  </si>
  <si>
    <t>2-(Butyliden-2-one)tetrahydrofuran</t>
  </si>
  <si>
    <t>Nonane, 3-methyl-</t>
  </si>
  <si>
    <t>Hexane, 2,2,4-trimethyl-</t>
  </si>
  <si>
    <t>Benzene, 1,2,4-trimethyl-</t>
  </si>
  <si>
    <t>4,4-Dimethyl octane</t>
  </si>
  <si>
    <t>Benzene, 1-ethyl-4-methyl-</t>
  </si>
  <si>
    <t>Decane, 2,9-dimethyl-</t>
  </si>
  <si>
    <t>Benzene, 1-methyl-4-propyl-</t>
  </si>
  <si>
    <t>Undecane, 4,5-dimethyl-</t>
  </si>
  <si>
    <t>Octane, 3,6-dimethyl-</t>
  </si>
  <si>
    <t>Decane, 3-methyl-</t>
  </si>
  <si>
    <t>Benzene, 1-ethyl-2,4-dimethyl-</t>
  </si>
  <si>
    <t>o-Toluic acid, tridec-2-ynyl ester</t>
  </si>
  <si>
    <t>Benzene, 2-ethyl-1,4-dimethyl-</t>
  </si>
  <si>
    <t>Undecane, 2,7-dimethyl-</t>
  </si>
  <si>
    <t>Benzene, 1,3-diethyl-5-methyl-</t>
  </si>
  <si>
    <t>Octane, 3,4,5,6-tetramethyl-</t>
  </si>
  <si>
    <t>Benzene, 1-methyl-3-(1-methylethyl)-</t>
  </si>
  <si>
    <t>Butyric acid, 2-phenyl-, dec-2-yl ester</t>
  </si>
  <si>
    <t>Benzene, 1-methyl-4-(1-methyl-2-propenyl)-</t>
  </si>
  <si>
    <t>Benzene, pentamethyl-</t>
  </si>
  <si>
    <t>Hexane, 2,4,4-trimethyl-</t>
  </si>
  <si>
    <t>5-Methyl-2-phenyl-2-propyle-4-hexene-1-ol</t>
  </si>
  <si>
    <t>Benzene, 1,4-dimethyl-2-(2-methylpropyl)-</t>
  </si>
  <si>
    <t>No Match</t>
  </si>
  <si>
    <t>1,3-dioxane-5,5-dimethanol, 2-butyl-</t>
  </si>
  <si>
    <t>1H-Indene, 2,3-dihydro-1,1,3-trimethyl-</t>
  </si>
  <si>
    <t>Naphthalene, 1,2,3,4-tetrahydro-1,6-dimethyl-4-(1-methylethyl)-, (1S-cis)-</t>
  </si>
  <si>
    <t>Naphthalene, 2-methyl-</t>
  </si>
  <si>
    <t>Toluene, 4-(1,1-dimethyl-2-propynyloxy)-</t>
  </si>
  <si>
    <t>Benzene, 1-(1,1-dimethylethyl)-3-ethyl-</t>
  </si>
  <si>
    <t>6-Ethyl-3-formylchromone</t>
  </si>
  <si>
    <t>1H-Indene, 2,3-dihydro-1,4,7-trimethyl-</t>
  </si>
  <si>
    <t>Benzene, 1-isopentyl-2,4,5-trimethyl-</t>
  </si>
  <si>
    <t>Naphthalene, 1,6,7-trimethyl-</t>
  </si>
  <si>
    <t>Naphthalene, 1,4,6-trimethyl-</t>
  </si>
  <si>
    <t>Naphthalene, 1-methyl-7-(1-methylethyl)-</t>
  </si>
  <si>
    <t>3-Biphenylmethanol</t>
  </si>
  <si>
    <t>1,4,5,8-Tetramethylnaphthalene</t>
  </si>
  <si>
    <t>Naphthalene, 1,2,3,4-tetramethyl-</t>
  </si>
  <si>
    <t>ethanone, 1-(5,8-dimethyl-1-naphthalenyl)-</t>
  </si>
  <si>
    <t>Azulene, 1,4-dimethyl-7-(1-methylethyl)-</t>
  </si>
  <si>
    <t>2',4'-Dihydroxy-3',5'-dimethoxyacetophenone</t>
  </si>
  <si>
    <t>Sebacic acid, nonyl 4-(2-phenylpropyl-2)-phenyl ester</t>
  </si>
  <si>
    <t>3,5-di-tert-Butyl-4-hydroxyanisole</t>
  </si>
  <si>
    <t>2-Isopropyl-10-methylphenanthrene</t>
  </si>
  <si>
    <t>3,5-di-tert-Butyl-4-hydroxyacetophenone</t>
  </si>
  <si>
    <t>8-Isopropyl-1,3-dimethylphenanthrene</t>
  </si>
  <si>
    <t>Dimethyl hydrastate</t>
  </si>
  <si>
    <t>1,2,4-Benzenetricarboxylic acid, 1,2-dimethyl ester</t>
  </si>
  <si>
    <t>C4H10</t>
  </si>
  <si>
    <t>C5H12</t>
  </si>
  <si>
    <t>C6H14</t>
  </si>
  <si>
    <t>C6H12</t>
  </si>
  <si>
    <t>C7H16</t>
  </si>
  <si>
    <t>C10H20</t>
  </si>
  <si>
    <t>C7H14</t>
  </si>
  <si>
    <t>C6H10O</t>
  </si>
  <si>
    <t>C8H18</t>
  </si>
  <si>
    <t>C10H22</t>
  </si>
  <si>
    <t>C7H8</t>
  </si>
  <si>
    <t>C13H28</t>
  </si>
  <si>
    <t>C8H16</t>
  </si>
  <si>
    <t>C9H20</t>
  </si>
  <si>
    <t>C9H18</t>
  </si>
  <si>
    <t>C12H24</t>
  </si>
  <si>
    <t>C8H10</t>
  </si>
  <si>
    <t>C8H12O2</t>
  </si>
  <si>
    <t>C9H12</t>
  </si>
  <si>
    <t>C12H26</t>
  </si>
  <si>
    <t>C10H14</t>
  </si>
  <si>
    <t>C11H24</t>
  </si>
  <si>
    <t>C21H30O2</t>
  </si>
  <si>
    <t>C11H16</t>
  </si>
  <si>
    <t>C20H32O2</t>
  </si>
  <si>
    <t>C11H14</t>
  </si>
  <si>
    <t>C16H24O</t>
  </si>
  <si>
    <t>C12H18</t>
  </si>
  <si>
    <t>C10H20O4</t>
  </si>
  <si>
    <t>C12H16</t>
  </si>
  <si>
    <t>C15H22</t>
  </si>
  <si>
    <t>C11H10</t>
  </si>
  <si>
    <t>C12H14O</t>
  </si>
  <si>
    <t>C12H10O3</t>
  </si>
  <si>
    <t>C18H30</t>
  </si>
  <si>
    <t>C14H22</t>
  </si>
  <si>
    <t>C13H14</t>
  </si>
  <si>
    <t>C14H16</t>
  </si>
  <si>
    <t>C13H12O</t>
  </si>
  <si>
    <t>C14H14O</t>
  </si>
  <si>
    <t>C15H18</t>
  </si>
  <si>
    <t>C10H12O5</t>
  </si>
  <si>
    <t>C34H50O4</t>
  </si>
  <si>
    <t>C15H24O2</t>
  </si>
  <si>
    <t>C18H18</t>
  </si>
  <si>
    <t>C16H24O2</t>
  </si>
  <si>
    <t>C19H20</t>
  </si>
  <si>
    <t>C11H10O6</t>
  </si>
  <si>
    <t>Manual</t>
  </si>
  <si>
    <t>Automatically assigned using a linear fit of manual peak assignments</t>
  </si>
  <si>
    <t>B</t>
  </si>
  <si>
    <t>L</t>
  </si>
  <si>
    <t>E</t>
  </si>
  <si>
    <t>C</t>
  </si>
  <si>
    <t>O</t>
  </si>
  <si>
    <t>A</t>
  </si>
  <si>
    <t>Estimated response factor in chemical lump MAL</t>
  </si>
  <si>
    <t>Empirical response factor</t>
  </si>
  <si>
    <t>Assumed 1, compound in RF database but lacks any RF</t>
  </si>
  <si>
    <t>Assumed 1, could not find compound in RF database</t>
  </si>
  <si>
    <t>Estimated response factor in chemical lump MBE</t>
  </si>
  <si>
    <t>Assumed 1, estimated response factor exists but is out of range</t>
  </si>
  <si>
    <t>Estimated response factor in chemical lump ABE</t>
  </si>
  <si>
    <t>Branched Alkanes</t>
  </si>
  <si>
    <t>Linear Alkanes</t>
  </si>
  <si>
    <t>Alkenes/Alkynes</t>
  </si>
  <si>
    <t>Cycloalkanes</t>
  </si>
  <si>
    <t>Other</t>
  </si>
  <si>
    <t>Aromatics</t>
  </si>
  <si>
    <t>Mass (mg)</t>
  </si>
  <si>
    <t>Mass fraction</t>
  </si>
  <si>
    <t>Total mass source</t>
  </si>
  <si>
    <t>Overall breakdown</t>
  </si>
  <si>
    <t>Compound Type Breakdown</t>
  </si>
  <si>
    <t>Carbon Number Breakdown</t>
  </si>
  <si>
    <t>Compound Type + Carbon Number Breakdown</t>
  </si>
  <si>
    <t>RF (Area/vol.%)</t>
  </si>
  <si>
    <t>MW (g/mol)</t>
  </si>
  <si>
    <t>Vol.%</t>
  </si>
  <si>
    <t>Moles</t>
  </si>
  <si>
    <t>Cyclobutane, 1,1,2,3,3-pentamethyl-</t>
  </si>
  <si>
    <t>2-Pentene, (Z)-</t>
  </si>
  <si>
    <t>Cyclopropane, 1,2-dimethyl-, cis-</t>
  </si>
  <si>
    <t>Pentane, 3-methylene-</t>
  </si>
  <si>
    <t>Butane, 2,3-dimethyl-</t>
  </si>
  <si>
    <t>2-Pentene, 4-methyl-</t>
  </si>
  <si>
    <t>2-Pentene, 3-methyl-</t>
  </si>
  <si>
    <t>Pentane, 2,4-dimethyl-</t>
  </si>
  <si>
    <t>Cyclopentane, 1,3-dimethyl-</t>
  </si>
  <si>
    <t>1-Pentene, 2,4-dimethyl-</t>
  </si>
  <si>
    <t>1,5-Heptadiene, (E)-</t>
  </si>
  <si>
    <t>1-Pentene, 3,3-dimethyl-</t>
  </si>
  <si>
    <t>Hexane, 2-methyl-</t>
  </si>
  <si>
    <t>1,5-Pentanediol, O,O'-di(3-methylbut-2-enoyl)-</t>
  </si>
  <si>
    <t>2-Pentene, 2,4-dimethyl-</t>
  </si>
  <si>
    <t>Cyclopentane, 1,2-dimethyl-, trans-</t>
  </si>
  <si>
    <t>3-Methyl-3-hexene</t>
  </si>
  <si>
    <t>4-Hexen-3-one</t>
  </si>
  <si>
    <t>4-Methyl-2-hexene,c&amp;t</t>
  </si>
  <si>
    <t>1-Pentene, 2,4,4-trimethyl-</t>
  </si>
  <si>
    <t>Furan, 2-ethyl-5-methyl-</t>
  </si>
  <si>
    <t>Hexane, 2,4-dimethyl-</t>
  </si>
  <si>
    <t>Cyclopentane, 1,2,4-trimethyl-</t>
  </si>
  <si>
    <t>3-Hexene, 2,3-dimethyl-</t>
  </si>
  <si>
    <t>Cyclopentene, 1,2,3-trimethyl-</t>
  </si>
  <si>
    <t>3-Ethyl-2-hexene</t>
  </si>
  <si>
    <t>Cyclohexene, 1-methyl-</t>
  </si>
  <si>
    <t>Cyclohexane, 1,3-dimethyl-, cis-</t>
  </si>
  <si>
    <t>Hexane, 2,2,5-trimethyl-</t>
  </si>
  <si>
    <t>Cyclohexane, 1,1-dimethyl-</t>
  </si>
  <si>
    <t>3-Heptene, 4-methyl-</t>
  </si>
  <si>
    <t>Cyclohexane, 1,4-dimethyl-, cis-</t>
  </si>
  <si>
    <t>1,4-Pentadiene, 2,3,3-trimethyl-</t>
  </si>
  <si>
    <t>6,6-Dimethylhepta-2,4-diene</t>
  </si>
  <si>
    <t>Isomaltol</t>
  </si>
  <si>
    <t>Cyclohexane, ethyl-</t>
  </si>
  <si>
    <t>Heptane, 2,5-dimethyl-</t>
  </si>
  <si>
    <t>Trans-1-methyl-2-nonyl-cyclohexane</t>
  </si>
  <si>
    <t>Pentane, 3-ethyl-2,2-dimethyl-</t>
  </si>
  <si>
    <t>Octane, 2,2-dimethyl-</t>
  </si>
  <si>
    <t>2,2,6,6-Tetramethylheptane</t>
  </si>
  <si>
    <t>1-Ethyl-4-methylcyclohexane</t>
  </si>
  <si>
    <t>Undecane, 5,6-dimethyl-</t>
  </si>
  <si>
    <t>Octane, 2,5-dimethyl-</t>
  </si>
  <si>
    <t>Cyclohexane, 1-ethyl-2,3-dimethyl-</t>
  </si>
  <si>
    <t>Benzene, 1,2,3-trimethyl-</t>
  </si>
  <si>
    <t>Mesitylene</t>
  </si>
  <si>
    <t>C5H10</t>
  </si>
  <si>
    <t>C7H12</t>
  </si>
  <si>
    <t>C15H24O4</t>
  </si>
  <si>
    <t>C7H10O</t>
  </si>
  <si>
    <t>C8H14</t>
  </si>
  <si>
    <t>C9H16</t>
  </si>
  <si>
    <t>C6H6O3</t>
  </si>
  <si>
    <t>C16H32</t>
  </si>
  <si>
    <t>RF assignment based on average response factor for DBRF carbon number entries</t>
  </si>
  <si>
    <t>Injection Data File Name</t>
  </si>
  <si>
    <t>Signal Name</t>
  </si>
  <si>
    <t>RT</t>
  </si>
  <si>
    <t>Area</t>
  </si>
  <si>
    <t>Height</t>
  </si>
  <si>
    <t>F-001-1-MBPR039_01.D</t>
  </si>
  <si>
    <t>TCD2B</t>
  </si>
  <si>
    <t>Propane</t>
  </si>
  <si>
    <t>n-Butane</t>
  </si>
  <si>
    <t>C3H8</t>
  </si>
  <si>
    <t>Total product (mg)</t>
  </si>
  <si>
    <t>Label String</t>
  </si>
  <si>
    <t>Distribution Matrix</t>
  </si>
  <si>
    <t>CN BREAKDOWN:</t>
  </si>
  <si>
    <t>TYPE BREAKDOWN: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</si>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</sst>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7" xfId="0" applyFill="1" applyBorder="1"/>
    <xf numFmtId="0" fontId="2" fillId="5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4" borderId="9" xfId="0" applyFill="1" applyBorder="1"/>
    <xf numFmtId="0" fontId="2" fillId="5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0" fillId="5" borderId="7" xfId="0" applyFill="1" applyBorder="1"/>
    <xf numFmtId="0" fontId="0" fillId="0" borderId="12" xfId="0" applyBorder="1"/>
    <xf numFmtId="165" fontId="0" fillId="0" borderId="7" xfId="0" applyNumberFormat="1" applyBorder="1" applyAlignment="1">
      <alignment horizontal="center" vertical="center"/>
    </xf>
    <xf numFmtId="0" fontId="0" fillId="5" borderId="9" xfId="0" applyFill="1" applyBorder="1"/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3" xfId="0" applyFill="1" applyBorder="1"/>
    <xf numFmtId="165" fontId="0" fillId="0" borderId="10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right" vertical="center"/>
    </xf>
    <xf numFmtId="165" fontId="0" fillId="0" borderId="11" xfId="0" applyNumberFormat="1" applyBorder="1" applyAlignment="1">
      <alignment horizontal="center" vertical="center"/>
    </xf>
    <xf numFmtId="0" fontId="2" fillId="6" borderId="4" xfId="0" applyFont="1" applyFill="1" applyBorder="1" applyAlignment="1">
      <alignment horizontal="right" vertical="center"/>
    </xf>
    <xf numFmtId="165" fontId="2" fillId="6" borderId="6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57"/>
  <sheetViews>
    <sheetView topLeftCell="J39" zoomScale="92" workbookViewId="0">
      <selection activeCell="U43" sqref="U43:AC74"/>
    </sheetView>
  </sheetViews>
  <sheetFormatPr baseColWidth="10" defaultColWidth="8.83203125" defaultRowHeight="15" x14ac:dyDescent="0.2"/>
  <cols>
    <col min="5" max="5" width="22" customWidth="1"/>
  </cols>
  <sheetData>
    <row r="2" spans="2:2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198</v>
      </c>
      <c r="V2" s="1" t="s">
        <v>196</v>
      </c>
    </row>
    <row r="3" spans="2:27" x14ac:dyDescent="0.2">
      <c r="B3" t="s">
        <v>19</v>
      </c>
      <c r="C3" t="s">
        <v>20</v>
      </c>
      <c r="D3" t="s">
        <v>21</v>
      </c>
      <c r="E3">
        <v>30.1</v>
      </c>
      <c r="F3" t="s">
        <v>22</v>
      </c>
      <c r="G3">
        <v>299.7</v>
      </c>
      <c r="H3">
        <v>248</v>
      </c>
      <c r="I3">
        <v>25</v>
      </c>
      <c r="J3">
        <v>260</v>
      </c>
      <c r="K3">
        <v>124</v>
      </c>
      <c r="L3">
        <v>12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15.4</v>
      </c>
      <c r="R3">
        <v>13</v>
      </c>
      <c r="S3">
        <v>62</v>
      </c>
      <c r="T3">
        <v>69.95</v>
      </c>
      <c r="U3" t="s">
        <v>199</v>
      </c>
      <c r="V3">
        <v>36.868739337569693</v>
      </c>
    </row>
    <row r="4" spans="2:27" x14ac:dyDescent="0.2">
      <c r="U4" t="s">
        <v>200</v>
      </c>
      <c r="V4">
        <v>36.868739337569693</v>
      </c>
    </row>
    <row r="5" spans="2:27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3" t="s">
        <v>274</v>
      </c>
      <c r="U5" t="s">
        <v>201</v>
      </c>
      <c r="V5">
        <v>36.868739337569693</v>
      </c>
    </row>
    <row r="6" spans="2:27" x14ac:dyDescent="0.2">
      <c r="B6">
        <v>2.4460000000000002</v>
      </c>
      <c r="C6">
        <v>0.94830000000000003</v>
      </c>
      <c r="D6">
        <v>2.4434</v>
      </c>
      <c r="E6" t="s">
        <v>38</v>
      </c>
      <c r="F6" t="s">
        <v>127</v>
      </c>
      <c r="G6">
        <v>96.445762329999994</v>
      </c>
      <c r="H6" t="s">
        <v>175</v>
      </c>
      <c r="I6" t="s">
        <v>177</v>
      </c>
      <c r="J6">
        <v>0.82919999999999994</v>
      </c>
      <c r="K6" t="s">
        <v>183</v>
      </c>
      <c r="L6">
        <v>2.2196838653349659E-2</v>
      </c>
      <c r="M6">
        <v>0.4122423001225094</v>
      </c>
      <c r="N6" t="s">
        <v>190</v>
      </c>
      <c r="O6">
        <v>4</v>
      </c>
      <c r="P6" t="str">
        <f>_xlfn.CONCAT(I6,O6)</f>
        <v>B4</v>
      </c>
      <c r="U6" t="s">
        <v>202</v>
      </c>
      <c r="V6">
        <v>36.868739337569693</v>
      </c>
    </row>
    <row r="7" spans="2:27" x14ac:dyDescent="0.2">
      <c r="B7">
        <v>2.6749999999999998</v>
      </c>
      <c r="C7">
        <v>6.4682000000000004</v>
      </c>
      <c r="D7">
        <v>2.6724999999999999</v>
      </c>
      <c r="E7" t="s">
        <v>39</v>
      </c>
      <c r="F7" t="s">
        <v>128</v>
      </c>
      <c r="G7">
        <v>97.701184760000004</v>
      </c>
      <c r="H7" t="s">
        <v>176</v>
      </c>
      <c r="I7" t="s">
        <v>177</v>
      </c>
      <c r="J7">
        <v>0.68899999999999995</v>
      </c>
      <c r="K7" t="s">
        <v>184</v>
      </c>
      <c r="L7">
        <v>0.1514010247575622</v>
      </c>
      <c r="M7">
        <v>3.3839996825347729</v>
      </c>
      <c r="N7" t="s">
        <v>190</v>
      </c>
      <c r="O7">
        <v>5</v>
      </c>
      <c r="P7" t="str">
        <f t="shared" ref="P7:P70" si="0">_xlfn.CONCAT(I7,O7)</f>
        <v>B5</v>
      </c>
    </row>
    <row r="8" spans="2:27" x14ac:dyDescent="0.2">
      <c r="B8">
        <v>3.1640000000000001</v>
      </c>
      <c r="C8">
        <v>8.0410000000000004</v>
      </c>
      <c r="D8">
        <v>3.161</v>
      </c>
      <c r="E8" t="s">
        <v>40</v>
      </c>
      <c r="F8" t="s">
        <v>129</v>
      </c>
      <c r="G8">
        <v>98.449957400000002</v>
      </c>
      <c r="H8" t="s">
        <v>176</v>
      </c>
      <c r="I8" t="s">
        <v>177</v>
      </c>
      <c r="J8">
        <v>0.54879999999999984</v>
      </c>
      <c r="K8" t="s">
        <v>183</v>
      </c>
      <c r="L8">
        <v>0.18821552210438111</v>
      </c>
      <c r="M8">
        <v>5.2815580182351862</v>
      </c>
      <c r="N8" t="s">
        <v>190</v>
      </c>
      <c r="O8">
        <v>6</v>
      </c>
      <c r="P8" t="str">
        <f t="shared" si="0"/>
        <v>B6</v>
      </c>
      <c r="Q8" s="1" t="s">
        <v>36</v>
      </c>
      <c r="R8" s="1" t="s">
        <v>196</v>
      </c>
      <c r="S8" s="1" t="s">
        <v>197</v>
      </c>
      <c r="V8" s="1" t="s">
        <v>195</v>
      </c>
      <c r="W8" s="1" t="s">
        <v>191</v>
      </c>
      <c r="X8" s="1" t="s">
        <v>190</v>
      </c>
      <c r="Y8" s="1" t="s">
        <v>193</v>
      </c>
      <c r="Z8" s="1" t="s">
        <v>192</v>
      </c>
      <c r="AA8" s="1" t="s">
        <v>194</v>
      </c>
    </row>
    <row r="9" spans="2:27" x14ac:dyDescent="0.2">
      <c r="B9">
        <v>3.4359999999999999</v>
      </c>
      <c r="C9">
        <v>1.0566</v>
      </c>
      <c r="D9">
        <v>3.2826</v>
      </c>
      <c r="E9" t="s">
        <v>41</v>
      </c>
      <c r="F9" t="s">
        <v>129</v>
      </c>
      <c r="G9">
        <v>97.787150879999999</v>
      </c>
      <c r="H9" t="s">
        <v>176</v>
      </c>
      <c r="I9" t="s">
        <v>177</v>
      </c>
      <c r="J9">
        <v>0.54879999999999995</v>
      </c>
      <c r="K9" t="s">
        <v>184</v>
      </c>
      <c r="L9">
        <v>2.4731814532457291E-2</v>
      </c>
      <c r="M9">
        <v>0.69400499963528106</v>
      </c>
      <c r="N9" t="s">
        <v>190</v>
      </c>
      <c r="O9">
        <v>6</v>
      </c>
      <c r="P9" t="str">
        <f t="shared" si="0"/>
        <v>B6</v>
      </c>
      <c r="Q9" t="s">
        <v>195</v>
      </c>
      <c r="R9">
        <v>7.4061552688237908</v>
      </c>
      <c r="S9">
        <v>0.20087899401748269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">
      <c r="B10">
        <v>3.53</v>
      </c>
      <c r="C10">
        <v>0.26840000000000003</v>
      </c>
      <c r="D10">
        <v>3.4342999999999999</v>
      </c>
      <c r="E10" t="s">
        <v>42</v>
      </c>
      <c r="F10" t="s">
        <v>129</v>
      </c>
      <c r="G10">
        <v>93.383319940000007</v>
      </c>
      <c r="H10" t="s">
        <v>176</v>
      </c>
      <c r="I10" t="s">
        <v>178</v>
      </c>
      <c r="J10">
        <v>1</v>
      </c>
      <c r="K10" t="s">
        <v>185</v>
      </c>
      <c r="L10">
        <v>6.2824332959601908E-3</v>
      </c>
      <c r="M10">
        <v>9.6749472757786947E-2</v>
      </c>
      <c r="N10" t="s">
        <v>191</v>
      </c>
      <c r="O10">
        <v>6</v>
      </c>
      <c r="P10" t="str">
        <f t="shared" si="0"/>
        <v>L6</v>
      </c>
      <c r="Q10" t="s">
        <v>191</v>
      </c>
      <c r="R10">
        <v>0.31695905885216857</v>
      </c>
      <c r="S10">
        <v>8.5969594986716417E-3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">
      <c r="B11">
        <v>3.6880000000000002</v>
      </c>
      <c r="C11">
        <v>0.45400000000000001</v>
      </c>
      <c r="D11">
        <v>3.5251000000000001</v>
      </c>
      <c r="E11" t="s">
        <v>43</v>
      </c>
      <c r="F11" t="s">
        <v>130</v>
      </c>
      <c r="G11">
        <v>76.974700179999999</v>
      </c>
      <c r="H11" t="s">
        <v>176</v>
      </c>
      <c r="I11" t="s">
        <v>179</v>
      </c>
      <c r="J11">
        <v>1</v>
      </c>
      <c r="K11" t="s">
        <v>185</v>
      </c>
      <c r="L11">
        <v>1.0626768689887951E-2</v>
      </c>
      <c r="M11">
        <v>0.16365223782427449</v>
      </c>
      <c r="N11" t="s">
        <v>192</v>
      </c>
      <c r="O11">
        <v>6</v>
      </c>
      <c r="P11" t="str">
        <f t="shared" si="0"/>
        <v>E6</v>
      </c>
      <c r="Q11" t="s">
        <v>190</v>
      </c>
      <c r="R11">
        <v>25.745839885965481</v>
      </c>
      <c r="S11">
        <v>0.69831082777843057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">
      <c r="B12">
        <v>3.7749999999999999</v>
      </c>
      <c r="C12">
        <v>3.2515999999999998</v>
      </c>
      <c r="D12">
        <v>3.6859999999999999</v>
      </c>
      <c r="E12" t="s">
        <v>44</v>
      </c>
      <c r="F12" t="s">
        <v>131</v>
      </c>
      <c r="G12">
        <v>90.0202472</v>
      </c>
      <c r="H12" t="s">
        <v>176</v>
      </c>
      <c r="I12" t="s">
        <v>177</v>
      </c>
      <c r="J12">
        <v>1</v>
      </c>
      <c r="K12" t="s">
        <v>185</v>
      </c>
      <c r="L12">
        <v>7.6110134519911152E-2</v>
      </c>
      <c r="M12">
        <v>1.172096071606632</v>
      </c>
      <c r="N12" t="s">
        <v>190</v>
      </c>
      <c r="O12">
        <v>7</v>
      </c>
      <c r="P12" t="str">
        <f t="shared" si="0"/>
        <v>B7</v>
      </c>
      <c r="Q12" t="s">
        <v>193</v>
      </c>
      <c r="R12">
        <v>0.99723329502391034</v>
      </c>
      <c r="S12">
        <v>2.7048207043187871E-2</v>
      </c>
      <c r="V12">
        <v>0</v>
      </c>
      <c r="W12">
        <v>0</v>
      </c>
      <c r="X12">
        <v>0.4122423001225094</v>
      </c>
      <c r="Y12">
        <v>0</v>
      </c>
      <c r="Z12">
        <v>0</v>
      </c>
      <c r="AA12">
        <v>0</v>
      </c>
    </row>
    <row r="13" spans="2:27" x14ac:dyDescent="0.2">
      <c r="B13">
        <v>4.6059999999999999</v>
      </c>
      <c r="C13">
        <v>0.89449999999999996</v>
      </c>
      <c r="D13">
        <v>4.4581</v>
      </c>
      <c r="E13" t="s">
        <v>45</v>
      </c>
      <c r="F13" t="s">
        <v>131</v>
      </c>
      <c r="G13">
        <v>92.325642729999998</v>
      </c>
      <c r="H13" t="s">
        <v>176</v>
      </c>
      <c r="I13" t="s">
        <v>177</v>
      </c>
      <c r="J13">
        <v>0.40859999999999991</v>
      </c>
      <c r="K13" t="s">
        <v>183</v>
      </c>
      <c r="L13">
        <v>2.093754315661844E-2</v>
      </c>
      <c r="M13">
        <v>0.78912913512463068</v>
      </c>
      <c r="N13" t="s">
        <v>190</v>
      </c>
      <c r="O13">
        <v>7</v>
      </c>
      <c r="P13" t="str">
        <f t="shared" si="0"/>
        <v>B7</v>
      </c>
      <c r="Q13" t="s">
        <v>192</v>
      </c>
      <c r="R13">
        <v>0.47059030061583768</v>
      </c>
      <c r="S13">
        <v>1.276393793417017E-2</v>
      </c>
      <c r="V13">
        <v>0</v>
      </c>
      <c r="W13">
        <v>0</v>
      </c>
      <c r="X13">
        <v>3.3839996825347729</v>
      </c>
      <c r="Y13">
        <v>0</v>
      </c>
      <c r="Z13">
        <v>0</v>
      </c>
      <c r="AA13">
        <v>0</v>
      </c>
    </row>
    <row r="14" spans="2:27" x14ac:dyDescent="0.2">
      <c r="B14">
        <v>4.694</v>
      </c>
      <c r="C14">
        <v>0.72270000000000001</v>
      </c>
      <c r="D14">
        <v>4.6032999999999999</v>
      </c>
      <c r="E14" t="s">
        <v>46</v>
      </c>
      <c r="F14" t="s">
        <v>132</v>
      </c>
      <c r="G14">
        <v>82.20580717</v>
      </c>
      <c r="H14" t="s">
        <v>176</v>
      </c>
      <c r="I14" t="s">
        <v>179</v>
      </c>
      <c r="J14">
        <v>1</v>
      </c>
      <c r="K14" t="s">
        <v>185</v>
      </c>
      <c r="L14">
        <v>1.691622407969608E-2</v>
      </c>
      <c r="M14">
        <v>0.2605098508273197</v>
      </c>
      <c r="N14" t="s">
        <v>192</v>
      </c>
      <c r="O14">
        <v>10</v>
      </c>
      <c r="P14" t="str">
        <f t="shared" si="0"/>
        <v>E10</v>
      </c>
      <c r="Q14" t="s">
        <v>194</v>
      </c>
      <c r="R14">
        <v>1.931961528288505</v>
      </c>
      <c r="S14">
        <v>5.240107372805701E-2</v>
      </c>
      <c r="V14">
        <v>0</v>
      </c>
      <c r="W14">
        <v>9.6749472757786947E-2</v>
      </c>
      <c r="X14">
        <v>5.9755630178704671</v>
      </c>
      <c r="Y14">
        <v>0</v>
      </c>
      <c r="Z14">
        <v>0.16365223782427449</v>
      </c>
      <c r="AA14">
        <v>2.404318119576896E-2</v>
      </c>
    </row>
    <row r="15" spans="2:27" x14ac:dyDescent="0.2">
      <c r="B15">
        <v>4.8499999999999996</v>
      </c>
      <c r="C15">
        <v>0.45400000000000001</v>
      </c>
      <c r="D15">
        <v>4.6912000000000003</v>
      </c>
      <c r="E15" t="s">
        <v>47</v>
      </c>
      <c r="F15" t="s">
        <v>133</v>
      </c>
      <c r="G15">
        <v>85.100105790000001</v>
      </c>
      <c r="H15" t="s">
        <v>176</v>
      </c>
      <c r="I15" t="s">
        <v>180</v>
      </c>
      <c r="J15">
        <v>1</v>
      </c>
      <c r="K15" t="s">
        <v>185</v>
      </c>
      <c r="L15">
        <v>1.0626768689887951E-2</v>
      </c>
      <c r="M15">
        <v>0.16365223782427449</v>
      </c>
      <c r="N15" t="s">
        <v>193</v>
      </c>
      <c r="O15">
        <v>7</v>
      </c>
      <c r="P15" t="str">
        <f t="shared" si="0"/>
        <v>C7</v>
      </c>
      <c r="V15">
        <v>1.339100553748102</v>
      </c>
      <c r="W15">
        <v>6.6145783349679216E-2</v>
      </c>
      <c r="X15">
        <v>2.0828108891500459</v>
      </c>
      <c r="Y15">
        <v>0.65031938823518409</v>
      </c>
      <c r="Z15">
        <v>0</v>
      </c>
      <c r="AA15">
        <v>0</v>
      </c>
    </row>
    <row r="16" spans="2:27" x14ac:dyDescent="0.2">
      <c r="B16">
        <v>4.9379999999999997</v>
      </c>
      <c r="C16">
        <v>0.1835</v>
      </c>
      <c r="D16">
        <v>4.8474000000000004</v>
      </c>
      <c r="E16" t="s">
        <v>48</v>
      </c>
      <c r="F16" t="s">
        <v>131</v>
      </c>
      <c r="G16">
        <v>96.011913149999998</v>
      </c>
      <c r="H16" t="s">
        <v>176</v>
      </c>
      <c r="I16" t="s">
        <v>178</v>
      </c>
      <c r="J16">
        <v>1</v>
      </c>
      <c r="K16" t="s">
        <v>185</v>
      </c>
      <c r="L16">
        <v>4.2951807369921574E-3</v>
      </c>
      <c r="M16">
        <v>6.6145783349679216E-2</v>
      </c>
      <c r="N16" t="s">
        <v>191</v>
      </c>
      <c r="O16">
        <v>7</v>
      </c>
      <c r="P16" t="str">
        <f t="shared" si="0"/>
        <v>L7</v>
      </c>
      <c r="Q16" s="1" t="s">
        <v>37</v>
      </c>
      <c r="R16" s="1" t="s">
        <v>196</v>
      </c>
      <c r="V16">
        <v>0.28632402611139318</v>
      </c>
      <c r="W16">
        <v>0.15406380274470241</v>
      </c>
      <c r="X16">
        <v>1.930087956905679</v>
      </c>
      <c r="Y16">
        <v>3.3775803269018759E-2</v>
      </c>
      <c r="Z16">
        <v>0</v>
      </c>
      <c r="AA16">
        <v>0.28772514588399972</v>
      </c>
    </row>
    <row r="17" spans="2:27" x14ac:dyDescent="0.2">
      <c r="B17">
        <v>5.085</v>
      </c>
      <c r="C17">
        <v>6.6699999999999995E-2</v>
      </c>
      <c r="D17">
        <v>4.9353999999999996</v>
      </c>
      <c r="E17" t="s">
        <v>49</v>
      </c>
      <c r="F17" t="s">
        <v>134</v>
      </c>
      <c r="G17">
        <v>84.732836509999998</v>
      </c>
      <c r="H17" t="s">
        <v>176</v>
      </c>
      <c r="I17" t="s">
        <v>181</v>
      </c>
      <c r="J17">
        <v>1</v>
      </c>
      <c r="K17" t="s">
        <v>186</v>
      </c>
      <c r="L17">
        <v>1.5612455321927889E-3</v>
      </c>
      <c r="M17">
        <v>2.404318119576896E-2</v>
      </c>
      <c r="N17" t="s">
        <v>194</v>
      </c>
      <c r="O17">
        <v>6</v>
      </c>
      <c r="P17" t="str">
        <f t="shared" si="0"/>
        <v>O6</v>
      </c>
      <c r="Q17">
        <v>1</v>
      </c>
      <c r="R17">
        <v>0</v>
      </c>
      <c r="V17">
        <v>1.440390037073267</v>
      </c>
      <c r="W17">
        <v>0</v>
      </c>
      <c r="X17">
        <v>9.9959033623023519</v>
      </c>
      <c r="Y17">
        <v>0.26234823499671128</v>
      </c>
      <c r="Z17">
        <v>0</v>
      </c>
      <c r="AA17">
        <v>0</v>
      </c>
    </row>
    <row r="18" spans="2:27" x14ac:dyDescent="0.2">
      <c r="B18">
        <v>5.4649999999999999</v>
      </c>
      <c r="C18">
        <v>1.3501000000000001</v>
      </c>
      <c r="D18">
        <v>5.3391999999999999</v>
      </c>
      <c r="E18" t="s">
        <v>50</v>
      </c>
      <c r="F18" t="s">
        <v>133</v>
      </c>
      <c r="G18">
        <v>92.3336264</v>
      </c>
      <c r="H18" t="s">
        <v>176</v>
      </c>
      <c r="I18" t="s">
        <v>180</v>
      </c>
      <c r="J18">
        <v>1</v>
      </c>
      <c r="K18" t="s">
        <v>185</v>
      </c>
      <c r="L18">
        <v>3.1601763013695418E-2</v>
      </c>
      <c r="M18">
        <v>0.48666715041090958</v>
      </c>
      <c r="N18" t="s">
        <v>193</v>
      </c>
      <c r="O18">
        <v>7</v>
      </c>
      <c r="P18" t="str">
        <f t="shared" si="0"/>
        <v>C7</v>
      </c>
      <c r="Q18">
        <v>2</v>
      </c>
      <c r="R18">
        <v>0</v>
      </c>
      <c r="V18">
        <v>1.1526995457222431</v>
      </c>
      <c r="W18">
        <v>0</v>
      </c>
      <c r="X18">
        <v>1.2185603303192949</v>
      </c>
      <c r="Y18">
        <v>0</v>
      </c>
      <c r="Z18">
        <v>0.2605098508273197</v>
      </c>
      <c r="AA18">
        <v>0.4098875762774945</v>
      </c>
    </row>
    <row r="19" spans="2:27" x14ac:dyDescent="0.2">
      <c r="B19">
        <v>5.5730000000000004</v>
      </c>
      <c r="C19">
        <v>8.5300000000000001E-2</v>
      </c>
      <c r="D19">
        <v>5.4630000000000001</v>
      </c>
      <c r="E19" t="s">
        <v>51</v>
      </c>
      <c r="F19" t="s">
        <v>135</v>
      </c>
      <c r="G19">
        <v>92.281846279999996</v>
      </c>
      <c r="H19" t="s">
        <v>176</v>
      </c>
      <c r="I19" t="s">
        <v>177</v>
      </c>
      <c r="J19">
        <v>1</v>
      </c>
      <c r="K19" t="s">
        <v>185</v>
      </c>
      <c r="L19">
        <v>1.9966153507652911E-3</v>
      </c>
      <c r="M19">
        <v>3.074787640178548E-2</v>
      </c>
      <c r="N19" t="s">
        <v>190</v>
      </c>
      <c r="O19">
        <v>8</v>
      </c>
      <c r="P19" t="str">
        <f t="shared" si="0"/>
        <v>B8</v>
      </c>
      <c r="Q19">
        <v>3</v>
      </c>
      <c r="R19">
        <v>0</v>
      </c>
      <c r="V19">
        <v>1.064643967601137</v>
      </c>
      <c r="W19">
        <v>0</v>
      </c>
      <c r="X19">
        <v>3.1468811370174363E-2</v>
      </c>
      <c r="Y19">
        <v>0</v>
      </c>
      <c r="Z19">
        <v>0</v>
      </c>
      <c r="AA19">
        <v>0.1096902554403672</v>
      </c>
    </row>
    <row r="20" spans="2:27" x14ac:dyDescent="0.2">
      <c r="B20">
        <v>5.6929999999999996</v>
      </c>
      <c r="C20">
        <v>0.16270000000000001</v>
      </c>
      <c r="D20">
        <v>5.5096999999999996</v>
      </c>
      <c r="E20" t="s">
        <v>52</v>
      </c>
      <c r="F20" t="s">
        <v>136</v>
      </c>
      <c r="G20">
        <v>90.721118329999996</v>
      </c>
      <c r="H20" t="s">
        <v>176</v>
      </c>
      <c r="I20" t="s">
        <v>177</v>
      </c>
      <c r="J20">
        <v>1</v>
      </c>
      <c r="K20" t="s">
        <v>185</v>
      </c>
      <c r="L20">
        <v>3.808315563534735E-3</v>
      </c>
      <c r="M20">
        <v>5.8648059678434929E-2</v>
      </c>
      <c r="N20" t="s">
        <v>190</v>
      </c>
      <c r="O20">
        <v>10</v>
      </c>
      <c r="P20" t="str">
        <f t="shared" si="0"/>
        <v>B10</v>
      </c>
      <c r="Q20">
        <v>4</v>
      </c>
      <c r="R20">
        <v>0.4122423001225094</v>
      </c>
      <c r="V20">
        <v>0.46183198071081982</v>
      </c>
      <c r="W20">
        <v>0</v>
      </c>
      <c r="X20">
        <v>0.102444859008059</v>
      </c>
      <c r="Y20">
        <v>5.078986852299619E-2</v>
      </c>
      <c r="Z20">
        <v>4.6428211964243501E-2</v>
      </c>
      <c r="AA20">
        <v>0.13113807074993619</v>
      </c>
    </row>
    <row r="21" spans="2:27" x14ac:dyDescent="0.2">
      <c r="B21">
        <v>6.2619999999999996</v>
      </c>
      <c r="C21">
        <v>2.8887</v>
      </c>
      <c r="D21">
        <v>6.1359000000000004</v>
      </c>
      <c r="E21" t="s">
        <v>53</v>
      </c>
      <c r="F21" t="s">
        <v>135</v>
      </c>
      <c r="G21">
        <v>95.056979170000005</v>
      </c>
      <c r="H21" t="s">
        <v>176</v>
      </c>
      <c r="I21" t="s">
        <v>177</v>
      </c>
      <c r="J21">
        <v>1</v>
      </c>
      <c r="K21" t="s">
        <v>185</v>
      </c>
      <c r="L21">
        <v>6.7615741661848736E-2</v>
      </c>
      <c r="M21">
        <v>1.041282421592471</v>
      </c>
      <c r="N21" t="s">
        <v>190</v>
      </c>
      <c r="O21">
        <v>8</v>
      </c>
      <c r="P21" t="str">
        <f t="shared" si="0"/>
        <v>B8</v>
      </c>
      <c r="Q21">
        <v>5</v>
      </c>
      <c r="R21">
        <v>3.3839996825347729</v>
      </c>
      <c r="V21">
        <v>0.31299391652602981</v>
      </c>
      <c r="W21">
        <v>0</v>
      </c>
      <c r="X21">
        <v>0.61275867638212367</v>
      </c>
      <c r="Y21">
        <v>0</v>
      </c>
      <c r="Z21">
        <v>0</v>
      </c>
      <c r="AA21">
        <v>0.1552533454425441</v>
      </c>
    </row>
    <row r="22" spans="2:27" x14ac:dyDescent="0.2">
      <c r="B22">
        <v>6.3520000000000003</v>
      </c>
      <c r="C22">
        <v>0.2301</v>
      </c>
      <c r="D22">
        <v>6.2590000000000003</v>
      </c>
      <c r="E22" t="s">
        <v>54</v>
      </c>
      <c r="F22" t="s">
        <v>135</v>
      </c>
      <c r="G22">
        <v>96.6426637</v>
      </c>
      <c r="H22" t="s">
        <v>176</v>
      </c>
      <c r="I22" t="s">
        <v>177</v>
      </c>
      <c r="J22">
        <v>0.26839999999999969</v>
      </c>
      <c r="K22" t="s">
        <v>183</v>
      </c>
      <c r="L22">
        <v>5.3859459813727258E-3</v>
      </c>
      <c r="M22">
        <v>0.30902968745581239</v>
      </c>
      <c r="N22" t="s">
        <v>190</v>
      </c>
      <c r="O22">
        <v>8</v>
      </c>
      <c r="P22" t="str">
        <f t="shared" si="0"/>
        <v>B8</v>
      </c>
      <c r="Q22">
        <v>6</v>
      </c>
      <c r="R22">
        <v>6.2600079096482979</v>
      </c>
      <c r="V22">
        <v>0.49292608833107637</v>
      </c>
      <c r="W22">
        <v>0</v>
      </c>
      <c r="X22">
        <v>0</v>
      </c>
      <c r="Y22">
        <v>0</v>
      </c>
      <c r="Z22">
        <v>0</v>
      </c>
      <c r="AA22">
        <v>0.13225551995093901</v>
      </c>
    </row>
    <row r="23" spans="2:27" x14ac:dyDescent="0.2">
      <c r="B23">
        <v>6.45</v>
      </c>
      <c r="C23">
        <v>1.2965</v>
      </c>
      <c r="D23">
        <v>6.3460000000000001</v>
      </c>
      <c r="E23" t="s">
        <v>55</v>
      </c>
      <c r="F23" t="s">
        <v>137</v>
      </c>
      <c r="G23">
        <v>82.913584560000004</v>
      </c>
      <c r="H23" t="s">
        <v>176</v>
      </c>
      <c r="I23" t="s">
        <v>182</v>
      </c>
      <c r="J23">
        <v>0.34899999999999998</v>
      </c>
      <c r="K23" t="s">
        <v>184</v>
      </c>
      <c r="L23">
        <v>3.0347148912862838E-2</v>
      </c>
      <c r="M23">
        <v>1.339100553748102</v>
      </c>
      <c r="N23" t="s">
        <v>195</v>
      </c>
      <c r="O23">
        <v>7</v>
      </c>
      <c r="P23" t="str">
        <f t="shared" si="0"/>
        <v>A7</v>
      </c>
      <c r="Q23">
        <v>7</v>
      </c>
      <c r="R23">
        <v>4.1383766144830121</v>
      </c>
      <c r="V23">
        <v>0.34709414053082349</v>
      </c>
      <c r="W23">
        <v>0</v>
      </c>
      <c r="X23">
        <v>0</v>
      </c>
      <c r="Y23">
        <v>0</v>
      </c>
      <c r="Z23">
        <v>0</v>
      </c>
      <c r="AA23">
        <v>6.0486443847826553E-2</v>
      </c>
    </row>
    <row r="24" spans="2:27" x14ac:dyDescent="0.2">
      <c r="B24">
        <v>6.593</v>
      </c>
      <c r="C24">
        <v>0.4088</v>
      </c>
      <c r="D24">
        <v>6.4470000000000001</v>
      </c>
      <c r="E24" t="s">
        <v>56</v>
      </c>
      <c r="F24" t="s">
        <v>135</v>
      </c>
      <c r="G24">
        <v>93.326179479999993</v>
      </c>
      <c r="H24" t="s">
        <v>176</v>
      </c>
      <c r="I24" t="s">
        <v>177</v>
      </c>
      <c r="J24">
        <v>0.26839999999999969</v>
      </c>
      <c r="K24" t="s">
        <v>183</v>
      </c>
      <c r="L24">
        <v>9.5687732167977855E-3</v>
      </c>
      <c r="M24">
        <v>0.54902797145561111</v>
      </c>
      <c r="N24" t="s">
        <v>190</v>
      </c>
      <c r="O24">
        <v>8</v>
      </c>
      <c r="P24" t="str">
        <f t="shared" si="0"/>
        <v>B8</v>
      </c>
      <c r="Q24">
        <v>8</v>
      </c>
      <c r="R24">
        <v>2.6919767349147929</v>
      </c>
      <c r="V24">
        <v>0</v>
      </c>
      <c r="W24">
        <v>0</v>
      </c>
      <c r="X24">
        <v>0</v>
      </c>
      <c r="Y24">
        <v>0</v>
      </c>
      <c r="Z24">
        <v>0</v>
      </c>
      <c r="AA24">
        <v>0.2277433565140454</v>
      </c>
    </row>
    <row r="25" spans="2:27" x14ac:dyDescent="0.2">
      <c r="B25">
        <v>6.6280000000000001</v>
      </c>
      <c r="C25">
        <v>0.3962</v>
      </c>
      <c r="D25">
        <v>6.6611000000000002</v>
      </c>
      <c r="E25" t="s">
        <v>57</v>
      </c>
      <c r="F25" t="s">
        <v>138</v>
      </c>
      <c r="G25">
        <v>73.249447259999997</v>
      </c>
      <c r="H25" t="s">
        <v>175</v>
      </c>
      <c r="I25" t="s">
        <v>177</v>
      </c>
      <c r="J25">
        <v>1</v>
      </c>
      <c r="K25" t="s">
        <v>185</v>
      </c>
      <c r="L25">
        <v>9.2738452751841543E-3</v>
      </c>
      <c r="M25">
        <v>0.142817217237836</v>
      </c>
      <c r="N25" t="s">
        <v>190</v>
      </c>
      <c r="O25">
        <v>13</v>
      </c>
      <c r="P25" t="str">
        <f t="shared" si="0"/>
        <v>B13</v>
      </c>
      <c r="Q25">
        <v>9</v>
      </c>
      <c r="R25">
        <v>11.698641634372329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2:27" x14ac:dyDescent="0.2">
      <c r="B26">
        <v>7.085</v>
      </c>
      <c r="C26">
        <v>0.4274</v>
      </c>
      <c r="D26">
        <v>7.0843999999999996</v>
      </c>
      <c r="E26" t="s">
        <v>58</v>
      </c>
      <c r="F26" t="s">
        <v>135</v>
      </c>
      <c r="G26">
        <v>90.952078959999994</v>
      </c>
      <c r="H26" t="s">
        <v>176</v>
      </c>
      <c r="I26" t="s">
        <v>178</v>
      </c>
      <c r="J26">
        <v>1</v>
      </c>
      <c r="K26" t="s">
        <v>185</v>
      </c>
      <c r="L26">
        <v>1.000414303537029E-2</v>
      </c>
      <c r="M26">
        <v>0.15406380274470241</v>
      </c>
      <c r="N26" t="s">
        <v>191</v>
      </c>
      <c r="O26">
        <v>8</v>
      </c>
      <c r="P26" t="str">
        <f t="shared" si="0"/>
        <v>L8</v>
      </c>
      <c r="Q26">
        <v>10</v>
      </c>
      <c r="R26">
        <v>3.0416573031463519</v>
      </c>
      <c r="V26">
        <v>0.35880933376714269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2:27" x14ac:dyDescent="0.2">
      <c r="B27">
        <v>7.3559999999999999</v>
      </c>
      <c r="C27">
        <v>9.3700000000000006E-2</v>
      </c>
      <c r="D27">
        <v>7.2381000000000002</v>
      </c>
      <c r="E27" t="s">
        <v>59</v>
      </c>
      <c r="F27" t="s">
        <v>139</v>
      </c>
      <c r="G27">
        <v>89.199396649999997</v>
      </c>
      <c r="H27" t="s">
        <v>176</v>
      </c>
      <c r="I27" t="s">
        <v>180</v>
      </c>
      <c r="J27">
        <v>1</v>
      </c>
      <c r="K27" t="s">
        <v>185</v>
      </c>
      <c r="L27">
        <v>2.1932339785077121E-3</v>
      </c>
      <c r="M27">
        <v>3.3775803269018759E-2</v>
      </c>
      <c r="N27" t="s">
        <v>193</v>
      </c>
      <c r="O27">
        <v>8</v>
      </c>
      <c r="P27" t="str">
        <f t="shared" si="0"/>
        <v>C8</v>
      </c>
      <c r="Q27">
        <v>11</v>
      </c>
      <c r="R27">
        <v>1.205803034411679</v>
      </c>
      <c r="V27">
        <v>0.1493416787017553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2:27" x14ac:dyDescent="0.2">
      <c r="B28">
        <v>7.617</v>
      </c>
      <c r="C28">
        <v>0.38550000000000001</v>
      </c>
      <c r="D28">
        <v>7.4485999999999999</v>
      </c>
      <c r="E28" t="s">
        <v>60</v>
      </c>
      <c r="F28" t="s">
        <v>140</v>
      </c>
      <c r="G28">
        <v>76.482863260000002</v>
      </c>
      <c r="H28" t="s">
        <v>176</v>
      </c>
      <c r="I28" t="s">
        <v>177</v>
      </c>
      <c r="J28">
        <v>1</v>
      </c>
      <c r="K28" t="s">
        <v>185</v>
      </c>
      <c r="L28">
        <v>9.0233905946075013E-3</v>
      </c>
      <c r="M28">
        <v>0.1389602151569555</v>
      </c>
      <c r="N28" t="s">
        <v>190</v>
      </c>
      <c r="O28">
        <v>9</v>
      </c>
      <c r="P28" t="str">
        <f t="shared" si="0"/>
        <v>B9</v>
      </c>
      <c r="Q28">
        <v>12</v>
      </c>
      <c r="R28">
        <v>0.79263299095605477</v>
      </c>
      <c r="V28">
        <v>0</v>
      </c>
      <c r="W28">
        <v>0</v>
      </c>
      <c r="X28">
        <v>0</v>
      </c>
      <c r="Y28">
        <v>0</v>
      </c>
      <c r="Z28">
        <v>0</v>
      </c>
      <c r="AA28">
        <v>7.1084187883142996E-2</v>
      </c>
    </row>
    <row r="29" spans="2:27" x14ac:dyDescent="0.2">
      <c r="B29">
        <v>7.77</v>
      </c>
      <c r="C29">
        <v>0.68169999999999997</v>
      </c>
      <c r="D29">
        <v>7.6147</v>
      </c>
      <c r="E29" t="s">
        <v>61</v>
      </c>
      <c r="F29" t="s">
        <v>140</v>
      </c>
      <c r="G29">
        <v>92.192435439999997</v>
      </c>
      <c r="H29" t="s">
        <v>176</v>
      </c>
      <c r="I29" t="s">
        <v>177</v>
      </c>
      <c r="J29">
        <v>1</v>
      </c>
      <c r="K29" t="s">
        <v>185</v>
      </c>
      <c r="L29">
        <v>1.5956537920477128E-2</v>
      </c>
      <c r="M29">
        <v>0.24573068397534781</v>
      </c>
      <c r="N29" t="s">
        <v>190</v>
      </c>
      <c r="O29">
        <v>9</v>
      </c>
      <c r="P29" t="str">
        <f t="shared" si="0"/>
        <v>B9</v>
      </c>
      <c r="Q29">
        <v>13</v>
      </c>
      <c r="R29">
        <v>1.0810059383506969</v>
      </c>
      <c r="V29">
        <v>0</v>
      </c>
      <c r="W29">
        <v>0</v>
      </c>
      <c r="X29">
        <v>0</v>
      </c>
      <c r="Y29">
        <v>0</v>
      </c>
      <c r="Z29">
        <v>0</v>
      </c>
      <c r="AA29">
        <v>1.733848598975243E-2</v>
      </c>
    </row>
    <row r="30" spans="2:27" x14ac:dyDescent="0.2">
      <c r="B30">
        <v>7.93</v>
      </c>
      <c r="C30">
        <v>1.3444</v>
      </c>
      <c r="D30">
        <v>7.7666000000000004</v>
      </c>
      <c r="E30" t="s">
        <v>62</v>
      </c>
      <c r="F30" t="s">
        <v>140</v>
      </c>
      <c r="G30">
        <v>88.655815509999996</v>
      </c>
      <c r="H30" t="s">
        <v>176</v>
      </c>
      <c r="I30" t="s">
        <v>177</v>
      </c>
      <c r="J30">
        <v>0.12819999999999959</v>
      </c>
      <c r="K30" t="s">
        <v>183</v>
      </c>
      <c r="L30">
        <v>3.1468343230584499E-2</v>
      </c>
      <c r="M30">
        <v>3.7801285940015812</v>
      </c>
      <c r="N30" t="s">
        <v>190</v>
      </c>
      <c r="O30">
        <v>9</v>
      </c>
      <c r="P30" t="str">
        <f t="shared" si="0"/>
        <v>B9</v>
      </c>
      <c r="Q30">
        <v>14</v>
      </c>
      <c r="R30">
        <v>0.62518160828201541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2:27" x14ac:dyDescent="0.2">
      <c r="B31">
        <v>8.0440000000000005</v>
      </c>
      <c r="C31">
        <v>0.12820000000000001</v>
      </c>
      <c r="D31">
        <v>7.9268999999999998</v>
      </c>
      <c r="E31" t="s">
        <v>63</v>
      </c>
      <c r="F31" t="s">
        <v>140</v>
      </c>
      <c r="G31">
        <v>92.932070490000001</v>
      </c>
      <c r="H31" t="s">
        <v>176</v>
      </c>
      <c r="I31" t="s">
        <v>177</v>
      </c>
      <c r="J31">
        <v>1</v>
      </c>
      <c r="K31" t="s">
        <v>185</v>
      </c>
      <c r="L31">
        <v>3.0007747710212229E-3</v>
      </c>
      <c r="M31">
        <v>4.621193147372684E-2</v>
      </c>
      <c r="N31" t="s">
        <v>190</v>
      </c>
      <c r="O31">
        <v>9</v>
      </c>
      <c r="P31" t="str">
        <f t="shared" si="0"/>
        <v>B9</v>
      </c>
      <c r="Q31">
        <v>15</v>
      </c>
      <c r="R31">
        <v>0.40758058437865008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2:27" x14ac:dyDescent="0.2">
      <c r="B32">
        <v>8.1259999999999994</v>
      </c>
      <c r="C32">
        <v>9.8400000000000001E-2</v>
      </c>
      <c r="D32">
        <v>8.0388000000000002</v>
      </c>
      <c r="E32" t="s">
        <v>64</v>
      </c>
      <c r="F32" t="s">
        <v>141</v>
      </c>
      <c r="G32">
        <v>76.634859030000001</v>
      </c>
      <c r="H32" t="s">
        <v>176</v>
      </c>
      <c r="I32" t="s">
        <v>180</v>
      </c>
      <c r="J32">
        <v>1</v>
      </c>
      <c r="K32" t="s">
        <v>185</v>
      </c>
      <c r="L32">
        <v>2.3032467821254938E-3</v>
      </c>
      <c r="M32">
        <v>3.5470000444732613E-2</v>
      </c>
      <c r="N32" t="s">
        <v>193</v>
      </c>
      <c r="O32">
        <v>9</v>
      </c>
      <c r="P32" t="str">
        <f t="shared" si="0"/>
        <v>C9</v>
      </c>
      <c r="Q32">
        <v>16</v>
      </c>
      <c r="R32">
        <v>0.2277433565140454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2:29" x14ac:dyDescent="0.2">
      <c r="B33">
        <v>8.4250000000000007</v>
      </c>
      <c r="C33">
        <v>0.42299999999999999</v>
      </c>
      <c r="D33">
        <v>8.3348999999999993</v>
      </c>
      <c r="E33" t="s">
        <v>65</v>
      </c>
      <c r="F33" t="s">
        <v>141</v>
      </c>
      <c r="G33">
        <v>83.430336629999999</v>
      </c>
      <c r="H33" t="s">
        <v>176</v>
      </c>
      <c r="I33" t="s">
        <v>180</v>
      </c>
      <c r="J33">
        <v>1</v>
      </c>
      <c r="K33" t="s">
        <v>185</v>
      </c>
      <c r="L33">
        <v>9.9011523256004475E-3</v>
      </c>
      <c r="M33">
        <v>0.15247774581424689</v>
      </c>
      <c r="N33" t="s">
        <v>193</v>
      </c>
      <c r="O33">
        <v>9</v>
      </c>
      <c r="P33" t="str">
        <f t="shared" si="0"/>
        <v>C9</v>
      </c>
      <c r="Q33">
        <v>17</v>
      </c>
      <c r="R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2:29" x14ac:dyDescent="0.2">
      <c r="B34">
        <v>8.609</v>
      </c>
      <c r="C34">
        <v>1.6269</v>
      </c>
      <c r="D34">
        <v>8.4220000000000006</v>
      </c>
      <c r="E34" t="s">
        <v>66</v>
      </c>
      <c r="F34" t="s">
        <v>140</v>
      </c>
      <c r="G34">
        <v>83.234405210000006</v>
      </c>
      <c r="H34" t="s">
        <v>176</v>
      </c>
      <c r="I34" t="s">
        <v>177</v>
      </c>
      <c r="J34">
        <v>1</v>
      </c>
      <c r="K34" t="s">
        <v>185</v>
      </c>
      <c r="L34">
        <v>3.8080814937398039E-2</v>
      </c>
      <c r="M34">
        <v>0.58644455003592977</v>
      </c>
      <c r="N34" t="s">
        <v>190</v>
      </c>
      <c r="O34">
        <v>9</v>
      </c>
      <c r="P34" t="str">
        <f t="shared" si="0"/>
        <v>B9</v>
      </c>
      <c r="Q34">
        <v>18</v>
      </c>
      <c r="R34">
        <v>0.35880933376714269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2:29" x14ac:dyDescent="0.2">
      <c r="B35">
        <v>8.7650000000000006</v>
      </c>
      <c r="C35">
        <v>1.5674999999999999</v>
      </c>
      <c r="D35">
        <v>8.6060999999999996</v>
      </c>
      <c r="E35" t="s">
        <v>62</v>
      </c>
      <c r="F35" t="s">
        <v>140</v>
      </c>
      <c r="G35">
        <v>93.038582559999995</v>
      </c>
      <c r="H35" t="s">
        <v>176</v>
      </c>
      <c r="I35" t="s">
        <v>177</v>
      </c>
      <c r="J35">
        <v>0.12819999999999959</v>
      </c>
      <c r="K35" t="s">
        <v>183</v>
      </c>
      <c r="L35">
        <v>3.6690440355505213E-2</v>
      </c>
      <c r="M35">
        <v>4.4074319927830086</v>
      </c>
      <c r="N35" t="s">
        <v>190</v>
      </c>
      <c r="O35">
        <v>9</v>
      </c>
      <c r="P35" t="str">
        <f t="shared" si="0"/>
        <v>B9</v>
      </c>
      <c r="Q35">
        <v>19</v>
      </c>
      <c r="R35">
        <v>0.1493416787017553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2:29" x14ac:dyDescent="0.2">
      <c r="B36">
        <v>8.9030000000000005</v>
      </c>
      <c r="C36">
        <v>0.192</v>
      </c>
      <c r="D36">
        <v>8.7614999999999998</v>
      </c>
      <c r="E36" t="s">
        <v>67</v>
      </c>
      <c r="F36" t="s">
        <v>140</v>
      </c>
      <c r="G36">
        <v>85.271368100000004</v>
      </c>
      <c r="H36" t="s">
        <v>176</v>
      </c>
      <c r="I36" t="s">
        <v>177</v>
      </c>
      <c r="J36">
        <v>0.12819999999999959</v>
      </c>
      <c r="K36" t="s">
        <v>183</v>
      </c>
      <c r="L36">
        <v>4.4941400626838917E-3</v>
      </c>
      <c r="M36">
        <v>0.53985769863753608</v>
      </c>
      <c r="N36" t="s">
        <v>190</v>
      </c>
      <c r="O36">
        <v>9</v>
      </c>
      <c r="P36" t="str">
        <f t="shared" si="0"/>
        <v>B9</v>
      </c>
      <c r="Q36">
        <v>20</v>
      </c>
      <c r="R36">
        <v>7.1084187883142996E-2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2:29" x14ac:dyDescent="0.2">
      <c r="B37">
        <v>9.0380000000000003</v>
      </c>
      <c r="C37">
        <v>0.1288</v>
      </c>
      <c r="D37">
        <v>8.8999000000000006</v>
      </c>
      <c r="E37" t="s">
        <v>68</v>
      </c>
      <c r="F37" t="s">
        <v>142</v>
      </c>
      <c r="G37">
        <v>81.433942619999996</v>
      </c>
      <c r="H37" t="s">
        <v>176</v>
      </c>
      <c r="I37" t="s">
        <v>179</v>
      </c>
      <c r="J37">
        <v>1</v>
      </c>
      <c r="K37" t="s">
        <v>185</v>
      </c>
      <c r="L37">
        <v>3.0148189587171099E-3</v>
      </c>
      <c r="M37">
        <v>4.6428211964243501E-2</v>
      </c>
      <c r="N37" t="s">
        <v>192</v>
      </c>
      <c r="O37">
        <v>12</v>
      </c>
      <c r="P37" t="str">
        <f t="shared" si="0"/>
        <v>E12</v>
      </c>
      <c r="Q37">
        <v>21</v>
      </c>
      <c r="R37">
        <v>1.733848598975243E-2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2:29" x14ac:dyDescent="0.2">
      <c r="B38">
        <v>9.1530000000000005</v>
      </c>
      <c r="C38">
        <v>0.1409</v>
      </c>
      <c r="D38">
        <v>9.0344999999999995</v>
      </c>
      <c r="E38" t="s">
        <v>69</v>
      </c>
      <c r="F38" t="s">
        <v>142</v>
      </c>
      <c r="G38">
        <v>75.966502180000006</v>
      </c>
      <c r="H38" t="s">
        <v>176</v>
      </c>
      <c r="I38" t="s">
        <v>180</v>
      </c>
      <c r="J38">
        <v>1</v>
      </c>
      <c r="K38" t="s">
        <v>185</v>
      </c>
      <c r="L38">
        <v>3.2980434105841679E-3</v>
      </c>
      <c r="M38">
        <v>5.078986852299619E-2</v>
      </c>
      <c r="N38" t="s">
        <v>193</v>
      </c>
      <c r="O38">
        <v>12</v>
      </c>
      <c r="P38" t="str">
        <f t="shared" si="0"/>
        <v>C12</v>
      </c>
      <c r="Q38">
        <v>22</v>
      </c>
      <c r="R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2:29" x14ac:dyDescent="0.2">
      <c r="B39">
        <v>9.2929999999999993</v>
      </c>
      <c r="C39">
        <v>0.2064</v>
      </c>
      <c r="D39">
        <v>9.1489999999999991</v>
      </c>
      <c r="E39" t="s">
        <v>70</v>
      </c>
      <c r="F39" t="s">
        <v>141</v>
      </c>
      <c r="G39">
        <v>89.247346350000001</v>
      </c>
      <c r="H39" t="s">
        <v>176</v>
      </c>
      <c r="I39" t="s">
        <v>180</v>
      </c>
      <c r="J39">
        <v>1</v>
      </c>
      <c r="K39" t="s">
        <v>185</v>
      </c>
      <c r="L39">
        <v>4.831200567385183E-3</v>
      </c>
      <c r="M39">
        <v>7.4400488737731821E-2</v>
      </c>
      <c r="N39" t="s">
        <v>193</v>
      </c>
      <c r="O39">
        <v>9</v>
      </c>
      <c r="P39" t="str">
        <f t="shared" si="0"/>
        <v>C9</v>
      </c>
      <c r="Q39">
        <v>23</v>
      </c>
      <c r="R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2:29" x14ac:dyDescent="0.2">
      <c r="B40">
        <v>9.3879999999999999</v>
      </c>
      <c r="C40">
        <v>0.2989</v>
      </c>
      <c r="D40">
        <v>9.2903000000000002</v>
      </c>
      <c r="E40" t="s">
        <v>71</v>
      </c>
      <c r="F40" t="s">
        <v>143</v>
      </c>
      <c r="G40">
        <v>85.260502470000006</v>
      </c>
      <c r="H40" t="s">
        <v>176</v>
      </c>
      <c r="I40" t="s">
        <v>182</v>
      </c>
      <c r="J40">
        <v>0.37630000000000002</v>
      </c>
      <c r="K40" t="s">
        <v>187</v>
      </c>
      <c r="L40">
        <v>6.9963461705011207E-3</v>
      </c>
      <c r="M40">
        <v>0.28632402611139318</v>
      </c>
      <c r="N40" t="s">
        <v>195</v>
      </c>
      <c r="O40">
        <v>8</v>
      </c>
      <c r="P40" t="str">
        <f t="shared" si="0"/>
        <v>A8</v>
      </c>
      <c r="Q40">
        <v>24</v>
      </c>
      <c r="R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2:29" x14ac:dyDescent="0.2">
      <c r="B41">
        <v>9.9190000000000005</v>
      </c>
      <c r="C41">
        <v>0.4269</v>
      </c>
      <c r="D41">
        <v>9.7373999999999992</v>
      </c>
      <c r="E41" t="s">
        <v>63</v>
      </c>
      <c r="F41" t="s">
        <v>140</v>
      </c>
      <c r="G41">
        <v>62.711625060000003</v>
      </c>
      <c r="H41" t="s">
        <v>176</v>
      </c>
      <c r="I41" t="s">
        <v>177</v>
      </c>
      <c r="J41">
        <v>1</v>
      </c>
      <c r="K41" t="s">
        <v>185</v>
      </c>
      <c r="L41">
        <v>9.9924395456237151E-3</v>
      </c>
      <c r="M41">
        <v>0.15388356900260519</v>
      </c>
      <c r="N41" t="s">
        <v>190</v>
      </c>
      <c r="O41">
        <v>9</v>
      </c>
      <c r="P41" t="str">
        <f t="shared" si="0"/>
        <v>B9</v>
      </c>
      <c r="Q41">
        <v>25</v>
      </c>
      <c r="R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2:29" ht="16" thickBot="1" x14ac:dyDescent="0.25">
      <c r="B42">
        <v>10.005000000000001</v>
      </c>
      <c r="C42">
        <v>0.38800000000000001</v>
      </c>
      <c r="D42">
        <v>9.9143000000000008</v>
      </c>
      <c r="E42" t="s">
        <v>72</v>
      </c>
      <c r="F42" t="s">
        <v>136</v>
      </c>
      <c r="G42">
        <v>91.713734900000006</v>
      </c>
      <c r="H42" t="s">
        <v>176</v>
      </c>
      <c r="I42" t="s">
        <v>177</v>
      </c>
      <c r="J42">
        <v>1</v>
      </c>
      <c r="K42" t="s">
        <v>185</v>
      </c>
      <c r="L42">
        <v>9.0819080433403639E-3</v>
      </c>
      <c r="M42">
        <v>0.1398613838674416</v>
      </c>
      <c r="N42" t="s">
        <v>190</v>
      </c>
      <c r="O42">
        <v>10</v>
      </c>
      <c r="P42" t="str">
        <f t="shared" si="0"/>
        <v>B10</v>
      </c>
      <c r="Q42">
        <v>26</v>
      </c>
      <c r="R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0.30531595911268827</v>
      </c>
    </row>
    <row r="43" spans="2:29" ht="17" thickBot="1" x14ac:dyDescent="0.25">
      <c r="B43">
        <v>10.106</v>
      </c>
      <c r="C43">
        <v>0.58330000000000004</v>
      </c>
      <c r="D43">
        <v>10.0032</v>
      </c>
      <c r="E43" t="s">
        <v>73</v>
      </c>
      <c r="F43" t="s">
        <v>136</v>
      </c>
      <c r="G43">
        <v>84.558519329999996</v>
      </c>
      <c r="H43" t="s">
        <v>176</v>
      </c>
      <c r="I43" t="s">
        <v>177</v>
      </c>
      <c r="J43">
        <v>1</v>
      </c>
      <c r="K43" t="s">
        <v>185</v>
      </c>
      <c r="L43">
        <v>1.3653291138351641E-2</v>
      </c>
      <c r="M43">
        <v>0.21026068353061519</v>
      </c>
      <c r="N43" t="s">
        <v>190</v>
      </c>
      <c r="O43">
        <v>10</v>
      </c>
      <c r="P43" t="str">
        <f t="shared" si="0"/>
        <v>B10</v>
      </c>
      <c r="Q43">
        <v>27</v>
      </c>
      <c r="R43">
        <v>0</v>
      </c>
      <c r="U43" s="4" t="s">
        <v>275</v>
      </c>
      <c r="V43" s="5" t="s">
        <v>36</v>
      </c>
      <c r="W43" s="6"/>
      <c r="X43" s="6"/>
      <c r="Y43" s="6"/>
      <c r="Z43" s="6"/>
      <c r="AA43" s="7"/>
      <c r="AB43" s="8"/>
      <c r="AC43" s="9" t="s">
        <v>276</v>
      </c>
    </row>
    <row r="44" spans="2:29" ht="16" x14ac:dyDescent="0.2">
      <c r="B44">
        <v>10.228</v>
      </c>
      <c r="C44">
        <v>0.29049999999999998</v>
      </c>
      <c r="D44">
        <v>10.103199999999999</v>
      </c>
      <c r="E44" t="s">
        <v>74</v>
      </c>
      <c r="F44" t="s">
        <v>138</v>
      </c>
      <c r="G44">
        <v>90.545966649999997</v>
      </c>
      <c r="H44" t="s">
        <v>176</v>
      </c>
      <c r="I44" t="s">
        <v>177</v>
      </c>
      <c r="J44">
        <v>1</v>
      </c>
      <c r="K44" t="s">
        <v>185</v>
      </c>
      <c r="L44">
        <v>6.7997275427587002E-3</v>
      </c>
      <c r="M44">
        <v>0.104715804158484</v>
      </c>
      <c r="N44" t="s">
        <v>190</v>
      </c>
      <c r="O44">
        <v>13</v>
      </c>
      <c r="P44" t="str">
        <f t="shared" si="0"/>
        <v>B13</v>
      </c>
      <c r="Q44">
        <v>28</v>
      </c>
      <c r="R44">
        <v>0</v>
      </c>
      <c r="U44" s="10" t="s">
        <v>37</v>
      </c>
      <c r="V44" s="11" t="s">
        <v>191</v>
      </c>
      <c r="W44" s="11" t="s">
        <v>190</v>
      </c>
      <c r="X44" s="11" t="s">
        <v>193</v>
      </c>
      <c r="Y44" s="11" t="s">
        <v>195</v>
      </c>
      <c r="Z44" s="11" t="s">
        <v>192</v>
      </c>
      <c r="AA44" s="11" t="s">
        <v>194</v>
      </c>
      <c r="AB44" s="12"/>
      <c r="AC44" s="13"/>
    </row>
    <row r="45" spans="2:29" ht="17" thickBot="1" x14ac:dyDescent="0.25">
      <c r="B45">
        <v>10.667</v>
      </c>
      <c r="C45">
        <v>0.46200000000000002</v>
      </c>
      <c r="D45">
        <v>10.5274</v>
      </c>
      <c r="E45" t="s">
        <v>75</v>
      </c>
      <c r="F45" t="s">
        <v>136</v>
      </c>
      <c r="G45">
        <v>90.309576120000003</v>
      </c>
      <c r="H45" t="s">
        <v>176</v>
      </c>
      <c r="I45" t="s">
        <v>177</v>
      </c>
      <c r="J45">
        <v>1</v>
      </c>
      <c r="K45" t="s">
        <v>185</v>
      </c>
      <c r="L45">
        <v>1.081402452583311E-2</v>
      </c>
      <c r="M45">
        <v>0.16653597769782999</v>
      </c>
      <c r="N45" t="s">
        <v>190</v>
      </c>
      <c r="O45">
        <v>10</v>
      </c>
      <c r="P45" t="str">
        <f t="shared" si="0"/>
        <v>B10</v>
      </c>
      <c r="Q45">
        <v>29</v>
      </c>
      <c r="R45">
        <v>0</v>
      </c>
      <c r="U45" s="14"/>
      <c r="V45" s="15" t="s">
        <v>178</v>
      </c>
      <c r="W45" s="15" t="s">
        <v>177</v>
      </c>
      <c r="X45" s="15" t="s">
        <v>180</v>
      </c>
      <c r="Y45" s="15" t="s">
        <v>182</v>
      </c>
      <c r="Z45" s="15" t="s">
        <v>179</v>
      </c>
      <c r="AA45" s="15" t="s">
        <v>181</v>
      </c>
      <c r="AB45" s="12"/>
      <c r="AC45" s="16"/>
    </row>
    <row r="46" spans="2:29" x14ac:dyDescent="0.2">
      <c r="B46">
        <v>10.72</v>
      </c>
      <c r="C46">
        <v>0.96450000000000002</v>
      </c>
      <c r="D46">
        <v>10.662000000000001</v>
      </c>
      <c r="E46" t="s">
        <v>76</v>
      </c>
      <c r="F46" t="s">
        <v>136</v>
      </c>
      <c r="G46">
        <v>79.481010459999993</v>
      </c>
      <c r="H46" t="s">
        <v>176</v>
      </c>
      <c r="I46" t="s">
        <v>177</v>
      </c>
      <c r="J46">
        <v>1</v>
      </c>
      <c r="K46" t="s">
        <v>185</v>
      </c>
      <c r="L46">
        <v>2.2576031721138611E-2</v>
      </c>
      <c r="M46">
        <v>0.34767088850553463</v>
      </c>
      <c r="N46" t="s">
        <v>190</v>
      </c>
      <c r="O46">
        <v>10</v>
      </c>
      <c r="P46" t="str">
        <f t="shared" si="0"/>
        <v>B10</v>
      </c>
      <c r="Q46">
        <v>30</v>
      </c>
      <c r="R46">
        <v>0</v>
      </c>
      <c r="U46" s="17">
        <v>1</v>
      </c>
      <c r="V46" s="18">
        <f>SUMIF($P$6:$P$212,_xlfn.CONCAT(V$45,$U46),$M$6:$M$212)</f>
        <v>0</v>
      </c>
      <c r="W46">
        <f t="shared" ref="W46:AA46" si="1">SUMIF($P$6:$P$212,_xlfn.CONCAT(W$45,$U46),$M$6:$M$212)</f>
        <v>0</v>
      </c>
      <c r="X46">
        <f t="shared" si="1"/>
        <v>0</v>
      </c>
      <c r="Y46">
        <f t="shared" si="1"/>
        <v>0</v>
      </c>
      <c r="Z46">
        <f t="shared" si="1"/>
        <v>0</v>
      </c>
      <c r="AA46">
        <f t="shared" si="1"/>
        <v>0</v>
      </c>
      <c r="AB46" s="12"/>
      <c r="AC46" s="19">
        <f>SUM(V46:AA46)</f>
        <v>0</v>
      </c>
    </row>
    <row r="47" spans="2:29" x14ac:dyDescent="0.2">
      <c r="B47">
        <v>10.853999999999999</v>
      </c>
      <c r="C47">
        <v>0.79820000000000002</v>
      </c>
      <c r="D47">
        <v>10.6882</v>
      </c>
      <c r="E47" t="s">
        <v>77</v>
      </c>
      <c r="F47" t="s">
        <v>144</v>
      </c>
      <c r="G47">
        <v>66.205717759999999</v>
      </c>
      <c r="H47" t="s">
        <v>176</v>
      </c>
      <c r="I47" t="s">
        <v>181</v>
      </c>
      <c r="J47">
        <v>1</v>
      </c>
      <c r="K47" t="s">
        <v>186</v>
      </c>
      <c r="L47">
        <v>1.8683451031428551E-2</v>
      </c>
      <c r="M47">
        <v>0.28772514588399972</v>
      </c>
      <c r="N47" t="s">
        <v>194</v>
      </c>
      <c r="O47">
        <v>8</v>
      </c>
      <c r="P47" t="str">
        <f t="shared" si="0"/>
        <v>O8</v>
      </c>
      <c r="Q47">
        <v>31</v>
      </c>
      <c r="R47">
        <v>0</v>
      </c>
      <c r="U47" s="20">
        <v>2</v>
      </c>
      <c r="V47">
        <f t="shared" ref="V47:AA71" si="2">SUMIF($P$6:$P$212,_xlfn.CONCAT(V$45,$U47),$M$6:$M$212)</f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 s="12"/>
      <c r="AC47" s="21">
        <f t="shared" ref="AC47:AC72" si="3">SUM(V47:AA47)</f>
        <v>0</v>
      </c>
    </row>
    <row r="48" spans="2:29" x14ac:dyDescent="0.2">
      <c r="B48">
        <v>10.962999999999999</v>
      </c>
      <c r="C48">
        <v>0.2616</v>
      </c>
      <c r="D48">
        <v>10.851599999999999</v>
      </c>
      <c r="E48" t="s">
        <v>78</v>
      </c>
      <c r="F48" t="s">
        <v>136</v>
      </c>
      <c r="G48">
        <v>88.023866940000005</v>
      </c>
      <c r="H48" t="s">
        <v>176</v>
      </c>
      <c r="I48" t="s">
        <v>177</v>
      </c>
      <c r="J48">
        <v>1</v>
      </c>
      <c r="K48" t="s">
        <v>188</v>
      </c>
      <c r="L48">
        <v>6.123265835406802E-3</v>
      </c>
      <c r="M48">
        <v>9.4298293865264754E-2</v>
      </c>
      <c r="N48" t="s">
        <v>190</v>
      </c>
      <c r="O48">
        <v>10</v>
      </c>
      <c r="P48" t="str">
        <f t="shared" si="0"/>
        <v>B10</v>
      </c>
      <c r="Q48">
        <v>32</v>
      </c>
      <c r="R48">
        <v>0</v>
      </c>
      <c r="U48" s="20">
        <v>3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 s="12"/>
      <c r="AC48" s="21">
        <f t="shared" si="3"/>
        <v>0</v>
      </c>
    </row>
    <row r="49" spans="2:29" x14ac:dyDescent="0.2">
      <c r="B49">
        <v>11.055</v>
      </c>
      <c r="C49">
        <v>0.12470000000000001</v>
      </c>
      <c r="D49">
        <v>10.9626</v>
      </c>
      <c r="E49" t="s">
        <v>44</v>
      </c>
      <c r="F49" t="s">
        <v>131</v>
      </c>
      <c r="G49">
        <v>82.177779979999997</v>
      </c>
      <c r="H49" t="s">
        <v>176</v>
      </c>
      <c r="I49" t="s">
        <v>177</v>
      </c>
      <c r="J49">
        <v>1</v>
      </c>
      <c r="K49" t="s">
        <v>185</v>
      </c>
      <c r="L49">
        <v>2.9188503427952151E-3</v>
      </c>
      <c r="M49">
        <v>4.4950295279046322E-2</v>
      </c>
      <c r="N49" t="s">
        <v>190</v>
      </c>
      <c r="O49">
        <v>7</v>
      </c>
      <c r="P49" t="str">
        <f t="shared" si="0"/>
        <v>B7</v>
      </c>
      <c r="Q49">
        <v>33</v>
      </c>
      <c r="R49">
        <v>0</v>
      </c>
      <c r="U49" s="20">
        <v>4</v>
      </c>
      <c r="V49">
        <f t="shared" si="2"/>
        <v>0</v>
      </c>
      <c r="W49">
        <f t="shared" si="2"/>
        <v>0.4122423001225094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 s="12"/>
      <c r="AC49" s="21">
        <f t="shared" si="3"/>
        <v>0.4122423001225094</v>
      </c>
    </row>
    <row r="50" spans="2:29" x14ac:dyDescent="0.2">
      <c r="B50">
        <v>11.183999999999999</v>
      </c>
      <c r="C50">
        <v>8.5900000000000004E-2</v>
      </c>
      <c r="D50">
        <v>11.0909</v>
      </c>
      <c r="E50" t="s">
        <v>79</v>
      </c>
      <c r="F50" t="s">
        <v>140</v>
      </c>
      <c r="G50">
        <v>60.860990129999998</v>
      </c>
      <c r="H50" t="s">
        <v>176</v>
      </c>
      <c r="I50" t="s">
        <v>177</v>
      </c>
      <c r="J50">
        <v>1</v>
      </c>
      <c r="K50" t="s">
        <v>185</v>
      </c>
      <c r="L50">
        <v>2.010659538461179E-3</v>
      </c>
      <c r="M50">
        <v>3.0964156892302148E-2</v>
      </c>
      <c r="N50" t="s">
        <v>190</v>
      </c>
      <c r="O50">
        <v>9</v>
      </c>
      <c r="P50" t="str">
        <f t="shared" si="0"/>
        <v>B9</v>
      </c>
      <c r="Q50">
        <v>34</v>
      </c>
      <c r="R50">
        <v>0.30531595911268827</v>
      </c>
      <c r="U50" s="20">
        <v>5</v>
      </c>
      <c r="V50">
        <f t="shared" si="2"/>
        <v>0</v>
      </c>
      <c r="W50">
        <f t="shared" si="2"/>
        <v>3.3839996825347729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 s="12"/>
      <c r="AC50" s="21">
        <f t="shared" si="3"/>
        <v>3.3839996825347729</v>
      </c>
    </row>
    <row r="51" spans="2:29" x14ac:dyDescent="0.2">
      <c r="B51">
        <v>11.351000000000001</v>
      </c>
      <c r="C51">
        <v>1.3076000000000001</v>
      </c>
      <c r="D51">
        <v>11.3484</v>
      </c>
      <c r="E51" t="s">
        <v>80</v>
      </c>
      <c r="F51" t="s">
        <v>145</v>
      </c>
      <c r="G51">
        <v>95.437680929999999</v>
      </c>
      <c r="H51" t="s">
        <v>176</v>
      </c>
      <c r="I51" t="s">
        <v>182</v>
      </c>
      <c r="J51">
        <v>0.39050000000000012</v>
      </c>
      <c r="K51" t="s">
        <v>187</v>
      </c>
      <c r="L51">
        <v>3.0606966385236758E-2</v>
      </c>
      <c r="M51">
        <v>1.207035294065675</v>
      </c>
      <c r="N51" t="s">
        <v>195</v>
      </c>
      <c r="O51">
        <v>9</v>
      </c>
      <c r="P51" t="str">
        <f t="shared" si="0"/>
        <v>A9</v>
      </c>
      <c r="U51" s="20">
        <v>6</v>
      </c>
      <c r="V51">
        <f t="shared" si="2"/>
        <v>9.6749472757786947E-2</v>
      </c>
      <c r="W51">
        <f t="shared" si="2"/>
        <v>5.9755630178704671</v>
      </c>
      <c r="X51">
        <f t="shared" si="2"/>
        <v>0</v>
      </c>
      <c r="Y51">
        <f t="shared" si="2"/>
        <v>0</v>
      </c>
      <c r="Z51">
        <f t="shared" si="2"/>
        <v>0.16365223782427449</v>
      </c>
      <c r="AA51">
        <f t="shared" si="2"/>
        <v>2.404318119576896E-2</v>
      </c>
      <c r="AB51" s="12"/>
      <c r="AC51" s="21">
        <f t="shared" si="3"/>
        <v>6.2600079096482979</v>
      </c>
    </row>
    <row r="52" spans="2:29" x14ac:dyDescent="0.2">
      <c r="B52">
        <v>11.763999999999999</v>
      </c>
      <c r="C52">
        <v>0.21260000000000001</v>
      </c>
      <c r="D52">
        <v>11.6548</v>
      </c>
      <c r="E52" t="s">
        <v>44</v>
      </c>
      <c r="F52" t="s">
        <v>131</v>
      </c>
      <c r="G52">
        <v>83.112134220000002</v>
      </c>
      <c r="H52" t="s">
        <v>176</v>
      </c>
      <c r="I52" t="s">
        <v>177</v>
      </c>
      <c r="J52">
        <v>1</v>
      </c>
      <c r="K52" t="s">
        <v>185</v>
      </c>
      <c r="L52">
        <v>4.976323840242684E-3</v>
      </c>
      <c r="M52">
        <v>7.6635387139737332E-2</v>
      </c>
      <c r="N52" t="s">
        <v>190</v>
      </c>
      <c r="O52">
        <v>7</v>
      </c>
      <c r="P52" t="str">
        <f t="shared" si="0"/>
        <v>B7</v>
      </c>
      <c r="U52" s="20">
        <v>7</v>
      </c>
      <c r="V52">
        <f t="shared" si="2"/>
        <v>6.6145783349679216E-2</v>
      </c>
      <c r="W52">
        <f t="shared" si="2"/>
        <v>2.0828108891500459</v>
      </c>
      <c r="X52">
        <f t="shared" si="2"/>
        <v>0.65031938823518409</v>
      </c>
      <c r="Y52">
        <f t="shared" si="2"/>
        <v>1.339100553748102</v>
      </c>
      <c r="Z52">
        <f t="shared" si="2"/>
        <v>0</v>
      </c>
      <c r="AA52">
        <f t="shared" si="2"/>
        <v>0</v>
      </c>
      <c r="AB52" s="12"/>
      <c r="AC52" s="21">
        <f t="shared" si="3"/>
        <v>4.1383766144830112</v>
      </c>
    </row>
    <row r="53" spans="2:29" x14ac:dyDescent="0.2">
      <c r="B53">
        <v>11.911</v>
      </c>
      <c r="C53">
        <v>0.48170000000000002</v>
      </c>
      <c r="D53">
        <v>11.7616</v>
      </c>
      <c r="E53" t="s">
        <v>81</v>
      </c>
      <c r="F53" t="s">
        <v>136</v>
      </c>
      <c r="G53">
        <v>84.38695869</v>
      </c>
      <c r="H53" t="s">
        <v>176</v>
      </c>
      <c r="I53" t="s">
        <v>177</v>
      </c>
      <c r="J53">
        <v>1</v>
      </c>
      <c r="K53" t="s">
        <v>185</v>
      </c>
      <c r="L53">
        <v>1.1275142021848081E-2</v>
      </c>
      <c r="M53">
        <v>0.1736371871364604</v>
      </c>
      <c r="N53" t="s">
        <v>190</v>
      </c>
      <c r="O53">
        <v>10</v>
      </c>
      <c r="P53" t="str">
        <f t="shared" si="0"/>
        <v>B10</v>
      </c>
      <c r="U53" s="20">
        <v>8</v>
      </c>
      <c r="V53">
        <f t="shared" si="2"/>
        <v>0.15406380274470241</v>
      </c>
      <c r="W53">
        <f t="shared" si="2"/>
        <v>1.9300879569056799</v>
      </c>
      <c r="X53">
        <f t="shared" si="2"/>
        <v>3.3775803269018759E-2</v>
      </c>
      <c r="Y53">
        <f t="shared" si="2"/>
        <v>0.28632402611139318</v>
      </c>
      <c r="Z53">
        <f t="shared" si="2"/>
        <v>0</v>
      </c>
      <c r="AA53">
        <f t="shared" si="2"/>
        <v>0.28772514588399972</v>
      </c>
      <c r="AB53" s="12"/>
      <c r="AC53" s="21">
        <f t="shared" si="3"/>
        <v>2.6919767349147938</v>
      </c>
    </row>
    <row r="54" spans="2:29" x14ac:dyDescent="0.2">
      <c r="B54">
        <v>12.032999999999999</v>
      </c>
      <c r="C54">
        <v>0.29349999999999998</v>
      </c>
      <c r="D54">
        <v>11.899800000000001</v>
      </c>
      <c r="E54" t="s">
        <v>82</v>
      </c>
      <c r="F54" t="s">
        <v>145</v>
      </c>
      <c r="G54">
        <v>84.550309530000007</v>
      </c>
      <c r="H54" t="s">
        <v>176</v>
      </c>
      <c r="I54" t="s">
        <v>182</v>
      </c>
      <c r="J54">
        <v>0.45337499999999997</v>
      </c>
      <c r="K54" t="s">
        <v>189</v>
      </c>
      <c r="L54">
        <v>6.869948481238136E-3</v>
      </c>
      <c r="M54">
        <v>0.2333547430075926</v>
      </c>
      <c r="N54" t="s">
        <v>195</v>
      </c>
      <c r="O54">
        <v>9</v>
      </c>
      <c r="P54" t="str">
        <f t="shared" si="0"/>
        <v>A9</v>
      </c>
      <c r="U54" s="20">
        <v>9</v>
      </c>
      <c r="V54">
        <f t="shared" si="2"/>
        <v>0</v>
      </c>
      <c r="W54">
        <f t="shared" si="2"/>
        <v>9.9959033623023519</v>
      </c>
      <c r="X54">
        <f t="shared" si="2"/>
        <v>0.26234823499671134</v>
      </c>
      <c r="Y54">
        <f t="shared" si="2"/>
        <v>1.4403900370732676</v>
      </c>
      <c r="Z54">
        <f t="shared" si="2"/>
        <v>0</v>
      </c>
      <c r="AA54">
        <f t="shared" si="2"/>
        <v>0</v>
      </c>
      <c r="AB54" s="12"/>
      <c r="AC54" s="21">
        <f t="shared" si="3"/>
        <v>11.698641634372331</v>
      </c>
    </row>
    <row r="55" spans="2:29" x14ac:dyDescent="0.2">
      <c r="B55">
        <v>12.114000000000001</v>
      </c>
      <c r="C55">
        <v>0.19489999999999999</v>
      </c>
      <c r="D55">
        <v>12.028</v>
      </c>
      <c r="E55" t="s">
        <v>83</v>
      </c>
      <c r="F55" t="s">
        <v>146</v>
      </c>
      <c r="G55">
        <v>83.960421819999993</v>
      </c>
      <c r="H55" t="s">
        <v>176</v>
      </c>
      <c r="I55" t="s">
        <v>177</v>
      </c>
      <c r="J55">
        <v>1</v>
      </c>
      <c r="K55" t="s">
        <v>185</v>
      </c>
      <c r="L55">
        <v>4.562020303214012E-3</v>
      </c>
      <c r="M55">
        <v>7.0255112669495787E-2</v>
      </c>
      <c r="N55" t="s">
        <v>190</v>
      </c>
      <c r="O55">
        <v>12</v>
      </c>
      <c r="P55" t="str">
        <f t="shared" si="0"/>
        <v>B12</v>
      </c>
      <c r="U55" s="20">
        <v>10</v>
      </c>
      <c r="V55">
        <f t="shared" si="2"/>
        <v>0</v>
      </c>
      <c r="W55">
        <f t="shared" si="2"/>
        <v>1.2185603303192949</v>
      </c>
      <c r="X55">
        <f t="shared" si="2"/>
        <v>0</v>
      </c>
      <c r="Y55">
        <f t="shared" si="2"/>
        <v>1.1526995457222429</v>
      </c>
      <c r="Z55">
        <f t="shared" si="2"/>
        <v>0.2605098508273197</v>
      </c>
      <c r="AA55">
        <f t="shared" si="2"/>
        <v>0.40988757627749439</v>
      </c>
      <c r="AB55" s="12"/>
      <c r="AC55" s="21">
        <f t="shared" si="3"/>
        <v>3.0416573031463519</v>
      </c>
    </row>
    <row r="56" spans="2:29" x14ac:dyDescent="0.2">
      <c r="B56">
        <v>12.52</v>
      </c>
      <c r="C56">
        <v>0.52780000000000005</v>
      </c>
      <c r="D56">
        <v>12.3954</v>
      </c>
      <c r="E56" t="s">
        <v>84</v>
      </c>
      <c r="F56" t="s">
        <v>147</v>
      </c>
      <c r="G56">
        <v>78.503703130000005</v>
      </c>
      <c r="H56" t="s">
        <v>176</v>
      </c>
      <c r="I56" t="s">
        <v>182</v>
      </c>
      <c r="J56">
        <v>0.57029999999999992</v>
      </c>
      <c r="K56" t="s">
        <v>189</v>
      </c>
      <c r="L56">
        <v>1.2354203776482071E-2</v>
      </c>
      <c r="M56">
        <v>0.33360466098163072</v>
      </c>
      <c r="N56" t="s">
        <v>195</v>
      </c>
      <c r="O56">
        <v>10</v>
      </c>
      <c r="P56" t="str">
        <f t="shared" si="0"/>
        <v>A10</v>
      </c>
      <c r="U56" s="20">
        <v>11</v>
      </c>
      <c r="V56">
        <f t="shared" si="2"/>
        <v>0</v>
      </c>
      <c r="W56">
        <f t="shared" si="2"/>
        <v>3.1468811370174363E-2</v>
      </c>
      <c r="X56">
        <f t="shared" si="2"/>
        <v>0</v>
      </c>
      <c r="Y56">
        <f t="shared" si="2"/>
        <v>1.0646439676011372</v>
      </c>
      <c r="Z56">
        <f t="shared" si="2"/>
        <v>0</v>
      </c>
      <c r="AA56">
        <f t="shared" si="2"/>
        <v>0.10969025544036722</v>
      </c>
      <c r="AB56" s="12"/>
      <c r="AC56" s="21">
        <f t="shared" si="3"/>
        <v>1.2058030344116788</v>
      </c>
    </row>
    <row r="57" spans="2:29" x14ac:dyDescent="0.2">
      <c r="B57">
        <v>12.657999999999999</v>
      </c>
      <c r="C57">
        <v>0.26019999999999999</v>
      </c>
      <c r="D57">
        <v>12.478</v>
      </c>
      <c r="E57" t="s">
        <v>85</v>
      </c>
      <c r="F57" t="s">
        <v>138</v>
      </c>
      <c r="G57">
        <v>82.306584709999996</v>
      </c>
      <c r="H57" t="s">
        <v>176</v>
      </c>
      <c r="I57" t="s">
        <v>177</v>
      </c>
      <c r="J57">
        <v>1</v>
      </c>
      <c r="K57" t="s">
        <v>185</v>
      </c>
      <c r="L57">
        <v>6.0904960641163988E-3</v>
      </c>
      <c r="M57">
        <v>9.3793639387392547E-2</v>
      </c>
      <c r="N57" t="s">
        <v>190</v>
      </c>
      <c r="O57">
        <v>13</v>
      </c>
      <c r="P57" t="str">
        <f t="shared" si="0"/>
        <v>B13</v>
      </c>
      <c r="U57" s="20">
        <v>12</v>
      </c>
      <c r="V57">
        <f t="shared" si="2"/>
        <v>0</v>
      </c>
      <c r="W57">
        <f t="shared" si="2"/>
        <v>0.10244485900805902</v>
      </c>
      <c r="X57">
        <f t="shared" si="2"/>
        <v>5.078986852299619E-2</v>
      </c>
      <c r="Y57">
        <f t="shared" si="2"/>
        <v>0.46183198071081982</v>
      </c>
      <c r="Z57">
        <f t="shared" si="2"/>
        <v>4.6428211964243501E-2</v>
      </c>
      <c r="AA57">
        <f t="shared" si="2"/>
        <v>0.13113807074993619</v>
      </c>
      <c r="AB57" s="12"/>
      <c r="AC57" s="21">
        <f t="shared" si="3"/>
        <v>0.79263299095605477</v>
      </c>
    </row>
    <row r="58" spans="2:29" x14ac:dyDescent="0.2">
      <c r="B58">
        <v>12.714</v>
      </c>
      <c r="C58">
        <v>7.6700000000000004E-2</v>
      </c>
      <c r="D58">
        <v>12.54</v>
      </c>
      <c r="E58" t="s">
        <v>86</v>
      </c>
      <c r="F58" t="s">
        <v>136</v>
      </c>
      <c r="G58">
        <v>82.961776659999998</v>
      </c>
      <c r="H58" t="s">
        <v>176</v>
      </c>
      <c r="I58" t="s">
        <v>177</v>
      </c>
      <c r="J58">
        <v>1</v>
      </c>
      <c r="K58" t="s">
        <v>185</v>
      </c>
      <c r="L58">
        <v>1.795315327124242E-3</v>
      </c>
      <c r="M58">
        <v>2.7647856037713331E-2</v>
      </c>
      <c r="N58" t="s">
        <v>190</v>
      </c>
      <c r="O58">
        <v>10</v>
      </c>
      <c r="P58" t="str">
        <f t="shared" si="0"/>
        <v>B10</v>
      </c>
      <c r="U58" s="20">
        <v>13</v>
      </c>
      <c r="V58">
        <f t="shared" si="2"/>
        <v>0</v>
      </c>
      <c r="W58">
        <f t="shared" si="2"/>
        <v>0.61275867638212378</v>
      </c>
      <c r="X58">
        <f t="shared" si="2"/>
        <v>0</v>
      </c>
      <c r="Y58">
        <f t="shared" si="2"/>
        <v>0.3129939165260297</v>
      </c>
      <c r="Z58">
        <f t="shared" si="2"/>
        <v>0</v>
      </c>
      <c r="AA58">
        <f t="shared" si="2"/>
        <v>0.1552533454425441</v>
      </c>
      <c r="AB58" s="12"/>
      <c r="AC58" s="21">
        <f t="shared" si="3"/>
        <v>1.0810059383506976</v>
      </c>
    </row>
    <row r="59" spans="2:29" x14ac:dyDescent="0.2">
      <c r="B59">
        <v>12.805999999999999</v>
      </c>
      <c r="C59">
        <v>8.7300000000000003E-2</v>
      </c>
      <c r="D59">
        <v>12.653</v>
      </c>
      <c r="E59" t="s">
        <v>87</v>
      </c>
      <c r="F59" t="s">
        <v>148</v>
      </c>
      <c r="G59">
        <v>88.860219369999996</v>
      </c>
      <c r="H59" t="s">
        <v>176</v>
      </c>
      <c r="I59" t="s">
        <v>177</v>
      </c>
      <c r="J59">
        <v>1</v>
      </c>
      <c r="K59" t="s">
        <v>188</v>
      </c>
      <c r="L59">
        <v>2.0434293097515818E-3</v>
      </c>
      <c r="M59">
        <v>3.1468811370174363E-2</v>
      </c>
      <c r="N59" t="s">
        <v>190</v>
      </c>
      <c r="O59">
        <v>11</v>
      </c>
      <c r="P59" t="str">
        <f t="shared" si="0"/>
        <v>B11</v>
      </c>
      <c r="U59" s="20">
        <v>14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0.49292608833107637</v>
      </c>
      <c r="Z59">
        <f t="shared" si="2"/>
        <v>0</v>
      </c>
      <c r="AA59">
        <f t="shared" si="2"/>
        <v>0.13225551995093901</v>
      </c>
      <c r="AB59" s="12"/>
      <c r="AC59" s="21">
        <f t="shared" si="3"/>
        <v>0.62518160828201541</v>
      </c>
    </row>
    <row r="60" spans="2:29" x14ac:dyDescent="0.2">
      <c r="B60">
        <v>12.991</v>
      </c>
      <c r="C60">
        <v>0.30309999999999998</v>
      </c>
      <c r="D60">
        <v>12.8469</v>
      </c>
      <c r="E60" t="s">
        <v>88</v>
      </c>
      <c r="F60" t="s">
        <v>147</v>
      </c>
      <c r="G60">
        <v>85.753934830000006</v>
      </c>
      <c r="H60" t="s">
        <v>176</v>
      </c>
      <c r="I60" t="s">
        <v>182</v>
      </c>
      <c r="J60">
        <v>0.57029999999999992</v>
      </c>
      <c r="K60" t="s">
        <v>189</v>
      </c>
      <c r="L60">
        <v>7.0946554843723296E-3</v>
      </c>
      <c r="M60">
        <v>0.191579334489451</v>
      </c>
      <c r="N60" t="s">
        <v>195</v>
      </c>
      <c r="O60">
        <v>10</v>
      </c>
      <c r="P60" t="str">
        <f t="shared" si="0"/>
        <v>A10</v>
      </c>
      <c r="U60" s="20">
        <v>15</v>
      </c>
      <c r="V60">
        <f t="shared" si="2"/>
        <v>0</v>
      </c>
      <c r="W60">
        <f t="shared" si="2"/>
        <v>0</v>
      </c>
      <c r="X60">
        <f t="shared" si="2"/>
        <v>0</v>
      </c>
      <c r="Y60">
        <f t="shared" si="2"/>
        <v>0.34709414053082355</v>
      </c>
      <c r="Z60">
        <f t="shared" si="2"/>
        <v>0</v>
      </c>
      <c r="AA60">
        <f t="shared" si="2"/>
        <v>6.0486443847826553E-2</v>
      </c>
      <c r="AB60" s="12"/>
      <c r="AC60" s="21">
        <f t="shared" si="3"/>
        <v>0.40758058437865008</v>
      </c>
    </row>
    <row r="61" spans="2:29" x14ac:dyDescent="0.2">
      <c r="B61">
        <v>13.044</v>
      </c>
      <c r="C61">
        <v>4.8099999999999997E-2</v>
      </c>
      <c r="D61">
        <v>12.877599999999999</v>
      </c>
      <c r="E61" t="s">
        <v>89</v>
      </c>
      <c r="F61" t="s">
        <v>149</v>
      </c>
      <c r="G61">
        <v>76.561997030000001</v>
      </c>
      <c r="H61" t="s">
        <v>176</v>
      </c>
      <c r="I61" t="s">
        <v>181</v>
      </c>
      <c r="J61">
        <v>1</v>
      </c>
      <c r="K61" t="s">
        <v>186</v>
      </c>
      <c r="L61">
        <v>1.1258757136202869E-3</v>
      </c>
      <c r="M61">
        <v>1.733848598975243E-2</v>
      </c>
      <c r="N61" t="s">
        <v>194</v>
      </c>
      <c r="O61">
        <v>21</v>
      </c>
      <c r="P61" t="str">
        <f t="shared" si="0"/>
        <v>O21</v>
      </c>
      <c r="U61" s="20">
        <v>16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  <c r="AA61">
        <f t="shared" si="2"/>
        <v>0.22774335651404531</v>
      </c>
      <c r="AB61" s="12"/>
      <c r="AC61" s="21">
        <f t="shared" si="3"/>
        <v>0.22774335651404531</v>
      </c>
    </row>
    <row r="62" spans="2:29" x14ac:dyDescent="0.2">
      <c r="B62">
        <v>13.510999999999999</v>
      </c>
      <c r="C62">
        <v>0.67620000000000002</v>
      </c>
      <c r="D62">
        <v>13.3482</v>
      </c>
      <c r="E62" t="s">
        <v>90</v>
      </c>
      <c r="F62" t="s">
        <v>147</v>
      </c>
      <c r="G62">
        <v>61.899229490000003</v>
      </c>
      <c r="H62" t="s">
        <v>176</v>
      </c>
      <c r="I62" t="s">
        <v>182</v>
      </c>
      <c r="J62">
        <v>0.57029999999999992</v>
      </c>
      <c r="K62" t="s">
        <v>189</v>
      </c>
      <c r="L62">
        <v>1.5827799533264832E-2</v>
      </c>
      <c r="M62">
        <v>0.42740331897646577</v>
      </c>
      <c r="N62" t="s">
        <v>195</v>
      </c>
      <c r="O62">
        <v>10</v>
      </c>
      <c r="P62" t="str">
        <f t="shared" si="0"/>
        <v>A10</v>
      </c>
      <c r="U62" s="20">
        <v>17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 s="12"/>
      <c r="AC62" s="21">
        <f t="shared" si="3"/>
        <v>0</v>
      </c>
    </row>
    <row r="63" spans="2:29" x14ac:dyDescent="0.2">
      <c r="B63">
        <v>13.584</v>
      </c>
      <c r="C63">
        <v>0.753</v>
      </c>
      <c r="D63">
        <v>13.4169</v>
      </c>
      <c r="E63" t="s">
        <v>91</v>
      </c>
      <c r="F63" t="s">
        <v>138</v>
      </c>
      <c r="G63">
        <v>86.779559710000001</v>
      </c>
      <c r="H63" t="s">
        <v>176</v>
      </c>
      <c r="I63" t="s">
        <v>177</v>
      </c>
      <c r="J63">
        <v>1</v>
      </c>
      <c r="K63" t="s">
        <v>185</v>
      </c>
      <c r="L63">
        <v>1.7625455558338391E-2</v>
      </c>
      <c r="M63">
        <v>0.27143201559841118</v>
      </c>
      <c r="N63" t="s">
        <v>190</v>
      </c>
      <c r="O63">
        <v>13</v>
      </c>
      <c r="P63" t="str">
        <f t="shared" si="0"/>
        <v>B13</v>
      </c>
      <c r="U63" s="20">
        <v>18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0.35880933376714269</v>
      </c>
      <c r="Z63">
        <f t="shared" si="2"/>
        <v>0</v>
      </c>
      <c r="AA63">
        <f t="shared" si="2"/>
        <v>0</v>
      </c>
      <c r="AB63" s="12"/>
      <c r="AC63" s="21">
        <f t="shared" si="3"/>
        <v>0.35880933376714269</v>
      </c>
    </row>
    <row r="64" spans="2:29" x14ac:dyDescent="0.2">
      <c r="B64">
        <v>13.692</v>
      </c>
      <c r="C64">
        <v>0.17560000000000001</v>
      </c>
      <c r="D64">
        <v>13.5069</v>
      </c>
      <c r="E64" t="s">
        <v>88</v>
      </c>
      <c r="F64" t="s">
        <v>147</v>
      </c>
      <c r="G64">
        <v>88.657710960000003</v>
      </c>
      <c r="H64" t="s">
        <v>176</v>
      </c>
      <c r="I64" t="s">
        <v>182</v>
      </c>
      <c r="J64">
        <v>0.57029999999999992</v>
      </c>
      <c r="K64" t="s">
        <v>189</v>
      </c>
      <c r="L64">
        <v>4.1102655989963092E-3</v>
      </c>
      <c r="M64">
        <v>0.1109908648510313</v>
      </c>
      <c r="N64" t="s">
        <v>195</v>
      </c>
      <c r="O64">
        <v>10</v>
      </c>
      <c r="P64" t="str">
        <f t="shared" si="0"/>
        <v>A10</v>
      </c>
      <c r="U64" s="20">
        <v>19</v>
      </c>
      <c r="V64">
        <f t="shared" si="2"/>
        <v>0</v>
      </c>
      <c r="W64">
        <f t="shared" si="2"/>
        <v>0</v>
      </c>
      <c r="X64">
        <f t="shared" si="2"/>
        <v>0</v>
      </c>
      <c r="Y64">
        <f t="shared" si="2"/>
        <v>0.1493416787017553</v>
      </c>
      <c r="Z64">
        <f t="shared" si="2"/>
        <v>0</v>
      </c>
      <c r="AA64">
        <f t="shared" si="2"/>
        <v>0</v>
      </c>
      <c r="AB64" s="12"/>
      <c r="AC64" s="21">
        <f t="shared" si="3"/>
        <v>0.1493416787017553</v>
      </c>
    </row>
    <row r="65" spans="2:29" x14ac:dyDescent="0.2">
      <c r="B65">
        <v>13.942</v>
      </c>
      <c r="C65">
        <v>0.29389999999999999</v>
      </c>
      <c r="D65">
        <v>13.9383</v>
      </c>
      <c r="E65" t="s">
        <v>92</v>
      </c>
      <c r="F65" t="s">
        <v>150</v>
      </c>
      <c r="G65">
        <v>89.731935570000005</v>
      </c>
      <c r="H65" t="s">
        <v>176</v>
      </c>
      <c r="I65" t="s">
        <v>182</v>
      </c>
      <c r="J65">
        <v>0.68722499999999986</v>
      </c>
      <c r="K65" t="s">
        <v>189</v>
      </c>
      <c r="L65">
        <v>6.8793112730353937E-3</v>
      </c>
      <c r="M65">
        <v>0.15415823581031701</v>
      </c>
      <c r="N65" t="s">
        <v>195</v>
      </c>
      <c r="O65">
        <v>11</v>
      </c>
      <c r="P65" t="str">
        <f t="shared" si="0"/>
        <v>A11</v>
      </c>
      <c r="U65" s="20">
        <v>20</v>
      </c>
      <c r="V65">
        <f t="shared" si="2"/>
        <v>0</v>
      </c>
      <c r="W65">
        <f t="shared" si="2"/>
        <v>0</v>
      </c>
      <c r="X65">
        <f t="shared" si="2"/>
        <v>0</v>
      </c>
      <c r="Y65">
        <f t="shared" si="2"/>
        <v>0</v>
      </c>
      <c r="Z65">
        <f t="shared" si="2"/>
        <v>0</v>
      </c>
      <c r="AA65">
        <f t="shared" si="2"/>
        <v>7.1084187883142996E-2</v>
      </c>
      <c r="AB65" s="12"/>
      <c r="AC65" s="21">
        <f t="shared" si="3"/>
        <v>7.1084187883142996E-2</v>
      </c>
    </row>
    <row r="66" spans="2:29" x14ac:dyDescent="0.2">
      <c r="B66">
        <v>14.154</v>
      </c>
      <c r="C66">
        <v>8.9300000000000004E-2</v>
      </c>
      <c r="D66">
        <v>14.019500000000001</v>
      </c>
      <c r="E66" t="s">
        <v>93</v>
      </c>
      <c r="F66" t="s">
        <v>146</v>
      </c>
      <c r="G66">
        <v>87.080253900000002</v>
      </c>
      <c r="H66" t="s">
        <v>176</v>
      </c>
      <c r="I66" t="s">
        <v>177</v>
      </c>
      <c r="J66">
        <v>1</v>
      </c>
      <c r="K66" t="s">
        <v>185</v>
      </c>
      <c r="L66">
        <v>2.090243268737873E-3</v>
      </c>
      <c r="M66">
        <v>3.2189746338563238E-2</v>
      </c>
      <c r="N66" t="s">
        <v>190</v>
      </c>
      <c r="O66">
        <v>12</v>
      </c>
      <c r="P66" t="str">
        <f t="shared" si="0"/>
        <v>B12</v>
      </c>
      <c r="U66" s="20">
        <v>21</v>
      </c>
      <c r="V66">
        <f t="shared" si="2"/>
        <v>0</v>
      </c>
      <c r="W66">
        <f t="shared" si="2"/>
        <v>0</v>
      </c>
      <c r="X66">
        <f t="shared" si="2"/>
        <v>0</v>
      </c>
      <c r="Y66">
        <f t="shared" si="2"/>
        <v>0</v>
      </c>
      <c r="Z66">
        <f t="shared" si="2"/>
        <v>0</v>
      </c>
      <c r="AA66">
        <f t="shared" si="2"/>
        <v>1.733848598975243E-2</v>
      </c>
      <c r="AB66" s="12"/>
      <c r="AC66" s="22">
        <f t="shared" si="3"/>
        <v>1.733848598975243E-2</v>
      </c>
    </row>
    <row r="67" spans="2:29" x14ac:dyDescent="0.2">
      <c r="B67">
        <v>14.263999999999999</v>
      </c>
      <c r="C67">
        <v>0.14099999999999999</v>
      </c>
      <c r="D67">
        <v>14.1069</v>
      </c>
      <c r="E67" t="s">
        <v>94</v>
      </c>
      <c r="F67" t="s">
        <v>147</v>
      </c>
      <c r="G67">
        <v>67.064217299999996</v>
      </c>
      <c r="H67" t="s">
        <v>176</v>
      </c>
      <c r="I67" t="s">
        <v>182</v>
      </c>
      <c r="J67">
        <v>0.57029999999999992</v>
      </c>
      <c r="K67" t="s">
        <v>189</v>
      </c>
      <c r="L67">
        <v>3.3003841085334829E-3</v>
      </c>
      <c r="M67">
        <v>8.9121366423664111E-2</v>
      </c>
      <c r="N67" t="s">
        <v>195</v>
      </c>
      <c r="O67">
        <v>10</v>
      </c>
      <c r="P67" t="str">
        <f t="shared" si="0"/>
        <v>A10</v>
      </c>
      <c r="U67" s="20">
        <v>22</v>
      </c>
      <c r="V67">
        <f t="shared" si="2"/>
        <v>0</v>
      </c>
      <c r="W67">
        <f t="shared" si="2"/>
        <v>0</v>
      </c>
      <c r="X67">
        <f t="shared" si="2"/>
        <v>0</v>
      </c>
      <c r="Y67">
        <f t="shared" si="2"/>
        <v>0</v>
      </c>
      <c r="Z67">
        <f t="shared" si="2"/>
        <v>0</v>
      </c>
      <c r="AA67">
        <f t="shared" si="2"/>
        <v>0</v>
      </c>
      <c r="AB67" s="12"/>
      <c r="AC67" s="22">
        <f t="shared" si="3"/>
        <v>0</v>
      </c>
    </row>
    <row r="68" spans="2:29" x14ac:dyDescent="0.2">
      <c r="B68">
        <v>14.427</v>
      </c>
      <c r="C68">
        <v>0.19719999999999999</v>
      </c>
      <c r="D68">
        <v>14.261100000000001</v>
      </c>
      <c r="E68" t="s">
        <v>95</v>
      </c>
      <c r="F68" t="s">
        <v>151</v>
      </c>
      <c r="G68">
        <v>54.095168639999997</v>
      </c>
      <c r="H68" t="s">
        <v>176</v>
      </c>
      <c r="I68" t="s">
        <v>181</v>
      </c>
      <c r="J68">
        <v>1</v>
      </c>
      <c r="K68" t="s">
        <v>186</v>
      </c>
      <c r="L68">
        <v>4.6158563560482462E-3</v>
      </c>
      <c r="M68">
        <v>7.1084187883142996E-2</v>
      </c>
      <c r="N68" t="s">
        <v>194</v>
      </c>
      <c r="O68">
        <v>20</v>
      </c>
      <c r="P68" t="str">
        <f t="shared" si="0"/>
        <v>O20</v>
      </c>
      <c r="U68" s="20">
        <v>23</v>
      </c>
      <c r="V68">
        <f t="shared" si="2"/>
        <v>0</v>
      </c>
      <c r="W68">
        <f t="shared" ref="W68:AA71" si="4">SUMIF($P$6:$P$212,_xlfn.CONCAT(W$45,$U68),$M$6:$M$212)</f>
        <v>0</v>
      </c>
      <c r="X68">
        <f t="shared" si="4"/>
        <v>0</v>
      </c>
      <c r="Y68">
        <f t="shared" si="4"/>
        <v>0</v>
      </c>
      <c r="Z68">
        <f t="shared" si="4"/>
        <v>0</v>
      </c>
      <c r="AA68">
        <f t="shared" si="4"/>
        <v>0</v>
      </c>
      <c r="AB68" s="12"/>
      <c r="AC68" s="22">
        <f t="shared" si="3"/>
        <v>0</v>
      </c>
    </row>
    <row r="69" spans="2:29" x14ac:dyDescent="0.2">
      <c r="B69">
        <v>14.69</v>
      </c>
      <c r="C69">
        <v>0.56299999999999994</v>
      </c>
      <c r="D69">
        <v>14.6563</v>
      </c>
      <c r="E69" t="s">
        <v>96</v>
      </c>
      <c r="F69" t="s">
        <v>152</v>
      </c>
      <c r="G69">
        <v>52.427663219999999</v>
      </c>
      <c r="H69" t="s">
        <v>176</v>
      </c>
      <c r="I69" t="s">
        <v>182</v>
      </c>
      <c r="J69">
        <v>0.68722499999999986</v>
      </c>
      <c r="K69" t="s">
        <v>189</v>
      </c>
      <c r="L69">
        <v>1.317812945464078E-2</v>
      </c>
      <c r="M69">
        <v>0.29530822307318288</v>
      </c>
      <c r="N69" t="s">
        <v>195</v>
      </c>
      <c r="O69">
        <v>11</v>
      </c>
      <c r="P69" t="str">
        <f t="shared" si="0"/>
        <v>A11</v>
      </c>
      <c r="U69" s="20">
        <v>24</v>
      </c>
      <c r="V69">
        <f t="shared" si="2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 s="12"/>
      <c r="AC69" s="22">
        <f t="shared" si="3"/>
        <v>0</v>
      </c>
    </row>
    <row r="70" spans="2:29" x14ac:dyDescent="0.2">
      <c r="B70">
        <v>14.967000000000001</v>
      </c>
      <c r="C70">
        <v>0.22359999999999999</v>
      </c>
      <c r="D70">
        <v>14.783799999999999</v>
      </c>
      <c r="E70" t="s">
        <v>97</v>
      </c>
      <c r="F70" t="s">
        <v>150</v>
      </c>
      <c r="G70">
        <v>82.611943170000004</v>
      </c>
      <c r="H70" t="s">
        <v>176</v>
      </c>
      <c r="I70" t="s">
        <v>182</v>
      </c>
      <c r="J70">
        <v>0.41890000000000011</v>
      </c>
      <c r="K70" t="s">
        <v>187</v>
      </c>
      <c r="L70">
        <v>5.2338006146672817E-3</v>
      </c>
      <c r="M70">
        <v>0.19240995336805</v>
      </c>
      <c r="N70" t="s">
        <v>195</v>
      </c>
      <c r="O70">
        <v>11</v>
      </c>
      <c r="P70" t="str">
        <f t="shared" si="0"/>
        <v>A11</v>
      </c>
      <c r="U70" s="20">
        <v>25</v>
      </c>
      <c r="V70">
        <f t="shared" si="2"/>
        <v>0</v>
      </c>
      <c r="W70">
        <f t="shared" si="4"/>
        <v>0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 s="12"/>
      <c r="AC70" s="22">
        <f t="shared" si="3"/>
        <v>0</v>
      </c>
    </row>
    <row r="71" spans="2:29" ht="16" thickBot="1" x14ac:dyDescent="0.25">
      <c r="B71">
        <v>15.03</v>
      </c>
      <c r="C71">
        <v>0.18390000000000001</v>
      </c>
      <c r="D71">
        <v>14.908200000000001</v>
      </c>
      <c r="E71" t="s">
        <v>98</v>
      </c>
      <c r="F71" t="s">
        <v>140</v>
      </c>
      <c r="G71">
        <v>72.504886650000003</v>
      </c>
      <c r="H71" t="s">
        <v>176</v>
      </c>
      <c r="I71" t="s">
        <v>177</v>
      </c>
      <c r="J71">
        <v>1</v>
      </c>
      <c r="K71" t="s">
        <v>185</v>
      </c>
      <c r="L71">
        <v>4.3045435287894151E-3</v>
      </c>
      <c r="M71">
        <v>6.6289970343356999E-2</v>
      </c>
      <c r="N71" t="s">
        <v>190</v>
      </c>
      <c r="O71">
        <v>9</v>
      </c>
      <c r="P71" t="str">
        <f t="shared" ref="P71:P134" si="5">_xlfn.CONCAT(I71,O71)</f>
        <v>B9</v>
      </c>
      <c r="U71" s="20">
        <v>26</v>
      </c>
      <c r="V71">
        <f t="shared" si="2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 s="12"/>
      <c r="AC71" s="22">
        <f t="shared" si="3"/>
        <v>0</v>
      </c>
    </row>
    <row r="72" spans="2:29" ht="16" thickBot="1" x14ac:dyDescent="0.25">
      <c r="B72">
        <v>15.188000000000001</v>
      </c>
      <c r="C72">
        <v>0.31419999999999998</v>
      </c>
      <c r="D72">
        <v>15.1257</v>
      </c>
      <c r="E72" t="s">
        <v>99</v>
      </c>
      <c r="F72" t="s">
        <v>153</v>
      </c>
      <c r="G72">
        <v>53.14933946</v>
      </c>
      <c r="H72" t="s">
        <v>176</v>
      </c>
      <c r="I72" t="s">
        <v>181</v>
      </c>
      <c r="J72">
        <v>1</v>
      </c>
      <c r="K72" t="s">
        <v>186</v>
      </c>
      <c r="L72">
        <v>7.3544729567462429E-3</v>
      </c>
      <c r="M72">
        <v>0.1132588835338921</v>
      </c>
      <c r="N72" t="s">
        <v>194</v>
      </c>
      <c r="O72">
        <v>16</v>
      </c>
      <c r="P72" t="str">
        <f t="shared" si="5"/>
        <v>O16</v>
      </c>
      <c r="U72" s="23"/>
      <c r="V72" s="24"/>
      <c r="W72" s="25"/>
      <c r="X72" s="25"/>
      <c r="Y72" s="25"/>
      <c r="Z72" s="25"/>
      <c r="AA72" s="25"/>
      <c r="AB72" s="26"/>
      <c r="AC72" s="27">
        <f t="shared" si="3"/>
        <v>0</v>
      </c>
    </row>
    <row r="73" spans="2:29" ht="17" thickBot="1" x14ac:dyDescent="0.25">
      <c r="B73">
        <v>15.599</v>
      </c>
      <c r="C73">
        <v>0.22819999999999999</v>
      </c>
      <c r="D73">
        <v>15.4345</v>
      </c>
      <c r="E73" t="s">
        <v>100</v>
      </c>
      <c r="F73" t="s">
        <v>154</v>
      </c>
      <c r="G73">
        <v>65.626540410000004</v>
      </c>
      <c r="H73" t="s">
        <v>176</v>
      </c>
      <c r="I73" t="s">
        <v>182</v>
      </c>
      <c r="J73">
        <v>0.80415000000000003</v>
      </c>
      <c r="K73" t="s">
        <v>189</v>
      </c>
      <c r="L73">
        <v>5.3414727203357501E-3</v>
      </c>
      <c r="M73">
        <v>0.10229270645174481</v>
      </c>
      <c r="N73" t="s">
        <v>195</v>
      </c>
      <c r="O73">
        <v>12</v>
      </c>
      <c r="P73" t="str">
        <f t="shared" si="5"/>
        <v>A12</v>
      </c>
      <c r="U73" s="28" t="s">
        <v>277</v>
      </c>
      <c r="V73" s="29">
        <f>SUM(V46:V71)</f>
        <v>0.31695905885216857</v>
      </c>
      <c r="W73" s="29">
        <f t="shared" ref="W73:AA73" si="6">SUM(W46:W71)</f>
        <v>25.745839885965481</v>
      </c>
      <c r="X73" s="29">
        <f t="shared" si="6"/>
        <v>0.99723329502391034</v>
      </c>
      <c r="Y73" s="29">
        <f t="shared" si="6"/>
        <v>7.4061552688237908</v>
      </c>
      <c r="Z73" s="29">
        <f t="shared" si="6"/>
        <v>0.47059030061583773</v>
      </c>
      <c r="AA73" s="29">
        <f t="shared" si="6"/>
        <v>1.6266455691758168</v>
      </c>
      <c r="AB73" s="30" t="s">
        <v>278</v>
      </c>
      <c r="AC73" s="31">
        <f>SUM(V46:AA71)</f>
        <v>36.563423378457003</v>
      </c>
    </row>
    <row r="74" spans="2:29" x14ac:dyDescent="0.2">
      <c r="B74">
        <v>15.722</v>
      </c>
      <c r="C74">
        <v>8.7800000000000003E-2</v>
      </c>
      <c r="D74">
        <v>15.5527</v>
      </c>
      <c r="E74" t="s">
        <v>101</v>
      </c>
      <c r="H74" t="s">
        <v>176</v>
      </c>
      <c r="J74">
        <v>1</v>
      </c>
      <c r="K74" t="s">
        <v>186</v>
      </c>
      <c r="P74" t="str">
        <f t="shared" si="5"/>
        <v/>
      </c>
    </row>
    <row r="75" spans="2:29" x14ac:dyDescent="0.2">
      <c r="B75">
        <v>16.027000000000001</v>
      </c>
      <c r="C75">
        <v>0.59230000000000005</v>
      </c>
      <c r="D75">
        <v>15.8644</v>
      </c>
      <c r="E75" t="s">
        <v>102</v>
      </c>
      <c r="F75" t="s">
        <v>155</v>
      </c>
      <c r="G75">
        <v>64.276864009999997</v>
      </c>
      <c r="H75" t="s">
        <v>176</v>
      </c>
      <c r="I75" t="s">
        <v>181</v>
      </c>
      <c r="J75">
        <v>1</v>
      </c>
      <c r="K75" t="s">
        <v>186</v>
      </c>
      <c r="L75">
        <v>1.3863953953789939E-2</v>
      </c>
      <c r="M75">
        <v>0.21350489088836511</v>
      </c>
      <c r="N75" t="s">
        <v>194</v>
      </c>
      <c r="O75">
        <v>10</v>
      </c>
      <c r="P75" t="str">
        <f t="shared" si="5"/>
        <v>O10</v>
      </c>
    </row>
    <row r="76" spans="2:29" x14ac:dyDescent="0.2">
      <c r="B76">
        <v>16.213000000000001</v>
      </c>
      <c r="C76">
        <v>0.41020000000000001</v>
      </c>
      <c r="D76">
        <v>16.024799999999999</v>
      </c>
      <c r="E76" t="s">
        <v>97</v>
      </c>
      <c r="F76" t="s">
        <v>150</v>
      </c>
      <c r="G76">
        <v>87.877951519999996</v>
      </c>
      <c r="H76" t="s">
        <v>176</v>
      </c>
      <c r="I76" t="s">
        <v>182</v>
      </c>
      <c r="J76">
        <v>0.41890000000000011</v>
      </c>
      <c r="K76" t="s">
        <v>187</v>
      </c>
      <c r="L76">
        <v>9.6015429880881888E-3</v>
      </c>
      <c r="M76">
        <v>0.35298105040954431</v>
      </c>
      <c r="N76" t="s">
        <v>195</v>
      </c>
      <c r="O76">
        <v>11</v>
      </c>
      <c r="P76" t="str">
        <f t="shared" si="5"/>
        <v>A11</v>
      </c>
    </row>
    <row r="77" spans="2:29" x14ac:dyDescent="0.2">
      <c r="B77">
        <v>16.353999999999999</v>
      </c>
      <c r="C77">
        <v>0.25729999999999997</v>
      </c>
      <c r="D77">
        <v>16.2117</v>
      </c>
      <c r="E77" t="s">
        <v>103</v>
      </c>
      <c r="F77" t="s">
        <v>156</v>
      </c>
      <c r="G77">
        <v>58.645115670000003</v>
      </c>
      <c r="H77" t="s">
        <v>176</v>
      </c>
      <c r="I77" t="s">
        <v>182</v>
      </c>
      <c r="J77">
        <v>1</v>
      </c>
      <c r="K77" t="s">
        <v>185</v>
      </c>
      <c r="L77">
        <v>6.0226158235862767E-3</v>
      </c>
      <c r="M77">
        <v>9.2748283683228669E-2</v>
      </c>
      <c r="N77" t="s">
        <v>195</v>
      </c>
      <c r="O77">
        <v>12</v>
      </c>
      <c r="P77" t="str">
        <f t="shared" si="5"/>
        <v>A12</v>
      </c>
    </row>
    <row r="78" spans="2:29" x14ac:dyDescent="0.2">
      <c r="B78">
        <v>16.45</v>
      </c>
      <c r="C78">
        <v>9.6699999999999994E-2</v>
      </c>
      <c r="D78">
        <v>16.349799999999998</v>
      </c>
      <c r="E78" t="s">
        <v>104</v>
      </c>
      <c r="F78" t="s">
        <v>157</v>
      </c>
      <c r="G78">
        <v>65.866856479999996</v>
      </c>
      <c r="H78" t="s">
        <v>176</v>
      </c>
      <c r="I78" t="s">
        <v>182</v>
      </c>
      <c r="J78">
        <v>1</v>
      </c>
      <c r="K78" t="s">
        <v>185</v>
      </c>
      <c r="L78">
        <v>2.2634549169871471E-3</v>
      </c>
      <c r="M78">
        <v>3.4857205721602072E-2</v>
      </c>
      <c r="N78" t="s">
        <v>195</v>
      </c>
      <c r="O78">
        <v>15</v>
      </c>
      <c r="P78" t="str">
        <f t="shared" si="5"/>
        <v>A15</v>
      </c>
    </row>
    <row r="79" spans="2:29" x14ac:dyDescent="0.2">
      <c r="B79">
        <v>16.581</v>
      </c>
      <c r="C79">
        <v>0.19359999999999999</v>
      </c>
      <c r="D79">
        <v>16.520399999999999</v>
      </c>
      <c r="E79" t="s">
        <v>105</v>
      </c>
      <c r="F79" t="s">
        <v>158</v>
      </c>
      <c r="G79">
        <v>55.41264537</v>
      </c>
      <c r="H79" t="s">
        <v>176</v>
      </c>
      <c r="I79" t="s">
        <v>182</v>
      </c>
      <c r="J79">
        <v>1</v>
      </c>
      <c r="K79" t="s">
        <v>185</v>
      </c>
      <c r="L79">
        <v>4.5315912298729234E-3</v>
      </c>
      <c r="M79">
        <v>6.9786504940043029E-2</v>
      </c>
      <c r="N79" t="s">
        <v>195</v>
      </c>
      <c r="O79">
        <v>11</v>
      </c>
      <c r="P79" t="str">
        <f t="shared" si="5"/>
        <v>A11</v>
      </c>
    </row>
    <row r="80" spans="2:29" x14ac:dyDescent="0.2">
      <c r="B80">
        <v>16.817</v>
      </c>
      <c r="C80">
        <v>0.22559999999999999</v>
      </c>
      <c r="D80">
        <v>16.8157</v>
      </c>
      <c r="E80" t="s">
        <v>106</v>
      </c>
      <c r="F80" t="s">
        <v>159</v>
      </c>
      <c r="G80">
        <v>62.601789910000001</v>
      </c>
      <c r="H80" t="s">
        <v>176</v>
      </c>
      <c r="I80" t="s">
        <v>182</v>
      </c>
      <c r="J80">
        <v>1</v>
      </c>
      <c r="K80" t="s">
        <v>186</v>
      </c>
      <c r="L80">
        <v>5.280614573653572E-3</v>
      </c>
      <c r="M80">
        <v>8.1321464434265009E-2</v>
      </c>
      <c r="N80" t="s">
        <v>195</v>
      </c>
      <c r="O80">
        <v>12</v>
      </c>
      <c r="P80" t="str">
        <f t="shared" si="5"/>
        <v>A12</v>
      </c>
    </row>
    <row r="81" spans="2:16" x14ac:dyDescent="0.2">
      <c r="B81">
        <v>17.091999999999999</v>
      </c>
      <c r="C81">
        <v>0.2054</v>
      </c>
      <c r="D81">
        <v>17.09</v>
      </c>
      <c r="E81" t="s">
        <v>107</v>
      </c>
      <c r="F81" t="s">
        <v>154</v>
      </c>
      <c r="G81">
        <v>70.630201929999998</v>
      </c>
      <c r="H81" t="s">
        <v>176</v>
      </c>
      <c r="I81" t="s">
        <v>182</v>
      </c>
      <c r="J81">
        <v>0.80415000000000003</v>
      </c>
      <c r="K81" t="s">
        <v>189</v>
      </c>
      <c r="L81">
        <v>4.8077935878920383E-3</v>
      </c>
      <c r="M81">
        <v>9.2072400986802708E-2</v>
      </c>
      <c r="N81" t="s">
        <v>195</v>
      </c>
      <c r="O81">
        <v>12</v>
      </c>
      <c r="P81" t="str">
        <f t="shared" si="5"/>
        <v>A12</v>
      </c>
    </row>
    <row r="82" spans="2:16" x14ac:dyDescent="0.2">
      <c r="B82">
        <v>17.327000000000002</v>
      </c>
      <c r="C82">
        <v>0.36380000000000001</v>
      </c>
      <c r="D82">
        <v>17.166499999999999</v>
      </c>
      <c r="E82" t="s">
        <v>108</v>
      </c>
      <c r="F82" t="s">
        <v>160</v>
      </c>
      <c r="G82">
        <v>62.672569770000003</v>
      </c>
      <c r="H82" t="s">
        <v>176</v>
      </c>
      <c r="I82" t="s">
        <v>181</v>
      </c>
      <c r="J82">
        <v>1</v>
      </c>
      <c r="K82" t="s">
        <v>186</v>
      </c>
      <c r="L82">
        <v>8.515459139606248E-3</v>
      </c>
      <c r="M82">
        <v>0.13113807074993619</v>
      </c>
      <c r="N82" t="s">
        <v>194</v>
      </c>
      <c r="O82">
        <v>12</v>
      </c>
      <c r="P82" t="str">
        <f t="shared" si="5"/>
        <v>O12</v>
      </c>
    </row>
    <row r="83" spans="2:16" x14ac:dyDescent="0.2">
      <c r="B83">
        <v>17.433</v>
      </c>
      <c r="C83">
        <v>0.105</v>
      </c>
      <c r="D83">
        <v>17.324999999999999</v>
      </c>
      <c r="E83" t="s">
        <v>101</v>
      </c>
      <c r="H83" t="s">
        <v>176</v>
      </c>
      <c r="J83">
        <v>1</v>
      </c>
      <c r="K83" t="s">
        <v>186</v>
      </c>
      <c r="P83" t="str">
        <f t="shared" si="5"/>
        <v/>
      </c>
    </row>
    <row r="84" spans="2:16" x14ac:dyDescent="0.2">
      <c r="B84">
        <v>17.760000000000002</v>
      </c>
      <c r="C84">
        <v>0.2591</v>
      </c>
      <c r="D84">
        <v>17.577100000000002</v>
      </c>
      <c r="E84" t="s">
        <v>109</v>
      </c>
      <c r="F84" t="s">
        <v>156</v>
      </c>
      <c r="G84">
        <v>56.486782429999998</v>
      </c>
      <c r="H84" t="s">
        <v>176</v>
      </c>
      <c r="I84" t="s">
        <v>182</v>
      </c>
      <c r="J84">
        <v>1</v>
      </c>
      <c r="K84" t="s">
        <v>185</v>
      </c>
      <c r="L84">
        <v>6.0647483866739394E-3</v>
      </c>
      <c r="M84">
        <v>9.339712515477866E-2</v>
      </c>
      <c r="N84" t="s">
        <v>195</v>
      </c>
      <c r="O84">
        <v>12</v>
      </c>
      <c r="P84" t="str">
        <f t="shared" si="5"/>
        <v>A12</v>
      </c>
    </row>
    <row r="85" spans="2:16" x14ac:dyDescent="0.2">
      <c r="B85">
        <v>17.922999999999998</v>
      </c>
      <c r="C85">
        <v>42.722299999999997</v>
      </c>
      <c r="D85">
        <v>17.755199999999999</v>
      </c>
      <c r="E85" t="s">
        <v>23</v>
      </c>
      <c r="F85" t="s">
        <v>161</v>
      </c>
      <c r="H85" t="s">
        <v>175</v>
      </c>
      <c r="I85" t="s">
        <v>182</v>
      </c>
      <c r="J85">
        <v>1</v>
      </c>
      <c r="K85" t="s">
        <v>186</v>
      </c>
      <c r="N85" t="s">
        <v>195</v>
      </c>
      <c r="O85">
        <v>18</v>
      </c>
      <c r="P85" t="str">
        <f t="shared" si="5"/>
        <v>A18</v>
      </c>
    </row>
    <row r="86" spans="2:16" x14ac:dyDescent="0.2">
      <c r="B86">
        <v>18.547000000000001</v>
      </c>
      <c r="C86">
        <v>0.15670000000000001</v>
      </c>
      <c r="D86">
        <v>18.549299999999999</v>
      </c>
      <c r="E86" t="s">
        <v>110</v>
      </c>
      <c r="F86" t="s">
        <v>162</v>
      </c>
      <c r="G86">
        <v>57.205496889999999</v>
      </c>
      <c r="H86" t="s">
        <v>176</v>
      </c>
      <c r="I86" t="s">
        <v>182</v>
      </c>
      <c r="J86">
        <v>1.038</v>
      </c>
      <c r="K86" t="s">
        <v>189</v>
      </c>
      <c r="L86">
        <v>3.6678736865758642E-3</v>
      </c>
      <c r="M86">
        <v>5.4417393808543629E-2</v>
      </c>
      <c r="N86" t="s">
        <v>195</v>
      </c>
      <c r="O86">
        <v>14</v>
      </c>
      <c r="P86" t="str">
        <f t="shared" si="5"/>
        <v>A14</v>
      </c>
    </row>
    <row r="87" spans="2:16" x14ac:dyDescent="0.2">
      <c r="B87">
        <v>18.818000000000001</v>
      </c>
      <c r="C87">
        <v>0.41220000000000001</v>
      </c>
      <c r="D87">
        <v>18.8187</v>
      </c>
      <c r="E87" t="s">
        <v>23</v>
      </c>
      <c r="F87" t="s">
        <v>161</v>
      </c>
      <c r="G87">
        <v>70.692649500000002</v>
      </c>
      <c r="H87" t="s">
        <v>176</v>
      </c>
      <c r="I87" t="s">
        <v>182</v>
      </c>
      <c r="J87">
        <v>1</v>
      </c>
      <c r="K87" t="s">
        <v>186</v>
      </c>
      <c r="N87" t="s">
        <v>195</v>
      </c>
      <c r="O87">
        <v>18</v>
      </c>
      <c r="P87" t="str">
        <f t="shared" si="5"/>
        <v>A18</v>
      </c>
    </row>
    <row r="88" spans="2:16" x14ac:dyDescent="0.2">
      <c r="B88">
        <v>19.149000000000001</v>
      </c>
      <c r="C88">
        <v>0.1195</v>
      </c>
      <c r="D88">
        <v>19.001999999999999</v>
      </c>
      <c r="E88" t="s">
        <v>111</v>
      </c>
      <c r="F88" t="s">
        <v>163</v>
      </c>
      <c r="G88">
        <v>71.318501850000004</v>
      </c>
      <c r="H88" t="s">
        <v>176</v>
      </c>
      <c r="I88" t="s">
        <v>182</v>
      </c>
      <c r="J88">
        <v>1</v>
      </c>
      <c r="K88" t="s">
        <v>185</v>
      </c>
      <c r="L88">
        <v>2.7971340494308589E-3</v>
      </c>
      <c r="M88">
        <v>4.3075864361235228E-2</v>
      </c>
      <c r="N88" t="s">
        <v>195</v>
      </c>
      <c r="O88">
        <v>13</v>
      </c>
      <c r="P88" t="str">
        <f t="shared" si="5"/>
        <v>A13</v>
      </c>
    </row>
    <row r="89" spans="2:16" x14ac:dyDescent="0.2">
      <c r="B89">
        <v>19.734000000000002</v>
      </c>
      <c r="C89">
        <v>0.74880000000000002</v>
      </c>
      <c r="D89">
        <v>19.563300000000002</v>
      </c>
      <c r="E89" t="s">
        <v>112</v>
      </c>
      <c r="F89" t="s">
        <v>163</v>
      </c>
      <c r="G89">
        <v>76.428337339999999</v>
      </c>
      <c r="H89" t="s">
        <v>176</v>
      </c>
      <c r="I89" t="s">
        <v>182</v>
      </c>
      <c r="J89">
        <v>1</v>
      </c>
      <c r="K89" t="s">
        <v>185</v>
      </c>
      <c r="L89">
        <v>1.752714624446718E-2</v>
      </c>
      <c r="M89">
        <v>0.26991805216479448</v>
      </c>
      <c r="N89" t="s">
        <v>195</v>
      </c>
      <c r="O89">
        <v>13</v>
      </c>
      <c r="P89" t="str">
        <f t="shared" si="5"/>
        <v>A13</v>
      </c>
    </row>
    <row r="90" spans="2:16" x14ac:dyDescent="0.2">
      <c r="B90">
        <v>19.948</v>
      </c>
      <c r="C90">
        <v>0.30099999999999999</v>
      </c>
      <c r="D90">
        <v>20.037923030000002</v>
      </c>
      <c r="E90" t="s">
        <v>101</v>
      </c>
      <c r="H90" t="s">
        <v>176</v>
      </c>
      <c r="J90">
        <v>1</v>
      </c>
      <c r="K90" t="s">
        <v>186</v>
      </c>
      <c r="P90" t="str">
        <f t="shared" si="5"/>
        <v/>
      </c>
    </row>
    <row r="91" spans="2:16" x14ac:dyDescent="0.2">
      <c r="B91">
        <v>20.047000000000001</v>
      </c>
      <c r="C91">
        <v>0.1111</v>
      </c>
      <c r="D91">
        <v>20.037923030000002</v>
      </c>
      <c r="E91" t="s">
        <v>101</v>
      </c>
      <c r="H91" t="s">
        <v>176</v>
      </c>
      <c r="J91">
        <v>1</v>
      </c>
      <c r="K91" t="s">
        <v>186</v>
      </c>
      <c r="P91" t="str">
        <f t="shared" si="5"/>
        <v/>
      </c>
    </row>
    <row r="92" spans="2:16" x14ac:dyDescent="0.2">
      <c r="B92">
        <v>20.228000000000002</v>
      </c>
      <c r="C92">
        <v>7.2599999999999998E-2</v>
      </c>
      <c r="D92">
        <v>20.037923030000002</v>
      </c>
      <c r="E92" t="s">
        <v>101</v>
      </c>
      <c r="H92" t="s">
        <v>176</v>
      </c>
      <c r="J92">
        <v>1</v>
      </c>
      <c r="K92" t="s">
        <v>186</v>
      </c>
      <c r="P92" t="str">
        <f t="shared" si="5"/>
        <v/>
      </c>
    </row>
    <row r="93" spans="2:16" x14ac:dyDescent="0.2">
      <c r="B93">
        <v>20.326000000000001</v>
      </c>
      <c r="C93">
        <v>9.9900000000000003E-2</v>
      </c>
      <c r="D93">
        <v>20.234200000000001</v>
      </c>
      <c r="E93" t="s">
        <v>101</v>
      </c>
      <c r="H93" t="s">
        <v>176</v>
      </c>
      <c r="J93">
        <v>1</v>
      </c>
      <c r="K93" t="s">
        <v>186</v>
      </c>
      <c r="P93" t="str">
        <f t="shared" si="5"/>
        <v/>
      </c>
    </row>
    <row r="94" spans="2:16" x14ac:dyDescent="0.2">
      <c r="B94">
        <v>20.382999999999999</v>
      </c>
      <c r="C94">
        <v>0.1239</v>
      </c>
      <c r="D94">
        <v>20.234200000000001</v>
      </c>
      <c r="E94" t="s">
        <v>101</v>
      </c>
      <c r="H94" t="s">
        <v>176</v>
      </c>
      <c r="J94">
        <v>1</v>
      </c>
      <c r="K94" t="s">
        <v>186</v>
      </c>
      <c r="P94" t="str">
        <f t="shared" si="5"/>
        <v/>
      </c>
    </row>
    <row r="95" spans="2:16" x14ac:dyDescent="0.2">
      <c r="B95">
        <v>20.425999999999998</v>
      </c>
      <c r="C95">
        <v>0.12959999999999999</v>
      </c>
      <c r="D95">
        <v>20.234200000000001</v>
      </c>
      <c r="E95" t="s">
        <v>101</v>
      </c>
      <c r="H95" t="s">
        <v>176</v>
      </c>
      <c r="J95">
        <v>1</v>
      </c>
      <c r="K95" t="s">
        <v>186</v>
      </c>
      <c r="P95" t="str">
        <f t="shared" si="5"/>
        <v/>
      </c>
    </row>
    <row r="96" spans="2:16" x14ac:dyDescent="0.2">
      <c r="B96">
        <v>20.466999999999999</v>
      </c>
      <c r="C96">
        <v>0.17150000000000001</v>
      </c>
      <c r="D96">
        <v>20.463999999999999</v>
      </c>
      <c r="E96" t="s">
        <v>113</v>
      </c>
      <c r="F96" t="s">
        <v>164</v>
      </c>
      <c r="G96">
        <v>54.955786920000001</v>
      </c>
      <c r="H96" t="s">
        <v>176</v>
      </c>
      <c r="I96" t="s">
        <v>182</v>
      </c>
      <c r="J96">
        <v>1</v>
      </c>
      <c r="K96" t="s">
        <v>185</v>
      </c>
      <c r="L96">
        <v>4.0142969830744141E-3</v>
      </c>
      <c r="M96">
        <v>6.1820173539345977E-2</v>
      </c>
      <c r="N96" t="s">
        <v>195</v>
      </c>
      <c r="O96">
        <v>14</v>
      </c>
      <c r="P96" t="str">
        <f t="shared" si="5"/>
        <v>A14</v>
      </c>
    </row>
    <row r="97" spans="2:16" x14ac:dyDescent="0.2">
      <c r="B97">
        <v>20.695</v>
      </c>
      <c r="C97">
        <v>0.43070000000000003</v>
      </c>
      <c r="D97">
        <v>20.694500000000001</v>
      </c>
      <c r="E97" t="s">
        <v>114</v>
      </c>
      <c r="F97" t="s">
        <v>165</v>
      </c>
      <c r="G97">
        <v>53.256947689999997</v>
      </c>
      <c r="H97" t="s">
        <v>176</v>
      </c>
      <c r="I97" t="s">
        <v>181</v>
      </c>
      <c r="J97">
        <v>1</v>
      </c>
      <c r="K97" t="s">
        <v>186</v>
      </c>
      <c r="L97">
        <v>1.008138606769767E-2</v>
      </c>
      <c r="M97">
        <v>0.1552533454425441</v>
      </c>
      <c r="N97" t="s">
        <v>194</v>
      </c>
      <c r="O97">
        <v>13</v>
      </c>
      <c r="P97" t="str">
        <f t="shared" si="5"/>
        <v>O13</v>
      </c>
    </row>
    <row r="98" spans="2:16" x14ac:dyDescent="0.2">
      <c r="B98">
        <v>20.952000000000002</v>
      </c>
      <c r="C98">
        <v>0.65159999999999996</v>
      </c>
      <c r="D98">
        <v>20.950099999999999</v>
      </c>
      <c r="E98" t="s">
        <v>115</v>
      </c>
      <c r="F98" t="s">
        <v>164</v>
      </c>
      <c r="G98">
        <v>85.485003910000003</v>
      </c>
      <c r="H98" t="s">
        <v>176</v>
      </c>
      <c r="I98" t="s">
        <v>182</v>
      </c>
      <c r="J98">
        <v>1</v>
      </c>
      <c r="K98" t="s">
        <v>185</v>
      </c>
      <c r="L98">
        <v>1.5251987837733461E-2</v>
      </c>
      <c r="M98">
        <v>0.2348806127010952</v>
      </c>
      <c r="N98" t="s">
        <v>195</v>
      </c>
      <c r="O98">
        <v>14</v>
      </c>
      <c r="P98" t="str">
        <f t="shared" si="5"/>
        <v>A14</v>
      </c>
    </row>
    <row r="99" spans="2:16" x14ac:dyDescent="0.2">
      <c r="B99">
        <v>21.19</v>
      </c>
      <c r="C99">
        <v>0.17480000000000001</v>
      </c>
      <c r="D99">
        <v>21.139199999999999</v>
      </c>
      <c r="E99" t="s">
        <v>116</v>
      </c>
      <c r="F99" t="s">
        <v>164</v>
      </c>
      <c r="G99">
        <v>87.624185310000001</v>
      </c>
      <c r="H99" t="s">
        <v>176</v>
      </c>
      <c r="I99" t="s">
        <v>182</v>
      </c>
      <c r="J99">
        <v>1</v>
      </c>
      <c r="K99" t="s">
        <v>185</v>
      </c>
      <c r="L99">
        <v>4.091540015401793E-3</v>
      </c>
      <c r="M99">
        <v>6.300971623718761E-2</v>
      </c>
      <c r="N99" t="s">
        <v>195</v>
      </c>
      <c r="O99">
        <v>14</v>
      </c>
      <c r="P99" t="str">
        <f t="shared" si="5"/>
        <v>A14</v>
      </c>
    </row>
    <row r="100" spans="2:16" x14ac:dyDescent="0.2">
      <c r="B100">
        <v>21.494</v>
      </c>
      <c r="C100">
        <v>0.3669</v>
      </c>
      <c r="D100">
        <v>21.318000000000001</v>
      </c>
      <c r="E100" t="s">
        <v>117</v>
      </c>
      <c r="F100" t="s">
        <v>166</v>
      </c>
      <c r="G100">
        <v>52.765533040000001</v>
      </c>
      <c r="H100" t="s">
        <v>176</v>
      </c>
      <c r="I100" t="s">
        <v>181</v>
      </c>
      <c r="J100">
        <v>1</v>
      </c>
      <c r="K100" t="s">
        <v>186</v>
      </c>
      <c r="L100">
        <v>8.5880207760349984E-3</v>
      </c>
      <c r="M100">
        <v>0.13225551995093901</v>
      </c>
      <c r="N100" t="s">
        <v>194</v>
      </c>
      <c r="O100">
        <v>14</v>
      </c>
      <c r="P100" t="str">
        <f t="shared" si="5"/>
        <v>O14</v>
      </c>
    </row>
    <row r="101" spans="2:16" x14ac:dyDescent="0.2">
      <c r="B101">
        <v>21.683</v>
      </c>
      <c r="C101">
        <v>0.21859999999999999</v>
      </c>
      <c r="D101">
        <v>21.492699999999999</v>
      </c>
      <c r="E101" t="s">
        <v>115</v>
      </c>
      <c r="F101" t="s">
        <v>164</v>
      </c>
      <c r="G101">
        <v>53.456331910000003</v>
      </c>
      <c r="H101" t="s">
        <v>176</v>
      </c>
      <c r="I101" t="s">
        <v>182</v>
      </c>
      <c r="J101">
        <v>1</v>
      </c>
      <c r="K101" t="s">
        <v>185</v>
      </c>
      <c r="L101">
        <v>5.1167657172015556E-3</v>
      </c>
      <c r="M101">
        <v>7.8798192044903959E-2</v>
      </c>
      <c r="N101" t="s">
        <v>195</v>
      </c>
      <c r="O101">
        <v>14</v>
      </c>
      <c r="P101" t="str">
        <f t="shared" si="5"/>
        <v>A14</v>
      </c>
    </row>
    <row r="102" spans="2:16" x14ac:dyDescent="0.2">
      <c r="B102">
        <v>21.751999999999999</v>
      </c>
      <c r="C102">
        <v>6.3899999999999998E-2</v>
      </c>
      <c r="D102">
        <v>21.6813</v>
      </c>
      <c r="E102" t="s">
        <v>101</v>
      </c>
      <c r="H102" t="s">
        <v>176</v>
      </c>
      <c r="J102">
        <v>1</v>
      </c>
      <c r="K102" t="s">
        <v>186</v>
      </c>
      <c r="P102" t="str">
        <f t="shared" si="5"/>
        <v/>
      </c>
    </row>
    <row r="103" spans="2:16" x14ac:dyDescent="0.2">
      <c r="B103">
        <v>21.808</v>
      </c>
      <c r="C103">
        <v>0.1118</v>
      </c>
      <c r="D103">
        <v>21.6813</v>
      </c>
      <c r="E103" t="s">
        <v>101</v>
      </c>
      <c r="H103" t="s">
        <v>176</v>
      </c>
      <c r="J103">
        <v>1</v>
      </c>
      <c r="K103" t="s">
        <v>186</v>
      </c>
      <c r="P103" t="str">
        <f t="shared" si="5"/>
        <v/>
      </c>
    </row>
    <row r="104" spans="2:16" x14ac:dyDescent="0.2">
      <c r="B104">
        <v>21.97</v>
      </c>
      <c r="C104">
        <v>0.4138</v>
      </c>
      <c r="D104">
        <v>21.970099999999999</v>
      </c>
      <c r="E104" t="s">
        <v>118</v>
      </c>
      <c r="F104" t="s">
        <v>167</v>
      </c>
      <c r="G104">
        <v>67.763364600000003</v>
      </c>
      <c r="H104" t="s">
        <v>176</v>
      </c>
      <c r="I104" t="s">
        <v>182</v>
      </c>
      <c r="J104">
        <v>1</v>
      </c>
      <c r="K104" t="s">
        <v>185</v>
      </c>
      <c r="L104">
        <v>9.6858081142635125E-3</v>
      </c>
      <c r="M104">
        <v>0.14916144495965811</v>
      </c>
      <c r="N104" t="s">
        <v>195</v>
      </c>
      <c r="O104">
        <v>15</v>
      </c>
      <c r="P104" t="str">
        <f t="shared" si="5"/>
        <v>A15</v>
      </c>
    </row>
    <row r="105" spans="2:16" x14ac:dyDescent="0.2">
      <c r="B105">
        <v>22.634</v>
      </c>
      <c r="C105">
        <v>0.54479999999999995</v>
      </c>
      <c r="D105">
        <v>22.542200000000001</v>
      </c>
      <c r="E105" t="s">
        <v>119</v>
      </c>
      <c r="F105" t="s">
        <v>168</v>
      </c>
      <c r="G105">
        <v>71.06002676</v>
      </c>
      <c r="H105" t="s">
        <v>176</v>
      </c>
      <c r="I105" t="s">
        <v>181</v>
      </c>
      <c r="J105">
        <v>1</v>
      </c>
      <c r="K105" t="s">
        <v>186</v>
      </c>
      <c r="L105">
        <v>1.2752122427865539E-2</v>
      </c>
      <c r="M105">
        <v>0.19638268538912931</v>
      </c>
      <c r="N105" t="s">
        <v>194</v>
      </c>
      <c r="O105">
        <v>10</v>
      </c>
      <c r="P105" t="str">
        <f t="shared" si="5"/>
        <v>O10</v>
      </c>
    </row>
    <row r="106" spans="2:16" x14ac:dyDescent="0.2">
      <c r="B106">
        <v>23.212</v>
      </c>
      <c r="C106">
        <v>0.45240000000000002</v>
      </c>
      <c r="D106">
        <v>23.211099999999998</v>
      </c>
      <c r="E106" t="s">
        <v>118</v>
      </c>
      <c r="F106" t="s">
        <v>167</v>
      </c>
      <c r="G106">
        <v>82.418161060000003</v>
      </c>
      <c r="H106" t="s">
        <v>176</v>
      </c>
      <c r="I106" t="s">
        <v>182</v>
      </c>
      <c r="J106">
        <v>1</v>
      </c>
      <c r="K106" t="s">
        <v>185</v>
      </c>
      <c r="L106">
        <v>1.058931752269892E-2</v>
      </c>
      <c r="M106">
        <v>0.16307548984956341</v>
      </c>
      <c r="N106" t="s">
        <v>195</v>
      </c>
      <c r="O106">
        <v>15</v>
      </c>
      <c r="P106" t="str">
        <f t="shared" si="5"/>
        <v>A15</v>
      </c>
    </row>
    <row r="107" spans="2:16" x14ac:dyDescent="0.2">
      <c r="B107">
        <v>23.574000000000002</v>
      </c>
      <c r="C107">
        <v>0.32729999999999998</v>
      </c>
      <c r="D107">
        <v>23.3857</v>
      </c>
      <c r="E107" t="s">
        <v>120</v>
      </c>
      <c r="F107" t="s">
        <v>169</v>
      </c>
      <c r="G107">
        <v>80.897189530000006</v>
      </c>
      <c r="H107" t="s">
        <v>176</v>
      </c>
      <c r="I107" t="s">
        <v>181</v>
      </c>
      <c r="J107">
        <v>1</v>
      </c>
      <c r="K107" t="s">
        <v>186</v>
      </c>
      <c r="L107">
        <v>7.6611043881064456E-3</v>
      </c>
      <c r="M107">
        <v>0.1179810075768393</v>
      </c>
      <c r="N107" t="s">
        <v>194</v>
      </c>
      <c r="O107">
        <v>34</v>
      </c>
      <c r="P107" t="str">
        <f t="shared" si="5"/>
        <v>O34</v>
      </c>
    </row>
    <row r="108" spans="2:16" x14ac:dyDescent="0.2">
      <c r="B108">
        <v>24.117000000000001</v>
      </c>
      <c r="C108">
        <v>0.35470000000000002</v>
      </c>
      <c r="D108">
        <v>24.088200000000001</v>
      </c>
      <c r="E108" t="s">
        <v>101</v>
      </c>
      <c r="H108" t="s">
        <v>176</v>
      </c>
      <c r="J108">
        <v>1</v>
      </c>
      <c r="K108" t="s">
        <v>186</v>
      </c>
      <c r="P108" t="str">
        <f t="shared" si="5"/>
        <v/>
      </c>
    </row>
    <row r="109" spans="2:16" x14ac:dyDescent="0.2">
      <c r="B109">
        <v>24.244</v>
      </c>
      <c r="C109">
        <v>0.22919999999999999</v>
      </c>
      <c r="D109">
        <v>24.088200000000001</v>
      </c>
      <c r="E109" t="s">
        <v>101</v>
      </c>
      <c r="H109" t="s">
        <v>176</v>
      </c>
      <c r="J109">
        <v>1</v>
      </c>
      <c r="K109" t="s">
        <v>186</v>
      </c>
      <c r="P109" t="str">
        <f t="shared" si="5"/>
        <v/>
      </c>
    </row>
    <row r="110" spans="2:16" x14ac:dyDescent="0.2">
      <c r="B110">
        <v>24.35</v>
      </c>
      <c r="C110">
        <v>0.12759999999999999</v>
      </c>
      <c r="D110">
        <v>24.088200000000001</v>
      </c>
      <c r="E110" t="s">
        <v>101</v>
      </c>
      <c r="H110" t="s">
        <v>176</v>
      </c>
      <c r="J110">
        <v>1</v>
      </c>
      <c r="K110" t="s">
        <v>186</v>
      </c>
      <c r="P110" t="str">
        <f t="shared" si="5"/>
        <v/>
      </c>
    </row>
    <row r="111" spans="2:16" x14ac:dyDescent="0.2">
      <c r="B111">
        <v>24.640999999999998</v>
      </c>
      <c r="C111">
        <v>0.51970000000000005</v>
      </c>
      <c r="D111">
        <v>24.635999999999999</v>
      </c>
      <c r="E111" t="s">
        <v>120</v>
      </c>
      <c r="F111" t="s">
        <v>169</v>
      </c>
      <c r="G111">
        <v>82.702676260000004</v>
      </c>
      <c r="H111" t="s">
        <v>176</v>
      </c>
      <c r="I111" t="s">
        <v>181</v>
      </c>
      <c r="J111">
        <v>1</v>
      </c>
      <c r="K111" t="s">
        <v>186</v>
      </c>
      <c r="L111">
        <v>1.21646072425876E-2</v>
      </c>
      <c r="M111">
        <v>0.187334951535849</v>
      </c>
      <c r="N111" t="s">
        <v>194</v>
      </c>
      <c r="O111">
        <v>34</v>
      </c>
      <c r="P111" t="str">
        <f t="shared" si="5"/>
        <v>O34</v>
      </c>
    </row>
    <row r="112" spans="2:16" x14ac:dyDescent="0.2">
      <c r="B112">
        <v>26.497</v>
      </c>
      <c r="C112">
        <v>0.1678</v>
      </c>
      <c r="D112">
        <v>26.302700000000002</v>
      </c>
      <c r="E112" t="s">
        <v>121</v>
      </c>
      <c r="F112" t="s">
        <v>170</v>
      </c>
      <c r="G112">
        <v>59.58213765</v>
      </c>
      <c r="H112" t="s">
        <v>176</v>
      </c>
      <c r="I112" t="s">
        <v>181</v>
      </c>
      <c r="J112">
        <v>1</v>
      </c>
      <c r="K112" t="s">
        <v>186</v>
      </c>
      <c r="L112">
        <v>3.9276911589497757E-3</v>
      </c>
      <c r="M112">
        <v>6.0486443847826553E-2</v>
      </c>
      <c r="N112" t="s">
        <v>194</v>
      </c>
      <c r="O112">
        <v>15</v>
      </c>
      <c r="P112" t="str">
        <f t="shared" si="5"/>
        <v>O15</v>
      </c>
    </row>
    <row r="113" spans="2:16" x14ac:dyDescent="0.2">
      <c r="B113">
        <v>26.59</v>
      </c>
      <c r="C113">
        <v>5.0200000000000002E-2</v>
      </c>
      <c r="D113">
        <v>26.5182</v>
      </c>
      <c r="E113" t="s">
        <v>101</v>
      </c>
      <c r="H113" t="s">
        <v>176</v>
      </c>
      <c r="J113">
        <v>1</v>
      </c>
      <c r="K113" t="s">
        <v>186</v>
      </c>
      <c r="P113" t="str">
        <f t="shared" si="5"/>
        <v/>
      </c>
    </row>
    <row r="114" spans="2:16" x14ac:dyDescent="0.2">
      <c r="B114">
        <v>26.640999999999998</v>
      </c>
      <c r="C114">
        <v>3.6900000000000002E-2</v>
      </c>
      <c r="D114">
        <v>26.5182</v>
      </c>
      <c r="E114" t="s">
        <v>101</v>
      </c>
      <c r="H114" t="s">
        <v>176</v>
      </c>
      <c r="J114">
        <v>1</v>
      </c>
      <c r="K114" t="s">
        <v>186</v>
      </c>
      <c r="P114" t="str">
        <f t="shared" si="5"/>
        <v/>
      </c>
    </row>
    <row r="115" spans="2:16" x14ac:dyDescent="0.2">
      <c r="B115">
        <v>26.731000000000002</v>
      </c>
      <c r="C115">
        <v>0.22370000000000001</v>
      </c>
      <c r="D115">
        <v>26.5182</v>
      </c>
      <c r="E115" t="s">
        <v>101</v>
      </c>
      <c r="H115" t="s">
        <v>176</v>
      </c>
      <c r="J115">
        <v>1</v>
      </c>
      <c r="K115" t="s">
        <v>186</v>
      </c>
      <c r="P115" t="str">
        <f t="shared" si="5"/>
        <v/>
      </c>
    </row>
    <row r="116" spans="2:16" x14ac:dyDescent="0.2">
      <c r="B116">
        <v>27.393000000000001</v>
      </c>
      <c r="C116">
        <v>0.99539999999999995</v>
      </c>
      <c r="D116">
        <v>27.388999999999999</v>
      </c>
      <c r="E116" t="s">
        <v>122</v>
      </c>
      <c r="F116" t="s">
        <v>171</v>
      </c>
      <c r="G116">
        <v>57.82805441</v>
      </c>
      <c r="H116" t="s">
        <v>175</v>
      </c>
      <c r="I116" t="s">
        <v>182</v>
      </c>
      <c r="J116">
        <v>1</v>
      </c>
      <c r="K116" t="s">
        <v>185</v>
      </c>
      <c r="L116">
        <v>2.3299307387476799E-2</v>
      </c>
      <c r="M116">
        <v>0.35880933376714269</v>
      </c>
      <c r="N116" t="s">
        <v>195</v>
      </c>
      <c r="O116">
        <v>18</v>
      </c>
      <c r="P116" t="str">
        <f t="shared" si="5"/>
        <v>A18</v>
      </c>
    </row>
    <row r="117" spans="2:16" x14ac:dyDescent="0.2">
      <c r="B117">
        <v>27.67</v>
      </c>
      <c r="C117">
        <v>0.31759999999999999</v>
      </c>
      <c r="D117">
        <v>27.5932</v>
      </c>
      <c r="E117" t="s">
        <v>123</v>
      </c>
      <c r="F117" t="s">
        <v>172</v>
      </c>
      <c r="G117">
        <v>57.247380290000002</v>
      </c>
      <c r="H117" t="s">
        <v>176</v>
      </c>
      <c r="I117" t="s">
        <v>181</v>
      </c>
      <c r="J117">
        <v>1</v>
      </c>
      <c r="K117" t="s">
        <v>186</v>
      </c>
      <c r="L117">
        <v>7.4340566870229356E-3</v>
      </c>
      <c r="M117">
        <v>0.1144844729801532</v>
      </c>
      <c r="N117" t="s">
        <v>194</v>
      </c>
      <c r="O117">
        <v>16</v>
      </c>
      <c r="P117" t="str">
        <f t="shared" si="5"/>
        <v>O16</v>
      </c>
    </row>
    <row r="118" spans="2:16" x14ac:dyDescent="0.2">
      <c r="B118">
        <v>27.931999999999999</v>
      </c>
      <c r="C118">
        <v>0.34710000000000002</v>
      </c>
      <c r="D118">
        <v>28.1953</v>
      </c>
      <c r="E118" t="s">
        <v>101</v>
      </c>
      <c r="H118" t="s">
        <v>176</v>
      </c>
      <c r="J118">
        <v>1</v>
      </c>
      <c r="K118" t="s">
        <v>186</v>
      </c>
      <c r="P118" t="str">
        <f t="shared" si="5"/>
        <v/>
      </c>
    </row>
    <row r="119" spans="2:16" x14ac:dyDescent="0.2">
      <c r="B119">
        <v>27.997</v>
      </c>
      <c r="C119">
        <v>6.6500000000000004E-2</v>
      </c>
      <c r="D119">
        <v>28.1953</v>
      </c>
      <c r="E119" t="s">
        <v>101</v>
      </c>
      <c r="H119" t="s">
        <v>176</v>
      </c>
      <c r="J119">
        <v>1</v>
      </c>
      <c r="K119" t="s">
        <v>186</v>
      </c>
      <c r="P119" t="str">
        <f t="shared" si="5"/>
        <v/>
      </c>
    </row>
    <row r="120" spans="2:16" x14ac:dyDescent="0.2">
      <c r="B120">
        <v>28.120999999999999</v>
      </c>
      <c r="C120">
        <v>0.47760000000000002</v>
      </c>
      <c r="D120">
        <v>28.1953</v>
      </c>
      <c r="E120" t="s">
        <v>101</v>
      </c>
      <c r="H120" t="s">
        <v>176</v>
      </c>
      <c r="J120">
        <v>1</v>
      </c>
      <c r="K120" t="s">
        <v>186</v>
      </c>
      <c r="P120" t="str">
        <f t="shared" si="5"/>
        <v/>
      </c>
    </row>
    <row r="121" spans="2:16" x14ac:dyDescent="0.2">
      <c r="B121">
        <v>28.370999999999999</v>
      </c>
      <c r="C121">
        <v>0.3826</v>
      </c>
      <c r="D121">
        <v>28.1953</v>
      </c>
      <c r="E121" t="s">
        <v>101</v>
      </c>
      <c r="H121" t="s">
        <v>176</v>
      </c>
      <c r="J121">
        <v>1</v>
      </c>
      <c r="K121" t="s">
        <v>186</v>
      </c>
      <c r="P121" t="str">
        <f t="shared" si="5"/>
        <v/>
      </c>
    </row>
    <row r="122" spans="2:16" x14ac:dyDescent="0.2">
      <c r="B122">
        <v>28.882999999999999</v>
      </c>
      <c r="C122">
        <v>0.4143</v>
      </c>
      <c r="D122">
        <v>28.6282</v>
      </c>
      <c r="E122" t="s">
        <v>124</v>
      </c>
      <c r="F122" t="s">
        <v>173</v>
      </c>
      <c r="G122">
        <v>53.383263319999998</v>
      </c>
      <c r="H122" t="s">
        <v>176</v>
      </c>
      <c r="I122" t="s">
        <v>182</v>
      </c>
      <c r="J122">
        <v>1</v>
      </c>
      <c r="K122" t="s">
        <v>185</v>
      </c>
      <c r="L122">
        <v>9.6975116040100839E-3</v>
      </c>
      <c r="M122">
        <v>0.1493416787017553</v>
      </c>
      <c r="N122" t="s">
        <v>195</v>
      </c>
      <c r="O122">
        <v>19</v>
      </c>
      <c r="P122" t="str">
        <f t="shared" si="5"/>
        <v>A19</v>
      </c>
    </row>
    <row r="123" spans="2:16" x14ac:dyDescent="0.2">
      <c r="B123">
        <v>29.803999999999998</v>
      </c>
      <c r="C123">
        <v>0.35160000000000002</v>
      </c>
      <c r="D123">
        <v>29.803799999999999</v>
      </c>
      <c r="E123" t="s">
        <v>101</v>
      </c>
      <c r="H123" t="s">
        <v>176</v>
      </c>
      <c r="J123">
        <v>1</v>
      </c>
      <c r="K123" t="s">
        <v>186</v>
      </c>
      <c r="P123" t="str">
        <f t="shared" si="5"/>
        <v/>
      </c>
    </row>
    <row r="124" spans="2:16" x14ac:dyDescent="0.2">
      <c r="B124">
        <v>29.91</v>
      </c>
      <c r="C124">
        <v>0.41539999999999999</v>
      </c>
      <c r="D124">
        <v>29.803799999999999</v>
      </c>
      <c r="E124" t="s">
        <v>101</v>
      </c>
      <c r="H124" t="s">
        <v>176</v>
      </c>
      <c r="J124">
        <v>1</v>
      </c>
      <c r="K124" t="s">
        <v>186</v>
      </c>
      <c r="P124" t="str">
        <f t="shared" si="5"/>
        <v/>
      </c>
    </row>
    <row r="125" spans="2:16" x14ac:dyDescent="0.2">
      <c r="B125">
        <v>30.297999999999998</v>
      </c>
      <c r="C125">
        <v>3.9687999999999999</v>
      </c>
      <c r="D125">
        <v>30.203600000000002</v>
      </c>
      <c r="E125" t="s">
        <v>101</v>
      </c>
      <c r="H125" t="s">
        <v>176</v>
      </c>
      <c r="J125">
        <v>1</v>
      </c>
      <c r="K125" t="s">
        <v>186</v>
      </c>
      <c r="P125" t="str">
        <f t="shared" si="5"/>
        <v/>
      </c>
    </row>
    <row r="126" spans="2:16" x14ac:dyDescent="0.2">
      <c r="B126">
        <v>31.061</v>
      </c>
      <c r="C126">
        <v>15.1563</v>
      </c>
      <c r="D126">
        <v>30.915400000000002</v>
      </c>
      <c r="E126" t="s">
        <v>101</v>
      </c>
      <c r="H126" t="s">
        <v>176</v>
      </c>
      <c r="J126">
        <v>1</v>
      </c>
      <c r="K126" t="s">
        <v>186</v>
      </c>
      <c r="P126" t="str">
        <f t="shared" si="5"/>
        <v/>
      </c>
    </row>
    <row r="127" spans="2:16" x14ac:dyDescent="0.2">
      <c r="B127">
        <v>31.408000000000001</v>
      </c>
      <c r="C127">
        <v>4.5484</v>
      </c>
      <c r="D127">
        <v>31.580500000000001</v>
      </c>
      <c r="E127" t="s">
        <v>101</v>
      </c>
      <c r="H127" t="s">
        <v>176</v>
      </c>
      <c r="J127">
        <v>1</v>
      </c>
      <c r="K127" t="s">
        <v>186</v>
      </c>
      <c r="P127" t="str">
        <f t="shared" si="5"/>
        <v/>
      </c>
    </row>
    <row r="128" spans="2:16" x14ac:dyDescent="0.2">
      <c r="B128">
        <v>31.753</v>
      </c>
      <c r="C128">
        <v>0.17580000000000001</v>
      </c>
      <c r="D128">
        <v>31.580500000000001</v>
      </c>
      <c r="E128" t="s">
        <v>101</v>
      </c>
      <c r="H128" t="s">
        <v>176</v>
      </c>
      <c r="J128">
        <v>1</v>
      </c>
      <c r="K128" t="s">
        <v>186</v>
      </c>
      <c r="P128" t="str">
        <f t="shared" si="5"/>
        <v/>
      </c>
    </row>
    <row r="129" spans="2:16" x14ac:dyDescent="0.2">
      <c r="B129">
        <v>31.774000000000001</v>
      </c>
      <c r="C129">
        <v>0.1361</v>
      </c>
      <c r="D129">
        <v>31.580500000000001</v>
      </c>
      <c r="E129" t="s">
        <v>101</v>
      </c>
      <c r="H129" t="s">
        <v>176</v>
      </c>
      <c r="J129">
        <v>1</v>
      </c>
      <c r="K129" t="s">
        <v>186</v>
      </c>
      <c r="P129" t="str">
        <f t="shared" si="5"/>
        <v/>
      </c>
    </row>
    <row r="130" spans="2:16" x14ac:dyDescent="0.2">
      <c r="B130">
        <v>31.908000000000001</v>
      </c>
      <c r="C130">
        <v>3.4799999999999998E-2</v>
      </c>
      <c r="D130">
        <v>31.785399999999999</v>
      </c>
      <c r="E130" t="s">
        <v>101</v>
      </c>
      <c r="H130" t="s">
        <v>176</v>
      </c>
      <c r="J130">
        <v>1</v>
      </c>
      <c r="K130" t="s">
        <v>186</v>
      </c>
      <c r="P130" t="str">
        <f t="shared" si="5"/>
        <v/>
      </c>
    </row>
    <row r="131" spans="2:16" x14ac:dyDescent="0.2">
      <c r="B131">
        <v>32.247999999999998</v>
      </c>
      <c r="C131">
        <v>9.9299999999999999E-2</v>
      </c>
      <c r="D131">
        <v>32.207000000000001</v>
      </c>
      <c r="E131" t="s">
        <v>101</v>
      </c>
      <c r="H131" t="s">
        <v>176</v>
      </c>
      <c r="J131">
        <v>1</v>
      </c>
      <c r="K131" t="s">
        <v>186</v>
      </c>
      <c r="P131" t="str">
        <f t="shared" si="5"/>
        <v/>
      </c>
    </row>
    <row r="132" spans="2:16" x14ac:dyDescent="0.2">
      <c r="B132">
        <v>32.475000000000001</v>
      </c>
      <c r="C132">
        <v>0.17499999999999999</v>
      </c>
      <c r="D132">
        <v>32.585773660000001</v>
      </c>
      <c r="E132" t="s">
        <v>101</v>
      </c>
      <c r="H132" t="s">
        <v>176</v>
      </c>
      <c r="J132">
        <v>1</v>
      </c>
      <c r="K132" t="s">
        <v>186</v>
      </c>
      <c r="P132" t="str">
        <f t="shared" si="5"/>
        <v/>
      </c>
    </row>
    <row r="133" spans="2:16" x14ac:dyDescent="0.2">
      <c r="B133">
        <v>32.741</v>
      </c>
      <c r="C133">
        <v>0.38750000000000001</v>
      </c>
      <c r="D133">
        <v>32.585773660000001</v>
      </c>
      <c r="E133" t="s">
        <v>101</v>
      </c>
      <c r="H133" t="s">
        <v>176</v>
      </c>
      <c r="J133">
        <v>1</v>
      </c>
      <c r="K133" t="s">
        <v>186</v>
      </c>
      <c r="P133" t="str">
        <f t="shared" si="5"/>
        <v/>
      </c>
    </row>
    <row r="134" spans="2:16" x14ac:dyDescent="0.2">
      <c r="B134">
        <v>32.887999999999998</v>
      </c>
      <c r="C134">
        <v>6.4600000000000005E-2</v>
      </c>
      <c r="D134">
        <v>32.874573740000002</v>
      </c>
      <c r="E134" t="s">
        <v>101</v>
      </c>
      <c r="H134" t="s">
        <v>176</v>
      </c>
      <c r="J134">
        <v>1</v>
      </c>
      <c r="K134" t="s">
        <v>186</v>
      </c>
      <c r="P134" t="str">
        <f t="shared" si="5"/>
        <v/>
      </c>
    </row>
    <row r="135" spans="2:16" x14ac:dyDescent="0.2">
      <c r="B135">
        <v>32.962000000000003</v>
      </c>
      <c r="C135">
        <v>0.1072</v>
      </c>
      <c r="D135">
        <v>32.874573740000002</v>
      </c>
      <c r="E135" t="s">
        <v>101</v>
      </c>
      <c r="H135" t="s">
        <v>176</v>
      </c>
      <c r="J135">
        <v>1</v>
      </c>
      <c r="K135" t="s">
        <v>186</v>
      </c>
      <c r="P135" t="str">
        <f t="shared" ref="P135:P157" si="7">_xlfn.CONCAT(I135,O135)</f>
        <v/>
      </c>
    </row>
    <row r="136" spans="2:16" x14ac:dyDescent="0.2">
      <c r="B136">
        <v>33.000999999999998</v>
      </c>
      <c r="C136">
        <v>0.47220000000000001</v>
      </c>
      <c r="D136">
        <v>32.874573740000002</v>
      </c>
      <c r="E136" t="s">
        <v>101</v>
      </c>
      <c r="H136" t="s">
        <v>176</v>
      </c>
      <c r="J136">
        <v>1</v>
      </c>
      <c r="K136" t="s">
        <v>186</v>
      </c>
      <c r="P136" t="str">
        <f t="shared" si="7"/>
        <v/>
      </c>
    </row>
    <row r="137" spans="2:16" x14ac:dyDescent="0.2">
      <c r="B137">
        <v>33.113999999999997</v>
      </c>
      <c r="C137">
        <v>0.1694</v>
      </c>
      <c r="D137">
        <v>33.099899999999998</v>
      </c>
      <c r="E137" t="s">
        <v>101</v>
      </c>
      <c r="H137" t="s">
        <v>176</v>
      </c>
      <c r="J137">
        <v>1</v>
      </c>
      <c r="K137" t="s">
        <v>186</v>
      </c>
      <c r="P137" t="str">
        <f t="shared" si="7"/>
        <v/>
      </c>
    </row>
    <row r="138" spans="2:16" x14ac:dyDescent="0.2">
      <c r="B138">
        <v>33.243000000000002</v>
      </c>
      <c r="C138">
        <v>0.1008</v>
      </c>
      <c r="D138">
        <v>33.099899999999998</v>
      </c>
      <c r="E138" t="s">
        <v>101</v>
      </c>
      <c r="H138" t="s">
        <v>176</v>
      </c>
      <c r="J138">
        <v>1</v>
      </c>
      <c r="K138" t="s">
        <v>186</v>
      </c>
      <c r="P138" t="str">
        <f t="shared" si="7"/>
        <v/>
      </c>
    </row>
    <row r="139" spans="2:16" x14ac:dyDescent="0.2">
      <c r="B139">
        <v>33.274999999999999</v>
      </c>
      <c r="C139">
        <v>0.39419999999999999</v>
      </c>
      <c r="D139">
        <v>33.099899999999998</v>
      </c>
      <c r="E139" t="s">
        <v>101</v>
      </c>
      <c r="H139" t="s">
        <v>176</v>
      </c>
      <c r="J139">
        <v>1</v>
      </c>
      <c r="K139" t="s">
        <v>186</v>
      </c>
      <c r="P139" t="str">
        <f t="shared" si="7"/>
        <v/>
      </c>
    </row>
    <row r="140" spans="2:16" x14ac:dyDescent="0.2">
      <c r="B140">
        <v>33.728999999999999</v>
      </c>
      <c r="C140">
        <v>0.38779999999999998</v>
      </c>
      <c r="D140">
        <v>33.557200000000002</v>
      </c>
      <c r="E140" t="s">
        <v>101</v>
      </c>
      <c r="H140" t="s">
        <v>176</v>
      </c>
      <c r="J140">
        <v>1</v>
      </c>
      <c r="K140" t="s">
        <v>186</v>
      </c>
      <c r="P140" t="str">
        <f t="shared" si="7"/>
        <v/>
      </c>
    </row>
    <row r="141" spans="2:16" x14ac:dyDescent="0.2">
      <c r="B141">
        <v>33.814</v>
      </c>
      <c r="C141">
        <v>0.13469999999999999</v>
      </c>
      <c r="D141">
        <v>33.695999999999998</v>
      </c>
      <c r="E141" t="s">
        <v>125</v>
      </c>
      <c r="F141" t="s">
        <v>174</v>
      </c>
      <c r="G141">
        <v>51.649841449999997</v>
      </c>
      <c r="H141" t="s">
        <v>176</v>
      </c>
      <c r="I141" t="s">
        <v>181</v>
      </c>
      <c r="J141">
        <v>1</v>
      </c>
      <c r="K141" t="s">
        <v>186</v>
      </c>
      <c r="L141">
        <v>3.1529201377266669E-3</v>
      </c>
      <c r="M141">
        <v>4.8554970120990679E-2</v>
      </c>
      <c r="N141" t="s">
        <v>194</v>
      </c>
      <c r="O141">
        <v>11</v>
      </c>
      <c r="P141" t="str">
        <f t="shared" si="7"/>
        <v>O11</v>
      </c>
    </row>
    <row r="142" spans="2:16" x14ac:dyDescent="0.2">
      <c r="B142">
        <v>33.954999999999998</v>
      </c>
      <c r="C142">
        <v>0.93810000000000004</v>
      </c>
      <c r="D142">
        <v>34.119399999999999</v>
      </c>
      <c r="E142" t="s">
        <v>101</v>
      </c>
      <c r="H142" t="s">
        <v>176</v>
      </c>
      <c r="J142">
        <v>1</v>
      </c>
      <c r="K142" t="s">
        <v>186</v>
      </c>
      <c r="P142" t="str">
        <f t="shared" si="7"/>
        <v/>
      </c>
    </row>
    <row r="143" spans="2:16" x14ac:dyDescent="0.2">
      <c r="B143">
        <v>34.149000000000001</v>
      </c>
      <c r="C143">
        <v>0.45279999999999998</v>
      </c>
      <c r="D143">
        <v>34.119399999999999</v>
      </c>
      <c r="E143" t="s">
        <v>101</v>
      </c>
      <c r="H143" t="s">
        <v>176</v>
      </c>
      <c r="J143">
        <v>1</v>
      </c>
      <c r="K143" t="s">
        <v>186</v>
      </c>
      <c r="P143" t="str">
        <f t="shared" si="7"/>
        <v/>
      </c>
    </row>
    <row r="144" spans="2:16" x14ac:dyDescent="0.2">
      <c r="B144">
        <v>34.533000000000001</v>
      </c>
      <c r="C144">
        <v>0.3579</v>
      </c>
      <c r="D144">
        <v>34.351224209999998</v>
      </c>
      <c r="E144" t="s">
        <v>101</v>
      </c>
      <c r="H144" t="s">
        <v>176</v>
      </c>
      <c r="J144">
        <v>1</v>
      </c>
      <c r="K144" t="s">
        <v>186</v>
      </c>
      <c r="P144" t="str">
        <f t="shared" si="7"/>
        <v/>
      </c>
    </row>
    <row r="145" spans="2:16" x14ac:dyDescent="0.2">
      <c r="B145">
        <v>34.593000000000004</v>
      </c>
      <c r="C145">
        <v>0.1087</v>
      </c>
      <c r="D145">
        <v>34.786200000000001</v>
      </c>
      <c r="E145" t="s">
        <v>101</v>
      </c>
      <c r="H145" t="s">
        <v>176</v>
      </c>
      <c r="J145">
        <v>1</v>
      </c>
      <c r="K145" t="s">
        <v>186</v>
      </c>
      <c r="P145" t="str">
        <f t="shared" si="7"/>
        <v/>
      </c>
    </row>
    <row r="146" spans="2:16" x14ac:dyDescent="0.2">
      <c r="B146">
        <v>34.636000000000003</v>
      </c>
      <c r="C146">
        <v>6.8000000000000005E-2</v>
      </c>
      <c r="D146">
        <v>34.786200000000001</v>
      </c>
      <c r="E146" t="s">
        <v>101</v>
      </c>
      <c r="H146" t="s">
        <v>176</v>
      </c>
      <c r="J146">
        <v>1</v>
      </c>
      <c r="K146" t="s">
        <v>186</v>
      </c>
      <c r="P146" t="str">
        <f t="shared" si="7"/>
        <v/>
      </c>
    </row>
    <row r="147" spans="2:16" x14ac:dyDescent="0.2">
      <c r="B147">
        <v>34.909999999999997</v>
      </c>
      <c r="C147">
        <v>0.3049</v>
      </c>
      <c r="D147">
        <v>34.786200000000001</v>
      </c>
      <c r="E147" t="s">
        <v>101</v>
      </c>
      <c r="H147" t="s">
        <v>176</v>
      </c>
      <c r="J147">
        <v>1</v>
      </c>
      <c r="K147" t="s">
        <v>186</v>
      </c>
      <c r="P147" t="str">
        <f t="shared" si="7"/>
        <v/>
      </c>
    </row>
    <row r="148" spans="2:16" x14ac:dyDescent="0.2">
      <c r="B148">
        <v>35.167999999999999</v>
      </c>
      <c r="C148">
        <v>0.24660000000000001</v>
      </c>
      <c r="D148">
        <v>35.294899999999998</v>
      </c>
      <c r="E148" t="s">
        <v>101</v>
      </c>
      <c r="H148" t="s">
        <v>176</v>
      </c>
      <c r="J148">
        <v>1</v>
      </c>
      <c r="K148" t="s">
        <v>186</v>
      </c>
      <c r="P148" t="str">
        <f t="shared" si="7"/>
        <v/>
      </c>
    </row>
    <row r="149" spans="2:16" x14ac:dyDescent="0.2">
      <c r="B149">
        <v>35.725000000000001</v>
      </c>
      <c r="C149">
        <v>6.5000000000000002E-2</v>
      </c>
      <c r="D149">
        <v>35.920400000000001</v>
      </c>
      <c r="E149" t="s">
        <v>101</v>
      </c>
      <c r="H149" t="s">
        <v>176</v>
      </c>
      <c r="J149">
        <v>1</v>
      </c>
      <c r="K149" t="s">
        <v>186</v>
      </c>
      <c r="P149" t="str">
        <f t="shared" si="7"/>
        <v/>
      </c>
    </row>
    <row r="150" spans="2:16" x14ac:dyDescent="0.2">
      <c r="B150">
        <v>35.869</v>
      </c>
      <c r="C150">
        <v>0.13389999999999999</v>
      </c>
      <c r="D150">
        <v>35.920400000000001</v>
      </c>
      <c r="E150" t="s">
        <v>101</v>
      </c>
      <c r="H150" t="s">
        <v>176</v>
      </c>
      <c r="J150">
        <v>1</v>
      </c>
      <c r="K150" t="s">
        <v>186</v>
      </c>
      <c r="P150" t="str">
        <f t="shared" si="7"/>
        <v/>
      </c>
    </row>
    <row r="151" spans="2:16" x14ac:dyDescent="0.2">
      <c r="B151">
        <v>35.936</v>
      </c>
      <c r="C151">
        <v>0.30509999999999998</v>
      </c>
      <c r="D151">
        <v>35.920400000000001</v>
      </c>
      <c r="E151" t="s">
        <v>101</v>
      </c>
      <c r="H151" t="s">
        <v>176</v>
      </c>
      <c r="J151">
        <v>1</v>
      </c>
      <c r="K151" t="s">
        <v>186</v>
      </c>
      <c r="P151" t="str">
        <f t="shared" si="7"/>
        <v/>
      </c>
    </row>
    <row r="152" spans="2:16" x14ac:dyDescent="0.2">
      <c r="B152">
        <v>36.082999999999998</v>
      </c>
      <c r="C152">
        <v>6.3100000000000003E-2</v>
      </c>
      <c r="D152">
        <v>35.920400000000001</v>
      </c>
      <c r="E152" t="s">
        <v>101</v>
      </c>
      <c r="H152" t="s">
        <v>176</v>
      </c>
      <c r="J152">
        <v>1</v>
      </c>
      <c r="K152" t="s">
        <v>186</v>
      </c>
      <c r="P152" t="str">
        <f t="shared" si="7"/>
        <v/>
      </c>
    </row>
    <row r="153" spans="2:16" x14ac:dyDescent="0.2">
      <c r="B153">
        <v>36.237000000000002</v>
      </c>
      <c r="C153">
        <v>6.2799999999999995E-2</v>
      </c>
      <c r="D153">
        <v>36.162399999999998</v>
      </c>
      <c r="E153" t="s">
        <v>101</v>
      </c>
      <c r="H153" t="s">
        <v>176</v>
      </c>
      <c r="J153">
        <v>1</v>
      </c>
      <c r="K153" t="s">
        <v>186</v>
      </c>
      <c r="P153" t="str">
        <f t="shared" si="7"/>
        <v/>
      </c>
    </row>
    <row r="154" spans="2:16" x14ac:dyDescent="0.2">
      <c r="B154">
        <v>36.448</v>
      </c>
      <c r="C154">
        <v>3.0700000000000002E-2</v>
      </c>
      <c r="D154">
        <v>36.593563639999999</v>
      </c>
      <c r="E154" t="s">
        <v>101</v>
      </c>
      <c r="H154" t="s">
        <v>176</v>
      </c>
      <c r="J154">
        <v>1</v>
      </c>
      <c r="K154" t="s">
        <v>186</v>
      </c>
      <c r="P154" t="str">
        <f t="shared" si="7"/>
        <v/>
      </c>
    </row>
    <row r="155" spans="2:16" x14ac:dyDescent="0.2">
      <c r="B155">
        <v>38.265999999999998</v>
      </c>
      <c r="C155">
        <v>0.2994</v>
      </c>
      <c r="D155">
        <v>38.067900000000002</v>
      </c>
      <c r="E155" t="s">
        <v>101</v>
      </c>
      <c r="H155" t="s">
        <v>176</v>
      </c>
      <c r="J155">
        <v>1</v>
      </c>
      <c r="K155" t="s">
        <v>186</v>
      </c>
      <c r="P155" t="str">
        <f t="shared" si="7"/>
        <v/>
      </c>
    </row>
    <row r="156" spans="2:16" x14ac:dyDescent="0.2">
      <c r="B156">
        <v>38.96</v>
      </c>
      <c r="C156">
        <v>0.33329999999999999</v>
      </c>
      <c r="D156">
        <v>38.94260465</v>
      </c>
      <c r="E156" t="s">
        <v>101</v>
      </c>
      <c r="H156" t="s">
        <v>176</v>
      </c>
      <c r="J156">
        <v>1</v>
      </c>
      <c r="K156" t="s">
        <v>186</v>
      </c>
      <c r="P156" t="str">
        <f t="shared" si="7"/>
        <v/>
      </c>
    </row>
    <row r="157" spans="2:16" x14ac:dyDescent="0.2">
      <c r="B157">
        <v>39.552999999999997</v>
      </c>
      <c r="C157">
        <v>0.1696</v>
      </c>
      <c r="D157">
        <v>39.414499999999997</v>
      </c>
      <c r="E157" t="s">
        <v>126</v>
      </c>
      <c r="F157" t="s">
        <v>174</v>
      </c>
      <c r="G157">
        <v>64.210737249999994</v>
      </c>
      <c r="H157" t="s">
        <v>176</v>
      </c>
      <c r="I157" t="s">
        <v>181</v>
      </c>
      <c r="J157">
        <v>1</v>
      </c>
      <c r="K157" t="s">
        <v>186</v>
      </c>
      <c r="L157">
        <v>3.9698237220374376E-3</v>
      </c>
      <c r="M157">
        <v>6.1135285319376537E-2</v>
      </c>
      <c r="N157" t="s">
        <v>194</v>
      </c>
      <c r="O157">
        <v>11</v>
      </c>
      <c r="P157" t="str">
        <f t="shared" si="7"/>
        <v>O11</v>
      </c>
    </row>
  </sheetData>
  <mergeCells count="3">
    <mergeCell ref="V43:AA43"/>
    <mergeCell ref="AC43:AC45"/>
    <mergeCell ref="U44:U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74"/>
  <sheetViews>
    <sheetView topLeftCell="J31" workbookViewId="0">
      <selection activeCell="T34" sqref="T34:AB64"/>
    </sheetView>
  </sheetViews>
  <sheetFormatPr baseColWidth="10" defaultColWidth="8.83203125" defaultRowHeight="15" x14ac:dyDescent="0.2"/>
  <sheetData>
    <row r="2" spans="2:3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V2" s="1" t="s">
        <v>198</v>
      </c>
      <c r="W2" s="1" t="s">
        <v>196</v>
      </c>
    </row>
    <row r="3" spans="2:30" x14ac:dyDescent="0.2">
      <c r="B3" t="s">
        <v>19</v>
      </c>
      <c r="C3" t="s">
        <v>20</v>
      </c>
      <c r="D3" t="s">
        <v>21</v>
      </c>
      <c r="E3">
        <v>30.1</v>
      </c>
      <c r="F3" t="s">
        <v>22</v>
      </c>
      <c r="G3">
        <v>299.7</v>
      </c>
      <c r="H3">
        <v>248</v>
      </c>
      <c r="I3">
        <v>25</v>
      </c>
      <c r="J3">
        <v>260</v>
      </c>
      <c r="K3">
        <v>124</v>
      </c>
      <c r="L3">
        <v>12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15.4</v>
      </c>
      <c r="R3">
        <v>13</v>
      </c>
      <c r="S3">
        <v>62</v>
      </c>
      <c r="T3">
        <v>69.95</v>
      </c>
      <c r="V3" t="s">
        <v>199</v>
      </c>
      <c r="W3">
        <v>2.845560805927239</v>
      </c>
    </row>
    <row r="4" spans="2:30" x14ac:dyDescent="0.2">
      <c r="V4" t="s">
        <v>200</v>
      </c>
      <c r="W4">
        <v>2.845560805927239</v>
      </c>
    </row>
    <row r="5" spans="2:30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37</v>
      </c>
      <c r="K5" s="1" t="s">
        <v>203</v>
      </c>
      <c r="L5" s="1" t="s">
        <v>33</v>
      </c>
      <c r="M5" s="1" t="s">
        <v>204</v>
      </c>
      <c r="N5" s="1" t="s">
        <v>205</v>
      </c>
      <c r="O5" s="1" t="s">
        <v>206</v>
      </c>
      <c r="P5" s="1" t="s">
        <v>196</v>
      </c>
      <c r="Q5" s="1" t="s">
        <v>36</v>
      </c>
      <c r="R5" s="3" t="s">
        <v>274</v>
      </c>
      <c r="V5" t="s">
        <v>201</v>
      </c>
      <c r="W5">
        <v>2.845560805927239</v>
      </c>
    </row>
    <row r="6" spans="2:30" x14ac:dyDescent="0.2">
      <c r="B6">
        <v>1.4630000000000001</v>
      </c>
      <c r="C6">
        <v>3600.7460999999998</v>
      </c>
      <c r="D6">
        <v>2.9853000000000001</v>
      </c>
      <c r="E6" t="s">
        <v>207</v>
      </c>
      <c r="F6" t="s">
        <v>141</v>
      </c>
      <c r="G6">
        <v>64.758588919999994</v>
      </c>
      <c r="H6" t="s">
        <v>176</v>
      </c>
      <c r="I6" t="s">
        <v>180</v>
      </c>
      <c r="J6">
        <v>9</v>
      </c>
      <c r="K6">
        <v>7172.85</v>
      </c>
      <c r="L6" t="s">
        <v>262</v>
      </c>
      <c r="M6">
        <v>126.24299999999999</v>
      </c>
      <c r="N6">
        <v>0.50199657040088663</v>
      </c>
      <c r="O6">
        <v>2.1781747712222062E-6</v>
      </c>
      <c r="P6">
        <v>0.274979317643405</v>
      </c>
      <c r="Q6" t="s">
        <v>193</v>
      </c>
      <c r="R6" t="str">
        <f>_xlfn.CONCAT(I6,J6)</f>
        <v>C9</v>
      </c>
      <c r="V6" t="s">
        <v>202</v>
      </c>
      <c r="W6">
        <v>2.845560805927239</v>
      </c>
    </row>
    <row r="7" spans="2:30" x14ac:dyDescent="0.2">
      <c r="B7">
        <v>1.5249999999999999</v>
      </c>
      <c r="C7">
        <v>1132.0518999999999</v>
      </c>
      <c r="D7">
        <v>3.1057999999999999</v>
      </c>
      <c r="E7" t="s">
        <v>208</v>
      </c>
      <c r="F7" t="s">
        <v>254</v>
      </c>
      <c r="G7">
        <v>98.169358740000007</v>
      </c>
      <c r="H7" t="s">
        <v>176</v>
      </c>
      <c r="I7" t="s">
        <v>179</v>
      </c>
      <c r="J7">
        <v>5</v>
      </c>
      <c r="K7">
        <v>4350.7700000000004</v>
      </c>
      <c r="L7" t="s">
        <v>262</v>
      </c>
      <c r="M7">
        <v>70.134999999999991</v>
      </c>
      <c r="N7">
        <v>0.26019575845195209</v>
      </c>
      <c r="O7">
        <v>1.12899543553947E-6</v>
      </c>
      <c r="P7">
        <v>7.9182094871560735E-2</v>
      </c>
      <c r="Q7" t="s">
        <v>192</v>
      </c>
      <c r="R7" t="str">
        <f t="shared" ref="R7:R70" si="0">_xlfn.CONCAT(I7,J7)</f>
        <v>E5</v>
      </c>
    </row>
    <row r="8" spans="2:30" x14ac:dyDescent="0.2">
      <c r="B8">
        <v>1.5640000000000001</v>
      </c>
      <c r="C8">
        <v>105.90130000000001</v>
      </c>
      <c r="D8">
        <v>3.1991000000000001</v>
      </c>
      <c r="E8" t="s">
        <v>209</v>
      </c>
      <c r="F8" t="s">
        <v>254</v>
      </c>
      <c r="G8">
        <v>98.933178249999997</v>
      </c>
      <c r="H8" t="s">
        <v>176</v>
      </c>
      <c r="I8" t="s">
        <v>180</v>
      </c>
      <c r="J8">
        <v>5</v>
      </c>
      <c r="K8">
        <v>4350.7700000000004</v>
      </c>
      <c r="L8" t="s">
        <v>262</v>
      </c>
      <c r="M8">
        <v>70.134999999999991</v>
      </c>
      <c r="N8">
        <v>2.434081783224579E-2</v>
      </c>
      <c r="O8">
        <v>1.056153735687349E-7</v>
      </c>
      <c r="P8">
        <v>7.4073342252432206E-3</v>
      </c>
      <c r="Q8" t="s">
        <v>193</v>
      </c>
      <c r="R8" t="str">
        <f t="shared" si="0"/>
        <v>C5</v>
      </c>
      <c r="V8" s="1" t="s">
        <v>36</v>
      </c>
      <c r="W8" s="1" t="s">
        <v>196</v>
      </c>
      <c r="X8" s="1" t="s">
        <v>197</v>
      </c>
      <c r="Y8" s="1" t="s">
        <v>195</v>
      </c>
      <c r="Z8" s="1" t="s">
        <v>191</v>
      </c>
      <c r="AA8" s="1" t="s">
        <v>190</v>
      </c>
      <c r="AB8" s="1" t="s">
        <v>193</v>
      </c>
      <c r="AC8" s="1" t="s">
        <v>192</v>
      </c>
      <c r="AD8" s="1" t="s">
        <v>194</v>
      </c>
    </row>
    <row r="9" spans="2:30" x14ac:dyDescent="0.2">
      <c r="B9">
        <v>1.698</v>
      </c>
      <c r="C9">
        <v>18631.294900000001</v>
      </c>
      <c r="D9">
        <v>3.5503</v>
      </c>
      <c r="E9" t="s">
        <v>210</v>
      </c>
      <c r="F9" t="s">
        <v>130</v>
      </c>
      <c r="G9">
        <v>94.635450700000007</v>
      </c>
      <c r="H9" t="s">
        <v>176</v>
      </c>
      <c r="I9" t="s">
        <v>179</v>
      </c>
      <c r="J9">
        <v>6</v>
      </c>
      <c r="K9">
        <v>5056.29</v>
      </c>
      <c r="L9" t="s">
        <v>262</v>
      </c>
      <c r="M9">
        <v>84.162000000000006</v>
      </c>
      <c r="N9">
        <v>3.684775774332564</v>
      </c>
      <c r="O9">
        <v>1.5988327615171659E-5</v>
      </c>
      <c r="P9">
        <v>1.345609628748077</v>
      </c>
      <c r="Q9" t="s">
        <v>192</v>
      </c>
      <c r="R9" t="str">
        <f t="shared" si="0"/>
        <v>E6</v>
      </c>
      <c r="V9" t="s">
        <v>195</v>
      </c>
      <c r="W9">
        <v>6.1797340482526984E-4</v>
      </c>
      <c r="X9">
        <v>2.1717104183401921E-4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2:30" x14ac:dyDescent="0.2">
      <c r="B10">
        <v>1.8029999999999999</v>
      </c>
      <c r="C10">
        <v>60.9161</v>
      </c>
      <c r="D10">
        <v>3.6187999999999998</v>
      </c>
      <c r="E10" t="s">
        <v>211</v>
      </c>
      <c r="F10" t="s">
        <v>129</v>
      </c>
      <c r="G10">
        <v>97.040459639999995</v>
      </c>
      <c r="H10" t="s">
        <v>176</v>
      </c>
      <c r="I10" t="s">
        <v>177</v>
      </c>
      <c r="J10">
        <v>6</v>
      </c>
      <c r="K10">
        <v>5056.29</v>
      </c>
      <c r="L10" t="s">
        <v>262</v>
      </c>
      <c r="M10">
        <v>86.177999999999997</v>
      </c>
      <c r="N10">
        <v>1.204758825146501E-2</v>
      </c>
      <c r="O10">
        <v>5.2274765069526017E-8</v>
      </c>
      <c r="P10">
        <v>4.5049347041616131E-3</v>
      </c>
      <c r="Q10" t="s">
        <v>190</v>
      </c>
      <c r="R10" t="str">
        <f t="shared" si="0"/>
        <v>B6</v>
      </c>
      <c r="V10" t="s">
        <v>191</v>
      </c>
      <c r="W10">
        <v>0.16448378800663691</v>
      </c>
      <c r="X10">
        <v>5.7803645476146873E-2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2:30" x14ac:dyDescent="0.2">
      <c r="B11">
        <v>1.8560000000000001</v>
      </c>
      <c r="C11">
        <v>1026.0499</v>
      </c>
      <c r="D11">
        <v>3.8622000000000001</v>
      </c>
      <c r="E11" t="s">
        <v>41</v>
      </c>
      <c r="F11" t="s">
        <v>129</v>
      </c>
      <c r="G11">
        <v>99.190502230000007</v>
      </c>
      <c r="H11" t="s">
        <v>176</v>
      </c>
      <c r="I11" t="s">
        <v>177</v>
      </c>
      <c r="J11">
        <v>6</v>
      </c>
      <c r="K11">
        <v>5056.29</v>
      </c>
      <c r="L11" t="s">
        <v>262</v>
      </c>
      <c r="M11">
        <v>86.177999999999997</v>
      </c>
      <c r="N11">
        <v>0.2029254453364028</v>
      </c>
      <c r="O11">
        <v>8.8049821758304716E-7</v>
      </c>
      <c r="P11">
        <v>7.5879575394871848E-2</v>
      </c>
      <c r="Q11" t="s">
        <v>190</v>
      </c>
      <c r="R11" t="str">
        <f t="shared" si="0"/>
        <v>B6</v>
      </c>
      <c r="V11" t="s">
        <v>190</v>
      </c>
      <c r="W11">
        <v>0.66811407434689674</v>
      </c>
      <c r="X11">
        <v>0.23479170536620769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2:30" x14ac:dyDescent="0.2">
      <c r="B12">
        <v>2.0430000000000001</v>
      </c>
      <c r="C12">
        <v>2214.2847000000002</v>
      </c>
      <c r="D12">
        <v>4.1334999999999997</v>
      </c>
      <c r="E12" t="s">
        <v>42</v>
      </c>
      <c r="F12" t="s">
        <v>129</v>
      </c>
      <c r="G12">
        <v>97.290327039999994</v>
      </c>
      <c r="H12" t="s">
        <v>176</v>
      </c>
      <c r="I12" t="s">
        <v>178</v>
      </c>
      <c r="J12">
        <v>6</v>
      </c>
      <c r="K12">
        <v>5056.29</v>
      </c>
      <c r="L12" t="s">
        <v>262</v>
      </c>
      <c r="M12">
        <v>86.177999999999997</v>
      </c>
      <c r="N12">
        <v>0.43792676052995377</v>
      </c>
      <c r="O12">
        <v>1.9001743790154971E-6</v>
      </c>
      <c r="P12">
        <v>0.16375322763479749</v>
      </c>
      <c r="Q12" t="s">
        <v>191</v>
      </c>
      <c r="R12" t="str">
        <f t="shared" si="0"/>
        <v>L6</v>
      </c>
      <c r="V12" t="s">
        <v>193</v>
      </c>
      <c r="W12">
        <v>0.32936306008736332</v>
      </c>
      <c r="X12">
        <v>0.1157462737753864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2:30" x14ac:dyDescent="0.2">
      <c r="B13">
        <v>2.1509999999999998</v>
      </c>
      <c r="C13">
        <v>3.4447000000000001</v>
      </c>
      <c r="D13">
        <v>4.3121999999999998</v>
      </c>
      <c r="E13" t="s">
        <v>212</v>
      </c>
      <c r="F13" t="s">
        <v>130</v>
      </c>
      <c r="G13">
        <v>97.234783539999995</v>
      </c>
      <c r="H13" t="s">
        <v>176</v>
      </c>
      <c r="I13" t="s">
        <v>179</v>
      </c>
      <c r="J13">
        <v>6</v>
      </c>
      <c r="K13">
        <v>5056.29</v>
      </c>
      <c r="L13" t="s">
        <v>262</v>
      </c>
      <c r="M13">
        <v>84.162000000000006</v>
      </c>
      <c r="N13">
        <v>6.8127025941945574E-4</v>
      </c>
      <c r="O13">
        <v>2.956047469141923E-9</v>
      </c>
      <c r="P13">
        <v>2.4878686709792252E-4</v>
      </c>
      <c r="Q13" t="s">
        <v>192</v>
      </c>
      <c r="R13" t="str">
        <f t="shared" si="0"/>
        <v>E6</v>
      </c>
      <c r="V13" t="s">
        <v>192</v>
      </c>
      <c r="W13">
        <v>1.6297688410110991</v>
      </c>
      <c r="X13">
        <v>0.57274082409918181</v>
      </c>
      <c r="Y13">
        <v>0</v>
      </c>
      <c r="Z13">
        <v>0</v>
      </c>
      <c r="AA13">
        <v>0</v>
      </c>
      <c r="AB13">
        <v>7.4073342252432206E-3</v>
      </c>
      <c r="AC13">
        <v>7.9182094871560735E-2</v>
      </c>
      <c r="AD13">
        <v>0</v>
      </c>
    </row>
    <row r="14" spans="2:30" x14ac:dyDescent="0.2">
      <c r="B14">
        <v>2.254</v>
      </c>
      <c r="C14">
        <v>77.735500000000002</v>
      </c>
      <c r="D14">
        <v>4.5846999999999998</v>
      </c>
      <c r="E14" t="s">
        <v>213</v>
      </c>
      <c r="F14" t="s">
        <v>130</v>
      </c>
      <c r="G14">
        <v>97.128233339999994</v>
      </c>
      <c r="H14" t="s">
        <v>176</v>
      </c>
      <c r="I14" t="s">
        <v>179</v>
      </c>
      <c r="J14">
        <v>6</v>
      </c>
      <c r="K14">
        <v>5056.29</v>
      </c>
      <c r="L14" t="s">
        <v>262</v>
      </c>
      <c r="M14">
        <v>84.162000000000006</v>
      </c>
      <c r="N14">
        <v>1.5374019290823909E-2</v>
      </c>
      <c r="O14">
        <v>6.6708226561814365E-8</v>
      </c>
      <c r="P14">
        <v>5.6142977638954207E-3</v>
      </c>
      <c r="Q14" t="s">
        <v>192</v>
      </c>
      <c r="R14" t="str">
        <f t="shared" si="0"/>
        <v>E6</v>
      </c>
      <c r="V14" t="s">
        <v>194</v>
      </c>
      <c r="W14">
        <v>5.3213069070418367E-2</v>
      </c>
      <c r="X14">
        <v>1.8700380241243399E-2</v>
      </c>
      <c r="Y14">
        <v>0</v>
      </c>
      <c r="Z14">
        <v>0.16375322763479749</v>
      </c>
      <c r="AA14">
        <v>8.0384510099033468E-2</v>
      </c>
      <c r="AB14">
        <v>0</v>
      </c>
      <c r="AC14">
        <v>1.35147271337907</v>
      </c>
      <c r="AD14">
        <v>6.9208400082664987E-3</v>
      </c>
    </row>
    <row r="15" spans="2:30" x14ac:dyDescent="0.2">
      <c r="B15">
        <v>2.355</v>
      </c>
      <c r="C15">
        <v>5883.4717000000001</v>
      </c>
      <c r="D15">
        <v>4.7100999999999997</v>
      </c>
      <c r="E15" t="s">
        <v>214</v>
      </c>
      <c r="F15" t="s">
        <v>131</v>
      </c>
      <c r="G15">
        <v>97.961858129999996</v>
      </c>
      <c r="H15" t="s">
        <v>176</v>
      </c>
      <c r="I15" t="s">
        <v>177</v>
      </c>
      <c r="J15">
        <v>7</v>
      </c>
      <c r="K15">
        <v>5761.81</v>
      </c>
      <c r="L15" t="s">
        <v>262</v>
      </c>
      <c r="M15">
        <v>100.205</v>
      </c>
      <c r="N15">
        <v>1.0211151877621789</v>
      </c>
      <c r="O15">
        <v>4.4306425016394407E-6</v>
      </c>
      <c r="P15">
        <v>0.44397253187678021</v>
      </c>
      <c r="Q15" t="s">
        <v>190</v>
      </c>
      <c r="R15" t="str">
        <f t="shared" si="0"/>
        <v>B7</v>
      </c>
      <c r="Y15">
        <v>0</v>
      </c>
      <c r="Z15">
        <v>7.305603718394144E-4</v>
      </c>
      <c r="AA15">
        <v>0.5678533571495743</v>
      </c>
      <c r="AB15">
        <v>1.698042366670828E-2</v>
      </c>
      <c r="AC15">
        <v>0.16389950001241069</v>
      </c>
      <c r="AD15">
        <v>6.4718798211553096E-4</v>
      </c>
    </row>
    <row r="16" spans="2:30" x14ac:dyDescent="0.2">
      <c r="B16">
        <v>2.4329999999999998</v>
      </c>
      <c r="C16">
        <v>1619.8562999999999</v>
      </c>
      <c r="D16">
        <v>5.0789</v>
      </c>
      <c r="E16" t="s">
        <v>215</v>
      </c>
      <c r="F16" t="s">
        <v>133</v>
      </c>
      <c r="G16">
        <v>81.224556340000007</v>
      </c>
      <c r="H16" t="s">
        <v>176</v>
      </c>
      <c r="I16" t="s">
        <v>177</v>
      </c>
      <c r="J16">
        <v>7</v>
      </c>
      <c r="K16">
        <v>5761.81</v>
      </c>
      <c r="L16" t="s">
        <v>262</v>
      </c>
      <c r="M16">
        <v>98.188999999999993</v>
      </c>
      <c r="N16">
        <v>0.28113670877727648</v>
      </c>
      <c r="O16">
        <v>1.2198587050785691E-6</v>
      </c>
      <c r="P16">
        <v>0.11977670639295961</v>
      </c>
      <c r="Q16" t="s">
        <v>190</v>
      </c>
      <c r="R16" t="str">
        <f t="shared" si="0"/>
        <v>B7</v>
      </c>
      <c r="V16" s="1" t="s">
        <v>37</v>
      </c>
      <c r="W16" s="1" t="s">
        <v>196</v>
      </c>
      <c r="Y16">
        <v>0</v>
      </c>
      <c r="Z16">
        <v>0</v>
      </c>
      <c r="AA16">
        <v>3.9670526892376361E-3</v>
      </c>
      <c r="AB16">
        <v>2.5520536197564791E-2</v>
      </c>
      <c r="AC16">
        <v>3.4879170698759572E-2</v>
      </c>
      <c r="AD16">
        <v>0</v>
      </c>
    </row>
    <row r="17" spans="2:30" x14ac:dyDescent="0.2">
      <c r="B17">
        <v>2.57</v>
      </c>
      <c r="C17">
        <v>90.5214</v>
      </c>
      <c r="D17">
        <v>5.1904000000000003</v>
      </c>
      <c r="E17" t="s">
        <v>216</v>
      </c>
      <c r="F17" t="s">
        <v>133</v>
      </c>
      <c r="G17">
        <v>96.822736750000004</v>
      </c>
      <c r="H17" t="s">
        <v>176</v>
      </c>
      <c r="I17" t="s">
        <v>179</v>
      </c>
      <c r="J17">
        <v>7</v>
      </c>
      <c r="K17">
        <v>5761.81</v>
      </c>
      <c r="L17" t="s">
        <v>262</v>
      </c>
      <c r="M17">
        <v>98.188999999999993</v>
      </c>
      <c r="N17">
        <v>1.5710584000513731E-2</v>
      </c>
      <c r="O17">
        <v>6.8168588649437109E-8</v>
      </c>
      <c r="P17">
        <v>6.6934055508995798E-3</v>
      </c>
      <c r="Q17" t="s">
        <v>192</v>
      </c>
      <c r="R17" t="str">
        <f t="shared" si="0"/>
        <v>E7</v>
      </c>
      <c r="V17">
        <v>1</v>
      </c>
      <c r="W17">
        <v>0</v>
      </c>
      <c r="Y17">
        <v>6.1797340482526984E-4</v>
      </c>
      <c r="Z17">
        <v>0</v>
      </c>
      <c r="AA17">
        <v>1.302407551493787E-2</v>
      </c>
      <c r="AB17">
        <v>0.27889741155540859</v>
      </c>
      <c r="AC17">
        <v>3.3536204929731983E-4</v>
      </c>
      <c r="AD17">
        <v>0</v>
      </c>
    </row>
    <row r="18" spans="2:30" x14ac:dyDescent="0.2">
      <c r="B18">
        <v>2.6779999999999999</v>
      </c>
      <c r="C18">
        <v>331.44560000000001</v>
      </c>
      <c r="D18">
        <v>5.3441999999999998</v>
      </c>
      <c r="E18" t="s">
        <v>217</v>
      </c>
      <c r="F18" t="s">
        <v>255</v>
      </c>
      <c r="G18">
        <v>86.492441330000005</v>
      </c>
      <c r="H18" t="s">
        <v>176</v>
      </c>
      <c r="I18" t="s">
        <v>179</v>
      </c>
      <c r="J18">
        <v>7</v>
      </c>
      <c r="K18">
        <v>5761.81</v>
      </c>
      <c r="L18" t="s">
        <v>262</v>
      </c>
      <c r="M18">
        <v>96.173000000000002</v>
      </c>
      <c r="N18">
        <v>5.7524562594045973E-2</v>
      </c>
      <c r="O18">
        <v>2.4960041234521201E-7</v>
      </c>
      <c r="P18">
        <v>2.4004820456476079E-2</v>
      </c>
      <c r="Q18" t="s">
        <v>192</v>
      </c>
      <c r="R18" t="str">
        <f t="shared" si="0"/>
        <v>E7</v>
      </c>
      <c r="V18">
        <v>2</v>
      </c>
      <c r="W18">
        <v>0</v>
      </c>
      <c r="Y18">
        <v>0</v>
      </c>
      <c r="Z18">
        <v>0</v>
      </c>
      <c r="AA18">
        <v>1.986601881691813E-3</v>
      </c>
      <c r="AB18">
        <v>0</v>
      </c>
      <c r="AC18">
        <v>0</v>
      </c>
      <c r="AD18">
        <v>0</v>
      </c>
    </row>
    <row r="19" spans="2:30" x14ac:dyDescent="0.2">
      <c r="B19">
        <v>2.7280000000000002</v>
      </c>
      <c r="C19">
        <v>185.75450000000001</v>
      </c>
      <c r="D19">
        <v>5.5095999999999998</v>
      </c>
      <c r="E19" t="s">
        <v>218</v>
      </c>
      <c r="F19" t="s">
        <v>133</v>
      </c>
      <c r="G19">
        <v>94.988986049999994</v>
      </c>
      <c r="H19" t="s">
        <v>176</v>
      </c>
      <c r="I19" t="s">
        <v>179</v>
      </c>
      <c r="J19">
        <v>7</v>
      </c>
      <c r="K19">
        <v>5761.81</v>
      </c>
      <c r="L19" t="s">
        <v>262</v>
      </c>
      <c r="M19">
        <v>98.188999999999993</v>
      </c>
      <c r="N19">
        <v>3.2238914507767523E-2</v>
      </c>
      <c r="O19">
        <v>1.39885398373002E-7</v>
      </c>
      <c r="P19">
        <v>1.3735207380846701E-2</v>
      </c>
      <c r="Q19" t="s">
        <v>192</v>
      </c>
      <c r="R19" t="str">
        <f t="shared" si="0"/>
        <v>E7</v>
      </c>
      <c r="V19">
        <v>3</v>
      </c>
      <c r="W19">
        <v>0</v>
      </c>
      <c r="Y19">
        <v>0</v>
      </c>
      <c r="Z19">
        <v>0</v>
      </c>
      <c r="AA19">
        <v>1.2257410208944629E-4</v>
      </c>
      <c r="AB19">
        <v>0</v>
      </c>
      <c r="AC19">
        <v>0</v>
      </c>
      <c r="AD19">
        <v>0</v>
      </c>
    </row>
    <row r="20" spans="2:30" x14ac:dyDescent="0.2">
      <c r="B20">
        <v>2.8130000000000002</v>
      </c>
      <c r="C20">
        <v>54.387300000000003</v>
      </c>
      <c r="D20">
        <v>5.6959</v>
      </c>
      <c r="E20" t="s">
        <v>219</v>
      </c>
      <c r="F20" t="s">
        <v>131</v>
      </c>
      <c r="G20">
        <v>97.250606140000002</v>
      </c>
      <c r="H20" t="s">
        <v>176</v>
      </c>
      <c r="I20" t="s">
        <v>177</v>
      </c>
      <c r="J20">
        <v>7</v>
      </c>
      <c r="K20">
        <v>5761.81</v>
      </c>
      <c r="L20" t="s">
        <v>262</v>
      </c>
      <c r="M20">
        <v>100.205</v>
      </c>
      <c r="N20">
        <v>9.4392734227612511E-3</v>
      </c>
      <c r="O20">
        <v>4.0957226484052727E-8</v>
      </c>
      <c r="P20">
        <v>4.1041188798345042E-3</v>
      </c>
      <c r="Q20" t="s">
        <v>190</v>
      </c>
      <c r="R20" t="str">
        <f t="shared" si="0"/>
        <v>B7</v>
      </c>
      <c r="V20">
        <v>4</v>
      </c>
      <c r="W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2:30" x14ac:dyDescent="0.2">
      <c r="B21">
        <v>2.9380000000000002</v>
      </c>
      <c r="C21">
        <v>447.1234</v>
      </c>
      <c r="D21">
        <v>5.8905000000000003</v>
      </c>
      <c r="E21" t="s">
        <v>220</v>
      </c>
      <c r="F21" t="s">
        <v>256</v>
      </c>
      <c r="G21">
        <v>64.854919589999994</v>
      </c>
      <c r="H21" t="s">
        <v>176</v>
      </c>
      <c r="I21" t="s">
        <v>181</v>
      </c>
      <c r="J21">
        <v>15</v>
      </c>
      <c r="K21">
        <v>11405.97</v>
      </c>
      <c r="L21" t="s">
        <v>262</v>
      </c>
      <c r="M21">
        <v>268.35300000000001</v>
      </c>
      <c r="N21">
        <v>3.9200822025658492E-2</v>
      </c>
      <c r="O21">
        <v>1.7009327669165739E-7</v>
      </c>
      <c r="P21">
        <v>4.564504108003635E-2</v>
      </c>
      <c r="Q21" t="s">
        <v>194</v>
      </c>
      <c r="R21" t="str">
        <f t="shared" si="0"/>
        <v>O15</v>
      </c>
      <c r="V21">
        <v>5</v>
      </c>
      <c r="W21">
        <v>8.6589429096803949E-2</v>
      </c>
      <c r="Y21">
        <v>0</v>
      </c>
      <c r="Z21">
        <v>0</v>
      </c>
      <c r="AA21">
        <v>7.7590291033224803E-4</v>
      </c>
      <c r="AB21">
        <v>0</v>
      </c>
      <c r="AC21">
        <v>0</v>
      </c>
      <c r="AD21">
        <v>0</v>
      </c>
    </row>
    <row r="22" spans="2:30" x14ac:dyDescent="0.2">
      <c r="B22">
        <v>3.0339999999999998</v>
      </c>
      <c r="C22">
        <v>589.51250000000005</v>
      </c>
      <c r="D22">
        <v>6.0972</v>
      </c>
      <c r="E22" t="s">
        <v>221</v>
      </c>
      <c r="F22" t="s">
        <v>133</v>
      </c>
      <c r="G22">
        <v>87.437302079999995</v>
      </c>
      <c r="H22" t="s">
        <v>176</v>
      </c>
      <c r="I22" t="s">
        <v>179</v>
      </c>
      <c r="J22">
        <v>7</v>
      </c>
      <c r="K22">
        <v>5761.81</v>
      </c>
      <c r="L22" t="s">
        <v>262</v>
      </c>
      <c r="M22">
        <v>98.188999999999993</v>
      </c>
      <c r="N22">
        <v>0.1023137694578613</v>
      </c>
      <c r="O22">
        <v>4.439418205662009E-7</v>
      </c>
      <c r="P22">
        <v>4.3590203419574702E-2</v>
      </c>
      <c r="Q22" t="s">
        <v>192</v>
      </c>
      <c r="R22" t="str">
        <f t="shared" si="0"/>
        <v>E7</v>
      </c>
      <c r="V22">
        <v>6</v>
      </c>
      <c r="W22">
        <v>1.602531291121168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2">
      <c r="B23">
        <v>3.1469999999999998</v>
      </c>
      <c r="C23">
        <v>59.178899999999999</v>
      </c>
      <c r="D23">
        <v>6.3167</v>
      </c>
      <c r="E23" t="s">
        <v>222</v>
      </c>
      <c r="F23" t="s">
        <v>133</v>
      </c>
      <c r="G23">
        <v>96.064239869999994</v>
      </c>
      <c r="H23" t="s">
        <v>176</v>
      </c>
      <c r="I23" t="s">
        <v>180</v>
      </c>
      <c r="J23">
        <v>7</v>
      </c>
      <c r="K23">
        <v>5761.81</v>
      </c>
      <c r="L23" t="s">
        <v>262</v>
      </c>
      <c r="M23">
        <v>98.188999999999993</v>
      </c>
      <c r="N23">
        <v>1.0270887099713461E-2</v>
      </c>
      <c r="O23">
        <v>4.4565617531613227E-8</v>
      </c>
      <c r="P23">
        <v>4.3758534198115708E-3</v>
      </c>
      <c r="Q23" t="s">
        <v>193</v>
      </c>
      <c r="R23" t="str">
        <f t="shared" si="0"/>
        <v>C7</v>
      </c>
      <c r="V23">
        <v>7</v>
      </c>
      <c r="W23">
        <v>0.75011102918264827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4.564504108003635E-2</v>
      </c>
    </row>
    <row r="24" spans="2:30" x14ac:dyDescent="0.2">
      <c r="B24">
        <v>3.2410000000000001</v>
      </c>
      <c r="C24">
        <v>36.660600000000002</v>
      </c>
      <c r="D24">
        <v>6.5547000000000004</v>
      </c>
      <c r="E24" t="s">
        <v>223</v>
      </c>
      <c r="F24" t="s">
        <v>133</v>
      </c>
      <c r="G24">
        <v>95.616050580000007</v>
      </c>
      <c r="H24" t="s">
        <v>176</v>
      </c>
      <c r="I24" t="s">
        <v>179</v>
      </c>
      <c r="J24">
        <v>7</v>
      </c>
      <c r="K24">
        <v>5761.81</v>
      </c>
      <c r="L24" t="s">
        <v>262</v>
      </c>
      <c r="M24">
        <v>98.188999999999993</v>
      </c>
      <c r="N24">
        <v>6.3626881136309597E-3</v>
      </c>
      <c r="O24">
        <v>2.7607851414599791E-8</v>
      </c>
      <c r="P24">
        <v>2.7107873225481389E-3</v>
      </c>
      <c r="Q24" t="s">
        <v>192</v>
      </c>
      <c r="R24" t="str">
        <f t="shared" si="0"/>
        <v>E7</v>
      </c>
      <c r="V24">
        <v>8</v>
      </c>
      <c r="W24">
        <v>6.4366759585561997E-2</v>
      </c>
      <c r="Y24">
        <v>0</v>
      </c>
      <c r="Z24">
        <v>0</v>
      </c>
      <c r="AA24">
        <v>0</v>
      </c>
      <c r="AB24">
        <v>5.5735444243840311E-4</v>
      </c>
      <c r="AC24">
        <v>0</v>
      </c>
      <c r="AD24">
        <v>0</v>
      </c>
    </row>
    <row r="25" spans="2:30" x14ac:dyDescent="0.2">
      <c r="B25">
        <v>3.3140000000000001</v>
      </c>
      <c r="C25">
        <v>9.6813000000000002</v>
      </c>
      <c r="D25">
        <v>6.6234999999999999</v>
      </c>
      <c r="E25" t="s">
        <v>48</v>
      </c>
      <c r="F25" t="s">
        <v>131</v>
      </c>
      <c r="G25">
        <v>97.588579820000007</v>
      </c>
      <c r="H25" t="s">
        <v>176</v>
      </c>
      <c r="I25" t="s">
        <v>178</v>
      </c>
      <c r="J25">
        <v>7</v>
      </c>
      <c r="K25">
        <v>5761.81</v>
      </c>
      <c r="L25" t="s">
        <v>262</v>
      </c>
      <c r="M25">
        <v>100.205</v>
      </c>
      <c r="N25">
        <v>1.680253253751859E-3</v>
      </c>
      <c r="O25">
        <v>7.2906578697611338E-9</v>
      </c>
      <c r="P25">
        <v>7.305603718394144E-4</v>
      </c>
      <c r="Q25" t="s">
        <v>191</v>
      </c>
      <c r="R25" t="str">
        <f t="shared" si="0"/>
        <v>L7</v>
      </c>
      <c r="V25">
        <v>9</v>
      </c>
      <c r="W25">
        <v>0.29287482252446911</v>
      </c>
    </row>
    <row r="26" spans="2:30" x14ac:dyDescent="0.2">
      <c r="B26">
        <v>3.3460000000000001</v>
      </c>
      <c r="C26">
        <v>26.0854</v>
      </c>
      <c r="D26">
        <v>6.6563999999999997</v>
      </c>
      <c r="E26" t="s">
        <v>224</v>
      </c>
      <c r="F26" t="s">
        <v>134</v>
      </c>
      <c r="G26">
        <v>68.144657330000001</v>
      </c>
      <c r="H26" t="s">
        <v>176</v>
      </c>
      <c r="I26" t="s">
        <v>181</v>
      </c>
      <c r="J26">
        <v>6</v>
      </c>
      <c r="K26">
        <v>5056.29</v>
      </c>
      <c r="L26" t="s">
        <v>262</v>
      </c>
      <c r="M26">
        <v>98.144999999999996</v>
      </c>
      <c r="N26">
        <v>5.1589999782449191E-3</v>
      </c>
      <c r="O26">
        <v>2.2385020655370489E-8</v>
      </c>
      <c r="P26">
        <v>2.1969778522213362E-3</v>
      </c>
      <c r="Q26" t="s">
        <v>194</v>
      </c>
      <c r="R26" t="str">
        <f t="shared" si="0"/>
        <v>O6</v>
      </c>
      <c r="V26">
        <v>10</v>
      </c>
      <c r="W26">
        <v>1.986601881691813E-3</v>
      </c>
    </row>
    <row r="27" spans="2:30" x14ac:dyDescent="0.2">
      <c r="B27">
        <v>3.4860000000000002</v>
      </c>
      <c r="C27">
        <v>950.34590000000003</v>
      </c>
      <c r="D27">
        <v>6.9726999999999997</v>
      </c>
      <c r="E27" t="s">
        <v>225</v>
      </c>
      <c r="F27" t="s">
        <v>133</v>
      </c>
      <c r="G27">
        <v>96.748132429999998</v>
      </c>
      <c r="H27" t="s">
        <v>176</v>
      </c>
      <c r="I27" t="s">
        <v>179</v>
      </c>
      <c r="J27">
        <v>7</v>
      </c>
      <c r="K27">
        <v>5761.81</v>
      </c>
      <c r="L27" t="s">
        <v>262</v>
      </c>
      <c r="M27">
        <v>98.188999999999993</v>
      </c>
      <c r="N27">
        <v>0.16493877791874431</v>
      </c>
      <c r="O27">
        <v>7.1567318591823709E-7</v>
      </c>
      <c r="P27">
        <v>7.0271234452125783E-2</v>
      </c>
      <c r="Q27" t="s">
        <v>192</v>
      </c>
      <c r="R27" t="str">
        <f t="shared" si="0"/>
        <v>E7</v>
      </c>
      <c r="V27">
        <v>11</v>
      </c>
      <c r="W27">
        <v>1.2257410208944629E-4</v>
      </c>
    </row>
    <row r="28" spans="2:30" x14ac:dyDescent="0.2">
      <c r="B28">
        <v>3.5910000000000002</v>
      </c>
      <c r="C28">
        <v>337.63339999999999</v>
      </c>
      <c r="D28">
        <v>7.1424000000000003</v>
      </c>
      <c r="E28" t="s">
        <v>226</v>
      </c>
      <c r="F28" t="s">
        <v>139</v>
      </c>
      <c r="G28">
        <v>73.186657010000005</v>
      </c>
      <c r="H28" t="s">
        <v>176</v>
      </c>
      <c r="I28" t="s">
        <v>179</v>
      </c>
      <c r="J28">
        <v>8</v>
      </c>
      <c r="K28">
        <v>6467.33</v>
      </c>
      <c r="L28" t="s">
        <v>262</v>
      </c>
      <c r="M28">
        <v>112.21599999999999</v>
      </c>
      <c r="N28">
        <v>5.2205995364393028E-2</v>
      </c>
      <c r="O28">
        <v>2.2652302568213621E-7</v>
      </c>
      <c r="P28">
        <v>2.54195078499466E-2</v>
      </c>
      <c r="Q28" t="s">
        <v>192</v>
      </c>
      <c r="R28" t="str">
        <f t="shared" si="0"/>
        <v>E8</v>
      </c>
      <c r="V28">
        <v>12</v>
      </c>
      <c r="W28">
        <v>0</v>
      </c>
    </row>
    <row r="29" spans="2:30" x14ac:dyDescent="0.2">
      <c r="B29">
        <v>3.65</v>
      </c>
      <c r="C29">
        <v>170.46379999999999</v>
      </c>
      <c r="D29">
        <v>7.2533000000000003</v>
      </c>
      <c r="E29" t="s">
        <v>50</v>
      </c>
      <c r="F29" t="s">
        <v>133</v>
      </c>
      <c r="G29">
        <v>97.733276149999995</v>
      </c>
      <c r="H29" t="s">
        <v>176</v>
      </c>
      <c r="I29" t="s">
        <v>180</v>
      </c>
      <c r="J29">
        <v>7</v>
      </c>
      <c r="K29">
        <v>5761.81</v>
      </c>
      <c r="L29" t="s">
        <v>262</v>
      </c>
      <c r="M29">
        <v>98.188999999999993</v>
      </c>
      <c r="N29">
        <v>2.958511301136274E-2</v>
      </c>
      <c r="O29">
        <v>1.2837049208054581E-7</v>
      </c>
      <c r="P29">
        <v>1.260457024689671E-2</v>
      </c>
      <c r="Q29" t="s">
        <v>193</v>
      </c>
      <c r="R29" t="str">
        <f t="shared" si="0"/>
        <v>C7</v>
      </c>
      <c r="V29">
        <v>13</v>
      </c>
      <c r="W29">
        <v>7.7590291033224803E-4</v>
      </c>
    </row>
    <row r="30" spans="2:30" x14ac:dyDescent="0.2">
      <c r="B30">
        <v>3.762</v>
      </c>
      <c r="C30">
        <v>7.8017000000000003</v>
      </c>
      <c r="D30">
        <v>7.4790000000000001</v>
      </c>
      <c r="E30" t="s">
        <v>227</v>
      </c>
      <c r="F30" t="s">
        <v>257</v>
      </c>
      <c r="G30">
        <v>79.515675810000005</v>
      </c>
      <c r="H30" t="s">
        <v>176</v>
      </c>
      <c r="I30" t="s">
        <v>181</v>
      </c>
      <c r="J30">
        <v>7</v>
      </c>
      <c r="K30">
        <v>5761.81</v>
      </c>
      <c r="L30" t="s">
        <v>262</v>
      </c>
      <c r="M30">
        <v>110.15600000000001</v>
      </c>
      <c r="N30">
        <v>1.354036318448543E-3</v>
      </c>
      <c r="O30">
        <v>5.8751950153920898E-9</v>
      </c>
      <c r="P30">
        <v>6.4718798211553096E-4</v>
      </c>
      <c r="Q30" t="s">
        <v>194</v>
      </c>
      <c r="R30" t="str">
        <f t="shared" si="0"/>
        <v>O7</v>
      </c>
      <c r="V30">
        <v>14</v>
      </c>
      <c r="W30">
        <v>0</v>
      </c>
    </row>
    <row r="31" spans="2:30" x14ac:dyDescent="0.2">
      <c r="B31">
        <v>3.794</v>
      </c>
      <c r="C31">
        <v>34.562600000000003</v>
      </c>
      <c r="D31">
        <v>7.5453000000000001</v>
      </c>
      <c r="E31" t="s">
        <v>228</v>
      </c>
      <c r="F31" t="s">
        <v>135</v>
      </c>
      <c r="G31">
        <v>97.772540390000003</v>
      </c>
      <c r="H31" t="s">
        <v>176</v>
      </c>
      <c r="I31" t="s">
        <v>177</v>
      </c>
      <c r="J31">
        <v>8</v>
      </c>
      <c r="K31">
        <v>6467.33</v>
      </c>
      <c r="L31" t="s">
        <v>262</v>
      </c>
      <c r="M31">
        <v>114.232</v>
      </c>
      <c r="N31">
        <v>5.3441837667167133E-3</v>
      </c>
      <c r="O31">
        <v>2.3188537412001899E-8</v>
      </c>
      <c r="P31">
        <v>2.6488730056478012E-3</v>
      </c>
      <c r="Q31" t="s">
        <v>190</v>
      </c>
      <c r="R31" t="str">
        <f t="shared" si="0"/>
        <v>B8</v>
      </c>
      <c r="V31">
        <v>15</v>
      </c>
      <c r="W31">
        <v>4.564504108003635E-2</v>
      </c>
    </row>
    <row r="32" spans="2:30" x14ac:dyDescent="0.2">
      <c r="B32">
        <v>3.827</v>
      </c>
      <c r="C32">
        <v>32.072699999999998</v>
      </c>
      <c r="D32">
        <v>7.7417999999999996</v>
      </c>
      <c r="E32" t="s">
        <v>229</v>
      </c>
      <c r="F32" t="s">
        <v>139</v>
      </c>
      <c r="G32">
        <v>95.902531550000006</v>
      </c>
      <c r="H32" t="s">
        <v>176</v>
      </c>
      <c r="I32" t="s">
        <v>180</v>
      </c>
      <c r="J32">
        <v>8</v>
      </c>
      <c r="K32">
        <v>6467.33</v>
      </c>
      <c r="L32" t="s">
        <v>262</v>
      </c>
      <c r="M32">
        <v>112.21599999999999</v>
      </c>
      <c r="N32">
        <v>4.9591871761607946E-3</v>
      </c>
      <c r="O32">
        <v>2.151802826910919E-8</v>
      </c>
      <c r="P32">
        <v>2.4146670602463571E-3</v>
      </c>
      <c r="Q32" t="s">
        <v>193</v>
      </c>
      <c r="R32" t="str">
        <f t="shared" si="0"/>
        <v>C8</v>
      </c>
      <c r="V32">
        <v>16</v>
      </c>
      <c r="W32">
        <v>5.5735444243840311E-4</v>
      </c>
    </row>
    <row r="33" spans="2:28" ht="17" customHeight="1" thickBot="1" x14ac:dyDescent="0.25">
      <c r="B33">
        <v>3.9729999999999999</v>
      </c>
      <c r="C33">
        <v>62.775300000000001</v>
      </c>
      <c r="D33">
        <v>7.9516</v>
      </c>
      <c r="E33" t="s">
        <v>230</v>
      </c>
      <c r="F33" t="s">
        <v>139</v>
      </c>
      <c r="G33">
        <v>93.643991380000003</v>
      </c>
      <c r="H33" t="s">
        <v>176</v>
      </c>
      <c r="I33" t="s">
        <v>179</v>
      </c>
      <c r="J33">
        <v>8</v>
      </c>
      <c r="K33">
        <v>6467.33</v>
      </c>
      <c r="L33" t="s">
        <v>262</v>
      </c>
      <c r="M33">
        <v>112.21599999999999</v>
      </c>
      <c r="N33">
        <v>9.7065249492448973E-3</v>
      </c>
      <c r="O33">
        <v>4.211683706085893E-8</v>
      </c>
      <c r="P33">
        <v>4.7261829876213456E-3</v>
      </c>
      <c r="Q33" t="s">
        <v>192</v>
      </c>
      <c r="R33" t="str">
        <f t="shared" si="0"/>
        <v>E8</v>
      </c>
    </row>
    <row r="34" spans="2:28" ht="17" thickBot="1" x14ac:dyDescent="0.25">
      <c r="B34">
        <v>4.0380000000000003</v>
      </c>
      <c r="C34">
        <v>80.4101</v>
      </c>
      <c r="D34">
        <v>8.0204000000000004</v>
      </c>
      <c r="E34" t="s">
        <v>231</v>
      </c>
      <c r="F34" t="s">
        <v>258</v>
      </c>
      <c r="G34">
        <v>78.169416159999997</v>
      </c>
      <c r="H34" t="s">
        <v>176</v>
      </c>
      <c r="I34" t="s">
        <v>180</v>
      </c>
      <c r="J34">
        <v>8</v>
      </c>
      <c r="K34">
        <v>6467.33</v>
      </c>
      <c r="L34" t="s">
        <v>262</v>
      </c>
      <c r="M34">
        <v>110.2</v>
      </c>
      <c r="N34">
        <v>1.2433276174248111E-2</v>
      </c>
      <c r="O34">
        <v>5.3948273918999552E-8</v>
      </c>
      <c r="P34">
        <v>5.9450997858737486E-3</v>
      </c>
      <c r="Q34" t="s">
        <v>193</v>
      </c>
      <c r="R34" t="str">
        <f t="shared" si="0"/>
        <v>C8</v>
      </c>
      <c r="T34" s="4" t="s">
        <v>275</v>
      </c>
      <c r="U34" s="5" t="s">
        <v>36</v>
      </c>
      <c r="V34" s="6"/>
      <c r="W34" s="6"/>
      <c r="X34" s="6"/>
      <c r="Y34" s="6"/>
      <c r="Z34" s="7"/>
      <c r="AA34" s="8"/>
      <c r="AB34" s="9" t="s">
        <v>276</v>
      </c>
    </row>
    <row r="35" spans="2:28" ht="16" x14ac:dyDescent="0.2">
      <c r="B35">
        <v>4.1230000000000002</v>
      </c>
      <c r="C35">
        <v>27.148099999999999</v>
      </c>
      <c r="D35">
        <v>8.2051999999999996</v>
      </c>
      <c r="E35" t="s">
        <v>232</v>
      </c>
      <c r="F35" t="s">
        <v>139</v>
      </c>
      <c r="G35">
        <v>87.898180370000006</v>
      </c>
      <c r="H35" t="s">
        <v>176</v>
      </c>
      <c r="I35" t="s">
        <v>179</v>
      </c>
      <c r="J35">
        <v>8</v>
      </c>
      <c r="K35">
        <v>6467.33</v>
      </c>
      <c r="L35" t="s">
        <v>262</v>
      </c>
      <c r="M35">
        <v>112.21599999999999</v>
      </c>
      <c r="N35">
        <v>4.1977292020045362E-3</v>
      </c>
      <c r="O35">
        <v>1.8214044444421681E-8</v>
      </c>
      <c r="P35">
        <v>2.0439072113752231E-3</v>
      </c>
      <c r="Q35" t="s">
        <v>192</v>
      </c>
      <c r="R35" t="str">
        <f t="shared" si="0"/>
        <v>E8</v>
      </c>
      <c r="T35" s="10" t="s">
        <v>37</v>
      </c>
      <c r="U35" s="11" t="s">
        <v>191</v>
      </c>
      <c r="V35" s="11" t="s">
        <v>190</v>
      </c>
      <c r="W35" s="11" t="s">
        <v>193</v>
      </c>
      <c r="X35" s="11" t="s">
        <v>195</v>
      </c>
      <c r="Y35" s="11" t="s">
        <v>192</v>
      </c>
      <c r="Z35" s="11" t="s">
        <v>194</v>
      </c>
      <c r="AA35" s="12"/>
      <c r="AB35" s="13"/>
    </row>
    <row r="36" spans="2:28" ht="17" thickBot="1" x14ac:dyDescent="0.25">
      <c r="B36">
        <v>4.2430000000000003</v>
      </c>
      <c r="C36">
        <v>3.1438999999999999</v>
      </c>
      <c r="D36">
        <v>8.4487000000000005</v>
      </c>
      <c r="E36" t="s">
        <v>54</v>
      </c>
      <c r="F36" t="s">
        <v>135</v>
      </c>
      <c r="G36">
        <v>98.140536010000005</v>
      </c>
      <c r="H36" t="s">
        <v>176</v>
      </c>
      <c r="I36" t="s">
        <v>177</v>
      </c>
      <c r="J36">
        <v>8</v>
      </c>
      <c r="K36">
        <v>6467.33</v>
      </c>
      <c r="L36" t="s">
        <v>262</v>
      </c>
      <c r="M36">
        <v>114.232</v>
      </c>
      <c r="N36">
        <v>4.861202381817535E-4</v>
      </c>
      <c r="O36">
        <v>2.1092869972048621E-9</v>
      </c>
      <c r="P36">
        <v>2.409480722647058E-4</v>
      </c>
      <c r="Q36" t="s">
        <v>190</v>
      </c>
      <c r="R36" t="str">
        <f t="shared" si="0"/>
        <v>B8</v>
      </c>
      <c r="T36" s="14"/>
      <c r="U36" s="15" t="s">
        <v>178</v>
      </c>
      <c r="V36" s="15" t="s">
        <v>177</v>
      </c>
      <c r="W36" s="15" t="s">
        <v>180</v>
      </c>
      <c r="X36" s="15" t="s">
        <v>182</v>
      </c>
      <c r="Y36" s="15" t="s">
        <v>179</v>
      </c>
      <c r="Z36" s="15" t="s">
        <v>181</v>
      </c>
      <c r="AA36" s="12"/>
      <c r="AB36" s="16"/>
    </row>
    <row r="37" spans="2:28" x14ac:dyDescent="0.2">
      <c r="B37">
        <v>4.3040000000000003</v>
      </c>
      <c r="C37">
        <v>39.956600000000002</v>
      </c>
      <c r="D37">
        <v>8.5774000000000008</v>
      </c>
      <c r="E37" t="s">
        <v>233</v>
      </c>
      <c r="F37" t="s">
        <v>255</v>
      </c>
      <c r="G37">
        <v>83.302434660000003</v>
      </c>
      <c r="H37" t="s">
        <v>176</v>
      </c>
      <c r="I37" t="s">
        <v>179</v>
      </c>
      <c r="J37">
        <v>7</v>
      </c>
      <c r="K37">
        <v>5761.81</v>
      </c>
      <c r="L37" t="s">
        <v>262</v>
      </c>
      <c r="M37">
        <v>96.173000000000002</v>
      </c>
      <c r="N37">
        <v>6.9347305794533317E-3</v>
      </c>
      <c r="O37">
        <v>3.0089956951948373E-8</v>
      </c>
      <c r="P37">
        <v>2.8938414299397299E-3</v>
      </c>
      <c r="Q37" t="s">
        <v>192</v>
      </c>
      <c r="R37" t="str">
        <f t="shared" si="0"/>
        <v>E7</v>
      </c>
      <c r="T37" s="17">
        <v>1</v>
      </c>
      <c r="U37" s="18">
        <f>SUMIF($R$6:$R$212,_xlfn.CONCAT(U$36,$T37),$P$6:$P$212)</f>
        <v>0</v>
      </c>
      <c r="V37">
        <f t="shared" ref="V37:Z37" si="1">SUMIF($R$6:$R$212,_xlfn.CONCAT(V$36,$T37),$P$6:$P$212)</f>
        <v>0</v>
      </c>
      <c r="W37">
        <f t="shared" si="1"/>
        <v>0</v>
      </c>
      <c r="X37">
        <f t="shared" si="1"/>
        <v>0</v>
      </c>
      <c r="Y37">
        <f t="shared" si="1"/>
        <v>0</v>
      </c>
      <c r="Z37">
        <f t="shared" si="1"/>
        <v>0</v>
      </c>
      <c r="AA37" s="12"/>
      <c r="AB37" s="19">
        <f>SUM(U37:Z37)</f>
        <v>0</v>
      </c>
    </row>
    <row r="38" spans="2:28" x14ac:dyDescent="0.2">
      <c r="B38">
        <v>4.3479999999999999</v>
      </c>
      <c r="C38">
        <v>7.3446999999999996</v>
      </c>
      <c r="D38">
        <v>8.6538000000000004</v>
      </c>
      <c r="E38" t="s">
        <v>56</v>
      </c>
      <c r="F38" t="s">
        <v>135</v>
      </c>
      <c r="G38">
        <v>97.851713880000005</v>
      </c>
      <c r="H38" t="s">
        <v>176</v>
      </c>
      <c r="I38" t="s">
        <v>177</v>
      </c>
      <c r="J38">
        <v>8</v>
      </c>
      <c r="K38">
        <v>6467.33</v>
      </c>
      <c r="L38" t="s">
        <v>262</v>
      </c>
      <c r="M38">
        <v>114.232</v>
      </c>
      <c r="N38">
        <v>1.135661857366177E-3</v>
      </c>
      <c r="O38">
        <v>4.9276631598875757E-9</v>
      </c>
      <c r="P38">
        <v>5.6289681808027758E-4</v>
      </c>
      <c r="Q38" t="s">
        <v>190</v>
      </c>
      <c r="R38" t="str">
        <f t="shared" si="0"/>
        <v>B8</v>
      </c>
      <c r="T38" s="20">
        <v>2</v>
      </c>
      <c r="U38">
        <f t="shared" ref="U38:Z62" si="2">SUMIF($R$6:$R$212,_xlfn.CONCAT(U$36,$T38),$P$6:$P$212)</f>
        <v>0</v>
      </c>
      <c r="V38">
        <f t="shared" si="2"/>
        <v>0</v>
      </c>
      <c r="W38">
        <f t="shared" si="2"/>
        <v>0</v>
      </c>
      <c r="X38">
        <f t="shared" si="2"/>
        <v>0</v>
      </c>
      <c r="Y38">
        <f t="shared" si="2"/>
        <v>0</v>
      </c>
      <c r="Z38">
        <f t="shared" si="2"/>
        <v>0</v>
      </c>
      <c r="AA38" s="12"/>
      <c r="AB38" s="21">
        <f t="shared" ref="AB38:AB63" si="3">SUM(U38:Z38)</f>
        <v>0</v>
      </c>
    </row>
    <row r="39" spans="2:28" x14ac:dyDescent="0.2">
      <c r="B39">
        <v>4.4029999999999996</v>
      </c>
      <c r="C39">
        <v>85.875799999999998</v>
      </c>
      <c r="D39">
        <v>8.7627000000000006</v>
      </c>
      <c r="E39" t="s">
        <v>234</v>
      </c>
      <c r="F39" t="s">
        <v>139</v>
      </c>
      <c r="G39">
        <v>97.132509580000004</v>
      </c>
      <c r="H39" t="s">
        <v>176</v>
      </c>
      <c r="I39" t="s">
        <v>180</v>
      </c>
      <c r="J39">
        <v>8</v>
      </c>
      <c r="K39">
        <v>6467.33</v>
      </c>
      <c r="L39" t="s">
        <v>262</v>
      </c>
      <c r="M39">
        <v>112.21599999999999</v>
      </c>
      <c r="N39">
        <v>1.327840082383302E-2</v>
      </c>
      <c r="O39">
        <v>5.7615289390427581E-8</v>
      </c>
      <c r="P39">
        <v>6.4653573142362209E-3</v>
      </c>
      <c r="Q39" t="s">
        <v>193</v>
      </c>
      <c r="R39" t="str">
        <f t="shared" si="0"/>
        <v>C8</v>
      </c>
      <c r="T39" s="20">
        <v>3</v>
      </c>
      <c r="U39">
        <f t="shared" si="2"/>
        <v>0</v>
      </c>
      <c r="V39">
        <f t="shared" si="2"/>
        <v>0</v>
      </c>
      <c r="W39">
        <f t="shared" si="2"/>
        <v>0</v>
      </c>
      <c r="X39">
        <f t="shared" si="2"/>
        <v>0</v>
      </c>
      <c r="Y39">
        <f t="shared" si="2"/>
        <v>0</v>
      </c>
      <c r="Z39">
        <f t="shared" si="2"/>
        <v>0</v>
      </c>
      <c r="AA39" s="12"/>
      <c r="AB39" s="21">
        <f t="shared" si="3"/>
        <v>0</v>
      </c>
    </row>
    <row r="40" spans="2:28" x14ac:dyDescent="0.2">
      <c r="B40">
        <v>4.4669999999999996</v>
      </c>
      <c r="C40">
        <v>19.102599999999999</v>
      </c>
      <c r="D40">
        <v>8.8911999999999995</v>
      </c>
      <c r="E40" t="s">
        <v>235</v>
      </c>
      <c r="F40" t="s">
        <v>140</v>
      </c>
      <c r="G40">
        <v>97.980999819999994</v>
      </c>
      <c r="H40" t="s">
        <v>176</v>
      </c>
      <c r="I40" t="s">
        <v>177</v>
      </c>
      <c r="J40">
        <v>9</v>
      </c>
      <c r="K40">
        <v>7172.85</v>
      </c>
      <c r="L40" t="s">
        <v>262</v>
      </c>
      <c r="M40">
        <v>128.25899999999999</v>
      </c>
      <c r="N40">
        <v>2.6631813017141022E-3</v>
      </c>
      <c r="O40">
        <v>1.155560548541573E-8</v>
      </c>
      <c r="P40">
        <v>1.4821104039539369E-3</v>
      </c>
      <c r="Q40" t="s">
        <v>190</v>
      </c>
      <c r="R40" t="str">
        <f t="shared" si="0"/>
        <v>B9</v>
      </c>
      <c r="T40" s="20">
        <v>4</v>
      </c>
      <c r="U40">
        <f t="shared" si="2"/>
        <v>0</v>
      </c>
      <c r="V40">
        <f t="shared" si="2"/>
        <v>0</v>
      </c>
      <c r="W40">
        <f t="shared" si="2"/>
        <v>0</v>
      </c>
      <c r="X40">
        <f t="shared" si="2"/>
        <v>0</v>
      </c>
      <c r="Y40">
        <f t="shared" si="2"/>
        <v>0</v>
      </c>
      <c r="Z40">
        <f t="shared" si="2"/>
        <v>0</v>
      </c>
      <c r="AA40" s="12"/>
      <c r="AB40" s="21">
        <f t="shared" si="3"/>
        <v>0</v>
      </c>
    </row>
    <row r="41" spans="2:28" x14ac:dyDescent="0.2">
      <c r="B41">
        <v>4.5069999999999997</v>
      </c>
      <c r="C41">
        <v>118.85769999999999</v>
      </c>
      <c r="D41">
        <v>8.9711999999999996</v>
      </c>
      <c r="E41" t="s">
        <v>236</v>
      </c>
      <c r="F41" t="s">
        <v>139</v>
      </c>
      <c r="G41">
        <v>89.881935049999996</v>
      </c>
      <c r="H41" t="s">
        <v>176</v>
      </c>
      <c r="I41" t="s">
        <v>180</v>
      </c>
      <c r="J41">
        <v>8</v>
      </c>
      <c r="K41">
        <v>6467.33</v>
      </c>
      <c r="L41" t="s">
        <v>262</v>
      </c>
      <c r="M41">
        <v>112.21599999999999</v>
      </c>
      <c r="N41">
        <v>1.8378171517457749E-2</v>
      </c>
      <c r="O41">
        <v>7.9743312805011717E-8</v>
      </c>
      <c r="P41">
        <v>8.948475589727195E-3</v>
      </c>
      <c r="Q41" t="s">
        <v>193</v>
      </c>
      <c r="R41" t="str">
        <f t="shared" si="0"/>
        <v>C8</v>
      </c>
      <c r="T41" s="20">
        <v>5</v>
      </c>
      <c r="U41">
        <f t="shared" si="2"/>
        <v>0</v>
      </c>
      <c r="V41">
        <f t="shared" si="2"/>
        <v>0</v>
      </c>
      <c r="W41">
        <f t="shared" si="2"/>
        <v>7.4073342252432206E-3</v>
      </c>
      <c r="X41">
        <f t="shared" si="2"/>
        <v>0</v>
      </c>
      <c r="Y41">
        <f t="shared" si="2"/>
        <v>7.9182094871560735E-2</v>
      </c>
      <c r="Z41">
        <f t="shared" si="2"/>
        <v>0</v>
      </c>
      <c r="AA41" s="12"/>
      <c r="AB41" s="21">
        <f t="shared" si="3"/>
        <v>8.6589429096803949E-2</v>
      </c>
    </row>
    <row r="42" spans="2:28" x14ac:dyDescent="0.2">
      <c r="B42">
        <v>4.5460000000000003</v>
      </c>
      <c r="C42">
        <v>18.810700000000001</v>
      </c>
      <c r="D42">
        <v>10.2881</v>
      </c>
      <c r="E42" t="s">
        <v>64</v>
      </c>
      <c r="F42" t="s">
        <v>141</v>
      </c>
      <c r="G42">
        <v>84.081600730000005</v>
      </c>
      <c r="H42" t="s">
        <v>175</v>
      </c>
      <c r="I42" t="s">
        <v>180</v>
      </c>
      <c r="J42">
        <v>9</v>
      </c>
      <c r="K42">
        <v>7172.85</v>
      </c>
      <c r="L42" t="s">
        <v>262</v>
      </c>
      <c r="M42">
        <v>126.24299999999999</v>
      </c>
      <c r="N42">
        <v>2.6224861805279631E-3</v>
      </c>
      <c r="O42">
        <v>1.137902840998135E-8</v>
      </c>
      <c r="P42">
        <v>1.4365226835612759E-3</v>
      </c>
      <c r="Q42" t="s">
        <v>193</v>
      </c>
      <c r="R42" t="str">
        <f t="shared" si="0"/>
        <v>C9</v>
      </c>
      <c r="T42" s="20">
        <v>6</v>
      </c>
      <c r="U42">
        <f t="shared" si="2"/>
        <v>0.16375322763479749</v>
      </c>
      <c r="V42">
        <f t="shared" si="2"/>
        <v>8.0384510099033468E-2</v>
      </c>
      <c r="W42">
        <f t="shared" si="2"/>
        <v>0</v>
      </c>
      <c r="X42">
        <f t="shared" si="2"/>
        <v>0</v>
      </c>
      <c r="Y42">
        <f t="shared" si="2"/>
        <v>1.3514727133790703</v>
      </c>
      <c r="Z42">
        <f t="shared" si="2"/>
        <v>6.9208400082664987E-3</v>
      </c>
      <c r="AA42" s="12"/>
      <c r="AB42" s="21">
        <f t="shared" si="3"/>
        <v>1.6025312911211678</v>
      </c>
    </row>
    <row r="43" spans="2:28" x14ac:dyDescent="0.2">
      <c r="B43">
        <v>4.6100000000000003</v>
      </c>
      <c r="C43">
        <v>11.859500000000001</v>
      </c>
      <c r="D43">
        <v>9.2035999999999998</v>
      </c>
      <c r="E43" t="s">
        <v>237</v>
      </c>
      <c r="F43" t="s">
        <v>139</v>
      </c>
      <c r="G43">
        <v>84.712806670000006</v>
      </c>
      <c r="H43" t="s">
        <v>176</v>
      </c>
      <c r="I43" t="s">
        <v>179</v>
      </c>
      <c r="J43">
        <v>8</v>
      </c>
      <c r="K43">
        <v>6467.33</v>
      </c>
      <c r="L43" t="s">
        <v>262</v>
      </c>
      <c r="M43">
        <v>112.21599999999999</v>
      </c>
      <c r="N43">
        <v>1.833755197276156E-3</v>
      </c>
      <c r="O43">
        <v>7.9567063657721501E-9</v>
      </c>
      <c r="P43">
        <v>8.9286976154148755E-4</v>
      </c>
      <c r="Q43" t="s">
        <v>192</v>
      </c>
      <c r="R43" t="str">
        <f t="shared" si="0"/>
        <v>E8</v>
      </c>
      <c r="T43" s="20">
        <v>7</v>
      </c>
      <c r="U43">
        <f t="shared" si="2"/>
        <v>7.305603718394144E-4</v>
      </c>
      <c r="V43">
        <f t="shared" si="2"/>
        <v>0.5678533571495743</v>
      </c>
      <c r="W43">
        <f t="shared" si="2"/>
        <v>1.698042366670828E-2</v>
      </c>
      <c r="X43">
        <f t="shared" si="2"/>
        <v>0</v>
      </c>
      <c r="Y43">
        <f t="shared" si="2"/>
        <v>0.16389950001241071</v>
      </c>
      <c r="Z43">
        <f t="shared" si="2"/>
        <v>6.4718798211553096E-4</v>
      </c>
      <c r="AA43" s="12"/>
      <c r="AB43" s="21">
        <f t="shared" si="3"/>
        <v>0.75011102918264816</v>
      </c>
    </row>
    <row r="44" spans="2:28" x14ac:dyDescent="0.2">
      <c r="B44">
        <v>4.6840000000000002</v>
      </c>
      <c r="C44">
        <v>5.1512000000000002</v>
      </c>
      <c r="D44">
        <v>9.3482000000000003</v>
      </c>
      <c r="E44" t="s">
        <v>61</v>
      </c>
      <c r="F44" t="s">
        <v>140</v>
      </c>
      <c r="G44">
        <v>93.214689250000006</v>
      </c>
      <c r="H44" t="s">
        <v>176</v>
      </c>
      <c r="I44" t="s">
        <v>177</v>
      </c>
      <c r="J44">
        <v>9</v>
      </c>
      <c r="K44">
        <v>7172.85</v>
      </c>
      <c r="L44" t="s">
        <v>262</v>
      </c>
      <c r="M44">
        <v>128.25899999999999</v>
      </c>
      <c r="N44">
        <v>7.1815247774594481E-4</v>
      </c>
      <c r="O44">
        <v>3.1160802705638779E-9</v>
      </c>
      <c r="P44">
        <v>3.9966533942225251E-4</v>
      </c>
      <c r="Q44" t="s">
        <v>190</v>
      </c>
      <c r="R44" t="str">
        <f t="shared" si="0"/>
        <v>B9</v>
      </c>
      <c r="T44" s="20">
        <v>8</v>
      </c>
      <c r="U44">
        <f t="shared" si="2"/>
        <v>0</v>
      </c>
      <c r="V44">
        <f t="shared" si="2"/>
        <v>3.9670526892376361E-3</v>
      </c>
      <c r="W44">
        <f t="shared" si="2"/>
        <v>2.5520536197564787E-2</v>
      </c>
      <c r="X44">
        <f t="shared" si="2"/>
        <v>0</v>
      </c>
      <c r="Y44">
        <f t="shared" si="2"/>
        <v>3.4879170698759579E-2</v>
      </c>
      <c r="Z44">
        <f t="shared" si="2"/>
        <v>0</v>
      </c>
      <c r="AA44" s="12"/>
      <c r="AB44" s="21">
        <f t="shared" si="3"/>
        <v>6.4366759585562011E-2</v>
      </c>
    </row>
    <row r="45" spans="2:28" x14ac:dyDescent="0.2">
      <c r="B45">
        <v>4.7469999999999999</v>
      </c>
      <c r="C45">
        <v>20.227399999999999</v>
      </c>
      <c r="D45">
        <v>9.4634999999999998</v>
      </c>
      <c r="E45" t="s">
        <v>238</v>
      </c>
      <c r="F45" t="s">
        <v>139</v>
      </c>
      <c r="G45">
        <v>97.751233859999999</v>
      </c>
      <c r="H45" t="s">
        <v>176</v>
      </c>
      <c r="I45" t="s">
        <v>180</v>
      </c>
      <c r="J45">
        <v>8</v>
      </c>
      <c r="K45">
        <v>6467.33</v>
      </c>
      <c r="L45" t="s">
        <v>262</v>
      </c>
      <c r="M45">
        <v>112.21599999999999</v>
      </c>
      <c r="N45">
        <v>3.1276276299492989E-3</v>
      </c>
      <c r="O45">
        <v>1.357084888427164E-8</v>
      </c>
      <c r="P45">
        <v>1.522866378397427E-3</v>
      </c>
      <c r="Q45" t="s">
        <v>193</v>
      </c>
      <c r="R45" t="str">
        <f t="shared" si="0"/>
        <v>C8</v>
      </c>
      <c r="T45" s="20">
        <v>9</v>
      </c>
      <c r="U45">
        <f t="shared" si="2"/>
        <v>0</v>
      </c>
      <c r="V45">
        <f t="shared" si="2"/>
        <v>1.3024075514937873E-2</v>
      </c>
      <c r="W45">
        <f t="shared" si="2"/>
        <v>0.27889741155540865</v>
      </c>
      <c r="X45">
        <f t="shared" si="2"/>
        <v>6.1797340482526984E-4</v>
      </c>
      <c r="Y45">
        <f t="shared" si="2"/>
        <v>3.3536204929731983E-4</v>
      </c>
      <c r="Z45">
        <f t="shared" si="2"/>
        <v>0</v>
      </c>
      <c r="AA45" s="12"/>
      <c r="AB45" s="21">
        <f t="shared" si="3"/>
        <v>0.29287482252446911</v>
      </c>
    </row>
    <row r="46" spans="2:28" x14ac:dyDescent="0.2">
      <c r="B46">
        <v>4.8310000000000004</v>
      </c>
      <c r="C46">
        <v>24.301200000000001</v>
      </c>
      <c r="D46">
        <v>9.6068999999999996</v>
      </c>
      <c r="E46" t="s">
        <v>239</v>
      </c>
      <c r="F46" t="s">
        <v>258</v>
      </c>
      <c r="G46">
        <v>88.581164749999999</v>
      </c>
      <c r="H46" t="s">
        <v>176</v>
      </c>
      <c r="I46" t="s">
        <v>179</v>
      </c>
      <c r="J46">
        <v>8</v>
      </c>
      <c r="K46">
        <v>6467.33</v>
      </c>
      <c r="L46" t="s">
        <v>262</v>
      </c>
      <c r="M46">
        <v>110.2</v>
      </c>
      <c r="N46">
        <v>3.757532088203324E-3</v>
      </c>
      <c r="O46">
        <v>1.6304018949863161E-8</v>
      </c>
      <c r="P46">
        <v>1.79670288827492E-3</v>
      </c>
      <c r="Q46" t="s">
        <v>192</v>
      </c>
      <c r="R46" t="str">
        <f t="shared" si="0"/>
        <v>E8</v>
      </c>
      <c r="T46" s="20">
        <v>10</v>
      </c>
      <c r="U46">
        <f t="shared" si="2"/>
        <v>0</v>
      </c>
      <c r="V46">
        <f t="shared" si="2"/>
        <v>1.986601881691813E-3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 s="12"/>
      <c r="AB46" s="21">
        <f t="shared" si="3"/>
        <v>1.986601881691813E-3</v>
      </c>
    </row>
    <row r="47" spans="2:28" x14ac:dyDescent="0.2">
      <c r="B47">
        <v>4.8680000000000003</v>
      </c>
      <c r="C47">
        <v>4.4626999999999999</v>
      </c>
      <c r="D47">
        <v>9.7073999999999998</v>
      </c>
      <c r="E47" t="s">
        <v>240</v>
      </c>
      <c r="F47" t="s">
        <v>259</v>
      </c>
      <c r="G47">
        <v>79.716699480000003</v>
      </c>
      <c r="H47" t="s">
        <v>176</v>
      </c>
      <c r="I47" t="s">
        <v>179</v>
      </c>
      <c r="J47">
        <v>9</v>
      </c>
      <c r="K47">
        <v>7172.85</v>
      </c>
      <c r="L47" t="s">
        <v>262</v>
      </c>
      <c r="M47">
        <v>124.227</v>
      </c>
      <c r="N47">
        <v>6.2216552695232709E-4</v>
      </c>
      <c r="O47">
        <v>2.6995906630387901E-9</v>
      </c>
      <c r="P47">
        <v>3.3536204929731983E-4</v>
      </c>
      <c r="Q47" t="s">
        <v>192</v>
      </c>
      <c r="R47" t="str">
        <f t="shared" si="0"/>
        <v>E9</v>
      </c>
      <c r="T47" s="20">
        <v>11</v>
      </c>
      <c r="U47">
        <f t="shared" si="2"/>
        <v>0</v>
      </c>
      <c r="V47">
        <f t="shared" si="2"/>
        <v>1.2257410208944629E-4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 s="12"/>
      <c r="AB47" s="21">
        <f t="shared" si="3"/>
        <v>1.2257410208944629E-4</v>
      </c>
    </row>
    <row r="48" spans="2:28" x14ac:dyDescent="0.2">
      <c r="B48">
        <v>4.9119999999999999</v>
      </c>
      <c r="C48">
        <v>9.8369999999999997</v>
      </c>
      <c r="D48">
        <v>9.7995000000000001</v>
      </c>
      <c r="E48" t="s">
        <v>235</v>
      </c>
      <c r="F48" t="s">
        <v>140</v>
      </c>
      <c r="G48">
        <v>87.979066880000005</v>
      </c>
      <c r="H48" t="s">
        <v>176</v>
      </c>
      <c r="I48" t="s">
        <v>177</v>
      </c>
      <c r="J48">
        <v>9</v>
      </c>
      <c r="K48">
        <v>7172.85</v>
      </c>
      <c r="L48" t="s">
        <v>262</v>
      </c>
      <c r="M48">
        <v>128.25899999999999</v>
      </c>
      <c r="N48">
        <v>1.3714214015349551E-3</v>
      </c>
      <c r="O48">
        <v>5.9506292944434051E-9</v>
      </c>
      <c r="P48">
        <v>7.6322176267601654E-4</v>
      </c>
      <c r="Q48" t="s">
        <v>190</v>
      </c>
      <c r="R48" t="str">
        <f t="shared" si="0"/>
        <v>B9</v>
      </c>
      <c r="T48" s="20">
        <v>12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 s="12"/>
      <c r="AB48" s="21">
        <f t="shared" si="3"/>
        <v>0</v>
      </c>
    </row>
    <row r="49" spans="2:28" x14ac:dyDescent="0.2">
      <c r="B49">
        <v>4.9690000000000003</v>
      </c>
      <c r="C49">
        <v>93.645300000000006</v>
      </c>
      <c r="D49">
        <v>9.8953000000000007</v>
      </c>
      <c r="E49" t="s">
        <v>61</v>
      </c>
      <c r="F49" t="s">
        <v>140</v>
      </c>
      <c r="G49">
        <v>97.595506349999994</v>
      </c>
      <c r="H49" t="s">
        <v>176</v>
      </c>
      <c r="I49" t="s">
        <v>177</v>
      </c>
      <c r="J49">
        <v>9</v>
      </c>
      <c r="K49">
        <v>7172.85</v>
      </c>
      <c r="L49" t="s">
        <v>262</v>
      </c>
      <c r="M49">
        <v>128.25899999999999</v>
      </c>
      <c r="N49">
        <v>1.3055521863694349E-2</v>
      </c>
      <c r="O49">
        <v>5.6648212408960153E-8</v>
      </c>
      <c r="P49">
        <v>7.2656430753608187E-3</v>
      </c>
      <c r="Q49" t="s">
        <v>190</v>
      </c>
      <c r="R49" t="str">
        <f t="shared" si="0"/>
        <v>B9</v>
      </c>
      <c r="T49" s="20">
        <v>13</v>
      </c>
      <c r="U49">
        <f t="shared" si="2"/>
        <v>0</v>
      </c>
      <c r="V49">
        <f t="shared" si="2"/>
        <v>7.7590291033224814E-4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  <c r="AA49" s="12"/>
      <c r="AB49" s="21">
        <f t="shared" si="3"/>
        <v>7.7590291033224814E-4</v>
      </c>
    </row>
    <row r="50" spans="2:28" x14ac:dyDescent="0.2">
      <c r="B50">
        <v>5.077</v>
      </c>
      <c r="C50">
        <v>37.199100000000001</v>
      </c>
      <c r="D50">
        <v>10.107100000000001</v>
      </c>
      <c r="E50" t="s">
        <v>241</v>
      </c>
      <c r="F50" t="s">
        <v>260</v>
      </c>
      <c r="G50">
        <v>65.473671060000001</v>
      </c>
      <c r="H50" t="s">
        <v>176</v>
      </c>
      <c r="I50" t="s">
        <v>181</v>
      </c>
      <c r="J50">
        <v>6</v>
      </c>
      <c r="K50">
        <v>5056.29</v>
      </c>
      <c r="L50" t="s">
        <v>262</v>
      </c>
      <c r="M50">
        <v>126.111</v>
      </c>
      <c r="N50">
        <v>7.3569949508434053E-3</v>
      </c>
      <c r="O50">
        <v>3.1922171860933398E-8</v>
      </c>
      <c r="P50">
        <v>4.0257370155541723E-3</v>
      </c>
      <c r="Q50" t="s">
        <v>194</v>
      </c>
      <c r="R50" t="str">
        <f t="shared" si="0"/>
        <v>O6</v>
      </c>
      <c r="T50" s="20">
        <v>14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 s="12"/>
      <c r="AB50" s="21">
        <f t="shared" si="3"/>
        <v>0</v>
      </c>
    </row>
    <row r="51" spans="2:28" x14ac:dyDescent="0.2">
      <c r="B51">
        <v>5.1120000000000001</v>
      </c>
      <c r="C51">
        <v>2.9762</v>
      </c>
      <c r="D51">
        <v>10.163</v>
      </c>
      <c r="E51" t="s">
        <v>242</v>
      </c>
      <c r="F51" t="s">
        <v>139</v>
      </c>
      <c r="G51">
        <v>89.511758510000007</v>
      </c>
      <c r="H51" t="s">
        <v>176</v>
      </c>
      <c r="I51" t="s">
        <v>180</v>
      </c>
      <c r="J51">
        <v>8</v>
      </c>
      <c r="K51">
        <v>6467.33</v>
      </c>
      <c r="L51" t="s">
        <v>262</v>
      </c>
      <c r="M51">
        <v>112.21599999999999</v>
      </c>
      <c r="N51">
        <v>4.6018990835476148E-4</v>
      </c>
      <c r="O51">
        <v>1.9967746941954608E-9</v>
      </c>
      <c r="P51">
        <v>2.2407006908383789E-4</v>
      </c>
      <c r="Q51" t="s">
        <v>193</v>
      </c>
      <c r="R51" t="str">
        <f t="shared" si="0"/>
        <v>C8</v>
      </c>
      <c r="T51" s="20">
        <v>15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4.564504108003635E-2</v>
      </c>
      <c r="AA51" s="12"/>
      <c r="AB51" s="21">
        <f t="shared" si="3"/>
        <v>4.564504108003635E-2</v>
      </c>
    </row>
    <row r="52" spans="2:28" x14ac:dyDescent="0.2">
      <c r="B52">
        <v>5.1369999999999996</v>
      </c>
      <c r="C52">
        <v>8.9301999999999992</v>
      </c>
      <c r="D52">
        <v>10.210000000000001</v>
      </c>
      <c r="E52" t="s">
        <v>243</v>
      </c>
      <c r="F52" t="s">
        <v>140</v>
      </c>
      <c r="G52">
        <v>96.727407709999994</v>
      </c>
      <c r="H52" t="s">
        <v>176</v>
      </c>
      <c r="I52" t="s">
        <v>177</v>
      </c>
      <c r="J52">
        <v>9</v>
      </c>
      <c r="K52">
        <v>7172.85</v>
      </c>
      <c r="L52" t="s">
        <v>262</v>
      </c>
      <c r="M52">
        <v>128.25899999999999</v>
      </c>
      <c r="N52">
        <v>1.245000243975547E-3</v>
      </c>
      <c r="O52">
        <v>5.4020849573283007E-9</v>
      </c>
      <c r="P52">
        <v>6.9286601454197048E-4</v>
      </c>
      <c r="Q52" t="s">
        <v>190</v>
      </c>
      <c r="R52" t="str">
        <f t="shared" si="0"/>
        <v>B9</v>
      </c>
      <c r="T52" s="20">
        <v>16</v>
      </c>
      <c r="U52">
        <f t="shared" si="2"/>
        <v>0</v>
      </c>
      <c r="V52">
        <f t="shared" si="2"/>
        <v>0</v>
      </c>
      <c r="W52">
        <f t="shared" si="2"/>
        <v>5.5735444243840311E-4</v>
      </c>
      <c r="X52">
        <f t="shared" si="2"/>
        <v>0</v>
      </c>
      <c r="Y52">
        <f t="shared" si="2"/>
        <v>0</v>
      </c>
      <c r="Z52">
        <f t="shared" si="2"/>
        <v>0</v>
      </c>
      <c r="AA52" s="12"/>
      <c r="AB52" s="21">
        <f t="shared" si="3"/>
        <v>5.5735444243840311E-4</v>
      </c>
    </row>
    <row r="53" spans="2:28" x14ac:dyDescent="0.2">
      <c r="B53">
        <v>5.181</v>
      </c>
      <c r="C53">
        <v>10.9597</v>
      </c>
      <c r="D53">
        <v>10.2881</v>
      </c>
      <c r="E53" t="s">
        <v>64</v>
      </c>
      <c r="F53" t="s">
        <v>141</v>
      </c>
      <c r="G53">
        <v>84.081600730000005</v>
      </c>
      <c r="H53" t="s">
        <v>176</v>
      </c>
      <c r="I53" t="s">
        <v>180</v>
      </c>
      <c r="J53">
        <v>9</v>
      </c>
      <c r="K53">
        <v>7172.85</v>
      </c>
      <c r="L53" t="s">
        <v>262</v>
      </c>
      <c r="M53">
        <v>126.24299999999999</v>
      </c>
      <c r="N53">
        <v>1.527942170824707E-3</v>
      </c>
      <c r="O53">
        <v>6.6297765455231674E-9</v>
      </c>
      <c r="P53">
        <v>8.3696288043648122E-4</v>
      </c>
      <c r="Q53" t="s">
        <v>193</v>
      </c>
      <c r="R53" t="str">
        <f t="shared" si="0"/>
        <v>C9</v>
      </c>
      <c r="T53" s="20">
        <v>17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0</v>
      </c>
      <c r="AA53" s="12"/>
      <c r="AB53" s="21">
        <f t="shared" si="3"/>
        <v>0</v>
      </c>
    </row>
    <row r="54" spans="2:28" x14ac:dyDescent="0.2">
      <c r="B54">
        <v>5.2290000000000001</v>
      </c>
      <c r="C54">
        <v>6.9318999999999997</v>
      </c>
      <c r="D54">
        <v>10.3782</v>
      </c>
      <c r="E54" t="s">
        <v>244</v>
      </c>
      <c r="F54" t="s">
        <v>261</v>
      </c>
      <c r="G54">
        <v>73.422320810000002</v>
      </c>
      <c r="H54" t="s">
        <v>176</v>
      </c>
      <c r="I54" t="s">
        <v>180</v>
      </c>
      <c r="J54">
        <v>16</v>
      </c>
      <c r="K54">
        <v>12111.49</v>
      </c>
      <c r="L54" t="s">
        <v>262</v>
      </c>
      <c r="M54">
        <v>224.43199999999999</v>
      </c>
      <c r="N54">
        <v>5.7234081025538553E-4</v>
      </c>
      <c r="O54">
        <v>2.483400060768532E-9</v>
      </c>
      <c r="P54">
        <v>5.5735444243840311E-4</v>
      </c>
      <c r="Q54" t="s">
        <v>193</v>
      </c>
      <c r="R54" t="str">
        <f t="shared" si="0"/>
        <v>C16</v>
      </c>
      <c r="T54" s="20">
        <v>18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  <c r="AA54" s="12"/>
      <c r="AB54" s="21">
        <f t="shared" si="3"/>
        <v>0</v>
      </c>
    </row>
    <row r="55" spans="2:28" x14ac:dyDescent="0.2">
      <c r="B55">
        <v>5.2830000000000004</v>
      </c>
      <c r="C55">
        <v>3.6627999999999998</v>
      </c>
      <c r="D55">
        <v>10.4818</v>
      </c>
      <c r="E55" t="s">
        <v>52</v>
      </c>
      <c r="F55" t="s">
        <v>136</v>
      </c>
      <c r="G55">
        <v>72.987225219999999</v>
      </c>
      <c r="H55" t="s">
        <v>176</v>
      </c>
      <c r="I55" t="s">
        <v>177</v>
      </c>
      <c r="J55">
        <v>10</v>
      </c>
      <c r="K55">
        <v>7878.37</v>
      </c>
      <c r="L55" t="s">
        <v>262</v>
      </c>
      <c r="M55">
        <v>142.286</v>
      </c>
      <c r="N55">
        <v>4.6491850471607702E-4</v>
      </c>
      <c r="O55">
        <v>2.0172921835665248E-9</v>
      </c>
      <c r="P55">
        <v>2.8703243563094663E-4</v>
      </c>
      <c r="Q55" t="s">
        <v>190</v>
      </c>
      <c r="R55" t="str">
        <f t="shared" si="0"/>
        <v>B10</v>
      </c>
      <c r="T55" s="20">
        <v>19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</v>
      </c>
      <c r="Y55">
        <f t="shared" si="2"/>
        <v>0</v>
      </c>
      <c r="Z55">
        <f t="shared" si="2"/>
        <v>0</v>
      </c>
      <c r="AA55" s="12"/>
      <c r="AB55" s="21">
        <f t="shared" si="3"/>
        <v>0</v>
      </c>
    </row>
    <row r="56" spans="2:28" x14ac:dyDescent="0.2">
      <c r="B56">
        <v>5.3179999999999996</v>
      </c>
      <c r="C56">
        <v>8.7772000000000006</v>
      </c>
      <c r="D56">
        <v>10.587</v>
      </c>
      <c r="E56" t="s">
        <v>65</v>
      </c>
      <c r="F56" t="s">
        <v>141</v>
      </c>
      <c r="G56">
        <v>89.280514229999994</v>
      </c>
      <c r="H56" t="s">
        <v>176</v>
      </c>
      <c r="I56" t="s">
        <v>180</v>
      </c>
      <c r="J56">
        <v>9</v>
      </c>
      <c r="K56">
        <v>7172.85</v>
      </c>
      <c r="L56" t="s">
        <v>262</v>
      </c>
      <c r="M56">
        <v>126.24299999999999</v>
      </c>
      <c r="N56">
        <v>1.2236698104658541E-3</v>
      </c>
      <c r="O56">
        <v>5.3095317112116148E-9</v>
      </c>
      <c r="P56">
        <v>6.7029121181848793E-4</v>
      </c>
      <c r="Q56" t="s">
        <v>193</v>
      </c>
      <c r="R56" t="str">
        <f t="shared" si="0"/>
        <v>C9</v>
      </c>
      <c r="T56" s="20">
        <v>20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</v>
      </c>
      <c r="Y56">
        <f t="shared" si="2"/>
        <v>0</v>
      </c>
      <c r="Z56">
        <f t="shared" si="2"/>
        <v>0</v>
      </c>
      <c r="AA56" s="12"/>
      <c r="AB56" s="21">
        <f t="shared" si="3"/>
        <v>0</v>
      </c>
    </row>
    <row r="57" spans="2:28" x14ac:dyDescent="0.2">
      <c r="B57">
        <v>5.3490000000000002</v>
      </c>
      <c r="C57">
        <v>6.4508999999999999</v>
      </c>
      <c r="D57">
        <v>10.6867</v>
      </c>
      <c r="E57" t="s">
        <v>241</v>
      </c>
      <c r="F57" t="s">
        <v>260</v>
      </c>
      <c r="G57">
        <v>68.751773549999996</v>
      </c>
      <c r="H57" t="s">
        <v>176</v>
      </c>
      <c r="I57" t="s">
        <v>181</v>
      </c>
      <c r="J57">
        <v>6</v>
      </c>
      <c r="K57">
        <v>5056.29</v>
      </c>
      <c r="L57" t="s">
        <v>262</v>
      </c>
      <c r="M57">
        <v>126.111</v>
      </c>
      <c r="N57">
        <v>1.275816853859253E-3</v>
      </c>
      <c r="O57">
        <v>5.5357989429232237E-9</v>
      </c>
      <c r="P57">
        <v>6.9812514049099066E-4</v>
      </c>
      <c r="Q57" t="s">
        <v>194</v>
      </c>
      <c r="R57" t="str">
        <f t="shared" si="0"/>
        <v>O6</v>
      </c>
      <c r="T57" s="20">
        <v>21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0</v>
      </c>
      <c r="Y57">
        <f t="shared" si="2"/>
        <v>0</v>
      </c>
      <c r="Z57">
        <f t="shared" si="2"/>
        <v>0</v>
      </c>
      <c r="AA57" s="12"/>
      <c r="AB57" s="22">
        <f t="shared" si="3"/>
        <v>0</v>
      </c>
    </row>
    <row r="58" spans="2:28" x14ac:dyDescent="0.2">
      <c r="B58">
        <v>5.4109999999999996</v>
      </c>
      <c r="C58">
        <v>14.7597</v>
      </c>
      <c r="D58">
        <v>10.7515</v>
      </c>
      <c r="E58" t="s">
        <v>245</v>
      </c>
      <c r="F58" t="s">
        <v>140</v>
      </c>
      <c r="G58">
        <v>74.881913460000007</v>
      </c>
      <c r="H58" t="s">
        <v>176</v>
      </c>
      <c r="I58" t="s">
        <v>177</v>
      </c>
      <c r="J58">
        <v>9</v>
      </c>
      <c r="K58">
        <v>7172.85</v>
      </c>
      <c r="L58" t="s">
        <v>262</v>
      </c>
      <c r="M58">
        <v>128.25899999999999</v>
      </c>
      <c r="N58">
        <v>2.0577176436144631E-3</v>
      </c>
      <c r="O58">
        <v>8.9284846190094869E-9</v>
      </c>
      <c r="P58">
        <v>1.145158508749538E-3</v>
      </c>
      <c r="Q58" t="s">
        <v>190</v>
      </c>
      <c r="R58" t="str">
        <f t="shared" si="0"/>
        <v>B9</v>
      </c>
      <c r="T58" s="20">
        <v>22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  <c r="AA58" s="12"/>
      <c r="AB58" s="22">
        <f t="shared" si="3"/>
        <v>0</v>
      </c>
    </row>
    <row r="59" spans="2:28" x14ac:dyDescent="0.2">
      <c r="B59">
        <v>5.5270000000000001</v>
      </c>
      <c r="C59">
        <v>7.2207999999999997</v>
      </c>
      <c r="D59">
        <v>11.0101</v>
      </c>
      <c r="E59" t="s">
        <v>71</v>
      </c>
      <c r="F59" t="s">
        <v>143</v>
      </c>
      <c r="G59">
        <v>97.542960989999997</v>
      </c>
      <c r="H59" t="s">
        <v>176</v>
      </c>
      <c r="I59" t="s">
        <v>177</v>
      </c>
      <c r="J59">
        <v>8</v>
      </c>
      <c r="K59">
        <v>6467.33</v>
      </c>
      <c r="L59" t="s">
        <v>262</v>
      </c>
      <c r="M59">
        <v>106.16800000000001</v>
      </c>
      <c r="N59">
        <v>1.1165040287104569E-3</v>
      </c>
      <c r="O59">
        <v>4.8445368966623826E-9</v>
      </c>
      <c r="P59">
        <v>5.1433479324485194E-4</v>
      </c>
      <c r="Q59" t="s">
        <v>190</v>
      </c>
      <c r="R59" t="str">
        <f t="shared" si="0"/>
        <v>B8</v>
      </c>
      <c r="T59" s="20">
        <v>23</v>
      </c>
      <c r="U59">
        <f t="shared" si="2"/>
        <v>0</v>
      </c>
      <c r="V59">
        <f t="shared" ref="V59:Z62" si="4">SUMIF($R$6:$R$212,_xlfn.CONCAT(V$36,$T59),$P$6:$P$212)</f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 s="12"/>
      <c r="AB59" s="22">
        <f t="shared" si="3"/>
        <v>0</v>
      </c>
    </row>
    <row r="60" spans="2:28" x14ac:dyDescent="0.2">
      <c r="B60">
        <v>5.5640000000000001</v>
      </c>
      <c r="C60">
        <v>1.9863</v>
      </c>
      <c r="D60">
        <v>11.0358</v>
      </c>
      <c r="E60" t="s">
        <v>67</v>
      </c>
      <c r="F60" t="s">
        <v>140</v>
      </c>
      <c r="G60">
        <v>96.068530890000005</v>
      </c>
      <c r="H60" t="s">
        <v>176</v>
      </c>
      <c r="I60" t="s">
        <v>177</v>
      </c>
      <c r="J60">
        <v>9</v>
      </c>
      <c r="K60">
        <v>7172.85</v>
      </c>
      <c r="L60" t="s">
        <v>262</v>
      </c>
      <c r="M60">
        <v>128.25899999999999</v>
      </c>
      <c r="N60">
        <v>2.7691921621112939E-4</v>
      </c>
      <c r="O60">
        <v>1.2015589069383889E-9</v>
      </c>
      <c r="P60">
        <v>1.541107438450109E-4</v>
      </c>
      <c r="Q60" t="s">
        <v>190</v>
      </c>
      <c r="R60" t="str">
        <f t="shared" si="0"/>
        <v>B9</v>
      </c>
      <c r="T60" s="20">
        <v>24</v>
      </c>
      <c r="U60">
        <f t="shared" si="2"/>
        <v>0</v>
      </c>
      <c r="V60">
        <f t="shared" si="4"/>
        <v>0</v>
      </c>
      <c r="W60">
        <f t="shared" si="4"/>
        <v>0</v>
      </c>
      <c r="X60">
        <f t="shared" si="4"/>
        <v>0</v>
      </c>
      <c r="Y60">
        <f t="shared" si="4"/>
        <v>0</v>
      </c>
      <c r="Z60">
        <f t="shared" si="4"/>
        <v>0</v>
      </c>
      <c r="AA60" s="12"/>
      <c r="AB60" s="22">
        <f t="shared" si="3"/>
        <v>0</v>
      </c>
    </row>
    <row r="61" spans="2:28" x14ac:dyDescent="0.2">
      <c r="B61">
        <v>5.593</v>
      </c>
      <c r="C61">
        <v>0.72109999999999996</v>
      </c>
      <c r="D61">
        <v>11.147399999999999</v>
      </c>
      <c r="E61" t="s">
        <v>65</v>
      </c>
      <c r="F61" t="s">
        <v>141</v>
      </c>
      <c r="G61">
        <v>89.450837089999993</v>
      </c>
      <c r="H61" t="s">
        <v>176</v>
      </c>
      <c r="I61" t="s">
        <v>180</v>
      </c>
      <c r="J61">
        <v>9</v>
      </c>
      <c r="K61">
        <v>7172.85</v>
      </c>
      <c r="L61" t="s">
        <v>262</v>
      </c>
      <c r="M61">
        <v>126.24299999999999</v>
      </c>
      <c r="N61">
        <v>1.005318666917613E-4</v>
      </c>
      <c r="O61">
        <v>4.3621010310289098E-10</v>
      </c>
      <c r="P61">
        <v>5.506847204601827E-5</v>
      </c>
      <c r="Q61" t="s">
        <v>193</v>
      </c>
      <c r="R61" t="str">
        <f t="shared" si="0"/>
        <v>C9</v>
      </c>
      <c r="T61" s="20">
        <v>25</v>
      </c>
      <c r="U61">
        <f t="shared" si="2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 s="12"/>
      <c r="AB61" s="22">
        <f t="shared" si="3"/>
        <v>0</v>
      </c>
    </row>
    <row r="62" spans="2:28" ht="16" thickBot="1" x14ac:dyDescent="0.25">
      <c r="B62">
        <v>5.6280000000000001</v>
      </c>
      <c r="C62">
        <v>4.4858000000000002</v>
      </c>
      <c r="D62">
        <v>11.1699</v>
      </c>
      <c r="E62" t="s">
        <v>246</v>
      </c>
      <c r="F62" t="s">
        <v>136</v>
      </c>
      <c r="G62">
        <v>85.214547539999998</v>
      </c>
      <c r="H62" t="s">
        <v>176</v>
      </c>
      <c r="I62" t="s">
        <v>177</v>
      </c>
      <c r="J62">
        <v>10</v>
      </c>
      <c r="K62">
        <v>7878.37</v>
      </c>
      <c r="L62" t="s">
        <v>262</v>
      </c>
      <c r="M62">
        <v>142.286</v>
      </c>
      <c r="N62">
        <v>5.6938173759292856E-4</v>
      </c>
      <c r="O62">
        <v>2.4705605758006761E-9</v>
      </c>
      <c r="P62">
        <v>3.5152618208837509E-4</v>
      </c>
      <c r="Q62" t="s">
        <v>190</v>
      </c>
      <c r="R62" t="str">
        <f t="shared" si="0"/>
        <v>B10</v>
      </c>
      <c r="T62" s="20">
        <v>26</v>
      </c>
      <c r="U62">
        <f t="shared" si="2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 s="12"/>
      <c r="AB62" s="22">
        <f t="shared" si="3"/>
        <v>0</v>
      </c>
    </row>
    <row r="63" spans="2:28" ht="16" thickBot="1" x14ac:dyDescent="0.25">
      <c r="B63">
        <v>5.6769999999999996</v>
      </c>
      <c r="C63">
        <v>2.3433999999999999</v>
      </c>
      <c r="D63">
        <v>11.2727</v>
      </c>
      <c r="E63" t="s">
        <v>65</v>
      </c>
      <c r="F63" t="s">
        <v>141</v>
      </c>
      <c r="G63">
        <v>84.817368779999995</v>
      </c>
      <c r="H63" t="s">
        <v>176</v>
      </c>
      <c r="I63" t="s">
        <v>180</v>
      </c>
      <c r="J63">
        <v>9</v>
      </c>
      <c r="K63">
        <v>7172.85</v>
      </c>
      <c r="L63" t="s">
        <v>262</v>
      </c>
      <c r="M63">
        <v>126.24299999999999</v>
      </c>
      <c r="N63">
        <v>3.2670416919355617E-4</v>
      </c>
      <c r="O63">
        <v>1.41757697352838E-9</v>
      </c>
      <c r="P63">
        <v>1.7895916986914329E-4</v>
      </c>
      <c r="Q63" t="s">
        <v>193</v>
      </c>
      <c r="R63" t="str">
        <f t="shared" si="0"/>
        <v>C9</v>
      </c>
      <c r="T63" s="23"/>
      <c r="U63" s="24"/>
      <c r="V63" s="25"/>
      <c r="W63" s="25"/>
      <c r="X63" s="25"/>
      <c r="Y63" s="25"/>
      <c r="Z63" s="25"/>
      <c r="AA63" s="26"/>
      <c r="AB63" s="27">
        <f t="shared" si="3"/>
        <v>0</v>
      </c>
    </row>
    <row r="64" spans="2:28" ht="17" thickBot="1" x14ac:dyDescent="0.25">
      <c r="B64">
        <v>5.7119999999999997</v>
      </c>
      <c r="C64">
        <v>1.5512999999999999</v>
      </c>
      <c r="D64">
        <v>11.324999999999999</v>
      </c>
      <c r="E64" t="s">
        <v>247</v>
      </c>
      <c r="F64" t="s">
        <v>148</v>
      </c>
      <c r="G64">
        <v>76.95298966</v>
      </c>
      <c r="H64" t="s">
        <v>176</v>
      </c>
      <c r="I64" t="s">
        <v>177</v>
      </c>
      <c r="J64">
        <v>11</v>
      </c>
      <c r="K64">
        <v>8583.89</v>
      </c>
      <c r="L64" t="s">
        <v>262</v>
      </c>
      <c r="M64">
        <v>156.31299999999999</v>
      </c>
      <c r="N64">
        <v>1.80722259954403E-4</v>
      </c>
      <c r="O64">
        <v>7.8415808083426401E-10</v>
      </c>
      <c r="P64">
        <v>1.2257410208944629E-4</v>
      </c>
      <c r="Q64" t="s">
        <v>190</v>
      </c>
      <c r="R64" t="str">
        <f t="shared" si="0"/>
        <v>B11</v>
      </c>
      <c r="T64" s="28" t="s">
        <v>277</v>
      </c>
      <c r="U64" s="29">
        <f>SUM(U37:U62)</f>
        <v>0.16448378800663691</v>
      </c>
      <c r="V64" s="29">
        <f t="shared" ref="V64:Z64" si="5">SUM(V37:V62)</f>
        <v>0.66811407434689685</v>
      </c>
      <c r="W64" s="29">
        <f t="shared" si="5"/>
        <v>0.32936306008736338</v>
      </c>
      <c r="X64" s="29">
        <f t="shared" si="5"/>
        <v>6.1797340482526984E-4</v>
      </c>
      <c r="Y64" s="29">
        <f t="shared" si="5"/>
        <v>1.6297688410110989</v>
      </c>
      <c r="Z64" s="29">
        <f t="shared" si="5"/>
        <v>5.3213069070418381E-2</v>
      </c>
      <c r="AA64" s="30" t="s">
        <v>278</v>
      </c>
      <c r="AB64" s="31">
        <f>SUM(U37:Z62)</f>
        <v>2.845560805927239</v>
      </c>
    </row>
    <row r="65" spans="2:18" x14ac:dyDescent="0.2">
      <c r="B65">
        <v>5.9260000000000002</v>
      </c>
      <c r="C65">
        <v>9.6937999999999995</v>
      </c>
      <c r="D65">
        <v>11.803900000000001</v>
      </c>
      <c r="E65" t="s">
        <v>248</v>
      </c>
      <c r="F65" t="s">
        <v>141</v>
      </c>
      <c r="G65">
        <v>85.178594020000006</v>
      </c>
      <c r="H65" t="s">
        <v>176</v>
      </c>
      <c r="I65" t="s">
        <v>180</v>
      </c>
      <c r="J65">
        <v>9</v>
      </c>
      <c r="K65">
        <v>7172.85</v>
      </c>
      <c r="L65" t="s">
        <v>262</v>
      </c>
      <c r="M65">
        <v>126.24299999999999</v>
      </c>
      <c r="N65">
        <v>1.3514572310866671E-3</v>
      </c>
      <c r="O65">
        <v>5.8640042954636044E-9</v>
      </c>
      <c r="P65">
        <v>7.4028949427221169E-4</v>
      </c>
      <c r="Q65" t="s">
        <v>193</v>
      </c>
      <c r="R65" t="str">
        <f t="shared" si="0"/>
        <v>C9</v>
      </c>
    </row>
    <row r="66" spans="2:18" x14ac:dyDescent="0.2">
      <c r="B66">
        <v>5.9950000000000001</v>
      </c>
      <c r="C66">
        <v>7.5174000000000003</v>
      </c>
      <c r="D66">
        <v>11.980600000000001</v>
      </c>
      <c r="E66" t="s">
        <v>249</v>
      </c>
      <c r="F66" t="s">
        <v>138</v>
      </c>
      <c r="G66">
        <v>86.766336449999997</v>
      </c>
      <c r="H66" t="s">
        <v>176</v>
      </c>
      <c r="I66" t="s">
        <v>177</v>
      </c>
      <c r="J66">
        <v>13</v>
      </c>
      <c r="K66">
        <v>9994.93</v>
      </c>
      <c r="L66" t="s">
        <v>262</v>
      </c>
      <c r="M66">
        <v>184.36699999999999</v>
      </c>
      <c r="N66">
        <v>7.5212132551203466E-4</v>
      </c>
      <c r="O66">
        <v>3.263471889499636E-9</v>
      </c>
      <c r="P66">
        <v>6.0167652185137937E-4</v>
      </c>
      <c r="Q66" t="s">
        <v>190</v>
      </c>
      <c r="R66" t="str">
        <f t="shared" si="0"/>
        <v>B13</v>
      </c>
    </row>
    <row r="67" spans="2:18" x14ac:dyDescent="0.2">
      <c r="B67">
        <v>6.069</v>
      </c>
      <c r="C67">
        <v>8.9855</v>
      </c>
      <c r="D67">
        <v>12.144299999999999</v>
      </c>
      <c r="E67" t="s">
        <v>250</v>
      </c>
      <c r="F67" t="s">
        <v>136</v>
      </c>
      <c r="G67">
        <v>95.491467360000001</v>
      </c>
      <c r="H67" t="s">
        <v>176</v>
      </c>
      <c r="I67" t="s">
        <v>177</v>
      </c>
      <c r="J67">
        <v>10</v>
      </c>
      <c r="K67">
        <v>7878.37</v>
      </c>
      <c r="L67" t="s">
        <v>262</v>
      </c>
      <c r="M67">
        <v>142.286</v>
      </c>
      <c r="N67">
        <v>1.140527799532137E-3</v>
      </c>
      <c r="O67">
        <v>4.9487765958930351E-9</v>
      </c>
      <c r="P67">
        <v>7.0414162672323638E-4</v>
      </c>
      <c r="Q67" t="s">
        <v>190</v>
      </c>
      <c r="R67" t="str">
        <f t="shared" si="0"/>
        <v>B10</v>
      </c>
    </row>
    <row r="68" spans="2:18" x14ac:dyDescent="0.2">
      <c r="B68">
        <v>6.1580000000000004</v>
      </c>
      <c r="C68">
        <v>4.4234999999999998</v>
      </c>
      <c r="D68">
        <v>12.2006</v>
      </c>
      <c r="E68" t="s">
        <v>73</v>
      </c>
      <c r="F68" t="s">
        <v>136</v>
      </c>
      <c r="G68">
        <v>71.544094479999998</v>
      </c>
      <c r="H68" t="s">
        <v>176</v>
      </c>
      <c r="I68" t="s">
        <v>177</v>
      </c>
      <c r="J68">
        <v>10</v>
      </c>
      <c r="K68">
        <v>7878.37</v>
      </c>
      <c r="L68" t="s">
        <v>262</v>
      </c>
      <c r="M68">
        <v>142.286</v>
      </c>
      <c r="N68">
        <v>5.6147401048694081E-4</v>
      </c>
      <c r="O68">
        <v>2.436248764335077E-9</v>
      </c>
      <c r="P68">
        <v>3.4664409168218079E-4</v>
      </c>
      <c r="Q68" t="s">
        <v>190</v>
      </c>
      <c r="R68" t="str">
        <f t="shared" si="0"/>
        <v>B10</v>
      </c>
    </row>
    <row r="69" spans="2:18" x14ac:dyDescent="0.2">
      <c r="B69">
        <v>6.2690000000000001</v>
      </c>
      <c r="C69">
        <v>2.1768000000000001</v>
      </c>
      <c r="D69">
        <v>12.4261</v>
      </c>
      <c r="E69" t="s">
        <v>74</v>
      </c>
      <c r="F69" t="s">
        <v>138</v>
      </c>
      <c r="G69">
        <v>85.904313360000003</v>
      </c>
      <c r="H69" t="s">
        <v>176</v>
      </c>
      <c r="I69" t="s">
        <v>177</v>
      </c>
      <c r="J69">
        <v>13</v>
      </c>
      <c r="K69">
        <v>9994.93</v>
      </c>
      <c r="L69" t="s">
        <v>262</v>
      </c>
      <c r="M69">
        <v>184.36699999999999</v>
      </c>
      <c r="N69">
        <v>2.1779041974280959E-4</v>
      </c>
      <c r="O69">
        <v>9.4499768657551899E-10</v>
      </c>
      <c r="P69">
        <v>1.7422638848086871E-4</v>
      </c>
      <c r="Q69" t="s">
        <v>190</v>
      </c>
      <c r="R69" t="str">
        <f t="shared" si="0"/>
        <v>B13</v>
      </c>
    </row>
    <row r="70" spans="2:18" x14ac:dyDescent="0.2">
      <c r="B70">
        <v>6.3330000000000002</v>
      </c>
      <c r="C70">
        <v>1.1288</v>
      </c>
      <c r="D70">
        <v>12.853199999999999</v>
      </c>
      <c r="E70" t="s">
        <v>251</v>
      </c>
      <c r="F70" t="s">
        <v>132</v>
      </c>
      <c r="G70">
        <v>70.992056739999995</v>
      </c>
      <c r="H70" t="s">
        <v>176</v>
      </c>
      <c r="I70" t="s">
        <v>177</v>
      </c>
      <c r="J70">
        <v>10</v>
      </c>
      <c r="K70">
        <v>7878.37</v>
      </c>
      <c r="L70" t="s">
        <v>262</v>
      </c>
      <c r="M70">
        <v>140.27000000000001</v>
      </c>
      <c r="N70">
        <v>1.4327836849500601E-4</v>
      </c>
      <c r="O70">
        <v>6.216881666511667E-10</v>
      </c>
      <c r="P70">
        <v>8.7204199136159142E-5</v>
      </c>
      <c r="Q70" t="s">
        <v>190</v>
      </c>
      <c r="R70" t="str">
        <f t="shared" si="0"/>
        <v>B10</v>
      </c>
    </row>
    <row r="71" spans="2:18" x14ac:dyDescent="0.2">
      <c r="B71">
        <v>6.3979999999999997</v>
      </c>
      <c r="C71">
        <v>2.7189999999999999</v>
      </c>
      <c r="D71">
        <v>12.853199999999999</v>
      </c>
      <c r="E71" t="s">
        <v>251</v>
      </c>
      <c r="F71" t="s">
        <v>132</v>
      </c>
      <c r="G71">
        <v>70.992056739999995</v>
      </c>
      <c r="H71" t="s">
        <v>176</v>
      </c>
      <c r="I71" t="s">
        <v>177</v>
      </c>
      <c r="J71">
        <v>10</v>
      </c>
      <c r="K71">
        <v>7878.37</v>
      </c>
      <c r="L71" t="s">
        <v>262</v>
      </c>
      <c r="M71">
        <v>140.27000000000001</v>
      </c>
      <c r="N71">
        <v>3.451221509017728E-4</v>
      </c>
      <c r="O71">
        <v>1.497493023675161E-9</v>
      </c>
      <c r="P71">
        <v>2.100533464309148E-4</v>
      </c>
      <c r="Q71" t="s">
        <v>190</v>
      </c>
      <c r="R71" t="str">
        <f t="shared" ref="R71:R74" si="6">_xlfn.CONCAT(I71,J71)</f>
        <v>B10</v>
      </c>
    </row>
    <row r="72" spans="2:18" x14ac:dyDescent="0.2">
      <c r="B72">
        <v>6.52</v>
      </c>
      <c r="C72">
        <v>9.8135999999999992</v>
      </c>
      <c r="D72">
        <v>12.9072</v>
      </c>
      <c r="E72" t="s">
        <v>252</v>
      </c>
      <c r="F72" t="s">
        <v>145</v>
      </c>
      <c r="G72">
        <v>80.432635070000003</v>
      </c>
      <c r="H72" t="s">
        <v>176</v>
      </c>
      <c r="I72" t="s">
        <v>177</v>
      </c>
      <c r="J72">
        <v>9</v>
      </c>
      <c r="K72">
        <v>7172.85</v>
      </c>
      <c r="L72" t="s">
        <v>262</v>
      </c>
      <c r="M72">
        <v>120.19499999999999</v>
      </c>
      <c r="N72">
        <v>1.368159099939354E-3</v>
      </c>
      <c r="O72">
        <v>5.9364740920961469E-9</v>
      </c>
      <c r="P72">
        <v>7.1353450349949637E-4</v>
      </c>
      <c r="Q72" t="s">
        <v>190</v>
      </c>
      <c r="R72" t="str">
        <f t="shared" si="6"/>
        <v>B9</v>
      </c>
    </row>
    <row r="73" spans="2:18" x14ac:dyDescent="0.2">
      <c r="B73">
        <v>6.5590000000000002</v>
      </c>
      <c r="C73">
        <v>5.6082000000000001</v>
      </c>
      <c r="D73">
        <v>13.033099999999999</v>
      </c>
      <c r="E73" t="s">
        <v>80</v>
      </c>
      <c r="F73" t="s">
        <v>145</v>
      </c>
      <c r="G73">
        <v>92.637793549999998</v>
      </c>
      <c r="H73" t="s">
        <v>176</v>
      </c>
      <c r="I73" t="s">
        <v>177</v>
      </c>
      <c r="J73">
        <v>9</v>
      </c>
      <c r="K73">
        <v>7172.85</v>
      </c>
      <c r="L73" t="s">
        <v>262</v>
      </c>
      <c r="M73">
        <v>120.19499999999999</v>
      </c>
      <c r="N73">
        <v>7.8186494907881798E-4</v>
      </c>
      <c r="O73">
        <v>3.3925301625594701E-9</v>
      </c>
      <c r="P73">
        <v>4.0776516288883549E-4</v>
      </c>
      <c r="Q73" t="s">
        <v>190</v>
      </c>
      <c r="R73" t="str">
        <f t="shared" si="6"/>
        <v>B9</v>
      </c>
    </row>
    <row r="74" spans="2:18" x14ac:dyDescent="0.2">
      <c r="B74">
        <v>7.0250000000000004</v>
      </c>
      <c r="C74">
        <v>8.4992999999999999</v>
      </c>
      <c r="D74">
        <v>13.503889709999999</v>
      </c>
      <c r="E74" t="s">
        <v>253</v>
      </c>
      <c r="F74" t="s">
        <v>145</v>
      </c>
      <c r="G74">
        <v>91.336856260000005</v>
      </c>
      <c r="H74" t="s">
        <v>175</v>
      </c>
      <c r="I74" t="s">
        <v>182</v>
      </c>
      <c r="J74">
        <v>9</v>
      </c>
      <c r="K74">
        <v>7172.85</v>
      </c>
      <c r="L74" t="s">
        <v>262</v>
      </c>
      <c r="M74">
        <v>120.19499999999999</v>
      </c>
      <c r="N74">
        <v>1.18492649365315E-3</v>
      </c>
      <c r="O74">
        <v>5.141423560258496E-9</v>
      </c>
      <c r="P74">
        <v>6.1797340482526984E-4</v>
      </c>
      <c r="Q74" t="s">
        <v>195</v>
      </c>
      <c r="R74" t="str">
        <f t="shared" si="6"/>
        <v>A9</v>
      </c>
    </row>
  </sheetData>
  <mergeCells count="3">
    <mergeCell ref="U34:Z34"/>
    <mergeCell ref="AB34:AB36"/>
    <mergeCell ref="T35:T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5"/>
  <sheetViews>
    <sheetView workbookViewId="0">
      <selection activeCell="M10" activeCellId="1" sqref="G10:G12 M10:M12"/>
    </sheetView>
  </sheetViews>
  <sheetFormatPr baseColWidth="10" defaultColWidth="8.83203125" defaultRowHeight="15" x14ac:dyDescent="0.2"/>
  <sheetData>
    <row r="2" spans="2:2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273</v>
      </c>
    </row>
    <row r="3" spans="2:21" x14ac:dyDescent="0.2">
      <c r="B3" t="s">
        <v>19</v>
      </c>
      <c r="C3" t="s">
        <v>20</v>
      </c>
      <c r="D3" t="s">
        <v>21</v>
      </c>
      <c r="E3">
        <v>30.1</v>
      </c>
      <c r="F3" t="s">
        <v>22</v>
      </c>
      <c r="G3">
        <v>299.7</v>
      </c>
      <c r="H3">
        <v>248</v>
      </c>
      <c r="I3">
        <v>25</v>
      </c>
      <c r="J3">
        <v>260</v>
      </c>
      <c r="K3">
        <v>124</v>
      </c>
      <c r="L3">
        <v>12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15.4</v>
      </c>
      <c r="R3">
        <v>13</v>
      </c>
      <c r="S3">
        <v>62</v>
      </c>
      <c r="T3">
        <v>69.95</v>
      </c>
      <c r="U3">
        <v>3.192111714261471</v>
      </c>
    </row>
    <row r="5" spans="2:21" x14ac:dyDescent="0.2">
      <c r="B5" s="1" t="s">
        <v>263</v>
      </c>
      <c r="C5" s="1" t="s">
        <v>264</v>
      </c>
      <c r="D5" s="1" t="s">
        <v>265</v>
      </c>
      <c r="E5" s="1" t="s">
        <v>266</v>
      </c>
      <c r="F5" s="1" t="s">
        <v>267</v>
      </c>
      <c r="G5" s="1" t="s">
        <v>27</v>
      </c>
      <c r="H5" s="1" t="s">
        <v>28</v>
      </c>
      <c r="I5" s="1" t="s">
        <v>203</v>
      </c>
      <c r="J5" s="1" t="s">
        <v>204</v>
      </c>
      <c r="K5" s="1" t="s">
        <v>205</v>
      </c>
      <c r="L5" s="1" t="s">
        <v>206</v>
      </c>
      <c r="M5" s="1" t="s">
        <v>196</v>
      </c>
    </row>
    <row r="6" spans="2:21" x14ac:dyDescent="0.2">
      <c r="B6" t="s">
        <v>268</v>
      </c>
      <c r="C6" t="s">
        <v>269</v>
      </c>
      <c r="D6">
        <v>2.1179999999999999</v>
      </c>
      <c r="E6">
        <v>797.351</v>
      </c>
      <c r="F6">
        <v>131.26310000000001</v>
      </c>
    </row>
    <row r="7" spans="2:21" x14ac:dyDescent="0.2">
      <c r="B7" t="s">
        <v>268</v>
      </c>
      <c r="C7" t="s">
        <v>269</v>
      </c>
      <c r="D7">
        <v>3.351</v>
      </c>
      <c r="E7">
        <v>98.250600000000006</v>
      </c>
      <c r="F7">
        <v>13.1349</v>
      </c>
    </row>
    <row r="8" spans="2:21" x14ac:dyDescent="0.2">
      <c r="B8" t="s">
        <v>268</v>
      </c>
      <c r="C8" t="s">
        <v>269</v>
      </c>
      <c r="D8">
        <v>7.343</v>
      </c>
      <c r="E8">
        <v>1680.4247</v>
      </c>
      <c r="F8">
        <v>161.2029</v>
      </c>
    </row>
    <row r="9" spans="2:21" x14ac:dyDescent="0.2">
      <c r="B9" t="s">
        <v>268</v>
      </c>
      <c r="C9" t="s">
        <v>269</v>
      </c>
      <c r="D9">
        <v>11.218</v>
      </c>
      <c r="E9">
        <v>224.81989999999999</v>
      </c>
      <c r="F9">
        <v>21.4907</v>
      </c>
      <c r="G9" t="s">
        <v>270</v>
      </c>
      <c r="H9" t="s">
        <v>272</v>
      </c>
      <c r="I9">
        <v>2961.33</v>
      </c>
      <c r="J9">
        <v>44.097000000000001</v>
      </c>
      <c r="K9">
        <v>7.5918556864652029E-2</v>
      </c>
      <c r="L9">
        <v>3.2941238044340908E-7</v>
      </c>
      <c r="M9">
        <v>1.452609774041301E-2</v>
      </c>
    </row>
    <row r="10" spans="2:21" x14ac:dyDescent="0.2">
      <c r="B10" t="s">
        <v>268</v>
      </c>
      <c r="C10" t="s">
        <v>269</v>
      </c>
      <c r="D10">
        <v>11.664999999999999</v>
      </c>
      <c r="E10">
        <v>2481.1199000000001</v>
      </c>
      <c r="F10">
        <v>215.46559999999999</v>
      </c>
      <c r="G10" t="s">
        <v>270</v>
      </c>
      <c r="H10" t="s">
        <v>272</v>
      </c>
      <c r="I10">
        <v>2961.33</v>
      </c>
      <c r="J10">
        <v>44.097000000000001</v>
      </c>
      <c r="K10">
        <v>0.83783972066605217</v>
      </c>
      <c r="L10">
        <v>3.6354059957526589E-6</v>
      </c>
      <c r="M10">
        <v>0.160310498194705</v>
      </c>
    </row>
    <row r="11" spans="2:21" x14ac:dyDescent="0.2">
      <c r="B11" t="s">
        <v>268</v>
      </c>
      <c r="C11" t="s">
        <v>269</v>
      </c>
      <c r="D11">
        <v>14.888</v>
      </c>
      <c r="E11">
        <v>40441.6875</v>
      </c>
      <c r="F11">
        <v>1954.7172</v>
      </c>
      <c r="G11" t="s">
        <v>38</v>
      </c>
      <c r="H11" t="s">
        <v>127</v>
      </c>
      <c r="I11">
        <v>3627.56</v>
      </c>
      <c r="J11">
        <v>58.124000000000002</v>
      </c>
      <c r="K11">
        <v>11.148454470773739</v>
      </c>
      <c r="L11">
        <v>4.8373402724577427E-5</v>
      </c>
      <c r="M11">
        <v>2.8116556599633391</v>
      </c>
    </row>
    <row r="12" spans="2:21" x14ac:dyDescent="0.2">
      <c r="B12" t="s">
        <v>268</v>
      </c>
      <c r="C12" t="s">
        <v>269</v>
      </c>
      <c r="D12">
        <v>16.047999999999998</v>
      </c>
      <c r="E12">
        <v>3054.8344999999999</v>
      </c>
      <c r="F12">
        <v>231.94560000000001</v>
      </c>
      <c r="G12" t="s">
        <v>271</v>
      </c>
      <c r="H12" t="s">
        <v>127</v>
      </c>
      <c r="I12">
        <v>3746.89</v>
      </c>
      <c r="J12">
        <v>58.124000000000002</v>
      </c>
      <c r="K12">
        <v>0.81529868771167557</v>
      </c>
      <c r="L12">
        <v>3.5375999305452768E-6</v>
      </c>
      <c r="M12">
        <v>0.20561945836301371</v>
      </c>
    </row>
    <row r="13" spans="2:21" x14ac:dyDescent="0.2">
      <c r="B13" t="s">
        <v>268</v>
      </c>
      <c r="C13" t="s">
        <v>269</v>
      </c>
      <c r="D13">
        <v>18.414000000000001</v>
      </c>
      <c r="E13">
        <v>50.012099999999997</v>
      </c>
      <c r="F13">
        <v>79.4666</v>
      </c>
    </row>
    <row r="14" spans="2:21" x14ac:dyDescent="0.2">
      <c r="B14" t="s">
        <v>268</v>
      </c>
      <c r="C14" t="s">
        <v>269</v>
      </c>
      <c r="D14">
        <v>18.766999999999999</v>
      </c>
      <c r="E14">
        <v>1263.8333</v>
      </c>
      <c r="F14">
        <v>92.549000000000007</v>
      </c>
    </row>
    <row r="15" spans="2:21" x14ac:dyDescent="0.2">
      <c r="B15" t="s">
        <v>268</v>
      </c>
      <c r="C15" t="s">
        <v>269</v>
      </c>
      <c r="D15">
        <v>19.452999999999999</v>
      </c>
      <c r="E15">
        <v>140662.3125</v>
      </c>
      <c r="F15">
        <v>8982.8682000000008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9D11-7173-2E47-BAB0-F390FDE1921E}">
  <dimension ref="B2:T68"/>
  <sheetViews>
    <sheetView tabSelected="1" topLeftCell="A34" workbookViewId="0">
      <selection activeCell="M58" sqref="M58"/>
    </sheetView>
  </sheetViews>
  <sheetFormatPr baseColWidth="10" defaultRowHeight="15" x14ac:dyDescent="0.2"/>
  <sheetData>
    <row r="2" spans="2:20" x14ac:dyDescent="0.2">
      <c r="B2" t="s">
        <v>275</v>
      </c>
      <c r="C2" t="s">
        <v>36</v>
      </c>
      <c r="J2" t="s">
        <v>276</v>
      </c>
      <c r="L2" t="s">
        <v>275</v>
      </c>
      <c r="M2" t="s">
        <v>36</v>
      </c>
      <c r="T2" t="s">
        <v>276</v>
      </c>
    </row>
    <row r="3" spans="2:20" x14ac:dyDescent="0.2">
      <c r="B3" t="s">
        <v>37</v>
      </c>
      <c r="C3" t="s">
        <v>191</v>
      </c>
      <c r="D3" t="s">
        <v>190</v>
      </c>
      <c r="E3" t="s">
        <v>193</v>
      </c>
      <c r="F3" t="s">
        <v>195</v>
      </c>
      <c r="G3" t="s">
        <v>192</v>
      </c>
      <c r="H3" t="s">
        <v>194</v>
      </c>
      <c r="L3" t="s">
        <v>37</v>
      </c>
      <c r="M3" t="s">
        <v>191</v>
      </c>
      <c r="N3" t="s">
        <v>190</v>
      </c>
      <c r="O3" t="s">
        <v>193</v>
      </c>
      <c r="P3" t="s">
        <v>195</v>
      </c>
      <c r="Q3" t="s">
        <v>192</v>
      </c>
      <c r="R3" t="s">
        <v>194</v>
      </c>
    </row>
    <row r="4" spans="2:20" x14ac:dyDescent="0.2">
      <c r="C4" t="s">
        <v>178</v>
      </c>
      <c r="D4" t="s">
        <v>177</v>
      </c>
      <c r="E4" t="s">
        <v>180</v>
      </c>
      <c r="F4" t="s">
        <v>182</v>
      </c>
      <c r="G4" t="s">
        <v>179</v>
      </c>
      <c r="H4" t="s">
        <v>181</v>
      </c>
      <c r="M4" t="s">
        <v>178</v>
      </c>
      <c r="N4" t="s">
        <v>177</v>
      </c>
      <c r="O4" t="s">
        <v>180</v>
      </c>
      <c r="P4" t="s">
        <v>182</v>
      </c>
      <c r="Q4" t="s">
        <v>179</v>
      </c>
      <c r="R4" t="s">
        <v>181</v>
      </c>
    </row>
    <row r="5" spans="2:20" x14ac:dyDescent="0.2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0</v>
      </c>
    </row>
    <row r="6" spans="2:20" x14ac:dyDescent="0.2"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</row>
    <row r="7" spans="2:20" x14ac:dyDescent="0.2"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</row>
    <row r="8" spans="2:20" x14ac:dyDescent="0.2">
      <c r="B8">
        <v>4</v>
      </c>
      <c r="C8">
        <v>0</v>
      </c>
      <c r="D8">
        <v>0.4122423001225094</v>
      </c>
      <c r="E8">
        <v>0</v>
      </c>
      <c r="F8">
        <v>0</v>
      </c>
      <c r="G8">
        <v>0</v>
      </c>
      <c r="H8">
        <v>0</v>
      </c>
      <c r="J8">
        <v>0.4122423001225094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</row>
    <row r="9" spans="2:20" x14ac:dyDescent="0.2">
      <c r="B9">
        <v>5</v>
      </c>
      <c r="C9">
        <v>0</v>
      </c>
      <c r="D9">
        <v>3.3839996825347729</v>
      </c>
      <c r="E9">
        <v>0</v>
      </c>
      <c r="F9">
        <v>0</v>
      </c>
      <c r="G9">
        <v>0</v>
      </c>
      <c r="H9">
        <v>0</v>
      </c>
      <c r="J9">
        <v>3.3839996825347729</v>
      </c>
      <c r="L9">
        <v>5</v>
      </c>
      <c r="M9">
        <v>0</v>
      </c>
      <c r="N9">
        <v>0</v>
      </c>
      <c r="O9">
        <v>7.4073342252432206E-3</v>
      </c>
      <c r="P9">
        <v>0</v>
      </c>
      <c r="Q9">
        <v>7.9182094871560735E-2</v>
      </c>
      <c r="R9">
        <v>0</v>
      </c>
      <c r="T9">
        <v>8.6589429096803949E-2</v>
      </c>
    </row>
    <row r="10" spans="2:20" x14ac:dyDescent="0.2">
      <c r="B10">
        <v>6</v>
      </c>
      <c r="C10">
        <v>9.6749472757786947E-2</v>
      </c>
      <c r="D10">
        <v>5.9755630178704671</v>
      </c>
      <c r="E10">
        <v>0</v>
      </c>
      <c r="F10">
        <v>0</v>
      </c>
      <c r="G10">
        <v>0.16365223782427449</v>
      </c>
      <c r="H10">
        <v>2.404318119576896E-2</v>
      </c>
      <c r="J10">
        <v>6.2600079096482979</v>
      </c>
      <c r="L10">
        <v>6</v>
      </c>
      <c r="M10">
        <v>0.16375322763479749</v>
      </c>
      <c r="N10">
        <v>8.0384510099033468E-2</v>
      </c>
      <c r="O10">
        <v>0</v>
      </c>
      <c r="P10">
        <v>0</v>
      </c>
      <c r="Q10">
        <v>1.3514727133790703</v>
      </c>
      <c r="R10">
        <v>6.9208400082664987E-3</v>
      </c>
      <c r="T10">
        <v>1.6025312911211678</v>
      </c>
    </row>
    <row r="11" spans="2:20" x14ac:dyDescent="0.2">
      <c r="B11">
        <v>7</v>
      </c>
      <c r="C11">
        <v>6.6145783349679216E-2</v>
      </c>
      <c r="D11">
        <v>2.0828108891500459</v>
      </c>
      <c r="E11">
        <v>0.65031938823518409</v>
      </c>
      <c r="F11">
        <v>1.339100553748102</v>
      </c>
      <c r="G11">
        <v>0</v>
      </c>
      <c r="H11">
        <v>0</v>
      </c>
      <c r="J11">
        <v>4.1383766144830112</v>
      </c>
      <c r="L11">
        <v>7</v>
      </c>
      <c r="M11">
        <v>7.305603718394144E-4</v>
      </c>
      <c r="N11">
        <v>0.5678533571495743</v>
      </c>
      <c r="O11">
        <v>1.698042366670828E-2</v>
      </c>
      <c r="P11">
        <v>0</v>
      </c>
      <c r="Q11">
        <v>0.16389950001241071</v>
      </c>
      <c r="R11">
        <v>6.4718798211553096E-4</v>
      </c>
      <c r="T11">
        <v>0.75011102918264816</v>
      </c>
    </row>
    <row r="12" spans="2:20" x14ac:dyDescent="0.2">
      <c r="B12">
        <v>8</v>
      </c>
      <c r="C12">
        <v>0.15406380274470241</v>
      </c>
      <c r="D12">
        <v>1.9300879569056799</v>
      </c>
      <c r="E12">
        <v>3.3775803269018759E-2</v>
      </c>
      <c r="F12">
        <v>0.28632402611139318</v>
      </c>
      <c r="G12">
        <v>0</v>
      </c>
      <c r="H12">
        <v>0.28772514588399972</v>
      </c>
      <c r="J12">
        <v>2.6919767349147938</v>
      </c>
      <c r="L12">
        <v>8</v>
      </c>
      <c r="M12">
        <v>0</v>
      </c>
      <c r="N12">
        <v>3.9670526892376361E-3</v>
      </c>
      <c r="O12">
        <v>2.5520536197564787E-2</v>
      </c>
      <c r="P12">
        <v>0</v>
      </c>
      <c r="Q12">
        <v>3.4879170698759579E-2</v>
      </c>
      <c r="R12">
        <v>0</v>
      </c>
      <c r="T12">
        <v>6.4366759585562011E-2</v>
      </c>
    </row>
    <row r="13" spans="2:20" x14ac:dyDescent="0.2">
      <c r="B13">
        <v>9</v>
      </c>
      <c r="C13">
        <v>0</v>
      </c>
      <c r="D13">
        <v>9.9959033623023519</v>
      </c>
      <c r="E13">
        <v>0.26234823499671134</v>
      </c>
      <c r="F13">
        <v>1.4403900370732676</v>
      </c>
      <c r="G13">
        <v>0</v>
      </c>
      <c r="H13">
        <v>0</v>
      </c>
      <c r="J13">
        <v>11.698641634372331</v>
      </c>
      <c r="L13">
        <v>9</v>
      </c>
      <c r="M13">
        <v>0</v>
      </c>
      <c r="N13">
        <v>1.3024075514937873E-2</v>
      </c>
      <c r="O13">
        <v>0.27889741155540865</v>
      </c>
      <c r="P13">
        <v>6.1797340482526984E-4</v>
      </c>
      <c r="Q13">
        <v>3.3536204929731983E-4</v>
      </c>
      <c r="R13">
        <v>0</v>
      </c>
      <c r="T13">
        <v>0.29287482252446911</v>
      </c>
    </row>
    <row r="14" spans="2:20" x14ac:dyDescent="0.2">
      <c r="B14">
        <v>10</v>
      </c>
      <c r="C14">
        <v>0</v>
      </c>
      <c r="D14">
        <v>1.2185603303192949</v>
      </c>
      <c r="E14">
        <v>0</v>
      </c>
      <c r="F14">
        <v>1.1526995457222429</v>
      </c>
      <c r="G14">
        <v>0.2605098508273197</v>
      </c>
      <c r="H14">
        <v>0.40988757627749439</v>
      </c>
      <c r="J14">
        <v>3.0416573031463519</v>
      </c>
      <c r="L14">
        <v>10</v>
      </c>
      <c r="M14">
        <v>0</v>
      </c>
      <c r="N14">
        <v>1.986601881691813E-3</v>
      </c>
      <c r="O14">
        <v>0</v>
      </c>
      <c r="P14">
        <v>0</v>
      </c>
      <c r="Q14">
        <v>0</v>
      </c>
      <c r="R14">
        <v>0</v>
      </c>
      <c r="T14">
        <v>1.986601881691813E-3</v>
      </c>
    </row>
    <row r="15" spans="2:20" x14ac:dyDescent="0.2">
      <c r="B15">
        <v>11</v>
      </c>
      <c r="C15">
        <v>0</v>
      </c>
      <c r="D15">
        <v>3.1468811370174363E-2</v>
      </c>
      <c r="E15">
        <v>0</v>
      </c>
      <c r="F15">
        <v>1.0646439676011372</v>
      </c>
      <c r="G15">
        <v>0</v>
      </c>
      <c r="H15">
        <v>0.10969025544036722</v>
      </c>
      <c r="J15">
        <v>1.2058030344116788</v>
      </c>
      <c r="L15">
        <v>11</v>
      </c>
      <c r="M15">
        <v>0</v>
      </c>
      <c r="N15">
        <v>1.2257410208944629E-4</v>
      </c>
      <c r="O15">
        <v>0</v>
      </c>
      <c r="P15">
        <v>0</v>
      </c>
      <c r="Q15">
        <v>0</v>
      </c>
      <c r="R15">
        <v>0</v>
      </c>
      <c r="T15">
        <v>1.2257410208944629E-4</v>
      </c>
    </row>
    <row r="16" spans="2:20" x14ac:dyDescent="0.2">
      <c r="B16">
        <v>12</v>
      </c>
      <c r="C16">
        <v>0</v>
      </c>
      <c r="D16">
        <v>0.10244485900805902</v>
      </c>
      <c r="E16">
        <v>5.078986852299619E-2</v>
      </c>
      <c r="F16">
        <v>0.46183198071081982</v>
      </c>
      <c r="G16">
        <v>4.6428211964243501E-2</v>
      </c>
      <c r="H16">
        <v>0.13113807074993619</v>
      </c>
      <c r="J16">
        <v>0.79263299095605477</v>
      </c>
      <c r="L16">
        <v>12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>
        <v>0</v>
      </c>
    </row>
    <row r="17" spans="2:20" x14ac:dyDescent="0.2">
      <c r="B17">
        <v>13</v>
      </c>
      <c r="C17">
        <v>0</v>
      </c>
      <c r="D17">
        <v>0.61275867638212378</v>
      </c>
      <c r="E17">
        <v>0</v>
      </c>
      <c r="F17">
        <v>0.3129939165260297</v>
      </c>
      <c r="G17">
        <v>0</v>
      </c>
      <c r="H17">
        <v>0.1552533454425441</v>
      </c>
      <c r="J17">
        <v>1.0810059383506976</v>
      </c>
      <c r="L17">
        <v>13</v>
      </c>
      <c r="M17">
        <v>0</v>
      </c>
      <c r="N17">
        <v>7.7590291033224814E-4</v>
      </c>
      <c r="O17">
        <v>0</v>
      </c>
      <c r="P17">
        <v>0</v>
      </c>
      <c r="Q17">
        <v>0</v>
      </c>
      <c r="R17">
        <v>0</v>
      </c>
      <c r="T17">
        <v>7.7590291033224814E-4</v>
      </c>
    </row>
    <row r="18" spans="2:20" x14ac:dyDescent="0.2">
      <c r="B18">
        <v>14</v>
      </c>
      <c r="C18">
        <v>0</v>
      </c>
      <c r="D18">
        <v>0</v>
      </c>
      <c r="E18">
        <v>0</v>
      </c>
      <c r="F18">
        <v>0.49292608833107637</v>
      </c>
      <c r="G18">
        <v>0</v>
      </c>
      <c r="H18">
        <v>0.13225551995093901</v>
      </c>
      <c r="J18">
        <v>0.62518160828201541</v>
      </c>
      <c r="L18">
        <v>14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>
        <v>0</v>
      </c>
    </row>
    <row r="19" spans="2:20" x14ac:dyDescent="0.2">
      <c r="B19">
        <v>15</v>
      </c>
      <c r="C19">
        <v>0</v>
      </c>
      <c r="D19">
        <v>0</v>
      </c>
      <c r="E19">
        <v>0</v>
      </c>
      <c r="F19">
        <v>0.34709414053082355</v>
      </c>
      <c r="G19">
        <v>0</v>
      </c>
      <c r="H19">
        <v>6.0486443847826553E-2</v>
      </c>
      <c r="J19">
        <v>0.40758058437865008</v>
      </c>
      <c r="L19">
        <v>15</v>
      </c>
      <c r="M19">
        <v>0</v>
      </c>
      <c r="N19">
        <v>0</v>
      </c>
      <c r="O19">
        <v>0</v>
      </c>
      <c r="P19">
        <v>0</v>
      </c>
      <c r="Q19">
        <v>0</v>
      </c>
      <c r="R19">
        <v>4.564504108003635E-2</v>
      </c>
      <c r="T19">
        <v>4.564504108003635E-2</v>
      </c>
    </row>
    <row r="20" spans="2:20" x14ac:dyDescent="0.2">
      <c r="B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0.22774335651404531</v>
      </c>
      <c r="J20">
        <v>0.22774335651404531</v>
      </c>
      <c r="L20">
        <v>16</v>
      </c>
      <c r="M20">
        <v>0</v>
      </c>
      <c r="N20">
        <v>0</v>
      </c>
      <c r="O20">
        <v>5.5735444243840311E-4</v>
      </c>
      <c r="P20">
        <v>0</v>
      </c>
      <c r="Q20">
        <v>0</v>
      </c>
      <c r="R20">
        <v>0</v>
      </c>
      <c r="T20">
        <v>5.5735444243840311E-4</v>
      </c>
    </row>
    <row r="21" spans="2:20" x14ac:dyDescent="0.2"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L21">
        <v>17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v>0</v>
      </c>
    </row>
    <row r="22" spans="2:20" x14ac:dyDescent="0.2">
      <c r="B22">
        <v>18</v>
      </c>
      <c r="C22">
        <v>0</v>
      </c>
      <c r="D22">
        <v>0</v>
      </c>
      <c r="E22">
        <v>0</v>
      </c>
      <c r="F22">
        <v>0.35880933376714269</v>
      </c>
      <c r="G22">
        <v>0</v>
      </c>
      <c r="H22">
        <v>0</v>
      </c>
      <c r="J22">
        <v>0.35880933376714269</v>
      </c>
      <c r="L22">
        <v>18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0</v>
      </c>
    </row>
    <row r="23" spans="2:20" x14ac:dyDescent="0.2">
      <c r="B23">
        <v>19</v>
      </c>
      <c r="C23">
        <v>0</v>
      </c>
      <c r="D23">
        <v>0</v>
      </c>
      <c r="E23">
        <v>0</v>
      </c>
      <c r="F23">
        <v>0.1493416787017553</v>
      </c>
      <c r="G23">
        <v>0</v>
      </c>
      <c r="H23">
        <v>0</v>
      </c>
      <c r="J23">
        <v>0.1493416787017553</v>
      </c>
      <c r="L23">
        <v>19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0</v>
      </c>
    </row>
    <row r="24" spans="2:20" x14ac:dyDescent="0.2"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7.1084187883142996E-2</v>
      </c>
      <c r="J24">
        <v>7.1084187883142996E-2</v>
      </c>
      <c r="L24">
        <v>20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</row>
    <row r="25" spans="2:20" x14ac:dyDescent="0.2"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1.733848598975243E-2</v>
      </c>
      <c r="J25">
        <v>1.733848598975243E-2</v>
      </c>
      <c r="L25">
        <v>21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</row>
    <row r="26" spans="2:20" x14ac:dyDescent="0.2"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L26">
        <v>22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</row>
    <row r="27" spans="2:20" x14ac:dyDescent="0.2"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L27">
        <v>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</row>
    <row r="28" spans="2:20" x14ac:dyDescent="0.2"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L28">
        <v>24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0</v>
      </c>
    </row>
    <row r="29" spans="2:20" x14ac:dyDescent="0.2"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L29">
        <v>25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0</v>
      </c>
    </row>
    <row r="30" spans="2:20" x14ac:dyDescent="0.2"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L30">
        <v>26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0</v>
      </c>
    </row>
    <row r="31" spans="2:20" x14ac:dyDescent="0.2">
      <c r="J31">
        <v>0</v>
      </c>
      <c r="T31">
        <v>0</v>
      </c>
    </row>
    <row r="32" spans="2:20" x14ac:dyDescent="0.2">
      <c r="B32" t="s">
        <v>277</v>
      </c>
      <c r="C32">
        <v>0.31695905885216857</v>
      </c>
      <c r="D32">
        <v>25.745839885965481</v>
      </c>
      <c r="E32">
        <v>0.99723329502391034</v>
      </c>
      <c r="F32">
        <v>7.4061552688237908</v>
      </c>
      <c r="G32">
        <v>0.47059030061583773</v>
      </c>
      <c r="H32">
        <v>1.6266455691758168</v>
      </c>
      <c r="I32" t="s">
        <v>278</v>
      </c>
      <c r="J32">
        <v>36.563423378457003</v>
      </c>
      <c r="L32" t="s">
        <v>277</v>
      </c>
      <c r="M32">
        <v>0.16448378800663691</v>
      </c>
      <c r="N32">
        <v>0.66811407434689685</v>
      </c>
      <c r="O32">
        <v>0.32936306008736338</v>
      </c>
      <c r="P32">
        <v>6.1797340482526984E-4</v>
      </c>
      <c r="Q32">
        <v>1.6297688410110989</v>
      </c>
      <c r="R32">
        <v>5.3213069070418381E-2</v>
      </c>
      <c r="S32" t="s">
        <v>278</v>
      </c>
      <c r="T32">
        <v>2.845560805927239</v>
      </c>
    </row>
    <row r="34" spans="2:10" x14ac:dyDescent="0.2">
      <c r="B34" t="s">
        <v>270</v>
      </c>
      <c r="C34">
        <v>0.160310498194705</v>
      </c>
    </row>
    <row r="35" spans="2:10" x14ac:dyDescent="0.2">
      <c r="B35" t="s">
        <v>38</v>
      </c>
      <c r="C35">
        <v>2.8116556599633391</v>
      </c>
    </row>
    <row r="36" spans="2:10" x14ac:dyDescent="0.2">
      <c r="B36" t="s">
        <v>271</v>
      </c>
      <c r="C36">
        <v>0.20561945836301371</v>
      </c>
    </row>
    <row r="37" spans="2:10" ht="16" thickBot="1" x14ac:dyDescent="0.25"/>
    <row r="38" spans="2:10" ht="17" thickBot="1" x14ac:dyDescent="0.25">
      <c r="B38" s="4" t="s">
        <v>275</v>
      </c>
      <c r="C38" s="32" t="s">
        <v>36</v>
      </c>
      <c r="D38" s="32"/>
      <c r="E38" s="32"/>
      <c r="F38" s="32"/>
      <c r="G38" s="32"/>
      <c r="H38" s="32"/>
      <c r="I38" s="8"/>
      <c r="J38" s="9" t="s">
        <v>276</v>
      </c>
    </row>
    <row r="39" spans="2:10" ht="16" x14ac:dyDescent="0.2">
      <c r="B39" s="10" t="s">
        <v>37</v>
      </c>
      <c r="C39" s="11" t="s">
        <v>191</v>
      </c>
      <c r="D39" s="11" t="s">
        <v>190</v>
      </c>
      <c r="E39" s="11" t="s">
        <v>193</v>
      </c>
      <c r="F39" s="11" t="s">
        <v>195</v>
      </c>
      <c r="G39" s="11" t="s">
        <v>192</v>
      </c>
      <c r="H39" s="11" t="s">
        <v>194</v>
      </c>
      <c r="I39" s="12"/>
      <c r="J39" s="13"/>
    </row>
    <row r="40" spans="2:10" ht="17" thickBot="1" x14ac:dyDescent="0.25">
      <c r="B40" s="14"/>
      <c r="C40" s="15" t="s">
        <v>178</v>
      </c>
      <c r="D40" s="15" t="s">
        <v>177</v>
      </c>
      <c r="E40" s="15" t="s">
        <v>180</v>
      </c>
      <c r="F40" s="15" t="s">
        <v>182</v>
      </c>
      <c r="G40" s="15" t="s">
        <v>179</v>
      </c>
      <c r="H40" s="15" t="s">
        <v>181</v>
      </c>
      <c r="I40" s="12"/>
      <c r="J40" s="16"/>
    </row>
    <row r="41" spans="2:10" x14ac:dyDescent="0.2">
      <c r="B41" s="17">
        <v>1</v>
      </c>
      <c r="C41" s="33">
        <f>C5+M5</f>
        <v>0</v>
      </c>
      <c r="D41">
        <f t="shared" ref="D41:H56" si="0">D5+N5</f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 s="12"/>
      <c r="J41" s="19">
        <f>SUM(C41:H41)</f>
        <v>0</v>
      </c>
    </row>
    <row r="42" spans="2:10" x14ac:dyDescent="0.2">
      <c r="B42" s="20">
        <v>2</v>
      </c>
      <c r="C42" s="33">
        <f t="shared" ref="C42:C66" si="1">C6+M6</f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 s="12"/>
      <c r="J42" s="21">
        <f t="shared" ref="J42:J67" si="2">SUM(C42:H42)</f>
        <v>0</v>
      </c>
    </row>
    <row r="43" spans="2:10" x14ac:dyDescent="0.2">
      <c r="B43" s="20">
        <v>3</v>
      </c>
      <c r="C43">
        <v>0.160310498194705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 s="12"/>
      <c r="J43" s="21">
        <f t="shared" si="2"/>
        <v>0.160310498194705</v>
      </c>
    </row>
    <row r="44" spans="2:10" x14ac:dyDescent="0.2">
      <c r="B44" s="20">
        <v>4</v>
      </c>
      <c r="C44">
        <v>0.20561945836301371</v>
      </c>
      <c r="D44">
        <f>D8+N8+2.81165566</f>
        <v>3.2238979601225095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 s="12"/>
      <c r="J44" s="21">
        <f t="shared" si="2"/>
        <v>3.4295174184855233</v>
      </c>
    </row>
    <row r="45" spans="2:10" x14ac:dyDescent="0.2">
      <c r="B45" s="20">
        <v>5</v>
      </c>
      <c r="C45" s="33">
        <f t="shared" si="1"/>
        <v>0</v>
      </c>
      <c r="D45">
        <f t="shared" si="0"/>
        <v>3.3839996825347729</v>
      </c>
      <c r="E45">
        <f t="shared" si="0"/>
        <v>7.4073342252432206E-3</v>
      </c>
      <c r="F45">
        <f t="shared" si="0"/>
        <v>0</v>
      </c>
      <c r="G45">
        <f t="shared" si="0"/>
        <v>7.9182094871560735E-2</v>
      </c>
      <c r="H45">
        <f t="shared" si="0"/>
        <v>0</v>
      </c>
      <c r="I45" s="12"/>
      <c r="J45" s="21">
        <f t="shared" si="2"/>
        <v>3.4705891116315768</v>
      </c>
    </row>
    <row r="46" spans="2:10" x14ac:dyDescent="0.2">
      <c r="B46" s="20">
        <v>6</v>
      </c>
      <c r="C46" s="33">
        <f t="shared" si="1"/>
        <v>0.26050270039258444</v>
      </c>
      <c r="D46">
        <f t="shared" si="0"/>
        <v>6.0559475279695008</v>
      </c>
      <c r="E46">
        <f t="shared" si="0"/>
        <v>0</v>
      </c>
      <c r="F46">
        <f t="shared" si="0"/>
        <v>0</v>
      </c>
      <c r="G46">
        <f t="shared" si="0"/>
        <v>1.5151249512033447</v>
      </c>
      <c r="H46">
        <f t="shared" si="0"/>
        <v>3.096402120403546E-2</v>
      </c>
      <c r="I46" s="12"/>
      <c r="J46" s="21">
        <f t="shared" si="2"/>
        <v>7.8625392007694659</v>
      </c>
    </row>
    <row r="47" spans="2:10" x14ac:dyDescent="0.2">
      <c r="B47" s="20">
        <v>7</v>
      </c>
      <c r="C47" s="33">
        <f t="shared" si="1"/>
        <v>6.6876343721518627E-2</v>
      </c>
      <c r="D47">
        <f t="shared" si="0"/>
        <v>2.6506642462996202</v>
      </c>
      <c r="E47">
        <f t="shared" si="0"/>
        <v>0.66729981190189236</v>
      </c>
      <c r="F47">
        <f t="shared" si="0"/>
        <v>1.339100553748102</v>
      </c>
      <c r="G47">
        <f t="shared" si="0"/>
        <v>0.16389950001241071</v>
      </c>
      <c r="H47">
        <f t="shared" si="0"/>
        <v>6.4718798211553096E-4</v>
      </c>
      <c r="I47" s="12"/>
      <c r="J47" s="21">
        <f t="shared" si="2"/>
        <v>4.8884876436656599</v>
      </c>
    </row>
    <row r="48" spans="2:10" x14ac:dyDescent="0.2">
      <c r="B48" s="20">
        <v>8</v>
      </c>
      <c r="C48" s="33">
        <f t="shared" si="1"/>
        <v>0.15406380274470241</v>
      </c>
      <c r="D48">
        <f t="shared" si="0"/>
        <v>1.9340550095949176</v>
      </c>
      <c r="E48">
        <f t="shared" si="0"/>
        <v>5.9296339466583546E-2</v>
      </c>
      <c r="F48">
        <f t="shared" si="0"/>
        <v>0.28632402611139318</v>
      </c>
      <c r="G48">
        <f t="shared" si="0"/>
        <v>3.4879170698759579E-2</v>
      </c>
      <c r="H48">
        <f t="shared" si="0"/>
        <v>0.28772514588399972</v>
      </c>
      <c r="I48" s="12"/>
      <c r="J48" s="21">
        <f t="shared" si="2"/>
        <v>2.756343494500356</v>
      </c>
    </row>
    <row r="49" spans="2:10" x14ac:dyDescent="0.2">
      <c r="B49" s="20">
        <v>9</v>
      </c>
      <c r="C49" s="33">
        <f t="shared" si="1"/>
        <v>0</v>
      </c>
      <c r="D49">
        <f t="shared" si="0"/>
        <v>10.00892743781729</v>
      </c>
      <c r="E49">
        <f t="shared" si="0"/>
        <v>0.54124564655212004</v>
      </c>
      <c r="F49">
        <f t="shared" si="0"/>
        <v>1.4410080104780929</v>
      </c>
      <c r="G49">
        <f t="shared" si="0"/>
        <v>3.3536204929731983E-4</v>
      </c>
      <c r="H49">
        <f t="shared" si="0"/>
        <v>0</v>
      </c>
      <c r="I49" s="12"/>
      <c r="J49" s="21">
        <f t="shared" si="2"/>
        <v>11.9915164568968</v>
      </c>
    </row>
    <row r="50" spans="2:10" x14ac:dyDescent="0.2">
      <c r="B50" s="20">
        <v>10</v>
      </c>
      <c r="C50" s="33">
        <f t="shared" si="1"/>
        <v>0</v>
      </c>
      <c r="D50">
        <f t="shared" si="0"/>
        <v>1.2205469322009868</v>
      </c>
      <c r="E50">
        <f t="shared" si="0"/>
        <v>0</v>
      </c>
      <c r="F50">
        <f t="shared" si="0"/>
        <v>1.1526995457222429</v>
      </c>
      <c r="G50">
        <f t="shared" si="0"/>
        <v>0.2605098508273197</v>
      </c>
      <c r="H50">
        <f t="shared" si="0"/>
        <v>0.40988757627749439</v>
      </c>
      <c r="I50" s="12"/>
      <c r="J50" s="21">
        <f t="shared" si="2"/>
        <v>3.0436439050280439</v>
      </c>
    </row>
    <row r="51" spans="2:10" x14ac:dyDescent="0.2">
      <c r="B51" s="20">
        <v>11</v>
      </c>
      <c r="C51" s="33">
        <f t="shared" si="1"/>
        <v>0</v>
      </c>
      <c r="D51">
        <f t="shared" si="0"/>
        <v>3.1591385472263811E-2</v>
      </c>
      <c r="E51">
        <f t="shared" si="0"/>
        <v>0</v>
      </c>
      <c r="F51">
        <f t="shared" si="0"/>
        <v>1.0646439676011372</v>
      </c>
      <c r="G51">
        <f t="shared" si="0"/>
        <v>0</v>
      </c>
      <c r="H51">
        <f t="shared" si="0"/>
        <v>0.10969025544036722</v>
      </c>
      <c r="I51" s="12"/>
      <c r="J51" s="21">
        <f t="shared" si="2"/>
        <v>1.2059256085137682</v>
      </c>
    </row>
    <row r="52" spans="2:10" x14ac:dyDescent="0.2">
      <c r="B52" s="20">
        <v>12</v>
      </c>
      <c r="C52" s="33">
        <f t="shared" si="1"/>
        <v>0</v>
      </c>
      <c r="D52">
        <f t="shared" si="0"/>
        <v>0.10244485900805902</v>
      </c>
      <c r="E52">
        <f t="shared" si="0"/>
        <v>5.078986852299619E-2</v>
      </c>
      <c r="F52">
        <f t="shared" si="0"/>
        <v>0.46183198071081982</v>
      </c>
      <c r="G52">
        <f t="shared" si="0"/>
        <v>4.6428211964243501E-2</v>
      </c>
      <c r="H52">
        <f t="shared" si="0"/>
        <v>0.13113807074993619</v>
      </c>
      <c r="I52" s="12"/>
      <c r="J52" s="21">
        <f t="shared" si="2"/>
        <v>0.79263299095605477</v>
      </c>
    </row>
    <row r="53" spans="2:10" x14ac:dyDescent="0.2">
      <c r="B53" s="20">
        <v>13</v>
      </c>
      <c r="C53" s="33">
        <f t="shared" si="1"/>
        <v>0</v>
      </c>
      <c r="D53">
        <f t="shared" si="0"/>
        <v>0.61353457929245603</v>
      </c>
      <c r="E53">
        <f t="shared" si="0"/>
        <v>0</v>
      </c>
      <c r="F53">
        <f t="shared" si="0"/>
        <v>0.3129939165260297</v>
      </c>
      <c r="G53">
        <f t="shared" si="0"/>
        <v>0</v>
      </c>
      <c r="H53">
        <f t="shared" si="0"/>
        <v>0.1552533454425441</v>
      </c>
      <c r="I53" s="12"/>
      <c r="J53" s="21">
        <f t="shared" si="2"/>
        <v>1.0817818412610298</v>
      </c>
    </row>
    <row r="54" spans="2:10" x14ac:dyDescent="0.2">
      <c r="B54" s="20">
        <v>14</v>
      </c>
      <c r="C54" s="33">
        <f t="shared" si="1"/>
        <v>0</v>
      </c>
      <c r="D54">
        <f t="shared" si="0"/>
        <v>0</v>
      </c>
      <c r="E54">
        <f t="shared" si="0"/>
        <v>0</v>
      </c>
      <c r="F54">
        <f t="shared" si="0"/>
        <v>0.49292608833107637</v>
      </c>
      <c r="G54">
        <f t="shared" si="0"/>
        <v>0</v>
      </c>
      <c r="H54">
        <f t="shared" si="0"/>
        <v>0.13225551995093901</v>
      </c>
      <c r="I54" s="12"/>
      <c r="J54" s="21">
        <f t="shared" si="2"/>
        <v>0.62518160828201541</v>
      </c>
    </row>
    <row r="55" spans="2:10" x14ac:dyDescent="0.2">
      <c r="B55" s="20">
        <v>15</v>
      </c>
      <c r="C55" s="33">
        <f t="shared" si="1"/>
        <v>0</v>
      </c>
      <c r="D55">
        <f t="shared" si="0"/>
        <v>0</v>
      </c>
      <c r="E55">
        <f t="shared" si="0"/>
        <v>0</v>
      </c>
      <c r="F55">
        <f t="shared" si="0"/>
        <v>0.34709414053082355</v>
      </c>
      <c r="G55">
        <f t="shared" si="0"/>
        <v>0</v>
      </c>
      <c r="H55">
        <f t="shared" si="0"/>
        <v>0.1061314849278629</v>
      </c>
      <c r="I55" s="12"/>
      <c r="J55" s="21">
        <f t="shared" si="2"/>
        <v>0.45322562545868644</v>
      </c>
    </row>
    <row r="56" spans="2:10" x14ac:dyDescent="0.2">
      <c r="B56" s="20">
        <v>16</v>
      </c>
      <c r="C56" s="33">
        <f t="shared" si="1"/>
        <v>0</v>
      </c>
      <c r="D56">
        <f t="shared" si="0"/>
        <v>0</v>
      </c>
      <c r="E56">
        <f t="shared" si="0"/>
        <v>5.5735444243840311E-4</v>
      </c>
      <c r="F56">
        <f t="shared" si="0"/>
        <v>0</v>
      </c>
      <c r="G56">
        <f t="shared" si="0"/>
        <v>0</v>
      </c>
      <c r="H56">
        <f t="shared" si="0"/>
        <v>0.22774335651404531</v>
      </c>
      <c r="I56" s="12"/>
      <c r="J56" s="21">
        <f t="shared" si="2"/>
        <v>0.22830071095648372</v>
      </c>
    </row>
    <row r="57" spans="2:10" x14ac:dyDescent="0.2">
      <c r="B57" s="20">
        <v>17</v>
      </c>
      <c r="C57" s="33">
        <f t="shared" si="1"/>
        <v>0</v>
      </c>
      <c r="D57">
        <f t="shared" ref="D57:D66" si="3">D21+N21</f>
        <v>0</v>
      </c>
      <c r="E57">
        <f t="shared" ref="E57:E66" si="4">E21+O21</f>
        <v>0</v>
      </c>
      <c r="F57">
        <f t="shared" ref="F57:F66" si="5">F21+P21</f>
        <v>0</v>
      </c>
      <c r="G57">
        <f t="shared" ref="G57:G66" si="6">G21+Q21</f>
        <v>0</v>
      </c>
      <c r="H57">
        <f t="shared" ref="H57:H66" si="7">H21+R21</f>
        <v>0</v>
      </c>
      <c r="I57" s="12"/>
      <c r="J57" s="21">
        <f t="shared" si="2"/>
        <v>0</v>
      </c>
    </row>
    <row r="58" spans="2:10" x14ac:dyDescent="0.2">
      <c r="B58" s="20">
        <v>18</v>
      </c>
      <c r="C58" s="33">
        <f t="shared" si="1"/>
        <v>0</v>
      </c>
      <c r="D58">
        <f t="shared" si="3"/>
        <v>0</v>
      </c>
      <c r="E58">
        <f t="shared" si="4"/>
        <v>0</v>
      </c>
      <c r="F58">
        <f t="shared" si="5"/>
        <v>0.35880933376714269</v>
      </c>
      <c r="G58">
        <f t="shared" si="6"/>
        <v>0</v>
      </c>
      <c r="H58">
        <f t="shared" si="7"/>
        <v>0</v>
      </c>
      <c r="I58" s="12"/>
      <c r="J58" s="21">
        <f t="shared" si="2"/>
        <v>0.35880933376714269</v>
      </c>
    </row>
    <row r="59" spans="2:10" x14ac:dyDescent="0.2">
      <c r="B59" s="20">
        <v>19</v>
      </c>
      <c r="C59" s="33">
        <f t="shared" si="1"/>
        <v>0</v>
      </c>
      <c r="D59">
        <f t="shared" si="3"/>
        <v>0</v>
      </c>
      <c r="E59">
        <f t="shared" si="4"/>
        <v>0</v>
      </c>
      <c r="F59">
        <f t="shared" si="5"/>
        <v>0.1493416787017553</v>
      </c>
      <c r="G59">
        <f t="shared" si="6"/>
        <v>0</v>
      </c>
      <c r="H59">
        <f t="shared" si="7"/>
        <v>0</v>
      </c>
      <c r="I59" s="12"/>
      <c r="J59" s="21">
        <f t="shared" si="2"/>
        <v>0.1493416787017553</v>
      </c>
    </row>
    <row r="60" spans="2:10" x14ac:dyDescent="0.2">
      <c r="B60" s="20">
        <v>20</v>
      </c>
      <c r="C60" s="33">
        <f t="shared" si="1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7.1084187883142996E-2</v>
      </c>
      <c r="I60" s="12"/>
      <c r="J60" s="21">
        <f t="shared" si="2"/>
        <v>7.1084187883142996E-2</v>
      </c>
    </row>
    <row r="61" spans="2:10" x14ac:dyDescent="0.2">
      <c r="B61" s="20">
        <v>21</v>
      </c>
      <c r="C61" s="33">
        <f t="shared" si="1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1.733848598975243E-2</v>
      </c>
      <c r="I61" s="12"/>
      <c r="J61" s="22">
        <f t="shared" si="2"/>
        <v>1.733848598975243E-2</v>
      </c>
    </row>
    <row r="62" spans="2:10" x14ac:dyDescent="0.2">
      <c r="B62" s="20">
        <v>22</v>
      </c>
      <c r="C62" s="33">
        <f t="shared" si="1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  <c r="I62" s="12"/>
      <c r="J62" s="22">
        <f t="shared" si="2"/>
        <v>0</v>
      </c>
    </row>
    <row r="63" spans="2:10" x14ac:dyDescent="0.2">
      <c r="B63" s="20">
        <v>23</v>
      </c>
      <c r="C63" s="33">
        <f t="shared" si="1"/>
        <v>0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H63">
        <f t="shared" si="7"/>
        <v>0</v>
      </c>
      <c r="I63" s="12"/>
      <c r="J63" s="22">
        <f t="shared" si="2"/>
        <v>0</v>
      </c>
    </row>
    <row r="64" spans="2:10" x14ac:dyDescent="0.2">
      <c r="B64" s="20">
        <v>24</v>
      </c>
      <c r="C64" s="33">
        <f t="shared" si="1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  <c r="I64" s="12"/>
      <c r="J64" s="22">
        <f t="shared" si="2"/>
        <v>0</v>
      </c>
    </row>
    <row r="65" spans="2:10" x14ac:dyDescent="0.2">
      <c r="B65" s="20">
        <v>25</v>
      </c>
      <c r="C65" s="33">
        <f t="shared" si="1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H65">
        <f t="shared" si="7"/>
        <v>0</v>
      </c>
      <c r="I65" s="12"/>
      <c r="J65" s="22">
        <f t="shared" si="2"/>
        <v>0</v>
      </c>
    </row>
    <row r="66" spans="2:10" ht="16" thickBot="1" x14ac:dyDescent="0.25">
      <c r="B66" s="20">
        <v>26</v>
      </c>
      <c r="C66" s="33">
        <f t="shared" si="1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 s="12"/>
      <c r="J66" s="22">
        <f t="shared" si="2"/>
        <v>0</v>
      </c>
    </row>
    <row r="67" spans="2:10" ht="16" thickBot="1" x14ac:dyDescent="0.25">
      <c r="B67" s="23"/>
      <c r="C67" s="24"/>
      <c r="D67" s="25"/>
      <c r="E67" s="25"/>
      <c r="F67" s="25"/>
      <c r="G67" s="25"/>
      <c r="H67" s="25"/>
      <c r="I67" s="26"/>
      <c r="J67" s="27">
        <f t="shared" si="2"/>
        <v>0</v>
      </c>
    </row>
    <row r="68" spans="2:10" ht="17" thickBot="1" x14ac:dyDescent="0.25">
      <c r="B68" s="28" t="s">
        <v>277</v>
      </c>
      <c r="C68" s="29">
        <f>SUM(C41:C66)</f>
        <v>0.84737280341652421</v>
      </c>
      <c r="D68" s="29">
        <f t="shared" ref="D68:H68" si="8">SUM(D41:D66)</f>
        <v>29.225609620312376</v>
      </c>
      <c r="E68" s="29">
        <f t="shared" si="8"/>
        <v>1.3265963551112738</v>
      </c>
      <c r="F68" s="29">
        <f t="shared" si="8"/>
        <v>7.4067732422286161</v>
      </c>
      <c r="G68" s="29">
        <f t="shared" si="8"/>
        <v>2.1003591416269365</v>
      </c>
      <c r="H68" s="29">
        <f t="shared" si="8"/>
        <v>1.6798586382462355</v>
      </c>
      <c r="I68" s="30" t="s">
        <v>278</v>
      </c>
      <c r="J68" s="31">
        <f>SUM(C41:H66)</f>
        <v>42.586569800941952</v>
      </c>
    </row>
  </sheetData>
  <mergeCells count="3">
    <mergeCell ref="C38:H38"/>
    <mergeCell ref="J38:J40"/>
    <mergeCell ref="B39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 FID</vt:lpstr>
      <vt:lpstr>Gas FID</vt:lpstr>
      <vt:lpstr>Gas TCD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Hancock</cp:lastModifiedBy>
  <dcterms:created xsi:type="dcterms:W3CDTF">2024-01-30T02:40:41Z</dcterms:created>
  <dcterms:modified xsi:type="dcterms:W3CDTF">2024-05-01T22:51:30Z</dcterms:modified>
</cp:coreProperties>
</file>